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66925"/>
  <mc:AlternateContent xmlns:mc="http://schemas.openxmlformats.org/markup-compatibility/2006">
    <mc:Choice Requires="x15">
      <x15ac:absPath xmlns:x15ac="http://schemas.microsoft.com/office/spreadsheetml/2010/11/ac" url="C:\Users\janme\Downloads\"/>
    </mc:Choice>
  </mc:AlternateContent>
  <xr:revisionPtr revIDLastSave="0" documentId="13_ncr:1_{8EBF695D-E03F-46F1-B15B-9F835AFC2938}" xr6:coauthVersionLast="47" xr6:coauthVersionMax="47" xr10:uidLastSave="{00000000-0000-0000-0000-000000000000}"/>
  <bookViews>
    <workbookView xWindow="-108" yWindow="-108" windowWidth="23256" windowHeight="12456" tabRatio="886" firstSheet="1" activeTab="6" xr2:uid="{00000000-000D-0000-FFFF-FFFF00000000}"/>
  </bookViews>
  <sheets>
    <sheet name="MENU-OLD" sheetId="1" state="hidden" r:id="rId1"/>
    <sheet name="DEVELOPER  INFO" sheetId="37" r:id="rId2"/>
    <sheet name="SANTOSH NAYAK" sheetId="60" r:id="rId3"/>
    <sheet name="RATNAJEET SINGH" sheetId="61" r:id="rId4"/>
    <sheet name="CHETAN" sheetId="42" r:id="rId5"/>
    <sheet name="GAYATRI GOCHHAYAT" sheetId="5" r:id="rId6"/>
    <sheet name="SAILESH DAKUA" sheetId="51" r:id="rId7"/>
    <sheet name="JYOSTNAMAYEE NAYAK" sheetId="26" r:id="rId8"/>
    <sheet name="SREEDHAR" sheetId="39" r:id="rId9"/>
    <sheet name="RAKESH" sheetId="41" r:id="rId10"/>
    <sheet name="JYOTIRANI PANDA" sheetId="6" r:id="rId11"/>
    <sheet name="SNIGDHA S TRIPATHY" sheetId="15" r:id="rId12"/>
    <sheet name="SOUVIK PAIK" sheetId="16" r:id="rId13"/>
    <sheet name="SITESH" sheetId="22" r:id="rId14"/>
    <sheet name="PUJA VERMA" sheetId="11" r:id="rId15"/>
    <sheet name="JAGANNATH" sheetId="52" r:id="rId16"/>
    <sheet name="SHAKTI" sheetId="43" r:id="rId17"/>
    <sheet name="SRADHA S BEHERA" sheetId="17" r:id="rId18"/>
    <sheet name="SUBHAM BEHERA -MIS" sheetId="18" r:id="rId19"/>
    <sheet name="SANJAY KU ROUT" sheetId="59" r:id="rId20"/>
    <sheet name="BIKASH" sheetId="58" r:id="rId21"/>
    <sheet name="CHINMAYEE M" sheetId="40" r:id="rId22"/>
    <sheet name="SATYASWARUP" sheetId="46" r:id="rId23"/>
    <sheet name="DEEPTI" sheetId="57" r:id="rId24"/>
    <sheet name="DEENABANDHU DAKUA" sheetId="4" r:id="rId25"/>
    <sheet name="UMESH MAJHI" sheetId="21" r:id="rId26"/>
    <sheet name="KALYANI PRIYADARSHINI (2)" sheetId="24" state="hidden" r:id="rId27"/>
    <sheet name="MIKI PRADHAN" sheetId="38" r:id="rId28"/>
    <sheet name="BANITA KU SWAIN" sheetId="3" r:id="rId29"/>
    <sheet name="SOUMYA RANJAN" sheetId="48" r:id="rId30"/>
    <sheet name="SUBHANKAR TRIPATHY" sheetId="19" r:id="rId31"/>
    <sheet name="SANDEEP JENA" sheetId="13" r:id="rId32"/>
    <sheet name="TRUPTIRANI BEHERA" sheetId="35" r:id="rId33"/>
    <sheet name="AMIT MISHRA" sheetId="25" r:id="rId34"/>
    <sheet name="KRUSHNA CH SAHOO" sheetId="9" r:id="rId35"/>
    <sheet name="SMITA MISHRA" sheetId="14" r:id="rId36"/>
    <sheet name="KALYANI PRIYADARSHINI" sheetId="8" r:id="rId37"/>
    <sheet name="SATYABRATA JATI-MIS" sheetId="23" r:id="rId38"/>
  </sheets>
  <definedNames>
    <definedName name="_xlnm._FilterDatabase" localSheetId="33" hidden="1">'AMIT MISHRA'!$A$2:$R$2</definedName>
    <definedName name="_xlnm._FilterDatabase" localSheetId="28" hidden="1">'BANITA KU SWAIN'!$A$2:$S$145</definedName>
    <definedName name="_xlnm._FilterDatabase" localSheetId="4" hidden="1">CHETAN!$A$2:$S$2</definedName>
    <definedName name="_xlnm._FilterDatabase" localSheetId="24" hidden="1">'DEENABANDHU DAKUA'!$A$2:$AMJ$207</definedName>
    <definedName name="_xlnm._FilterDatabase" localSheetId="23" hidden="1">DEEPTI!$A$3:$X$3</definedName>
    <definedName name="_xlnm._FilterDatabase" localSheetId="1" hidden="1">'DEVELOPER  INFO'!$A$2:$K$2</definedName>
    <definedName name="_xlnm._FilterDatabase" localSheetId="5" hidden="1">'GAYATRI GOCHHAYAT'!$A$2:$U$2</definedName>
    <definedName name="_xlnm._FilterDatabase" localSheetId="7" hidden="1">'JYOSTNAMAYEE NAYAK'!$A$2:$AG$2</definedName>
    <definedName name="_xlnm._FilterDatabase" localSheetId="10" hidden="1">'JYOTIRANI PANDA'!$A$2:$T$2</definedName>
    <definedName name="_xlnm._FilterDatabase" localSheetId="36" hidden="1">'KALYANI PRIYADARSHINI'!$A$2:$R$27</definedName>
    <definedName name="_xlnm._FilterDatabase" localSheetId="26" hidden="1">'KALYANI PRIYADARSHINI (2)'!$A$2:$Q$2</definedName>
    <definedName name="_xlnm._FilterDatabase" localSheetId="34" hidden="1">'KRUSHNA CH SAHOO'!$A$2:$U$2</definedName>
    <definedName name="_xlnm._FilterDatabase" localSheetId="14" hidden="1">'PUJA VERMA'!$A$2:$T$103</definedName>
    <definedName name="_xlnm._FilterDatabase" localSheetId="9" hidden="1">RAKESH!$A$4:$U$4</definedName>
    <definedName name="_xlnm._FilterDatabase" localSheetId="6" hidden="1">'SAILESH DAKUA'!$A$2:$S$2</definedName>
    <definedName name="_xlnm._FilterDatabase" localSheetId="31" hidden="1">'SANDEEP JENA'!$A$2:$R$2</definedName>
    <definedName name="_xlnm._FilterDatabase" localSheetId="37" hidden="1">'SATYABRATA JATI-MIS'!$A$2:$Q$2</definedName>
    <definedName name="_xlnm._FilterDatabase" localSheetId="13" hidden="1">SITESH!$A$2:$S$161</definedName>
    <definedName name="_xlnm._FilterDatabase" localSheetId="35" hidden="1">'SMITA MISHRA'!$A$2:$Q$2</definedName>
    <definedName name="_xlnm._FilterDatabase" localSheetId="11" hidden="1">'SNIGDHA S TRIPATHY'!$A$2:$T$140</definedName>
    <definedName name="_xlnm._FilterDatabase" localSheetId="29" hidden="1">'SOUMYA RANJAN'!$A$2:$T$2</definedName>
    <definedName name="_xlnm._FilterDatabase" localSheetId="12" hidden="1">'SOUVIK PAIK'!$A$2:$X$2</definedName>
    <definedName name="_xlnm._FilterDatabase" localSheetId="17" hidden="1">'SRADHA S BEHERA'!$A$4:$S$4</definedName>
    <definedName name="_xlnm._FilterDatabase" localSheetId="8" hidden="1">SREEDHAR!$A$2:$S$2</definedName>
    <definedName name="_xlnm._FilterDatabase" localSheetId="18" hidden="1">'SUBHAM BEHERA -MIS'!$A$2:$R$2</definedName>
    <definedName name="_xlnm._FilterDatabase" localSheetId="30" hidden="1">'SUBHANKAR TRIPATHY'!$A$2:$R$2</definedName>
    <definedName name="_xlnm._FilterDatabase" localSheetId="32" hidden="1">'TRUPTIRANI BEHERA'!$A$2:$R$2</definedName>
    <definedName name="_xlnm._FilterDatabase" localSheetId="25" hidden="1">'UMESH MAJHI'!$A$2:$AE$2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4" i="43" l="1"/>
  <c r="P124" i="43"/>
  <c r="Q124" i="43" s="1"/>
  <c r="O125" i="43"/>
  <c r="P125" i="43"/>
  <c r="Q125" i="43" s="1"/>
  <c r="O126" i="43"/>
  <c r="P126" i="43"/>
  <c r="Q126" i="43" s="1"/>
  <c r="O127" i="43"/>
  <c r="Q127" i="43" s="1"/>
  <c r="P127" i="43"/>
  <c r="O128" i="43"/>
  <c r="P128" i="43"/>
  <c r="Q128" i="43" s="1"/>
  <c r="O129" i="43"/>
  <c r="P129" i="43"/>
  <c r="Q129" i="43"/>
  <c r="O130" i="43"/>
  <c r="P130" i="43"/>
  <c r="Q130" i="43" s="1"/>
  <c r="O131" i="43"/>
  <c r="P131" i="43"/>
  <c r="O132" i="43"/>
  <c r="P132" i="43"/>
  <c r="Q132" i="43" s="1"/>
  <c r="M124" i="43"/>
  <c r="N124" i="43" s="1"/>
  <c r="M125" i="43"/>
  <c r="N125" i="43" s="1"/>
  <c r="M126" i="43"/>
  <c r="N126" i="43" s="1"/>
  <c r="M127" i="43"/>
  <c r="N127" i="43" s="1"/>
  <c r="M128" i="43"/>
  <c r="N128" i="43" s="1"/>
  <c r="M129" i="43"/>
  <c r="N129" i="43" s="1"/>
  <c r="M130" i="43"/>
  <c r="N130" i="43" s="1"/>
  <c r="M131" i="43"/>
  <c r="N131" i="43" s="1"/>
  <c r="M132" i="43"/>
  <c r="N132" i="43" s="1"/>
  <c r="P147" i="6"/>
  <c r="O147" i="6" s="1"/>
  <c r="N147" i="6"/>
  <c r="A3" i="42"/>
  <c r="A4" i="42"/>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N34" i="61"/>
  <c r="P34" i="61"/>
  <c r="Q34" i="61"/>
  <c r="N35" i="61"/>
  <c r="P35" i="61"/>
  <c r="Q35" i="61"/>
  <c r="N36" i="61"/>
  <c r="P36" i="61"/>
  <c r="Q36" i="61"/>
  <c r="N33" i="60"/>
  <c r="P33" i="60"/>
  <c r="Q33" i="60"/>
  <c r="N30" i="59"/>
  <c r="P30" i="59"/>
  <c r="Q30" i="59"/>
  <c r="N90" i="16"/>
  <c r="P90" i="16"/>
  <c r="Q90" i="16"/>
  <c r="N91" i="16"/>
  <c r="P91" i="16"/>
  <c r="Q91" i="16"/>
  <c r="N144" i="6"/>
  <c r="P144" i="6"/>
  <c r="Q144" i="6"/>
  <c r="N145" i="6"/>
  <c r="P145" i="6"/>
  <c r="Q145" i="6"/>
  <c r="N146" i="6"/>
  <c r="P146" i="6"/>
  <c r="Q146" i="6"/>
  <c r="Q147" i="6"/>
  <c r="N32" i="60"/>
  <c r="P32" i="60"/>
  <c r="Q32" i="60"/>
  <c r="R32" i="60" s="1"/>
  <c r="N55" i="42"/>
  <c r="P55" i="42"/>
  <c r="Q55" i="42"/>
  <c r="R55" i="42" s="1"/>
  <c r="N56" i="42"/>
  <c r="P56" i="42"/>
  <c r="Q56" i="42"/>
  <c r="R56" i="42" s="1"/>
  <c r="N57" i="42"/>
  <c r="P57" i="42"/>
  <c r="Q57" i="42"/>
  <c r="R57" i="42" s="1"/>
  <c r="N31" i="60"/>
  <c r="P31" i="60"/>
  <c r="Q31" i="60"/>
  <c r="R31" i="60" s="1"/>
  <c r="O141" i="15"/>
  <c r="Q141" i="15"/>
  <c r="R141" i="15"/>
  <c r="S141" i="15" s="1"/>
  <c r="O142" i="15"/>
  <c r="Q142" i="15"/>
  <c r="R142" i="15"/>
  <c r="S142" i="15" s="1"/>
  <c r="N89" i="16"/>
  <c r="P89" i="16"/>
  <c r="Q89" i="16"/>
  <c r="R89" i="16" s="1"/>
  <c r="N38" i="51"/>
  <c r="P38" i="51"/>
  <c r="Q38" i="51"/>
  <c r="R38" i="51" s="1"/>
  <c r="N39" i="51"/>
  <c r="P39" i="51"/>
  <c r="Q39" i="51"/>
  <c r="R39" i="51" s="1"/>
  <c r="N40" i="51"/>
  <c r="P40" i="51"/>
  <c r="Q40" i="51"/>
  <c r="R40" i="51" s="1"/>
  <c r="N41" i="51"/>
  <c r="P41" i="51"/>
  <c r="Q41" i="51"/>
  <c r="R41" i="51" s="1"/>
  <c r="N132" i="5"/>
  <c r="P132" i="5"/>
  <c r="Q132" i="5"/>
  <c r="R132" i="5" s="1"/>
  <c r="N31" i="61"/>
  <c r="P31" i="61"/>
  <c r="Q31" i="61"/>
  <c r="R31" i="61" s="1"/>
  <c r="N32" i="61"/>
  <c r="P32" i="61"/>
  <c r="Q32" i="61"/>
  <c r="R32" i="61" s="1"/>
  <c r="N33" i="61"/>
  <c r="P33" i="61"/>
  <c r="Q33" i="61"/>
  <c r="R33" i="61" s="1"/>
  <c r="N29" i="60"/>
  <c r="P29" i="60"/>
  <c r="Q29" i="60"/>
  <c r="R29" i="60" s="1"/>
  <c r="N30" i="60"/>
  <c r="P30" i="60"/>
  <c r="Q30" i="60"/>
  <c r="R30" i="60" s="1"/>
  <c r="N28" i="60"/>
  <c r="P28" i="60"/>
  <c r="Q28" i="60"/>
  <c r="R28" i="60" s="1"/>
  <c r="N70" i="21"/>
  <c r="P70" i="21"/>
  <c r="O70" i="21" s="1"/>
  <c r="Q70" i="21"/>
  <c r="R70" i="21"/>
  <c r="N71" i="21"/>
  <c r="P71" i="21"/>
  <c r="O71" i="21" s="1"/>
  <c r="Q71" i="21"/>
  <c r="R71" i="21"/>
  <c r="N72" i="21"/>
  <c r="P72" i="21"/>
  <c r="O72" i="21" s="1"/>
  <c r="Q72" i="21"/>
  <c r="R72" i="21"/>
  <c r="N73" i="21"/>
  <c r="P73" i="21"/>
  <c r="O73" i="21" s="1"/>
  <c r="Q73" i="21"/>
  <c r="R73" i="21"/>
  <c r="N74" i="21"/>
  <c r="P74" i="21"/>
  <c r="O74" i="21" s="1"/>
  <c r="Q74" i="21"/>
  <c r="R74" i="21"/>
  <c r="N195" i="4"/>
  <c r="P195" i="4"/>
  <c r="O195" i="4" s="1"/>
  <c r="Q195" i="4"/>
  <c r="R195" i="4"/>
  <c r="N54" i="57"/>
  <c r="P54" i="57"/>
  <c r="O54" i="57" s="1"/>
  <c r="Q54" i="57"/>
  <c r="R54" i="57"/>
  <c r="N55" i="57"/>
  <c r="P55" i="57"/>
  <c r="O55" i="57" s="1"/>
  <c r="Q55" i="57"/>
  <c r="R55" i="57"/>
  <c r="N56" i="57"/>
  <c r="P56" i="57"/>
  <c r="O56" i="57" s="1"/>
  <c r="Q56" i="57"/>
  <c r="R56" i="57"/>
  <c r="N57" i="57"/>
  <c r="P57" i="57"/>
  <c r="O57" i="57" s="1"/>
  <c r="Q57" i="57"/>
  <c r="R57" i="57"/>
  <c r="O41" i="40"/>
  <c r="Q41" i="40"/>
  <c r="P41" i="40" s="1"/>
  <c r="R41" i="40"/>
  <c r="S41" i="40"/>
  <c r="N28" i="59"/>
  <c r="P28" i="59"/>
  <c r="O28" i="59" s="1"/>
  <c r="Q28" i="59"/>
  <c r="R28" i="59"/>
  <c r="N29" i="59"/>
  <c r="P29" i="59"/>
  <c r="O29" i="59" s="1"/>
  <c r="Q29" i="59"/>
  <c r="R29" i="59"/>
  <c r="M131" i="18"/>
  <c r="O131" i="18"/>
  <c r="N131" i="18" s="1"/>
  <c r="P131" i="18"/>
  <c r="Q131" i="18"/>
  <c r="O96" i="11"/>
  <c r="Q96" i="11"/>
  <c r="P96" i="11" s="1"/>
  <c r="R96" i="11"/>
  <c r="S96" i="11"/>
  <c r="O140" i="15"/>
  <c r="Q140" i="15"/>
  <c r="P140" i="15" s="1"/>
  <c r="R140" i="15"/>
  <c r="S140" i="15"/>
  <c r="N88" i="16"/>
  <c r="P88" i="16"/>
  <c r="O88" i="16" s="1"/>
  <c r="Q88" i="16"/>
  <c r="R88" i="16"/>
  <c r="N142" i="6"/>
  <c r="P142" i="6"/>
  <c r="O142" i="6" s="1"/>
  <c r="Q142" i="6"/>
  <c r="R142" i="6"/>
  <c r="N143" i="6"/>
  <c r="P143" i="6"/>
  <c r="O143" i="6" s="1"/>
  <c r="Q143" i="6"/>
  <c r="R143" i="6"/>
  <c r="N27" i="61"/>
  <c r="P27" i="61"/>
  <c r="O27" i="61" s="1"/>
  <c r="Q27" i="61"/>
  <c r="R27" i="61"/>
  <c r="N28" i="61"/>
  <c r="P28" i="61"/>
  <c r="O28" i="61" s="1"/>
  <c r="Q28" i="61"/>
  <c r="R28" i="61"/>
  <c r="N29" i="61"/>
  <c r="P29" i="61"/>
  <c r="O29" i="61" s="1"/>
  <c r="Q29" i="61"/>
  <c r="R29" i="61"/>
  <c r="N30" i="61"/>
  <c r="P30" i="61"/>
  <c r="O30" i="61" s="1"/>
  <c r="Q30" i="61"/>
  <c r="R30" i="61"/>
  <c r="N66" i="21"/>
  <c r="P66" i="21"/>
  <c r="O66" i="21" s="1"/>
  <c r="Q66" i="21"/>
  <c r="R66" i="21"/>
  <c r="N67" i="21"/>
  <c r="P67" i="21"/>
  <c r="O67" i="21" s="1"/>
  <c r="Q67" i="21"/>
  <c r="R67" i="21"/>
  <c r="N68" i="21"/>
  <c r="P68" i="21"/>
  <c r="O68" i="21" s="1"/>
  <c r="Q68" i="21"/>
  <c r="R68" i="21"/>
  <c r="N69" i="21"/>
  <c r="P69" i="21"/>
  <c r="O69" i="21" s="1"/>
  <c r="Q69" i="21"/>
  <c r="R69" i="21"/>
  <c r="N182" i="4"/>
  <c r="P182" i="4"/>
  <c r="O182" i="4" s="1"/>
  <c r="Q182" i="4"/>
  <c r="R182" i="4"/>
  <c r="N183" i="4"/>
  <c r="P183" i="4"/>
  <c r="O183" i="4" s="1"/>
  <c r="Q183" i="4"/>
  <c r="R183" i="4"/>
  <c r="N184" i="4"/>
  <c r="P184" i="4"/>
  <c r="O184" i="4" s="1"/>
  <c r="Q184" i="4"/>
  <c r="R184" i="4"/>
  <c r="N185" i="4"/>
  <c r="P185" i="4"/>
  <c r="O185" i="4" s="1"/>
  <c r="Q185" i="4"/>
  <c r="R185" i="4"/>
  <c r="N186" i="4"/>
  <c r="P186" i="4"/>
  <c r="O186" i="4" s="1"/>
  <c r="Q186" i="4"/>
  <c r="R186" i="4"/>
  <c r="N187" i="4"/>
  <c r="P187" i="4"/>
  <c r="O187" i="4" s="1"/>
  <c r="Q187" i="4"/>
  <c r="R187" i="4"/>
  <c r="N188" i="4"/>
  <c r="P188" i="4"/>
  <c r="O188" i="4" s="1"/>
  <c r="Q188" i="4"/>
  <c r="R188" i="4"/>
  <c r="N189" i="4"/>
  <c r="P189" i="4"/>
  <c r="O189" i="4" s="1"/>
  <c r="Q189" i="4"/>
  <c r="R189" i="4"/>
  <c r="N190" i="4"/>
  <c r="P190" i="4"/>
  <c r="O190" i="4" s="1"/>
  <c r="Q190" i="4"/>
  <c r="R190" i="4"/>
  <c r="N191" i="4"/>
  <c r="P191" i="4"/>
  <c r="O191" i="4" s="1"/>
  <c r="Q191" i="4"/>
  <c r="R191" i="4"/>
  <c r="N192" i="4"/>
  <c r="P192" i="4"/>
  <c r="O192" i="4" s="1"/>
  <c r="Q192" i="4"/>
  <c r="R192" i="4"/>
  <c r="N193" i="4"/>
  <c r="P193" i="4"/>
  <c r="O193" i="4" s="1"/>
  <c r="Q193" i="4"/>
  <c r="R193" i="4"/>
  <c r="N194" i="4"/>
  <c r="P194" i="4"/>
  <c r="O194" i="4" s="1"/>
  <c r="Q194" i="4"/>
  <c r="R194" i="4"/>
  <c r="N46" i="57"/>
  <c r="P46" i="57"/>
  <c r="O46" i="57" s="1"/>
  <c r="Q46" i="57"/>
  <c r="R46" i="57"/>
  <c r="N47" i="57"/>
  <c r="P47" i="57"/>
  <c r="O47" i="57" s="1"/>
  <c r="Q47" i="57"/>
  <c r="R47" i="57"/>
  <c r="N48" i="57"/>
  <c r="P48" i="57"/>
  <c r="O48" i="57" s="1"/>
  <c r="Q48" i="57"/>
  <c r="R48" i="57"/>
  <c r="N49" i="57"/>
  <c r="P49" i="57"/>
  <c r="O49" i="57" s="1"/>
  <c r="Q49" i="57"/>
  <c r="R49" i="57"/>
  <c r="N50" i="57"/>
  <c r="P50" i="57"/>
  <c r="O50" i="57" s="1"/>
  <c r="Q50" i="57"/>
  <c r="R50" i="57"/>
  <c r="N51" i="57"/>
  <c r="P51" i="57"/>
  <c r="O51" i="57" s="1"/>
  <c r="Q51" i="57"/>
  <c r="R51" i="57"/>
  <c r="N52" i="57"/>
  <c r="P52" i="57"/>
  <c r="O52" i="57" s="1"/>
  <c r="Q52" i="57"/>
  <c r="R52" i="57"/>
  <c r="N53" i="57"/>
  <c r="P53" i="57"/>
  <c r="O53" i="57" s="1"/>
  <c r="Q53" i="57"/>
  <c r="R53" i="57"/>
  <c r="N45" i="57"/>
  <c r="N31" i="38"/>
  <c r="P31" i="38"/>
  <c r="Q31" i="38"/>
  <c r="R31" i="38" s="1"/>
  <c r="N32" i="38"/>
  <c r="P32" i="38"/>
  <c r="Q32" i="38"/>
  <c r="R32" i="38" s="1"/>
  <c r="N33" i="38"/>
  <c r="P33" i="38"/>
  <c r="Q33" i="38"/>
  <c r="R33" i="38" s="1"/>
  <c r="N34" i="38"/>
  <c r="P34" i="38"/>
  <c r="Q34" i="38"/>
  <c r="R34" i="38" s="1"/>
  <c r="N14" i="58"/>
  <c r="P14" i="58"/>
  <c r="Q14" i="58"/>
  <c r="R14" i="58" s="1"/>
  <c r="N15" i="58"/>
  <c r="P15" i="58"/>
  <c r="Q15" i="58"/>
  <c r="R15" i="58" s="1"/>
  <c r="N16" i="58"/>
  <c r="P16" i="58"/>
  <c r="Q16" i="58"/>
  <c r="R16" i="58" s="1"/>
  <c r="N17" i="58"/>
  <c r="P17" i="58"/>
  <c r="Q17" i="58"/>
  <c r="R17" i="58" s="1"/>
  <c r="N18" i="58"/>
  <c r="P18" i="58"/>
  <c r="Q18" i="58"/>
  <c r="R18" i="58" s="1"/>
  <c r="N19" i="58"/>
  <c r="P19" i="58"/>
  <c r="Q19" i="58"/>
  <c r="R19" i="58" s="1"/>
  <c r="N20" i="58"/>
  <c r="P20" i="58"/>
  <c r="Q20" i="58"/>
  <c r="R20" i="58" s="1"/>
  <c r="O33" i="40"/>
  <c r="Q33" i="40"/>
  <c r="R33" i="40"/>
  <c r="S33" i="40" s="1"/>
  <c r="O34" i="40"/>
  <c r="Q34" i="40"/>
  <c r="R34" i="40"/>
  <c r="S34" i="40" s="1"/>
  <c r="O35" i="40"/>
  <c r="Q35" i="40"/>
  <c r="R35" i="40"/>
  <c r="S35" i="40" s="1"/>
  <c r="O36" i="40"/>
  <c r="Q36" i="40"/>
  <c r="R36" i="40"/>
  <c r="S36" i="40" s="1"/>
  <c r="O37" i="40"/>
  <c r="Q37" i="40"/>
  <c r="R37" i="40"/>
  <c r="S37" i="40" s="1"/>
  <c r="O38" i="40"/>
  <c r="Q38" i="40"/>
  <c r="R38" i="40"/>
  <c r="S38" i="40" s="1"/>
  <c r="O39" i="40"/>
  <c r="Q39" i="40"/>
  <c r="R39" i="40"/>
  <c r="S39" i="40" s="1"/>
  <c r="O40" i="40"/>
  <c r="Q40" i="40"/>
  <c r="R40" i="40"/>
  <c r="S40" i="40" s="1"/>
  <c r="N21" i="46"/>
  <c r="P21" i="46"/>
  <c r="Q21" i="46"/>
  <c r="R21" i="46" s="1"/>
  <c r="N22" i="46"/>
  <c r="P22" i="46"/>
  <c r="Q22" i="46"/>
  <c r="R22" i="46" s="1"/>
  <c r="N23" i="46"/>
  <c r="P23" i="46"/>
  <c r="Q23" i="46"/>
  <c r="R23" i="46" s="1"/>
  <c r="N127" i="17"/>
  <c r="P127" i="17"/>
  <c r="Q127" i="17"/>
  <c r="R127" i="17" s="1"/>
  <c r="N128" i="17"/>
  <c r="P128" i="17"/>
  <c r="Q128" i="17"/>
  <c r="R128" i="17" s="1"/>
  <c r="N129" i="17"/>
  <c r="P129" i="17"/>
  <c r="Q129" i="17"/>
  <c r="R129" i="17" s="1"/>
  <c r="N130" i="17"/>
  <c r="P130" i="17"/>
  <c r="Q130" i="17"/>
  <c r="R130" i="17" s="1"/>
  <c r="N131" i="17"/>
  <c r="P131" i="17"/>
  <c r="Q131" i="17"/>
  <c r="R131" i="17" s="1"/>
  <c r="N132" i="17"/>
  <c r="P132" i="17"/>
  <c r="Q132" i="17"/>
  <c r="R132" i="17" s="1"/>
  <c r="N133" i="17"/>
  <c r="P133" i="17"/>
  <c r="Q133" i="17"/>
  <c r="R133" i="17" s="1"/>
  <c r="N134" i="17"/>
  <c r="P134" i="17"/>
  <c r="Q134" i="17"/>
  <c r="R134" i="17" s="1"/>
  <c r="N135" i="17"/>
  <c r="P135" i="17"/>
  <c r="Q135" i="17"/>
  <c r="R135" i="17" s="1"/>
  <c r="N136" i="17"/>
  <c r="P136" i="17"/>
  <c r="Q136" i="17"/>
  <c r="R136" i="17" s="1"/>
  <c r="N137" i="17"/>
  <c r="P137" i="17"/>
  <c r="Q137" i="17"/>
  <c r="R137" i="17" s="1"/>
  <c r="N138" i="17"/>
  <c r="P138" i="17"/>
  <c r="Q138" i="17"/>
  <c r="R138" i="17" s="1"/>
  <c r="N139" i="17"/>
  <c r="P139" i="17"/>
  <c r="Q139" i="17"/>
  <c r="R139" i="17" s="1"/>
  <c r="N140" i="17"/>
  <c r="P140" i="17"/>
  <c r="Q140" i="17"/>
  <c r="R140" i="17" s="1"/>
  <c r="N141" i="17"/>
  <c r="P141" i="17"/>
  <c r="Q141" i="17"/>
  <c r="R141" i="17" s="1"/>
  <c r="N126" i="17"/>
  <c r="M112" i="43"/>
  <c r="O112" i="43"/>
  <c r="N112" i="43" s="1"/>
  <c r="P112" i="43"/>
  <c r="M113" i="43"/>
  <c r="O113" i="43"/>
  <c r="N113" i="43" s="1"/>
  <c r="P113" i="43"/>
  <c r="M114" i="43"/>
  <c r="O114" i="43"/>
  <c r="N114" i="43" s="1"/>
  <c r="P114" i="43"/>
  <c r="M115" i="43"/>
  <c r="O115" i="43"/>
  <c r="N115" i="43" s="1"/>
  <c r="P115" i="43"/>
  <c r="M116" i="43"/>
  <c r="O116" i="43"/>
  <c r="N116" i="43" s="1"/>
  <c r="P116" i="43"/>
  <c r="M117" i="43"/>
  <c r="O117" i="43"/>
  <c r="N117" i="43" s="1"/>
  <c r="P117" i="43"/>
  <c r="M118" i="43"/>
  <c r="O118" i="43"/>
  <c r="N118" i="43" s="1"/>
  <c r="P118" i="43"/>
  <c r="M119" i="43"/>
  <c r="O119" i="43"/>
  <c r="N119" i="43" s="1"/>
  <c r="P119" i="43"/>
  <c r="M120" i="43"/>
  <c r="O120" i="43"/>
  <c r="N120" i="43" s="1"/>
  <c r="P120" i="43"/>
  <c r="M121" i="43"/>
  <c r="O121" i="43"/>
  <c r="N121" i="43" s="1"/>
  <c r="P121" i="43"/>
  <c r="M122" i="43"/>
  <c r="O122" i="43"/>
  <c r="N122" i="43" s="1"/>
  <c r="P122" i="43"/>
  <c r="M123" i="43"/>
  <c r="O123" i="43"/>
  <c r="N123" i="43" s="1"/>
  <c r="P123" i="43"/>
  <c r="O92" i="11"/>
  <c r="Q92" i="11"/>
  <c r="P92" i="11" s="1"/>
  <c r="R92" i="11"/>
  <c r="O93" i="11"/>
  <c r="Q93" i="11"/>
  <c r="P93" i="11" s="1"/>
  <c r="R93" i="11"/>
  <c r="O94" i="11"/>
  <c r="Q94" i="11"/>
  <c r="P94" i="11" s="1"/>
  <c r="R94" i="11"/>
  <c r="O95" i="11"/>
  <c r="Q95" i="11"/>
  <c r="P95" i="11" s="1"/>
  <c r="R95" i="11"/>
  <c r="O135" i="15"/>
  <c r="Q135" i="15"/>
  <c r="P135" i="15" s="1"/>
  <c r="R135" i="15"/>
  <c r="O136" i="15"/>
  <c r="Q136" i="15"/>
  <c r="P136" i="15" s="1"/>
  <c r="R136" i="15"/>
  <c r="O137" i="15"/>
  <c r="Q137" i="15"/>
  <c r="P137" i="15" s="1"/>
  <c r="R137" i="15"/>
  <c r="O138" i="15"/>
  <c r="Q138" i="15"/>
  <c r="P138" i="15" s="1"/>
  <c r="R138" i="15"/>
  <c r="O139" i="15"/>
  <c r="Q139" i="15"/>
  <c r="P139" i="15" s="1"/>
  <c r="R139" i="15"/>
  <c r="N154" i="22"/>
  <c r="P154" i="22"/>
  <c r="O154" i="22" s="1"/>
  <c r="Q154" i="22"/>
  <c r="N155" i="22"/>
  <c r="P155" i="22"/>
  <c r="O155" i="22" s="1"/>
  <c r="Q155" i="22"/>
  <c r="N156" i="22"/>
  <c r="P156" i="22"/>
  <c r="O156" i="22" s="1"/>
  <c r="Q156" i="22"/>
  <c r="N82" i="16"/>
  <c r="P82" i="16"/>
  <c r="O82" i="16" s="1"/>
  <c r="Q82" i="16"/>
  <c r="N83" i="16"/>
  <c r="P83" i="16"/>
  <c r="O83" i="16" s="1"/>
  <c r="Q83" i="16"/>
  <c r="N84" i="16"/>
  <c r="P84" i="16"/>
  <c r="O84" i="16" s="1"/>
  <c r="Q84" i="16"/>
  <c r="N85" i="16"/>
  <c r="P85" i="16"/>
  <c r="O85" i="16" s="1"/>
  <c r="Q85" i="16"/>
  <c r="N86" i="16"/>
  <c r="P86" i="16"/>
  <c r="O86" i="16" s="1"/>
  <c r="Q86" i="16"/>
  <c r="N87" i="16"/>
  <c r="P87" i="16"/>
  <c r="O87" i="16" s="1"/>
  <c r="Q87" i="16"/>
  <c r="N141" i="6"/>
  <c r="P141" i="6"/>
  <c r="O141" i="6" s="1"/>
  <c r="Q141" i="6"/>
  <c r="N47" i="42"/>
  <c r="P47" i="42"/>
  <c r="O47" i="42" s="1"/>
  <c r="Q47" i="42"/>
  <c r="N48" i="42"/>
  <c r="P48" i="42"/>
  <c r="O48" i="42" s="1"/>
  <c r="Q48" i="42"/>
  <c r="N49" i="42"/>
  <c r="P49" i="42"/>
  <c r="O49" i="42" s="1"/>
  <c r="Q49" i="42"/>
  <c r="N50" i="42"/>
  <c r="P50" i="42"/>
  <c r="O50" i="42" s="1"/>
  <c r="Q50" i="42"/>
  <c r="N51" i="42"/>
  <c r="P51" i="42"/>
  <c r="O51" i="42" s="1"/>
  <c r="Q51" i="42"/>
  <c r="N52" i="42"/>
  <c r="P52" i="42"/>
  <c r="O52" i="42" s="1"/>
  <c r="Q52" i="42"/>
  <c r="N53" i="42"/>
  <c r="P53" i="42"/>
  <c r="O53" i="42" s="1"/>
  <c r="Q53" i="42"/>
  <c r="N54" i="42"/>
  <c r="P54" i="42"/>
  <c r="O54" i="42" s="1"/>
  <c r="Q54" i="42"/>
  <c r="N48" i="39"/>
  <c r="P48" i="39"/>
  <c r="O48" i="39" s="1"/>
  <c r="Q48" i="39"/>
  <c r="N49" i="39"/>
  <c r="P49" i="39"/>
  <c r="O49" i="39" s="1"/>
  <c r="Q49" i="39"/>
  <c r="N50" i="39"/>
  <c r="P50" i="39"/>
  <c r="O50" i="39" s="1"/>
  <c r="Q50" i="39"/>
  <c r="N51" i="39"/>
  <c r="P51" i="39"/>
  <c r="O51" i="39" s="1"/>
  <c r="Q51" i="39"/>
  <c r="O38" i="41"/>
  <c r="Q38" i="41"/>
  <c r="P38" i="41" s="1"/>
  <c r="R38" i="41"/>
  <c r="O39" i="41"/>
  <c r="Q39" i="41"/>
  <c r="P39" i="41" s="1"/>
  <c r="R39" i="41"/>
  <c r="O40" i="41"/>
  <c r="Q40" i="41"/>
  <c r="P40" i="41" s="1"/>
  <c r="R40" i="41"/>
  <c r="O105" i="26"/>
  <c r="P105" i="26"/>
  <c r="Q105" i="26" s="1"/>
  <c r="O106" i="26"/>
  <c r="Q106" i="26" s="1"/>
  <c r="P106" i="26"/>
  <c r="O107" i="26"/>
  <c r="P107" i="26"/>
  <c r="Q107" i="26" s="1"/>
  <c r="O108" i="26"/>
  <c r="P108" i="26"/>
  <c r="Q108" i="26"/>
  <c r="N30" i="51"/>
  <c r="P30" i="51"/>
  <c r="O30" i="51" s="1"/>
  <c r="Q30" i="51"/>
  <c r="R30" i="51"/>
  <c r="N31" i="51"/>
  <c r="P31" i="51"/>
  <c r="O31" i="51" s="1"/>
  <c r="Q31" i="51"/>
  <c r="R31" i="51"/>
  <c r="N32" i="51"/>
  <c r="P32" i="51"/>
  <c r="O32" i="51" s="1"/>
  <c r="Q32" i="51"/>
  <c r="R32" i="51"/>
  <c r="N33" i="51"/>
  <c r="P33" i="51"/>
  <c r="O33" i="51" s="1"/>
  <c r="Q33" i="51"/>
  <c r="R33" i="51"/>
  <c r="N34" i="51"/>
  <c r="P34" i="51"/>
  <c r="O34" i="51" s="1"/>
  <c r="Q34" i="51"/>
  <c r="R34" i="51"/>
  <c r="N35" i="51"/>
  <c r="P35" i="51"/>
  <c r="O35" i="51" s="1"/>
  <c r="Q35" i="51"/>
  <c r="R35" i="51"/>
  <c r="N36" i="51"/>
  <c r="P36" i="51"/>
  <c r="O36" i="51" s="1"/>
  <c r="Q36" i="51"/>
  <c r="R36" i="51"/>
  <c r="N37" i="51"/>
  <c r="P37" i="51"/>
  <c r="O37" i="51" s="1"/>
  <c r="Q37" i="51"/>
  <c r="R37" i="51"/>
  <c r="M121" i="18"/>
  <c r="O121" i="18"/>
  <c r="N121" i="18" s="1"/>
  <c r="P121" i="18"/>
  <c r="Q121" i="18"/>
  <c r="M122" i="18"/>
  <c r="O122" i="18"/>
  <c r="N122" i="18" s="1"/>
  <c r="P122" i="18"/>
  <c r="Q122" i="18"/>
  <c r="M123" i="18"/>
  <c r="O123" i="18"/>
  <c r="N123" i="18" s="1"/>
  <c r="P123" i="18"/>
  <c r="Q123" i="18"/>
  <c r="M124" i="18"/>
  <c r="O124" i="18"/>
  <c r="N124" i="18" s="1"/>
  <c r="P124" i="18"/>
  <c r="Q124" i="18"/>
  <c r="M125" i="18"/>
  <c r="O125" i="18"/>
  <c r="N125" i="18" s="1"/>
  <c r="P125" i="18"/>
  <c r="Q125" i="18"/>
  <c r="M126" i="18"/>
  <c r="O126" i="18"/>
  <c r="N126" i="18" s="1"/>
  <c r="P126" i="18"/>
  <c r="Q126" i="18"/>
  <c r="M127" i="18"/>
  <c r="O127" i="18"/>
  <c r="N127" i="18" s="1"/>
  <c r="P127" i="18"/>
  <c r="Q127" i="18"/>
  <c r="M128" i="18"/>
  <c r="O128" i="18"/>
  <c r="N128" i="18" s="1"/>
  <c r="P128" i="18"/>
  <c r="Q128" i="18"/>
  <c r="M129" i="18"/>
  <c r="O129" i="18"/>
  <c r="N129" i="18" s="1"/>
  <c r="P129" i="18"/>
  <c r="Q129" i="18"/>
  <c r="M130" i="18"/>
  <c r="O130" i="18"/>
  <c r="N130" i="18" s="1"/>
  <c r="P130" i="18"/>
  <c r="Q130" i="18"/>
  <c r="Q27" i="60"/>
  <c r="R27" i="60" s="1"/>
  <c r="N23" i="60"/>
  <c r="P23" i="60"/>
  <c r="Q23" i="60"/>
  <c r="R23" i="60" s="1"/>
  <c r="N24" i="60"/>
  <c r="P24" i="60"/>
  <c r="Q24" i="60"/>
  <c r="R24" i="60" s="1"/>
  <c r="N25" i="60"/>
  <c r="P25" i="60"/>
  <c r="Q25" i="60"/>
  <c r="R25" i="60" s="1"/>
  <c r="N26" i="60"/>
  <c r="P26" i="60"/>
  <c r="Q26" i="60"/>
  <c r="R26" i="60" s="1"/>
  <c r="N27" i="60"/>
  <c r="P27" i="60"/>
  <c r="N137" i="6"/>
  <c r="P137" i="6"/>
  <c r="O137" i="6" s="1"/>
  <c r="Q137" i="6"/>
  <c r="R137" i="6"/>
  <c r="N138" i="6"/>
  <c r="P138" i="6"/>
  <c r="O138" i="6" s="1"/>
  <c r="Q138" i="6"/>
  <c r="R138" i="6"/>
  <c r="N139" i="6"/>
  <c r="P139" i="6"/>
  <c r="O139" i="6" s="1"/>
  <c r="Q139" i="6"/>
  <c r="R139" i="6"/>
  <c r="N140" i="6"/>
  <c r="P140" i="6"/>
  <c r="O140" i="6" s="1"/>
  <c r="Q140" i="6"/>
  <c r="R140" i="6"/>
  <c r="N26" i="59"/>
  <c r="P26" i="59"/>
  <c r="O26" i="59" s="1"/>
  <c r="Q26" i="59"/>
  <c r="R26" i="59"/>
  <c r="N27" i="59"/>
  <c r="P27" i="59"/>
  <c r="O27" i="59" s="1"/>
  <c r="Q27" i="59"/>
  <c r="R27" i="59"/>
  <c r="N16" i="52"/>
  <c r="O16" i="52" s="1"/>
  <c r="N74" i="52"/>
  <c r="O74" i="52" s="1"/>
  <c r="N73" i="52"/>
  <c r="N9" i="52"/>
  <c r="N10" i="52"/>
  <c r="O10" i="52" s="1"/>
  <c r="N11" i="52"/>
  <c r="N12" i="52"/>
  <c r="N13" i="52"/>
  <c r="N14" i="52"/>
  <c r="N15" i="52"/>
  <c r="N17" i="52"/>
  <c r="N18" i="52"/>
  <c r="N19" i="52"/>
  <c r="N20" i="52"/>
  <c r="O20" i="52" s="1"/>
  <c r="N21" i="52"/>
  <c r="N22" i="52"/>
  <c r="N23" i="52"/>
  <c r="N24" i="52"/>
  <c r="N25" i="52"/>
  <c r="N26" i="52"/>
  <c r="N27" i="52"/>
  <c r="O27" i="52" s="1"/>
  <c r="N28" i="52"/>
  <c r="N29" i="52"/>
  <c r="N30" i="52"/>
  <c r="N31" i="52"/>
  <c r="N32" i="52"/>
  <c r="N33" i="52"/>
  <c r="N34" i="52"/>
  <c r="N35" i="52"/>
  <c r="O35" i="52" s="1"/>
  <c r="N36" i="52"/>
  <c r="N37" i="52"/>
  <c r="N38" i="52"/>
  <c r="N39" i="52"/>
  <c r="N40" i="52"/>
  <c r="N41" i="52"/>
  <c r="N42" i="52"/>
  <c r="N43" i="52"/>
  <c r="N44" i="52"/>
  <c r="O44" i="52" s="1"/>
  <c r="N45" i="52"/>
  <c r="N46" i="52"/>
  <c r="N47" i="52"/>
  <c r="N48" i="52"/>
  <c r="N49" i="52"/>
  <c r="N50" i="52"/>
  <c r="N51" i="52"/>
  <c r="N52" i="52"/>
  <c r="N53" i="52"/>
  <c r="N54" i="52"/>
  <c r="N55" i="52"/>
  <c r="N56" i="52"/>
  <c r="N57" i="52"/>
  <c r="N58" i="52"/>
  <c r="N59" i="52"/>
  <c r="N60" i="52"/>
  <c r="N61" i="52"/>
  <c r="N62" i="52"/>
  <c r="N63" i="52"/>
  <c r="N64" i="52"/>
  <c r="N65" i="52"/>
  <c r="N66" i="52"/>
  <c r="N67" i="52"/>
  <c r="N68" i="52"/>
  <c r="N69" i="52"/>
  <c r="N70" i="52"/>
  <c r="N71" i="52"/>
  <c r="O71" i="52" s="1"/>
  <c r="N72" i="52"/>
  <c r="O72" i="52" s="1"/>
  <c r="N75" i="52"/>
  <c r="N76" i="52"/>
  <c r="N5" i="52"/>
  <c r="N3" i="52"/>
  <c r="N4" i="52"/>
  <c r="R4" i="11"/>
  <c r="R5" i="11"/>
  <c r="P130" i="5"/>
  <c r="Q130" i="5"/>
  <c r="R130" i="5"/>
  <c r="P131" i="5"/>
  <c r="Q131" i="5"/>
  <c r="R131" i="5" s="1"/>
  <c r="N130" i="5"/>
  <c r="O130" i="5" s="1"/>
  <c r="N131" i="5"/>
  <c r="O131" i="5" s="1"/>
  <c r="P123" i="5"/>
  <c r="O123" i="5" s="1"/>
  <c r="Q123" i="5"/>
  <c r="P124" i="5"/>
  <c r="Q124" i="5"/>
  <c r="R124" i="5" s="1"/>
  <c r="P125" i="5"/>
  <c r="Q125" i="5"/>
  <c r="R125" i="5" s="1"/>
  <c r="P126" i="5"/>
  <c r="Q126" i="5"/>
  <c r="R126" i="5" s="1"/>
  <c r="P127" i="5"/>
  <c r="O127" i="5" s="1"/>
  <c r="Q127" i="5"/>
  <c r="R127" i="5"/>
  <c r="P128" i="5"/>
  <c r="Q128" i="5"/>
  <c r="R128" i="5" s="1"/>
  <c r="P129" i="5"/>
  <c r="Q129" i="5"/>
  <c r="N123" i="5"/>
  <c r="N124" i="5"/>
  <c r="O124" i="5"/>
  <c r="N125" i="5"/>
  <c r="O125" i="5"/>
  <c r="N126" i="5"/>
  <c r="O126" i="5"/>
  <c r="N127" i="5"/>
  <c r="N128" i="5"/>
  <c r="O128" i="5"/>
  <c r="N129" i="5"/>
  <c r="O129" i="5"/>
  <c r="N5" i="5"/>
  <c r="N6" i="5"/>
  <c r="N7" i="5"/>
  <c r="N8" i="5"/>
  <c r="N9" i="5"/>
  <c r="N10" i="5"/>
  <c r="N11" i="5"/>
  <c r="N12" i="5"/>
  <c r="N13" i="5"/>
  <c r="N14" i="5"/>
  <c r="N15" i="5"/>
  <c r="N16" i="5"/>
  <c r="N17" i="5"/>
  <c r="N18" i="5"/>
  <c r="N19" i="5"/>
  <c r="N20" i="5"/>
  <c r="N21" i="5"/>
  <c r="N22" i="5"/>
  <c r="N23" i="5"/>
  <c r="N24" i="5"/>
  <c r="N25" i="5"/>
  <c r="N28" i="5"/>
  <c r="N31" i="5"/>
  <c r="N33" i="5"/>
  <c r="N34" i="5"/>
  <c r="N35" i="5"/>
  <c r="N36" i="5"/>
  <c r="N37" i="5"/>
  <c r="N38" i="5"/>
  <c r="N39" i="5"/>
  <c r="N40" i="5"/>
  <c r="N41" i="5"/>
  <c r="N42" i="5"/>
  <c r="N4" i="5"/>
  <c r="N3" i="5"/>
  <c r="P11" i="61"/>
  <c r="Q11" i="61"/>
  <c r="P12" i="61"/>
  <c r="Q12" i="61"/>
  <c r="R12" i="61" s="1"/>
  <c r="P13" i="61"/>
  <c r="Q13" i="61"/>
  <c r="P14" i="61"/>
  <c r="Q14" i="61"/>
  <c r="R14" i="61" s="1"/>
  <c r="P15" i="61"/>
  <c r="Q15" i="61"/>
  <c r="R15" i="61"/>
  <c r="P16" i="61"/>
  <c r="Q16" i="61"/>
  <c r="R16" i="61" s="1"/>
  <c r="P17" i="61"/>
  <c r="Q17" i="61"/>
  <c r="R17" i="61" s="1"/>
  <c r="P18" i="61"/>
  <c r="Q18" i="61"/>
  <c r="R18" i="61" s="1"/>
  <c r="P19" i="61"/>
  <c r="R19" i="61" s="1"/>
  <c r="Q19" i="61"/>
  <c r="P20" i="61"/>
  <c r="Q20" i="61"/>
  <c r="R20" i="61" s="1"/>
  <c r="P21" i="61"/>
  <c r="R21" i="61" s="1"/>
  <c r="Q21" i="61"/>
  <c r="P22" i="61"/>
  <c r="Q22" i="61"/>
  <c r="R22" i="61" s="1"/>
  <c r="P23" i="61"/>
  <c r="Q23" i="61"/>
  <c r="R23" i="61"/>
  <c r="P24" i="61"/>
  <c r="Q24" i="61"/>
  <c r="R24" i="61" s="1"/>
  <c r="P25" i="61"/>
  <c r="Q25" i="61"/>
  <c r="R25" i="61"/>
  <c r="P26" i="61"/>
  <c r="Q26" i="61"/>
  <c r="R26" i="61" s="1"/>
  <c r="N5" i="61"/>
  <c r="N6" i="61"/>
  <c r="N7" i="61"/>
  <c r="N8" i="61"/>
  <c r="N9" i="61"/>
  <c r="N10" i="61"/>
  <c r="N11" i="61"/>
  <c r="N12" i="61"/>
  <c r="O12" i="61" s="1"/>
  <c r="N13" i="61"/>
  <c r="N14" i="61"/>
  <c r="O14" i="61" s="1"/>
  <c r="N15" i="61"/>
  <c r="O15" i="61" s="1"/>
  <c r="N16" i="61"/>
  <c r="O16" i="61" s="1"/>
  <c r="N17" i="61"/>
  <c r="N18" i="61"/>
  <c r="O18" i="61" s="1"/>
  <c r="N19" i="61"/>
  <c r="N20" i="61"/>
  <c r="O20" i="61" s="1"/>
  <c r="N21" i="61"/>
  <c r="N22" i="61"/>
  <c r="O22" i="61" s="1"/>
  <c r="N23" i="61"/>
  <c r="O23" i="61" s="1"/>
  <c r="N24" i="61"/>
  <c r="O24" i="61" s="1"/>
  <c r="N25" i="61"/>
  <c r="N26" i="61"/>
  <c r="O26" i="61" s="1"/>
  <c r="N3" i="61"/>
  <c r="N4" i="61"/>
  <c r="P22" i="60"/>
  <c r="Q22" i="60"/>
  <c r="N22" i="60"/>
  <c r="O22" i="60"/>
  <c r="N5" i="60"/>
  <c r="N6" i="60"/>
  <c r="N7" i="60"/>
  <c r="N8" i="60"/>
  <c r="N9" i="60"/>
  <c r="N10" i="60"/>
  <c r="N11" i="60"/>
  <c r="N12" i="60"/>
  <c r="N13" i="60"/>
  <c r="N14" i="60"/>
  <c r="N15" i="60"/>
  <c r="N16" i="60"/>
  <c r="N17" i="60"/>
  <c r="N18" i="60"/>
  <c r="N19" i="60"/>
  <c r="N20" i="60"/>
  <c r="N21" i="60"/>
  <c r="N4" i="60"/>
  <c r="N3" i="60"/>
  <c r="K73" i="52"/>
  <c r="M73" i="52"/>
  <c r="O73" i="52"/>
  <c r="K74" i="52"/>
  <c r="M74" i="52"/>
  <c r="L74" i="52" s="1"/>
  <c r="K75" i="52"/>
  <c r="M75" i="52"/>
  <c r="O75" i="52"/>
  <c r="K76" i="52"/>
  <c r="M76" i="52"/>
  <c r="O76" i="52"/>
  <c r="K77" i="52"/>
  <c r="P15" i="60"/>
  <c r="O15" i="60" s="1"/>
  <c r="Q15" i="60"/>
  <c r="R15" i="60"/>
  <c r="P16" i="60"/>
  <c r="O16" i="60" s="1"/>
  <c r="Q16" i="60"/>
  <c r="R16" i="60" s="1"/>
  <c r="P17" i="60"/>
  <c r="O17" i="60" s="1"/>
  <c r="Q17" i="60"/>
  <c r="P18" i="60"/>
  <c r="O18" i="60" s="1"/>
  <c r="Q18" i="60"/>
  <c r="R18" i="60" s="1"/>
  <c r="P19" i="60"/>
  <c r="O19" i="60" s="1"/>
  <c r="Q19" i="60"/>
  <c r="P20" i="60"/>
  <c r="O20" i="60" s="1"/>
  <c r="Q20" i="60"/>
  <c r="R20" i="60" s="1"/>
  <c r="P21" i="60"/>
  <c r="O21" i="60" s="1"/>
  <c r="Q21" i="60"/>
  <c r="R21" i="60" s="1"/>
  <c r="K72" i="52"/>
  <c r="N153" i="22"/>
  <c r="N126" i="6"/>
  <c r="P126" i="6"/>
  <c r="O126" i="6" s="1"/>
  <c r="Q126" i="6"/>
  <c r="N127" i="6"/>
  <c r="P127" i="6"/>
  <c r="O127" i="6" s="1"/>
  <c r="Q127" i="6"/>
  <c r="N128" i="6"/>
  <c r="P128" i="6"/>
  <c r="O128" i="6" s="1"/>
  <c r="Q128" i="6"/>
  <c r="N129" i="6"/>
  <c r="P129" i="6"/>
  <c r="O129" i="6" s="1"/>
  <c r="Q129" i="6"/>
  <c r="N131" i="6"/>
  <c r="P131" i="6"/>
  <c r="O131" i="6" s="1"/>
  <c r="Q131" i="6"/>
  <c r="N132" i="6"/>
  <c r="P132" i="6"/>
  <c r="O132" i="6" s="1"/>
  <c r="Q132" i="6"/>
  <c r="N133" i="6"/>
  <c r="P133" i="6"/>
  <c r="O133" i="6" s="1"/>
  <c r="Q133" i="6"/>
  <c r="N135" i="6"/>
  <c r="P135" i="6"/>
  <c r="O135" i="6" s="1"/>
  <c r="Q135" i="6"/>
  <c r="N136" i="6"/>
  <c r="P136" i="6"/>
  <c r="O136" i="6" s="1"/>
  <c r="Q136" i="6"/>
  <c r="N125" i="6"/>
  <c r="A53" i="21"/>
  <c r="A54" i="21"/>
  <c r="A55" i="21"/>
  <c r="A56" i="21"/>
  <c r="A57" i="21"/>
  <c r="A58" i="21"/>
  <c r="A59" i="21"/>
  <c r="A60" i="21"/>
  <c r="A61" i="21"/>
  <c r="A62" i="21"/>
  <c r="A63" i="21"/>
  <c r="A64" i="21"/>
  <c r="A65" i="21"/>
  <c r="A66" i="21"/>
  <c r="A67" i="21"/>
  <c r="A68" i="21"/>
  <c r="A69" i="21"/>
  <c r="A70" i="21"/>
  <c r="A187" i="4"/>
  <c r="A188" i="4"/>
  <c r="A189" i="4"/>
  <c r="A190" i="4"/>
  <c r="A191" i="4"/>
  <c r="A185" i="4"/>
  <c r="A17" i="46"/>
  <c r="A18" i="46"/>
  <c r="A19" i="46"/>
  <c r="A20" i="46"/>
  <c r="A21" i="46"/>
  <c r="A22" i="46"/>
  <c r="A23" i="46"/>
  <c r="K66" i="52"/>
  <c r="M66" i="52"/>
  <c r="K67" i="52"/>
  <c r="M67" i="52"/>
  <c r="O67" i="52"/>
  <c r="K68" i="52"/>
  <c r="M68" i="52"/>
  <c r="K69" i="52"/>
  <c r="M69" i="52"/>
  <c r="O69" i="52"/>
  <c r="K70" i="52"/>
  <c r="M70" i="52"/>
  <c r="K71" i="52"/>
  <c r="M71" i="52"/>
  <c r="M72" i="52"/>
  <c r="L72" i="52" s="1"/>
  <c r="P10" i="60"/>
  <c r="O10" i="60" s="1"/>
  <c r="Q10" i="60"/>
  <c r="R10" i="60" s="1"/>
  <c r="P11" i="60"/>
  <c r="O11" i="60" s="1"/>
  <c r="Q11" i="60"/>
  <c r="R11" i="60"/>
  <c r="P12" i="60"/>
  <c r="O12" i="60" s="1"/>
  <c r="Q12" i="60"/>
  <c r="R12" i="60" s="1"/>
  <c r="P13" i="60"/>
  <c r="O13" i="60" s="1"/>
  <c r="Q13" i="60"/>
  <c r="R13" i="60" s="1"/>
  <c r="P14" i="60"/>
  <c r="O14" i="60" s="1"/>
  <c r="Q14" i="60"/>
  <c r="R14" i="60" s="1"/>
  <c r="P8" i="60"/>
  <c r="O8" i="60" s="1"/>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6" i="4"/>
  <c r="A3" i="61"/>
  <c r="A4" i="61"/>
  <c r="A5" i="61"/>
  <c r="A6" i="61"/>
  <c r="A7" i="61"/>
  <c r="A8" i="61"/>
  <c r="A9" i="61"/>
  <c r="A10" i="61"/>
  <c r="A11" i="61"/>
  <c r="A12" i="61"/>
  <c r="A13" i="61"/>
  <c r="A14" i="61"/>
  <c r="M60" i="52"/>
  <c r="O60" i="52" s="1"/>
  <c r="M61" i="52"/>
  <c r="O61" i="52" s="1"/>
  <c r="M62" i="52"/>
  <c r="O62" i="52" s="1"/>
  <c r="M63" i="52"/>
  <c r="O63" i="52" s="1"/>
  <c r="M64" i="52"/>
  <c r="O64" i="52" s="1"/>
  <c r="M65" i="52"/>
  <c r="O65" i="52" s="1"/>
  <c r="K60" i="52"/>
  <c r="K61" i="52"/>
  <c r="K62" i="52"/>
  <c r="L62" i="52" s="1"/>
  <c r="K63" i="52"/>
  <c r="L63" i="52" s="1"/>
  <c r="K64" i="52"/>
  <c r="K65" i="52"/>
  <c r="P8" i="61"/>
  <c r="O8" i="61" s="1"/>
  <c r="Q8" i="61"/>
  <c r="P9" i="61"/>
  <c r="O9" i="61" s="1"/>
  <c r="Q9" i="61"/>
  <c r="R9" i="61" s="1"/>
  <c r="P10" i="61"/>
  <c r="O10" i="61" s="1"/>
  <c r="Q10" i="61"/>
  <c r="P4" i="61"/>
  <c r="Q4" i="61"/>
  <c r="R4" i="61" s="1"/>
  <c r="P5" i="61"/>
  <c r="O5" i="61" s="1"/>
  <c r="Q5" i="61"/>
  <c r="R5" i="61" s="1"/>
  <c r="P6" i="61"/>
  <c r="O6" i="61" s="1"/>
  <c r="Q6" i="61"/>
  <c r="P7" i="61"/>
  <c r="O7" i="61" s="1"/>
  <c r="Q7" i="61"/>
  <c r="R7" i="61" s="1"/>
  <c r="Q3" i="61"/>
  <c r="P3" i="61"/>
  <c r="O3" i="61" s="1"/>
  <c r="P4" i="60"/>
  <c r="Q4" i="60"/>
  <c r="P6" i="60"/>
  <c r="O6" i="60" s="1"/>
  <c r="Q6" i="60"/>
  <c r="R6" i="60" s="1"/>
  <c r="P7" i="60"/>
  <c r="O7" i="60" s="1"/>
  <c r="Q7" i="60"/>
  <c r="R7" i="60" s="1"/>
  <c r="Q8" i="60"/>
  <c r="P9" i="60"/>
  <c r="O9" i="60" s="1"/>
  <c r="Q9" i="60"/>
  <c r="Q5" i="60"/>
  <c r="P5" i="60"/>
  <c r="O5" i="60" s="1"/>
  <c r="Q3" i="60"/>
  <c r="P3" i="60"/>
  <c r="R6" i="48"/>
  <c r="P6" i="59"/>
  <c r="Q6" i="59"/>
  <c r="R6" i="59" s="1"/>
  <c r="R7" i="59"/>
  <c r="P8" i="59"/>
  <c r="Q8" i="59"/>
  <c r="P9" i="59"/>
  <c r="O9" i="59" s="1"/>
  <c r="Q9" i="59"/>
  <c r="P10" i="59"/>
  <c r="Q10" i="59"/>
  <c r="R11" i="59"/>
  <c r="P12" i="59"/>
  <c r="Q12" i="59"/>
  <c r="R12" i="59" s="1"/>
  <c r="P13" i="59"/>
  <c r="Q13" i="59"/>
  <c r="P14" i="59"/>
  <c r="Q14" i="59"/>
  <c r="R14" i="59" s="1"/>
  <c r="P15" i="59"/>
  <c r="Q15" i="59"/>
  <c r="R15" i="59" s="1"/>
  <c r="P16" i="59"/>
  <c r="Q16" i="59"/>
  <c r="R16" i="59" s="1"/>
  <c r="P17" i="59"/>
  <c r="Q17" i="59"/>
  <c r="P18" i="59"/>
  <c r="Q18" i="59"/>
  <c r="R18" i="59" s="1"/>
  <c r="P19" i="59"/>
  <c r="Q19" i="59"/>
  <c r="R19" i="59" s="1"/>
  <c r="P20" i="59"/>
  <c r="Q20" i="59"/>
  <c r="R20" i="59" s="1"/>
  <c r="P21" i="59"/>
  <c r="Q21" i="59"/>
  <c r="P22" i="59"/>
  <c r="Q22" i="59"/>
  <c r="R22" i="59" s="1"/>
  <c r="P23" i="59"/>
  <c r="Q23" i="59"/>
  <c r="R23" i="59" s="1"/>
  <c r="P24" i="59"/>
  <c r="Q24" i="59"/>
  <c r="R24" i="59" s="1"/>
  <c r="P25" i="59"/>
  <c r="Q25" i="59"/>
  <c r="N6" i="59"/>
  <c r="O6" i="59"/>
  <c r="N8" i="59"/>
  <c r="O8" i="59"/>
  <c r="N9" i="59"/>
  <c r="N10" i="59"/>
  <c r="O10" i="59"/>
  <c r="N11" i="59"/>
  <c r="O11" i="59"/>
  <c r="N12" i="59"/>
  <c r="O12" i="59"/>
  <c r="N13" i="59"/>
  <c r="N14" i="59"/>
  <c r="O14" i="59" s="1"/>
  <c r="N15" i="59"/>
  <c r="O15" i="59" s="1"/>
  <c r="N16" i="59"/>
  <c r="O16" i="59" s="1"/>
  <c r="N17" i="59"/>
  <c r="N18" i="59"/>
  <c r="O18" i="59"/>
  <c r="N20" i="59"/>
  <c r="O20" i="59"/>
  <c r="N21" i="59"/>
  <c r="N22" i="59"/>
  <c r="O22" i="59" s="1"/>
  <c r="N23" i="59"/>
  <c r="O23" i="59" s="1"/>
  <c r="N24" i="59"/>
  <c r="O24" i="59" s="1"/>
  <c r="N25" i="59"/>
  <c r="M4" i="59"/>
  <c r="Q5" i="59"/>
  <c r="P5" i="59"/>
  <c r="N5" i="59"/>
  <c r="O5" i="59" s="1"/>
  <c r="Q4" i="59"/>
  <c r="P4" i="59"/>
  <c r="N4" i="59"/>
  <c r="P5" i="58"/>
  <c r="Q5" i="58"/>
  <c r="P6" i="58"/>
  <c r="Q6" i="58"/>
  <c r="P7" i="58"/>
  <c r="Q7" i="58"/>
  <c r="P8" i="58"/>
  <c r="O8" i="58" s="1"/>
  <c r="Q8" i="58"/>
  <c r="P9" i="58"/>
  <c r="Q9" i="58"/>
  <c r="P10" i="58"/>
  <c r="Q10" i="58"/>
  <c r="P11" i="58"/>
  <c r="Q11" i="58"/>
  <c r="P12" i="58"/>
  <c r="Q12" i="58"/>
  <c r="P13" i="58"/>
  <c r="Q13" i="58"/>
  <c r="N6" i="58"/>
  <c r="O6" i="58" s="1"/>
  <c r="N7" i="58"/>
  <c r="N8" i="58"/>
  <c r="N9" i="58"/>
  <c r="N10" i="58"/>
  <c r="N11" i="58"/>
  <c r="O11" i="58" s="1"/>
  <c r="N12" i="58"/>
  <c r="N13" i="58"/>
  <c r="O13" i="58" s="1"/>
  <c r="N5" i="58"/>
  <c r="Q4" i="58"/>
  <c r="P4" i="58"/>
  <c r="N4" i="58"/>
  <c r="O4" i="58" s="1"/>
  <c r="P6" i="57"/>
  <c r="Q6" i="57"/>
  <c r="P7" i="57"/>
  <c r="Q7" i="57"/>
  <c r="R7" i="57" s="1"/>
  <c r="P8" i="57"/>
  <c r="Q8" i="57"/>
  <c r="R8" i="57" s="1"/>
  <c r="P9" i="57"/>
  <c r="Q9" i="57"/>
  <c r="R9" i="57" s="1"/>
  <c r="P10" i="57"/>
  <c r="Q10" i="57"/>
  <c r="P11" i="57"/>
  <c r="Q11" i="57"/>
  <c r="R11" i="57" s="1"/>
  <c r="P12" i="57"/>
  <c r="Q12" i="57"/>
  <c r="R12" i="57" s="1"/>
  <c r="P13" i="57"/>
  <c r="Q13" i="57"/>
  <c r="R13" i="57" s="1"/>
  <c r="P14" i="57"/>
  <c r="Q14" i="57"/>
  <c r="P15" i="57"/>
  <c r="Q15" i="57"/>
  <c r="R15" i="57" s="1"/>
  <c r="P16" i="57"/>
  <c r="Q16" i="57"/>
  <c r="R16" i="57" s="1"/>
  <c r="P17" i="57"/>
  <c r="Q17" i="57"/>
  <c r="R17" i="57" s="1"/>
  <c r="P18" i="57"/>
  <c r="Q18" i="57"/>
  <c r="P19" i="57"/>
  <c r="Q19" i="57"/>
  <c r="R19" i="57" s="1"/>
  <c r="P20" i="57"/>
  <c r="Q20" i="57"/>
  <c r="R20" i="57" s="1"/>
  <c r="P21" i="57"/>
  <c r="Q21" i="57"/>
  <c r="R21" i="57" s="1"/>
  <c r="P22" i="57"/>
  <c r="Q22" i="57"/>
  <c r="P23" i="57"/>
  <c r="Q23" i="57"/>
  <c r="R23" i="57" s="1"/>
  <c r="P24" i="57"/>
  <c r="Q24" i="57"/>
  <c r="R24" i="57" s="1"/>
  <c r="P25" i="57"/>
  <c r="Q25" i="57"/>
  <c r="R25" i="57" s="1"/>
  <c r="P26" i="57"/>
  <c r="Q26" i="57"/>
  <c r="P27" i="57"/>
  <c r="Q27" i="57"/>
  <c r="R27" i="57" s="1"/>
  <c r="Q28" i="57"/>
  <c r="R28" i="57" s="1"/>
  <c r="P29" i="57"/>
  <c r="Q29" i="57"/>
  <c r="P30" i="57"/>
  <c r="Q30" i="57"/>
  <c r="P31" i="57"/>
  <c r="Q31" i="57"/>
  <c r="P32" i="57"/>
  <c r="Q32" i="57"/>
  <c r="P33" i="57"/>
  <c r="Q33" i="57"/>
  <c r="P34" i="57"/>
  <c r="Q34" i="57"/>
  <c r="P35" i="57"/>
  <c r="Q35" i="57"/>
  <c r="P36" i="57"/>
  <c r="Q36" i="57"/>
  <c r="R36" i="57" s="1"/>
  <c r="P37" i="57"/>
  <c r="Q37" i="57"/>
  <c r="P38" i="57"/>
  <c r="Q38" i="57"/>
  <c r="P39" i="57"/>
  <c r="Q39" i="57"/>
  <c r="P40" i="57"/>
  <c r="Q40" i="57"/>
  <c r="P41" i="57"/>
  <c r="Q41" i="57"/>
  <c r="P42" i="57"/>
  <c r="Q42" i="57"/>
  <c r="R42" i="57" s="1"/>
  <c r="P43" i="57"/>
  <c r="Q43" i="57"/>
  <c r="R43" i="57" s="1"/>
  <c r="P44" i="57"/>
  <c r="Q44" i="57"/>
  <c r="R44" i="57" s="1"/>
  <c r="P45" i="57"/>
  <c r="Q45" i="57"/>
  <c r="N5" i="57"/>
  <c r="N6" i="57"/>
  <c r="N7" i="57"/>
  <c r="O7" i="57"/>
  <c r="N8" i="57"/>
  <c r="O8" i="57"/>
  <c r="N9" i="57"/>
  <c r="O9" i="57"/>
  <c r="N10" i="57"/>
  <c r="N11" i="57"/>
  <c r="O11" i="57" s="1"/>
  <c r="N12" i="57"/>
  <c r="O12" i="57" s="1"/>
  <c r="N13" i="57"/>
  <c r="O13" i="57" s="1"/>
  <c r="N14" i="57"/>
  <c r="N15" i="57"/>
  <c r="O15" i="57"/>
  <c r="N16" i="57"/>
  <c r="O16" i="57"/>
  <c r="N17" i="57"/>
  <c r="O17" i="57"/>
  <c r="N18" i="57"/>
  <c r="N19" i="57"/>
  <c r="O19" i="57" s="1"/>
  <c r="N20" i="57"/>
  <c r="O20" i="57" s="1"/>
  <c r="N21" i="57"/>
  <c r="O21" i="57" s="1"/>
  <c r="N22" i="57"/>
  <c r="N23" i="57"/>
  <c r="O23" i="57"/>
  <c r="N24" i="57"/>
  <c r="O24" i="57"/>
  <c r="N25" i="57"/>
  <c r="O25" i="57"/>
  <c r="N26" i="57"/>
  <c r="N27" i="57"/>
  <c r="O27" i="57" s="1"/>
  <c r="N28" i="57"/>
  <c r="N29" i="57"/>
  <c r="O29" i="57"/>
  <c r="N30" i="57"/>
  <c r="N31" i="57"/>
  <c r="N32" i="57"/>
  <c r="N33" i="57"/>
  <c r="N34" i="57"/>
  <c r="O34" i="57" s="1"/>
  <c r="N35" i="57"/>
  <c r="O35" i="57"/>
  <c r="N36" i="57"/>
  <c r="N37" i="57"/>
  <c r="O37" i="57" s="1"/>
  <c r="N38" i="57"/>
  <c r="N39" i="57"/>
  <c r="O39" i="57"/>
  <c r="N40" i="57"/>
  <c r="N41" i="57"/>
  <c r="N42" i="57"/>
  <c r="O42" i="57" s="1"/>
  <c r="N43" i="57"/>
  <c r="O43" i="57" s="1"/>
  <c r="N44" i="57"/>
  <c r="O44" i="57" s="1"/>
  <c r="O45" i="57"/>
  <c r="Q5" i="57"/>
  <c r="P5" i="57"/>
  <c r="O5" i="57" s="1"/>
  <c r="Q4" i="57"/>
  <c r="P4" i="57"/>
  <c r="N4" i="57"/>
  <c r="O4" i="57" s="1"/>
  <c r="P13" i="42"/>
  <c r="Q13" i="42"/>
  <c r="R13" i="42" s="1"/>
  <c r="P14" i="42"/>
  <c r="Q14" i="42"/>
  <c r="R14" i="42" s="1"/>
  <c r="P15" i="42"/>
  <c r="Q15" i="42"/>
  <c r="P16" i="42"/>
  <c r="Q16" i="42"/>
  <c r="R16" i="42" s="1"/>
  <c r="O110" i="15"/>
  <c r="P4" i="51"/>
  <c r="Q4" i="51"/>
  <c r="P5" i="51"/>
  <c r="Q5" i="51"/>
  <c r="P6" i="51"/>
  <c r="Q6" i="51"/>
  <c r="P7" i="51"/>
  <c r="Q7" i="51"/>
  <c r="P8" i="51"/>
  <c r="Q8" i="51"/>
  <c r="P9" i="51"/>
  <c r="Q9" i="51"/>
  <c r="P10" i="51"/>
  <c r="R10" i="51" s="1"/>
  <c r="Q10" i="51"/>
  <c r="P11" i="51"/>
  <c r="Q11" i="51"/>
  <c r="R11" i="51" s="1"/>
  <c r="P12" i="51"/>
  <c r="Q12" i="51"/>
  <c r="P13" i="51"/>
  <c r="Q13" i="51"/>
  <c r="R13" i="51" s="1"/>
  <c r="P14" i="51"/>
  <c r="Q14" i="51"/>
  <c r="R14" i="51" s="1"/>
  <c r="P15" i="51"/>
  <c r="Q15" i="51"/>
  <c r="R15" i="51" s="1"/>
  <c r="P16" i="51"/>
  <c r="Q16" i="51"/>
  <c r="P17" i="51"/>
  <c r="Q17" i="51"/>
  <c r="R17" i="51" s="1"/>
  <c r="P18" i="51"/>
  <c r="Q18" i="51"/>
  <c r="R18" i="51" s="1"/>
  <c r="P19" i="51"/>
  <c r="Q19" i="51"/>
  <c r="R19" i="51" s="1"/>
  <c r="P20" i="51"/>
  <c r="Q20" i="51"/>
  <c r="P21" i="51"/>
  <c r="Q21" i="51"/>
  <c r="R21" i="51" s="1"/>
  <c r="P22" i="51"/>
  <c r="Q22" i="51"/>
  <c r="R22" i="51" s="1"/>
  <c r="P23" i="51"/>
  <c r="Q23" i="51"/>
  <c r="R23" i="51" s="1"/>
  <c r="P24" i="51"/>
  <c r="Q24" i="51"/>
  <c r="P25" i="51"/>
  <c r="Q25" i="51"/>
  <c r="R25" i="51" s="1"/>
  <c r="P26" i="51"/>
  <c r="Q26" i="51"/>
  <c r="R26" i="51" s="1"/>
  <c r="P27" i="51"/>
  <c r="Q27" i="51"/>
  <c r="R27" i="51" s="1"/>
  <c r="P28" i="51"/>
  <c r="Q28" i="51"/>
  <c r="P29" i="51"/>
  <c r="Q29" i="51"/>
  <c r="R29" i="51" s="1"/>
  <c r="Q11" i="48"/>
  <c r="R11" i="48"/>
  <c r="S11" i="48" s="1"/>
  <c r="Q12" i="48"/>
  <c r="R12" i="48"/>
  <c r="S12" i="48" s="1"/>
  <c r="Q13" i="48"/>
  <c r="R13" i="48"/>
  <c r="Q14" i="48"/>
  <c r="R14" i="48"/>
  <c r="S14" i="48" s="1"/>
  <c r="Q15" i="48"/>
  <c r="R15" i="48"/>
  <c r="S15" i="48" s="1"/>
  <c r="Q16" i="48"/>
  <c r="R16" i="48"/>
  <c r="S16" i="48" s="1"/>
  <c r="Q17" i="48"/>
  <c r="R17" i="48"/>
  <c r="Q18" i="48"/>
  <c r="R18" i="48"/>
  <c r="S18" i="48" s="1"/>
  <c r="Q19" i="48"/>
  <c r="R19" i="48"/>
  <c r="S19" i="48" s="1"/>
  <c r="Q20" i="48"/>
  <c r="R20" i="48"/>
  <c r="S20" i="48" s="1"/>
  <c r="Q21" i="48"/>
  <c r="R21" i="48"/>
  <c r="Q22" i="48"/>
  <c r="R22" i="48"/>
  <c r="S22" i="48" s="1"/>
  <c r="Q23" i="48"/>
  <c r="R23" i="48"/>
  <c r="S23" i="48" s="1"/>
  <c r="Q24" i="48"/>
  <c r="R24" i="48"/>
  <c r="S24" i="48" s="1"/>
  <c r="Q25" i="48"/>
  <c r="R25" i="48"/>
  <c r="Q26" i="48"/>
  <c r="R26" i="48"/>
  <c r="S26" i="48" s="1"/>
  <c r="Q27" i="48"/>
  <c r="R27" i="48"/>
  <c r="S27" i="48" s="1"/>
  <c r="Q28" i="48"/>
  <c r="R28" i="48"/>
  <c r="S28" i="48" s="1"/>
  <c r="Q29" i="48"/>
  <c r="R29" i="48"/>
  <c r="Q30" i="48"/>
  <c r="R30" i="48"/>
  <c r="S30" i="48" s="1"/>
  <c r="N57" i="21"/>
  <c r="N59" i="21"/>
  <c r="N60" i="21"/>
  <c r="N61" i="21"/>
  <c r="N62" i="21"/>
  <c r="N63" i="21"/>
  <c r="N64" i="21"/>
  <c r="N65" i="21"/>
  <c r="P57" i="21"/>
  <c r="O57" i="21" s="1"/>
  <c r="Q57" i="21"/>
  <c r="R57" i="21" s="1"/>
  <c r="R58" i="21"/>
  <c r="P59" i="21"/>
  <c r="O59" i="21" s="1"/>
  <c r="Q59" i="21"/>
  <c r="P60" i="21"/>
  <c r="Q60" i="21"/>
  <c r="P61" i="21"/>
  <c r="Q61" i="21"/>
  <c r="P62" i="21"/>
  <c r="O62" i="21" s="1"/>
  <c r="Q62" i="21"/>
  <c r="P63" i="21"/>
  <c r="O63" i="21" s="1"/>
  <c r="Q63" i="21"/>
  <c r="P64" i="21"/>
  <c r="Q64" i="21"/>
  <c r="P65" i="21"/>
  <c r="Q65" i="21"/>
  <c r="N159" i="4"/>
  <c r="N160" i="4"/>
  <c r="N161" i="4"/>
  <c r="N162" i="4"/>
  <c r="N163" i="4"/>
  <c r="N164" i="4"/>
  <c r="N165" i="4"/>
  <c r="N166" i="4"/>
  <c r="N167" i="4"/>
  <c r="N168" i="4"/>
  <c r="N169" i="4"/>
  <c r="N170" i="4"/>
  <c r="N171" i="4"/>
  <c r="N172" i="4"/>
  <c r="N173" i="4"/>
  <c r="N174" i="4"/>
  <c r="N175" i="4"/>
  <c r="N176" i="4"/>
  <c r="N177" i="4"/>
  <c r="N178" i="4"/>
  <c r="N179" i="4"/>
  <c r="N180" i="4"/>
  <c r="N181" i="4"/>
  <c r="P159" i="4"/>
  <c r="Q159" i="4"/>
  <c r="R159" i="4" s="1"/>
  <c r="P160" i="4"/>
  <c r="Q160" i="4"/>
  <c r="P161" i="4"/>
  <c r="Q161" i="4"/>
  <c r="R161" i="4" s="1"/>
  <c r="P162" i="4"/>
  <c r="O162" i="4" s="1"/>
  <c r="Q162" i="4"/>
  <c r="R162" i="4" s="1"/>
  <c r="P163" i="4"/>
  <c r="Q163" i="4"/>
  <c r="R163" i="4" s="1"/>
  <c r="P164" i="4"/>
  <c r="O164" i="4" s="1"/>
  <c r="Q164" i="4"/>
  <c r="R164" i="4" s="1"/>
  <c r="P165" i="4"/>
  <c r="Q165" i="4"/>
  <c r="R165" i="4" s="1"/>
  <c r="P166" i="4"/>
  <c r="O166" i="4" s="1"/>
  <c r="Q166" i="4"/>
  <c r="R166" i="4" s="1"/>
  <c r="P167" i="4"/>
  <c r="Q167" i="4"/>
  <c r="R167" i="4" s="1"/>
  <c r="P168" i="4"/>
  <c r="O168" i="4" s="1"/>
  <c r="Q168" i="4"/>
  <c r="R168" i="4" s="1"/>
  <c r="P169" i="4"/>
  <c r="Q169" i="4"/>
  <c r="R169" i="4" s="1"/>
  <c r="P170" i="4"/>
  <c r="O170" i="4" s="1"/>
  <c r="Q170" i="4"/>
  <c r="R170" i="4" s="1"/>
  <c r="P171" i="4"/>
  <c r="Q171" i="4"/>
  <c r="R171" i="4" s="1"/>
  <c r="P172" i="4"/>
  <c r="Q172" i="4"/>
  <c r="P173" i="4"/>
  <c r="Q173" i="4"/>
  <c r="R173" i="4" s="1"/>
  <c r="P174" i="4"/>
  <c r="O174" i="4" s="1"/>
  <c r="Q174" i="4"/>
  <c r="R174" i="4" s="1"/>
  <c r="P175" i="4"/>
  <c r="Q175" i="4"/>
  <c r="R175" i="4" s="1"/>
  <c r="P176" i="4"/>
  <c r="Q176" i="4"/>
  <c r="P177" i="4"/>
  <c r="Q177" i="4"/>
  <c r="P178" i="4"/>
  <c r="O178" i="4" s="1"/>
  <c r="Q178" i="4"/>
  <c r="P179" i="4"/>
  <c r="Q179" i="4"/>
  <c r="P180" i="4"/>
  <c r="O180" i="4" s="1"/>
  <c r="Q180" i="4"/>
  <c r="P181" i="4"/>
  <c r="Q181" i="4"/>
  <c r="R181" i="4" s="1"/>
  <c r="O25" i="40"/>
  <c r="O26" i="40"/>
  <c r="O27" i="40"/>
  <c r="O28" i="40"/>
  <c r="O29" i="40"/>
  <c r="O30" i="40"/>
  <c r="O31" i="40"/>
  <c r="O32" i="40"/>
  <c r="Q25" i="40"/>
  <c r="P25" i="40" s="1"/>
  <c r="R25" i="40"/>
  <c r="S25" i="40" s="1"/>
  <c r="Q26" i="40"/>
  <c r="R26" i="40"/>
  <c r="S26" i="40" s="1"/>
  <c r="Q27" i="40"/>
  <c r="R27" i="40"/>
  <c r="S27" i="40" s="1"/>
  <c r="Q28" i="40"/>
  <c r="R28" i="40"/>
  <c r="S28" i="40" s="1"/>
  <c r="Q29" i="40"/>
  <c r="P29" i="40" s="1"/>
  <c r="R29" i="40"/>
  <c r="S29" i="40" s="1"/>
  <c r="Q30" i="40"/>
  <c r="R30" i="40"/>
  <c r="Q31" i="40"/>
  <c r="R31" i="40"/>
  <c r="S31" i="40" s="1"/>
  <c r="Q32" i="40"/>
  <c r="R32" i="40"/>
  <c r="S32" i="40" s="1"/>
  <c r="N15" i="46"/>
  <c r="N16" i="46"/>
  <c r="N17" i="46"/>
  <c r="N18" i="46"/>
  <c r="N19" i="46"/>
  <c r="N20" i="46"/>
  <c r="P15" i="46"/>
  <c r="Q15" i="46"/>
  <c r="R15" i="46" s="1"/>
  <c r="P16" i="46"/>
  <c r="Q16" i="46"/>
  <c r="R16" i="46" s="1"/>
  <c r="P17" i="46"/>
  <c r="Q17" i="46"/>
  <c r="R17" i="46" s="1"/>
  <c r="P18" i="46"/>
  <c r="Q18" i="46"/>
  <c r="R18" i="46" s="1"/>
  <c r="P19" i="46"/>
  <c r="O19" i="46" s="1"/>
  <c r="Q19" i="46"/>
  <c r="R19" i="46" s="1"/>
  <c r="P20" i="46"/>
  <c r="Q20" i="46"/>
  <c r="R20" i="46" s="1"/>
  <c r="N22" i="38"/>
  <c r="N23" i="38"/>
  <c r="N24" i="38"/>
  <c r="N25" i="38"/>
  <c r="N26" i="38"/>
  <c r="N27" i="38"/>
  <c r="N28" i="38"/>
  <c r="N29" i="38"/>
  <c r="N30" i="38"/>
  <c r="M107" i="43"/>
  <c r="M108" i="43"/>
  <c r="M109" i="43"/>
  <c r="M110" i="43"/>
  <c r="M111" i="43"/>
  <c r="M89" i="43"/>
  <c r="M90" i="43"/>
  <c r="M91" i="43"/>
  <c r="M92" i="43"/>
  <c r="M93" i="43"/>
  <c r="M94" i="43"/>
  <c r="M95" i="43"/>
  <c r="M96" i="43"/>
  <c r="M97" i="43"/>
  <c r="M98" i="43"/>
  <c r="M99" i="43"/>
  <c r="M100" i="43"/>
  <c r="M101" i="43"/>
  <c r="M102" i="43"/>
  <c r="M103" i="43"/>
  <c r="M104" i="43"/>
  <c r="M105" i="43"/>
  <c r="M106" i="43"/>
  <c r="O108" i="43"/>
  <c r="N108" i="43" s="1"/>
  <c r="P108" i="43"/>
  <c r="Q108" i="43" s="1"/>
  <c r="O109" i="43"/>
  <c r="P109" i="43"/>
  <c r="O110" i="43"/>
  <c r="N110" i="43" s="1"/>
  <c r="P110" i="43"/>
  <c r="O111" i="43"/>
  <c r="P111" i="43"/>
  <c r="Q111" i="43" s="1"/>
  <c r="O89" i="43"/>
  <c r="N89" i="43" s="1"/>
  <c r="P89" i="43"/>
  <c r="Q89" i="43" s="1"/>
  <c r="O90" i="43"/>
  <c r="P90" i="43"/>
  <c r="O91" i="43"/>
  <c r="N91" i="43" s="1"/>
  <c r="P91" i="43"/>
  <c r="Q91" i="43" s="1"/>
  <c r="O92" i="43"/>
  <c r="P92" i="43"/>
  <c r="O93" i="43"/>
  <c r="N93" i="43" s="1"/>
  <c r="P93" i="43"/>
  <c r="Q93" i="43" s="1"/>
  <c r="O94" i="43"/>
  <c r="P94" i="43"/>
  <c r="O95" i="43"/>
  <c r="N95" i="43" s="1"/>
  <c r="P95" i="43"/>
  <c r="Q95" i="43" s="1"/>
  <c r="O96" i="43"/>
  <c r="P96" i="43"/>
  <c r="Q96" i="43" s="1"/>
  <c r="O97" i="43"/>
  <c r="N97" i="43" s="1"/>
  <c r="P97" i="43"/>
  <c r="Q97" i="43" s="1"/>
  <c r="O98" i="43"/>
  <c r="P98" i="43"/>
  <c r="Q98" i="43" s="1"/>
  <c r="O99" i="43"/>
  <c r="N99" i="43" s="1"/>
  <c r="P99" i="43"/>
  <c r="O100" i="43"/>
  <c r="P100" i="43"/>
  <c r="Q100" i="43" s="1"/>
  <c r="O101" i="43"/>
  <c r="N101" i="43" s="1"/>
  <c r="P101" i="43"/>
  <c r="Q101" i="43" s="1"/>
  <c r="O102" i="43"/>
  <c r="P102" i="43"/>
  <c r="Q102" i="43" s="1"/>
  <c r="O103" i="43"/>
  <c r="N103" i="43" s="1"/>
  <c r="P103" i="43"/>
  <c r="O104" i="43"/>
  <c r="P104" i="43"/>
  <c r="Q104" i="43" s="1"/>
  <c r="O105" i="43"/>
  <c r="N105" i="43" s="1"/>
  <c r="P105" i="43"/>
  <c r="Q105" i="43" s="1"/>
  <c r="O106" i="43"/>
  <c r="P106" i="43"/>
  <c r="O107" i="43"/>
  <c r="P107" i="43"/>
  <c r="Q107" i="43" s="1"/>
  <c r="M117" i="18"/>
  <c r="M118" i="18"/>
  <c r="M119" i="18"/>
  <c r="M120" i="18"/>
  <c r="O84" i="18"/>
  <c r="P84" i="18"/>
  <c r="Q84" i="18" s="1"/>
  <c r="O85" i="18"/>
  <c r="P85" i="18"/>
  <c r="Q85" i="18" s="1"/>
  <c r="O86" i="18"/>
  <c r="P86" i="18"/>
  <c r="O87" i="18"/>
  <c r="P87" i="18"/>
  <c r="Q87" i="18" s="1"/>
  <c r="O88" i="18"/>
  <c r="P88" i="18"/>
  <c r="Q88" i="18" s="1"/>
  <c r="O89" i="18"/>
  <c r="P89" i="18"/>
  <c r="Q89" i="18" s="1"/>
  <c r="O90" i="18"/>
  <c r="P90" i="18"/>
  <c r="O91" i="18"/>
  <c r="P91" i="18"/>
  <c r="O92" i="18"/>
  <c r="P92" i="18"/>
  <c r="Q92" i="18" s="1"/>
  <c r="O93" i="18"/>
  <c r="P93" i="18"/>
  <c r="Q93" i="18" s="1"/>
  <c r="O94" i="18"/>
  <c r="P94" i="18"/>
  <c r="O95" i="18"/>
  <c r="P95" i="18"/>
  <c r="Q95" i="18" s="1"/>
  <c r="O96" i="18"/>
  <c r="P96" i="18"/>
  <c r="O97" i="18"/>
  <c r="P97" i="18"/>
  <c r="Q97" i="18" s="1"/>
  <c r="O98" i="18"/>
  <c r="P98" i="18"/>
  <c r="Q98" i="18" s="1"/>
  <c r="O99" i="18"/>
  <c r="P99" i="18"/>
  <c r="O100" i="18"/>
  <c r="P100" i="18"/>
  <c r="Q100" i="18" s="1"/>
  <c r="O101" i="18"/>
  <c r="P101" i="18"/>
  <c r="Q101" i="18" s="1"/>
  <c r="O102" i="18"/>
  <c r="P102" i="18"/>
  <c r="O103" i="18"/>
  <c r="P103" i="18"/>
  <c r="Q103" i="18" s="1"/>
  <c r="O104" i="18"/>
  <c r="P104" i="18"/>
  <c r="Q104" i="18" s="1"/>
  <c r="O105" i="18"/>
  <c r="P105" i="18"/>
  <c r="Q105" i="18" s="1"/>
  <c r="O106" i="18"/>
  <c r="P106" i="18"/>
  <c r="O107" i="18"/>
  <c r="P107" i="18"/>
  <c r="Q107" i="18" s="1"/>
  <c r="O108" i="18"/>
  <c r="P108" i="18"/>
  <c r="O109" i="18"/>
  <c r="P109" i="18"/>
  <c r="Q109" i="18" s="1"/>
  <c r="O110" i="18"/>
  <c r="P110" i="18"/>
  <c r="O111" i="18"/>
  <c r="P111" i="18"/>
  <c r="Q111" i="18" s="1"/>
  <c r="O112" i="18"/>
  <c r="P112" i="18"/>
  <c r="Q112" i="18" s="1"/>
  <c r="O113" i="18"/>
  <c r="P113" i="18"/>
  <c r="Q113" i="18" s="1"/>
  <c r="O114" i="18"/>
  <c r="P114" i="18"/>
  <c r="Q114" i="18" s="1"/>
  <c r="O115" i="18"/>
  <c r="P115" i="18"/>
  <c r="O116" i="18"/>
  <c r="P116" i="18"/>
  <c r="Q116" i="18" s="1"/>
  <c r="O117" i="18"/>
  <c r="P117" i="18"/>
  <c r="Q117" i="18" s="1"/>
  <c r="O118" i="18"/>
  <c r="P118" i="18"/>
  <c r="Q118" i="18" s="1"/>
  <c r="O119" i="18"/>
  <c r="N119" i="18" s="1"/>
  <c r="P119" i="18"/>
  <c r="O120" i="18"/>
  <c r="P120" i="18"/>
  <c r="K42" i="52"/>
  <c r="K43" i="52"/>
  <c r="K44" i="52"/>
  <c r="K45" i="52"/>
  <c r="K46" i="52"/>
  <c r="K47" i="52"/>
  <c r="K48" i="52"/>
  <c r="K49" i="52"/>
  <c r="K50" i="52"/>
  <c r="K51" i="52"/>
  <c r="K52" i="52"/>
  <c r="K53" i="52"/>
  <c r="K54" i="52"/>
  <c r="K55" i="52"/>
  <c r="K56" i="52"/>
  <c r="K57" i="52"/>
  <c r="K58" i="52"/>
  <c r="K59" i="52"/>
  <c r="M59" i="52"/>
  <c r="M52" i="52"/>
  <c r="M53" i="52"/>
  <c r="O53" i="52"/>
  <c r="M54" i="52"/>
  <c r="M55" i="52"/>
  <c r="O55" i="52" s="1"/>
  <c r="M56" i="52"/>
  <c r="M57" i="52"/>
  <c r="L57" i="52" s="1"/>
  <c r="O57" i="52"/>
  <c r="M58" i="52"/>
  <c r="O58" i="52"/>
  <c r="M42" i="52"/>
  <c r="O42" i="52"/>
  <c r="M43" i="52"/>
  <c r="L43" i="52" s="1"/>
  <c r="O43" i="52"/>
  <c r="M44" i="52"/>
  <c r="M45" i="52"/>
  <c r="L45" i="52" s="1"/>
  <c r="M46" i="52"/>
  <c r="M47" i="52"/>
  <c r="M48" i="52"/>
  <c r="L48" i="52" s="1"/>
  <c r="M49" i="52"/>
  <c r="L49" i="52" s="1"/>
  <c r="O49" i="52"/>
  <c r="M50" i="52"/>
  <c r="O50" i="52"/>
  <c r="M51" i="52"/>
  <c r="L51" i="52" s="1"/>
  <c r="O51" i="52"/>
  <c r="N45" i="42"/>
  <c r="N46" i="42"/>
  <c r="P45" i="42"/>
  <c r="Q45" i="42"/>
  <c r="R45" i="42" s="1"/>
  <c r="P46" i="42"/>
  <c r="Q46" i="42"/>
  <c r="R46" i="42" s="1"/>
  <c r="P117" i="17"/>
  <c r="Q117" i="17"/>
  <c r="R117" i="17" s="1"/>
  <c r="P118" i="17"/>
  <c r="Q118" i="17"/>
  <c r="R118" i="17" s="1"/>
  <c r="P119" i="17"/>
  <c r="Q119" i="17"/>
  <c r="P120" i="17"/>
  <c r="Q120" i="17"/>
  <c r="P121" i="17"/>
  <c r="Q121" i="17"/>
  <c r="R121" i="17" s="1"/>
  <c r="P122" i="17"/>
  <c r="Q122" i="17"/>
  <c r="R122" i="17" s="1"/>
  <c r="P123" i="17"/>
  <c r="Q123" i="17"/>
  <c r="P124" i="17"/>
  <c r="Q124" i="17"/>
  <c r="R124" i="17" s="1"/>
  <c r="P125" i="17"/>
  <c r="Q125" i="17"/>
  <c r="R125" i="17" s="1"/>
  <c r="P126" i="17"/>
  <c r="Q126" i="17"/>
  <c r="R126" i="17" s="1"/>
  <c r="N117" i="17"/>
  <c r="O117" i="17" s="1"/>
  <c r="N118" i="17"/>
  <c r="O118" i="17" s="1"/>
  <c r="N119" i="17"/>
  <c r="N120" i="17"/>
  <c r="N121" i="17"/>
  <c r="N122" i="17"/>
  <c r="O122" i="17"/>
  <c r="N123" i="17"/>
  <c r="O123" i="17" s="1"/>
  <c r="N124" i="17"/>
  <c r="N125" i="17"/>
  <c r="O125" i="17" s="1"/>
  <c r="O126" i="17"/>
  <c r="O90" i="11"/>
  <c r="O91" i="11"/>
  <c r="O71" i="11"/>
  <c r="O72" i="11"/>
  <c r="O73" i="11"/>
  <c r="O74" i="11"/>
  <c r="O75" i="11"/>
  <c r="O76" i="11"/>
  <c r="O77" i="11"/>
  <c r="O78" i="11"/>
  <c r="O79" i="11"/>
  <c r="O80" i="11"/>
  <c r="O81" i="11"/>
  <c r="O82" i="11"/>
  <c r="O83" i="11"/>
  <c r="O84" i="11"/>
  <c r="O85" i="11"/>
  <c r="O86" i="11"/>
  <c r="O87" i="11"/>
  <c r="O88" i="11"/>
  <c r="O89" i="11"/>
  <c r="Q79" i="11"/>
  <c r="R79" i="11"/>
  <c r="Q80" i="11"/>
  <c r="P80" i="11" s="1"/>
  <c r="R80" i="11"/>
  <c r="Q81" i="11"/>
  <c r="R81" i="11"/>
  <c r="Q82" i="11"/>
  <c r="P82" i="11" s="1"/>
  <c r="R82" i="11"/>
  <c r="Q83" i="11"/>
  <c r="R83" i="11"/>
  <c r="Q84" i="11"/>
  <c r="R84" i="11"/>
  <c r="Q85" i="11"/>
  <c r="R85" i="11"/>
  <c r="S85" i="11"/>
  <c r="Q86" i="11"/>
  <c r="R86" i="11"/>
  <c r="S86" i="11" s="1"/>
  <c r="Q87" i="11"/>
  <c r="R87" i="11"/>
  <c r="S87" i="11" s="1"/>
  <c r="Q88" i="11"/>
  <c r="R88" i="11"/>
  <c r="S88" i="11" s="1"/>
  <c r="Q89" i="11"/>
  <c r="R89" i="11"/>
  <c r="S89" i="11" s="1"/>
  <c r="Q90" i="11"/>
  <c r="R90" i="11"/>
  <c r="Q91" i="11"/>
  <c r="R91" i="11"/>
  <c r="S91" i="11" s="1"/>
  <c r="N102" i="6"/>
  <c r="N103" i="6"/>
  <c r="N104" i="6"/>
  <c r="N105" i="6"/>
  <c r="N106" i="6"/>
  <c r="N107" i="6"/>
  <c r="N108" i="6"/>
  <c r="N110" i="6"/>
  <c r="N111" i="6"/>
  <c r="N112" i="6"/>
  <c r="N113" i="6"/>
  <c r="N114" i="6"/>
  <c r="N115" i="6"/>
  <c r="N116" i="6"/>
  <c r="N117" i="6"/>
  <c r="N118" i="6"/>
  <c r="N119" i="6"/>
  <c r="N120" i="6"/>
  <c r="N121" i="6"/>
  <c r="N122" i="6"/>
  <c r="N123" i="6"/>
  <c r="N124" i="6"/>
  <c r="P108" i="6"/>
  <c r="Q108" i="6"/>
  <c r="R108" i="6" s="1"/>
  <c r="R109" i="6"/>
  <c r="P110" i="6"/>
  <c r="Q110" i="6"/>
  <c r="P111" i="6"/>
  <c r="Q111" i="6"/>
  <c r="R111" i="6" s="1"/>
  <c r="P112" i="6"/>
  <c r="O112" i="6" s="1"/>
  <c r="Q112" i="6"/>
  <c r="P113" i="6"/>
  <c r="Q113" i="6"/>
  <c r="P114" i="6"/>
  <c r="Q114" i="6"/>
  <c r="P115" i="6"/>
  <c r="Q115" i="6"/>
  <c r="P116" i="6"/>
  <c r="Q116" i="6"/>
  <c r="P117" i="6"/>
  <c r="Q117" i="6"/>
  <c r="R117" i="6" s="1"/>
  <c r="P118" i="6"/>
  <c r="Q118" i="6"/>
  <c r="P119" i="6"/>
  <c r="Q119" i="6"/>
  <c r="R119" i="6" s="1"/>
  <c r="P120" i="6"/>
  <c r="Q120" i="6"/>
  <c r="R120" i="6" s="1"/>
  <c r="P121" i="6"/>
  <c r="Q121" i="6"/>
  <c r="P122" i="6"/>
  <c r="Q122" i="6"/>
  <c r="P123" i="6"/>
  <c r="Q123" i="6"/>
  <c r="P124" i="6"/>
  <c r="O124" i="6" s="1"/>
  <c r="Q124" i="6"/>
  <c r="P125" i="6"/>
  <c r="Q125" i="6"/>
  <c r="O88" i="15"/>
  <c r="O89" i="15"/>
  <c r="O90" i="15"/>
  <c r="O91" i="15"/>
  <c r="O92" i="15"/>
  <c r="O93" i="15"/>
  <c r="O94" i="15"/>
  <c r="O95" i="15"/>
  <c r="O96" i="15"/>
  <c r="O97" i="15"/>
  <c r="O98" i="15"/>
  <c r="O99" i="15"/>
  <c r="O100" i="15"/>
  <c r="O101" i="15"/>
  <c r="O102" i="15"/>
  <c r="O103" i="15"/>
  <c r="O104" i="15"/>
  <c r="O105" i="15"/>
  <c r="O106" i="15"/>
  <c r="O107" i="15"/>
  <c r="O108" i="15"/>
  <c r="O109"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Q122" i="15"/>
  <c r="P122" i="15" s="1"/>
  <c r="Q123" i="15"/>
  <c r="R123" i="15"/>
  <c r="S123" i="15" s="1"/>
  <c r="Q124" i="15"/>
  <c r="P124" i="15" s="1"/>
  <c r="R124" i="15"/>
  <c r="S124" i="15" s="1"/>
  <c r="Q125" i="15"/>
  <c r="R125" i="15"/>
  <c r="Q126" i="15"/>
  <c r="P126" i="15" s="1"/>
  <c r="R126" i="15"/>
  <c r="S126" i="15" s="1"/>
  <c r="Q127" i="15"/>
  <c r="R127" i="15"/>
  <c r="S127" i="15" s="1"/>
  <c r="Q128" i="15"/>
  <c r="P128" i="15" s="1"/>
  <c r="R128" i="15"/>
  <c r="Q129" i="15"/>
  <c r="R129" i="15"/>
  <c r="Q130" i="15"/>
  <c r="P130" i="15" s="1"/>
  <c r="R130" i="15"/>
  <c r="Q131" i="15"/>
  <c r="R131" i="15"/>
  <c r="Q132" i="15"/>
  <c r="P132" i="15" s="1"/>
  <c r="R132" i="15"/>
  <c r="Q133" i="15"/>
  <c r="R133" i="15"/>
  <c r="Q134" i="15"/>
  <c r="P134" i="15" s="1"/>
  <c r="R134" i="15"/>
  <c r="N142" i="22"/>
  <c r="N143" i="22"/>
  <c r="N144" i="22"/>
  <c r="N145" i="22"/>
  <c r="N146" i="22"/>
  <c r="N147" i="22"/>
  <c r="N148" i="22"/>
  <c r="N149" i="22"/>
  <c r="N150" i="22"/>
  <c r="N151" i="22"/>
  <c r="N152" i="22"/>
  <c r="N110" i="22"/>
  <c r="N111" i="22"/>
  <c r="N112" i="22"/>
  <c r="N113" i="22"/>
  <c r="N114" i="22"/>
  <c r="N115" i="22"/>
  <c r="N116" i="22"/>
  <c r="N117" i="22"/>
  <c r="N118" i="22"/>
  <c r="N119" i="22"/>
  <c r="N120" i="22"/>
  <c r="N122" i="22"/>
  <c r="N123" i="22"/>
  <c r="N124" i="22"/>
  <c r="N125" i="22"/>
  <c r="N126" i="22"/>
  <c r="N127" i="22"/>
  <c r="N128" i="22"/>
  <c r="N129" i="22"/>
  <c r="N130" i="22"/>
  <c r="N131" i="22"/>
  <c r="N132" i="22"/>
  <c r="N133" i="22"/>
  <c r="N134" i="22"/>
  <c r="N135" i="22"/>
  <c r="N136" i="22"/>
  <c r="N137" i="22"/>
  <c r="N139" i="22"/>
  <c r="N140" i="22"/>
  <c r="N141" i="22"/>
  <c r="P136" i="22"/>
  <c r="Q136" i="22"/>
  <c r="R136" i="22" s="1"/>
  <c r="P137" i="22"/>
  <c r="Q137" i="22"/>
  <c r="R138" i="22"/>
  <c r="P139" i="22"/>
  <c r="Q139" i="22"/>
  <c r="P140" i="22"/>
  <c r="Q140" i="22"/>
  <c r="P141" i="22"/>
  <c r="O141" i="22" s="1"/>
  <c r="Q141" i="22"/>
  <c r="P142" i="22"/>
  <c r="O142" i="22" s="1"/>
  <c r="Q142" i="22"/>
  <c r="P143" i="22"/>
  <c r="Q143" i="22"/>
  <c r="P144" i="22"/>
  <c r="Q144" i="22"/>
  <c r="P145" i="22"/>
  <c r="Q145" i="22"/>
  <c r="P146" i="22"/>
  <c r="O146" i="22" s="1"/>
  <c r="Q146" i="22"/>
  <c r="P147" i="22"/>
  <c r="Q147" i="22"/>
  <c r="P148" i="22"/>
  <c r="Q148" i="22"/>
  <c r="P149" i="22"/>
  <c r="Q149" i="22"/>
  <c r="P150" i="22"/>
  <c r="O150" i="22" s="1"/>
  <c r="Q150" i="22"/>
  <c r="P151" i="22"/>
  <c r="Q151" i="22"/>
  <c r="P152" i="22"/>
  <c r="Q152" i="22"/>
  <c r="P153" i="22"/>
  <c r="O153" i="22" s="1"/>
  <c r="Q153" i="22"/>
  <c r="N74" i="16"/>
  <c r="N75" i="16"/>
  <c r="N76" i="16"/>
  <c r="N77" i="16"/>
  <c r="N78" i="16"/>
  <c r="N79" i="16"/>
  <c r="N80" i="16"/>
  <c r="N81" i="16"/>
  <c r="O102" i="26"/>
  <c r="P102" i="26"/>
  <c r="O103" i="26"/>
  <c r="P103" i="26"/>
  <c r="Q103" i="26" s="1"/>
  <c r="O104" i="26"/>
  <c r="P104" i="26"/>
  <c r="O83" i="26"/>
  <c r="P83" i="26"/>
  <c r="Q83" i="26" s="1"/>
  <c r="O84" i="26"/>
  <c r="P84" i="26"/>
  <c r="Q84" i="26" s="1"/>
  <c r="O85" i="26"/>
  <c r="P85" i="26"/>
  <c r="Q85" i="26" s="1"/>
  <c r="O86" i="26"/>
  <c r="P86" i="26"/>
  <c r="Q86" i="26" s="1"/>
  <c r="O87" i="26"/>
  <c r="P87" i="26"/>
  <c r="Q87" i="26" s="1"/>
  <c r="O88" i="26"/>
  <c r="P88" i="26"/>
  <c r="O89" i="26"/>
  <c r="P89" i="26"/>
  <c r="O90" i="26"/>
  <c r="P90" i="26"/>
  <c r="O91" i="26"/>
  <c r="P91" i="26"/>
  <c r="O92" i="26"/>
  <c r="P92" i="26"/>
  <c r="O93" i="26"/>
  <c r="P93" i="26"/>
  <c r="O94" i="26"/>
  <c r="P94" i="26"/>
  <c r="O95" i="26"/>
  <c r="P95" i="26"/>
  <c r="O96" i="26"/>
  <c r="P96" i="26"/>
  <c r="O97" i="26"/>
  <c r="P97" i="26"/>
  <c r="O98" i="26"/>
  <c r="P98" i="26"/>
  <c r="O99" i="26"/>
  <c r="P99" i="26"/>
  <c r="O100" i="26"/>
  <c r="P100" i="26"/>
  <c r="O101" i="26"/>
  <c r="P101" i="26"/>
  <c r="Q101" i="26" s="1"/>
  <c r="O82" i="26"/>
  <c r="O22" i="48"/>
  <c r="P22" i="48" s="1"/>
  <c r="O23" i="48"/>
  <c r="P23" i="48"/>
  <c r="O24" i="48"/>
  <c r="P24" i="48" s="1"/>
  <c r="O25" i="48"/>
  <c r="P25" i="48" s="1"/>
  <c r="O26" i="48"/>
  <c r="P26" i="48" s="1"/>
  <c r="O27" i="48"/>
  <c r="P27" i="48"/>
  <c r="O28" i="48"/>
  <c r="P28" i="48" s="1"/>
  <c r="O29" i="48"/>
  <c r="P29" i="48" s="1"/>
  <c r="O30" i="48"/>
  <c r="P30" i="48" s="1"/>
  <c r="N18" i="51"/>
  <c r="O18" i="51"/>
  <c r="N19" i="51"/>
  <c r="O19" i="51" s="1"/>
  <c r="N20" i="51"/>
  <c r="O20" i="51" s="1"/>
  <c r="N21" i="51"/>
  <c r="O21" i="51" s="1"/>
  <c r="N22" i="51"/>
  <c r="O22" i="51"/>
  <c r="N23" i="51"/>
  <c r="O23" i="51" s="1"/>
  <c r="N24" i="51"/>
  <c r="O24" i="51" s="1"/>
  <c r="N25" i="51"/>
  <c r="O25" i="51" s="1"/>
  <c r="N26" i="51"/>
  <c r="O26" i="51"/>
  <c r="N27" i="51"/>
  <c r="O27" i="51" s="1"/>
  <c r="N28" i="51"/>
  <c r="O28" i="51" s="1"/>
  <c r="N29" i="51"/>
  <c r="O29" i="51" s="1"/>
  <c r="O28" i="41"/>
  <c r="O31" i="41"/>
  <c r="O32" i="41"/>
  <c r="O33" i="41"/>
  <c r="O34" i="41"/>
  <c r="O35" i="41"/>
  <c r="O36" i="41"/>
  <c r="O37" i="41"/>
  <c r="Q28" i="41"/>
  <c r="P28" i="41" s="1"/>
  <c r="R28" i="41"/>
  <c r="S28" i="41" s="1"/>
  <c r="S29" i="41"/>
  <c r="S30" i="41"/>
  <c r="Q31" i="41"/>
  <c r="R31" i="41"/>
  <c r="Q32" i="41"/>
  <c r="P32" i="41" s="1"/>
  <c r="R32" i="41"/>
  <c r="Q33" i="41"/>
  <c r="R33" i="41"/>
  <c r="Q34" i="41"/>
  <c r="P34" i="41" s="1"/>
  <c r="R34" i="41"/>
  <c r="Q35" i="41"/>
  <c r="R35" i="41"/>
  <c r="Q36" i="41"/>
  <c r="P36" i="41" s="1"/>
  <c r="R36" i="41"/>
  <c r="Q37" i="41"/>
  <c r="R37" i="41"/>
  <c r="N126" i="3"/>
  <c r="N127" i="3"/>
  <c r="N115" i="3"/>
  <c r="N116" i="3"/>
  <c r="N117" i="3"/>
  <c r="N119" i="3"/>
  <c r="N120" i="3"/>
  <c r="N121" i="3"/>
  <c r="N122" i="3"/>
  <c r="N123" i="3"/>
  <c r="N124" i="3"/>
  <c r="N125" i="3"/>
  <c r="N42" i="39"/>
  <c r="N43" i="39"/>
  <c r="N44" i="39"/>
  <c r="N45" i="39"/>
  <c r="N46" i="39"/>
  <c r="N47" i="39"/>
  <c r="N110" i="5"/>
  <c r="N112" i="5"/>
  <c r="N113" i="5"/>
  <c r="N114" i="5"/>
  <c r="N115" i="5"/>
  <c r="N116" i="5"/>
  <c r="N117" i="5"/>
  <c r="N118" i="5"/>
  <c r="N119" i="5"/>
  <c r="N120" i="5"/>
  <c r="N121" i="5"/>
  <c r="N122" i="5"/>
  <c r="P113" i="5"/>
  <c r="O113" i="5" s="1"/>
  <c r="Q113" i="5"/>
  <c r="P114" i="5"/>
  <c r="O114" i="5" s="1"/>
  <c r="Q114" i="5"/>
  <c r="R114" i="5"/>
  <c r="P115" i="5"/>
  <c r="Q115" i="5"/>
  <c r="R115" i="5" s="1"/>
  <c r="P116" i="5"/>
  <c r="Q116" i="5"/>
  <c r="P117" i="5"/>
  <c r="Q117" i="5"/>
  <c r="R117" i="5" s="1"/>
  <c r="P118" i="5"/>
  <c r="O118" i="5" s="1"/>
  <c r="Q118" i="5"/>
  <c r="P119" i="5"/>
  <c r="Q119" i="5"/>
  <c r="R119" i="5" s="1"/>
  <c r="P120" i="5"/>
  <c r="O120" i="5" s="1"/>
  <c r="Q120" i="5"/>
  <c r="R120" i="5" s="1"/>
  <c r="P121" i="5"/>
  <c r="Q121" i="5"/>
  <c r="R121" i="5" s="1"/>
  <c r="P122" i="5"/>
  <c r="O122" i="5" s="1"/>
  <c r="Q122" i="5"/>
  <c r="R122" i="5" s="1"/>
  <c r="P115" i="3"/>
  <c r="Q115" i="3"/>
  <c r="R115" i="3" s="1"/>
  <c r="P116" i="3"/>
  <c r="O116" i="3" s="1"/>
  <c r="Q116" i="3"/>
  <c r="R116" i="3" s="1"/>
  <c r="P117" i="3"/>
  <c r="Q117" i="3"/>
  <c r="R118" i="3"/>
  <c r="P119" i="3"/>
  <c r="O119" i="3" s="1"/>
  <c r="Q119" i="3"/>
  <c r="P120" i="3"/>
  <c r="Q120" i="3"/>
  <c r="P121" i="3"/>
  <c r="O121" i="3" s="1"/>
  <c r="Q121" i="3"/>
  <c r="P122" i="3"/>
  <c r="O122" i="3" s="1"/>
  <c r="Q122" i="3"/>
  <c r="P123" i="3"/>
  <c r="O123" i="3" s="1"/>
  <c r="Q123" i="3"/>
  <c r="P124" i="3"/>
  <c r="Q124" i="3"/>
  <c r="P125" i="3"/>
  <c r="O125" i="3" s="1"/>
  <c r="Q125" i="3"/>
  <c r="P126" i="3"/>
  <c r="O126" i="3" s="1"/>
  <c r="Q126" i="3"/>
  <c r="P127" i="3"/>
  <c r="O127" i="3" s="1"/>
  <c r="Q127" i="3"/>
  <c r="P42" i="39"/>
  <c r="O42" i="39" s="1"/>
  <c r="Q42" i="39"/>
  <c r="P43" i="39"/>
  <c r="O43" i="39" s="1"/>
  <c r="Q43" i="39"/>
  <c r="P44" i="39"/>
  <c r="Q44" i="39"/>
  <c r="R44" i="39"/>
  <c r="P45" i="39"/>
  <c r="O45" i="39" s="1"/>
  <c r="Q45" i="39"/>
  <c r="P46" i="39"/>
  <c r="Q46" i="39"/>
  <c r="R46" i="39" s="1"/>
  <c r="P47" i="39"/>
  <c r="O47" i="39" s="1"/>
  <c r="Q47" i="39"/>
  <c r="R47" i="39" s="1"/>
  <c r="P26" i="38"/>
  <c r="O26" i="38" s="1"/>
  <c r="Q26" i="38"/>
  <c r="R26" i="38"/>
  <c r="P27" i="38"/>
  <c r="Q27" i="38"/>
  <c r="R27" i="38" s="1"/>
  <c r="P28" i="38"/>
  <c r="O28" i="38" s="1"/>
  <c r="Q28" i="38"/>
  <c r="P29" i="38"/>
  <c r="Q29" i="38"/>
  <c r="R29" i="38" s="1"/>
  <c r="P30" i="38"/>
  <c r="O30" i="38" s="1"/>
  <c r="Q30" i="38"/>
  <c r="P74" i="16"/>
  <c r="Q74" i="16"/>
  <c r="R74" i="16" s="1"/>
  <c r="P75" i="16"/>
  <c r="Q75" i="16"/>
  <c r="R75" i="16" s="1"/>
  <c r="P76" i="16"/>
  <c r="Q76" i="16"/>
  <c r="R76" i="16" s="1"/>
  <c r="P77" i="16"/>
  <c r="Q77" i="16"/>
  <c r="R77" i="16" s="1"/>
  <c r="P78" i="16"/>
  <c r="Q78" i="16"/>
  <c r="R78" i="16" s="1"/>
  <c r="P79" i="16"/>
  <c r="Q79" i="16"/>
  <c r="P80" i="16"/>
  <c r="Q80" i="16"/>
  <c r="R80" i="16" s="1"/>
  <c r="P81" i="16"/>
  <c r="Q81" i="16"/>
  <c r="R81" i="16" s="1"/>
  <c r="M97" i="18"/>
  <c r="N97" i="18"/>
  <c r="M98" i="18"/>
  <c r="N98" i="18"/>
  <c r="M99" i="18"/>
  <c r="N99" i="18"/>
  <c r="M100" i="18"/>
  <c r="N100" i="18"/>
  <c r="M101" i="18"/>
  <c r="N101" i="18"/>
  <c r="M102" i="18"/>
  <c r="M103" i="18"/>
  <c r="N103" i="18" s="1"/>
  <c r="M104" i="18"/>
  <c r="N104" i="18" s="1"/>
  <c r="M105" i="18"/>
  <c r="N105" i="18" s="1"/>
  <c r="M106" i="18"/>
  <c r="M108" i="18"/>
  <c r="N108" i="18"/>
  <c r="M109" i="18"/>
  <c r="N109" i="18"/>
  <c r="M110" i="18"/>
  <c r="N110" i="18"/>
  <c r="M111" i="18"/>
  <c r="N111" i="18"/>
  <c r="M112" i="18"/>
  <c r="N112" i="18"/>
  <c r="M113" i="18"/>
  <c r="N113" i="18"/>
  <c r="M114" i="18"/>
  <c r="N114" i="18"/>
  <c r="M115" i="18"/>
  <c r="N115" i="18"/>
  <c r="M116" i="18"/>
  <c r="N116" i="18"/>
  <c r="K24" i="52"/>
  <c r="M24" i="52"/>
  <c r="K25" i="52"/>
  <c r="M25" i="52"/>
  <c r="O25" i="52"/>
  <c r="K26" i="52"/>
  <c r="M26" i="52"/>
  <c r="K27" i="52"/>
  <c r="M27" i="52"/>
  <c r="K28" i="52"/>
  <c r="M28" i="52"/>
  <c r="K29" i="52"/>
  <c r="M29" i="52"/>
  <c r="O29" i="52"/>
  <c r="K30" i="52"/>
  <c r="M30" i="52"/>
  <c r="K31" i="52"/>
  <c r="M31" i="52"/>
  <c r="O31" i="52"/>
  <c r="K32" i="52"/>
  <c r="M32" i="52"/>
  <c r="K33" i="52"/>
  <c r="M33" i="52"/>
  <c r="O33" i="52"/>
  <c r="K34" i="52"/>
  <c r="M34" i="52"/>
  <c r="K35" i="52"/>
  <c r="M35" i="52"/>
  <c r="K36" i="52"/>
  <c r="M36" i="52"/>
  <c r="K37" i="52"/>
  <c r="M37" i="52"/>
  <c r="O37" i="52"/>
  <c r="K38" i="52"/>
  <c r="M38" i="52"/>
  <c r="K39" i="52"/>
  <c r="M39" i="52"/>
  <c r="O39" i="52"/>
  <c r="K40" i="52"/>
  <c r="M40" i="52"/>
  <c r="K41" i="52"/>
  <c r="M41" i="52"/>
  <c r="O41" i="52"/>
  <c r="K9" i="52"/>
  <c r="M9" i="52"/>
  <c r="K10" i="52"/>
  <c r="M10" i="52"/>
  <c r="K11" i="52"/>
  <c r="M11" i="52"/>
  <c r="K12" i="52"/>
  <c r="M12" i="52"/>
  <c r="O12" i="52"/>
  <c r="K13" i="52"/>
  <c r="M13" i="52"/>
  <c r="K14" i="52"/>
  <c r="M14" i="52"/>
  <c r="O14" i="52"/>
  <c r="K15" i="52"/>
  <c r="M15" i="52"/>
  <c r="K16" i="52"/>
  <c r="M16" i="52"/>
  <c r="K17" i="52"/>
  <c r="M17" i="52"/>
  <c r="K18" i="52"/>
  <c r="M18" i="52"/>
  <c r="O18" i="52"/>
  <c r="K19" i="52"/>
  <c r="M19" i="52"/>
  <c r="K20" i="52"/>
  <c r="M20" i="52"/>
  <c r="K21" i="52"/>
  <c r="M21" i="52"/>
  <c r="K22" i="52"/>
  <c r="M22" i="52"/>
  <c r="O22" i="52"/>
  <c r="K23" i="52"/>
  <c r="M23" i="52"/>
  <c r="N39" i="42"/>
  <c r="P39" i="42"/>
  <c r="Q39" i="42"/>
  <c r="R39" i="42" s="1"/>
  <c r="N40" i="42"/>
  <c r="P40" i="42"/>
  <c r="O40" i="42" s="1"/>
  <c r="Q40" i="42"/>
  <c r="N41" i="42"/>
  <c r="P41" i="42"/>
  <c r="Q41" i="42"/>
  <c r="R41" i="42" s="1"/>
  <c r="N42" i="42"/>
  <c r="P42" i="42"/>
  <c r="O42" i="42" s="1"/>
  <c r="Q42" i="42"/>
  <c r="N43" i="42"/>
  <c r="P43" i="42"/>
  <c r="Q43" i="42"/>
  <c r="R43" i="42" s="1"/>
  <c r="N44" i="42"/>
  <c r="P44" i="42"/>
  <c r="O44" i="42" s="1"/>
  <c r="Q44" i="42"/>
  <c r="N15" i="42"/>
  <c r="O15" i="42" s="1"/>
  <c r="N16" i="42"/>
  <c r="O16" i="42" s="1"/>
  <c r="N17" i="42"/>
  <c r="P17" i="42"/>
  <c r="Q17" i="42"/>
  <c r="R17" i="42" s="1"/>
  <c r="N18" i="42"/>
  <c r="P18" i="42"/>
  <c r="O18" i="42" s="1"/>
  <c r="Q18" i="42"/>
  <c r="N19" i="42"/>
  <c r="P19" i="42"/>
  <c r="Q19" i="42"/>
  <c r="R19" i="42" s="1"/>
  <c r="N20" i="42"/>
  <c r="P20" i="42"/>
  <c r="O20" i="42" s="1"/>
  <c r="Q20" i="42"/>
  <c r="N21" i="42"/>
  <c r="P21" i="42"/>
  <c r="Q21" i="42"/>
  <c r="R21" i="42" s="1"/>
  <c r="N22" i="42"/>
  <c r="P22" i="42"/>
  <c r="O22" i="42" s="1"/>
  <c r="Q22" i="42"/>
  <c r="N23" i="42"/>
  <c r="P23" i="42"/>
  <c r="Q23" i="42"/>
  <c r="R23" i="42" s="1"/>
  <c r="N24" i="42"/>
  <c r="P24" i="42"/>
  <c r="O24" i="42" s="1"/>
  <c r="Q24" i="42"/>
  <c r="N25" i="42"/>
  <c r="P25" i="42"/>
  <c r="Q25" i="42"/>
  <c r="R25" i="42" s="1"/>
  <c r="N26" i="42"/>
  <c r="P26" i="42"/>
  <c r="O26" i="42" s="1"/>
  <c r="Q26" i="42"/>
  <c r="N27" i="42"/>
  <c r="P27" i="42"/>
  <c r="Q27" i="42"/>
  <c r="R27" i="42" s="1"/>
  <c r="N28" i="42"/>
  <c r="P28" i="42"/>
  <c r="O28" i="42" s="1"/>
  <c r="Q28" i="42"/>
  <c r="R28" i="42" s="1"/>
  <c r="N29" i="42"/>
  <c r="P29" i="42"/>
  <c r="Q29" i="42"/>
  <c r="R29" i="42" s="1"/>
  <c r="N30" i="42"/>
  <c r="P30" i="42"/>
  <c r="O30" i="42" s="1"/>
  <c r="Q30" i="42"/>
  <c r="N31" i="42"/>
  <c r="P31" i="42"/>
  <c r="O31" i="42" s="1"/>
  <c r="Q31" i="42"/>
  <c r="R31" i="42" s="1"/>
  <c r="N32" i="42"/>
  <c r="P32" i="42"/>
  <c r="O32" i="42" s="1"/>
  <c r="Q32" i="42"/>
  <c r="R32" i="42" s="1"/>
  <c r="N33" i="42"/>
  <c r="P33" i="42"/>
  <c r="Q33" i="42"/>
  <c r="R33" i="42" s="1"/>
  <c r="N34" i="42"/>
  <c r="P34" i="42"/>
  <c r="O34" i="42" s="1"/>
  <c r="Q34" i="42"/>
  <c r="N35" i="42"/>
  <c r="P35" i="42"/>
  <c r="O35" i="42" s="1"/>
  <c r="Q35" i="42"/>
  <c r="R35" i="42" s="1"/>
  <c r="N36" i="42"/>
  <c r="P36" i="42"/>
  <c r="O36" i="42" s="1"/>
  <c r="Q36" i="42"/>
  <c r="R36" i="42" s="1"/>
  <c r="N37" i="42"/>
  <c r="P37" i="42"/>
  <c r="Q37" i="42"/>
  <c r="R37" i="42" s="1"/>
  <c r="N38" i="42"/>
  <c r="P38" i="42"/>
  <c r="O38" i="42" s="1"/>
  <c r="Q38" i="42"/>
  <c r="N105" i="17"/>
  <c r="P105" i="17"/>
  <c r="O105" i="17" s="1"/>
  <c r="Q105" i="17"/>
  <c r="R105" i="17" s="1"/>
  <c r="N106" i="17"/>
  <c r="P106" i="17"/>
  <c r="O106" i="17" s="1"/>
  <c r="Q106" i="17"/>
  <c r="R106" i="17" s="1"/>
  <c r="N107" i="17"/>
  <c r="P107" i="17"/>
  <c r="Q107" i="17"/>
  <c r="R107" i="17" s="1"/>
  <c r="N108" i="17"/>
  <c r="P108" i="17"/>
  <c r="O108" i="17" s="1"/>
  <c r="Q108" i="17"/>
  <c r="N109" i="17"/>
  <c r="P109" i="17"/>
  <c r="O109" i="17" s="1"/>
  <c r="Q109" i="17"/>
  <c r="R109" i="17" s="1"/>
  <c r="N110" i="17"/>
  <c r="P110" i="17"/>
  <c r="O110" i="17" s="1"/>
  <c r="Q110" i="17"/>
  <c r="R110" i="17" s="1"/>
  <c r="N111" i="17"/>
  <c r="P111" i="17"/>
  <c r="Q111" i="17"/>
  <c r="R111" i="17" s="1"/>
  <c r="N112" i="17"/>
  <c r="P112" i="17"/>
  <c r="O112" i="17" s="1"/>
  <c r="Q112" i="17"/>
  <c r="N113" i="17"/>
  <c r="P113" i="17"/>
  <c r="O113" i="17" s="1"/>
  <c r="Q113" i="17"/>
  <c r="R113" i="17" s="1"/>
  <c r="N114" i="17"/>
  <c r="P114" i="17"/>
  <c r="O114" i="17" s="1"/>
  <c r="Q114" i="17"/>
  <c r="R114" i="17" s="1"/>
  <c r="N115" i="17"/>
  <c r="P115" i="17"/>
  <c r="Q115" i="17"/>
  <c r="R115" i="17" s="1"/>
  <c r="N116" i="17"/>
  <c r="P116" i="17"/>
  <c r="O116" i="17" s="1"/>
  <c r="Q116" i="17"/>
  <c r="N92" i="17"/>
  <c r="P92" i="17"/>
  <c r="O92" i="17" s="1"/>
  <c r="Q92" i="17"/>
  <c r="R92" i="17" s="1"/>
  <c r="N93" i="17"/>
  <c r="P93" i="17"/>
  <c r="O93" i="17" s="1"/>
  <c r="Q93" i="17"/>
  <c r="R93" i="17" s="1"/>
  <c r="N94" i="17"/>
  <c r="P94" i="17"/>
  <c r="Q94" i="17"/>
  <c r="R94" i="17" s="1"/>
  <c r="N95" i="17"/>
  <c r="P95" i="17"/>
  <c r="O95" i="17" s="1"/>
  <c r="Q95" i="17"/>
  <c r="N96" i="17"/>
  <c r="P96" i="17"/>
  <c r="O96" i="17" s="1"/>
  <c r="Q96" i="17"/>
  <c r="R96" i="17" s="1"/>
  <c r="N97" i="17"/>
  <c r="O97" i="17"/>
  <c r="Q97" i="17"/>
  <c r="R97" i="17" s="1"/>
  <c r="N98" i="17"/>
  <c r="P98" i="17"/>
  <c r="Q98" i="17"/>
  <c r="R98" i="17" s="1"/>
  <c r="N99" i="17"/>
  <c r="P99" i="17"/>
  <c r="O99" i="17" s="1"/>
  <c r="Q99" i="17"/>
  <c r="N100" i="17"/>
  <c r="P100" i="17"/>
  <c r="O100" i="17" s="1"/>
  <c r="Q100" i="17"/>
  <c r="R100" i="17" s="1"/>
  <c r="N101" i="17"/>
  <c r="P101" i="17"/>
  <c r="O101" i="17" s="1"/>
  <c r="Q101" i="17"/>
  <c r="R101" i="17" s="1"/>
  <c r="N102" i="17"/>
  <c r="P102" i="17"/>
  <c r="Q102" i="17"/>
  <c r="R102" i="17" s="1"/>
  <c r="N103" i="17"/>
  <c r="P103" i="17"/>
  <c r="O103" i="17" s="1"/>
  <c r="Q103" i="17"/>
  <c r="N104" i="17"/>
  <c r="P104" i="17"/>
  <c r="O104" i="17" s="1"/>
  <c r="Q104" i="17"/>
  <c r="R104" i="17" s="1"/>
  <c r="N81" i="17"/>
  <c r="P81" i="17"/>
  <c r="O81" i="17" s="1"/>
  <c r="Q81" i="17"/>
  <c r="R81" i="17" s="1"/>
  <c r="R82" i="17"/>
  <c r="R83" i="17"/>
  <c r="N84" i="17"/>
  <c r="P84" i="17"/>
  <c r="O84" i="17" s="1"/>
  <c r="Q84" i="17"/>
  <c r="N85" i="17"/>
  <c r="P85" i="17"/>
  <c r="O85" i="17" s="1"/>
  <c r="Q85" i="17"/>
  <c r="N86" i="17"/>
  <c r="P86" i="17"/>
  <c r="Q86" i="17"/>
  <c r="N87" i="17"/>
  <c r="P87" i="17"/>
  <c r="O87" i="17" s="1"/>
  <c r="Q87" i="17"/>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M39" i="39"/>
  <c r="P25" i="38"/>
  <c r="O25" i="38" s="1"/>
  <c r="Q25" i="38"/>
  <c r="P24" i="38"/>
  <c r="O24" i="38" s="1"/>
  <c r="Q24" i="38"/>
  <c r="R24" i="38" s="1"/>
  <c r="P22" i="38"/>
  <c r="O22" i="38" s="1"/>
  <c r="Q22" i="38"/>
  <c r="P23" i="38"/>
  <c r="O23" i="38" s="1"/>
  <c r="Q23" i="38"/>
  <c r="P102" i="6"/>
  <c r="O102" i="6" s="1"/>
  <c r="Q102" i="6"/>
  <c r="P103" i="6"/>
  <c r="O103" i="6" s="1"/>
  <c r="Q103" i="6"/>
  <c r="R103" i="6" s="1"/>
  <c r="P104" i="6"/>
  <c r="O104" i="6" s="1"/>
  <c r="Q104" i="6"/>
  <c r="P105" i="6"/>
  <c r="Q105" i="6"/>
  <c r="R105" i="6" s="1"/>
  <c r="P106" i="6"/>
  <c r="O106" i="6" s="1"/>
  <c r="Q106" i="6"/>
  <c r="P107" i="6"/>
  <c r="O107" i="6" s="1"/>
  <c r="Q107" i="6"/>
  <c r="R107" i="6" s="1"/>
  <c r="P101" i="6"/>
  <c r="Q101" i="6"/>
  <c r="Q71" i="11"/>
  <c r="R71" i="11"/>
  <c r="Q72" i="11"/>
  <c r="R72" i="11"/>
  <c r="Q73" i="11"/>
  <c r="R73" i="11"/>
  <c r="Q74" i="11"/>
  <c r="P74" i="11" s="1"/>
  <c r="R74" i="11"/>
  <c r="Q75" i="11"/>
  <c r="R75" i="11"/>
  <c r="Q76" i="11"/>
  <c r="R76" i="11"/>
  <c r="Q77" i="11"/>
  <c r="R77" i="11"/>
  <c r="Q78" i="11"/>
  <c r="P78" i="11" s="1"/>
  <c r="R78" i="11"/>
  <c r="Q70" i="11"/>
  <c r="R70" i="11"/>
  <c r="R3" i="48"/>
  <c r="R4" i="48"/>
  <c r="R5" i="48"/>
  <c r="R7" i="48"/>
  <c r="R8" i="48"/>
  <c r="R9" i="48"/>
  <c r="R10" i="48"/>
  <c r="Q3" i="48"/>
  <c r="Q4" i="48"/>
  <c r="Q5" i="48"/>
  <c r="Q6" i="48"/>
  <c r="Q7" i="48"/>
  <c r="Q8" i="48"/>
  <c r="Q9" i="48"/>
  <c r="Q10" i="48"/>
  <c r="P110" i="22"/>
  <c r="Q110" i="22"/>
  <c r="P111" i="22"/>
  <c r="O111" i="22" s="1"/>
  <c r="Q111" i="22"/>
  <c r="P112" i="22"/>
  <c r="Q112" i="22"/>
  <c r="P113" i="22"/>
  <c r="Q113" i="22"/>
  <c r="P114" i="22"/>
  <c r="Q114" i="22"/>
  <c r="P115" i="22"/>
  <c r="O115" i="22" s="1"/>
  <c r="Q115" i="22"/>
  <c r="P116" i="22"/>
  <c r="Q116" i="22"/>
  <c r="P117" i="22"/>
  <c r="Q117" i="22"/>
  <c r="P118" i="22"/>
  <c r="Q118" i="22"/>
  <c r="P119" i="22"/>
  <c r="O119" i="22" s="1"/>
  <c r="Q119" i="22"/>
  <c r="P120" i="22"/>
  <c r="Q120" i="22"/>
  <c r="R120" i="22" s="1"/>
  <c r="P122" i="22"/>
  <c r="Q122" i="22"/>
  <c r="P123" i="22"/>
  <c r="Q123" i="22"/>
  <c r="P124" i="22"/>
  <c r="O124" i="22" s="1"/>
  <c r="Q124" i="22"/>
  <c r="P125" i="22"/>
  <c r="Q125" i="22"/>
  <c r="P126" i="22"/>
  <c r="Q126" i="22"/>
  <c r="P127" i="22"/>
  <c r="Q127" i="22"/>
  <c r="P128" i="22"/>
  <c r="O128" i="22" s="1"/>
  <c r="Q128" i="22"/>
  <c r="P129" i="22"/>
  <c r="Q129" i="22"/>
  <c r="P130" i="22"/>
  <c r="Q130" i="22"/>
  <c r="P131" i="22"/>
  <c r="Q131" i="22"/>
  <c r="P132" i="22"/>
  <c r="O132" i="22" s="1"/>
  <c r="Q132" i="22"/>
  <c r="P133" i="22"/>
  <c r="Q133" i="22"/>
  <c r="Q135" i="22"/>
  <c r="Q110" i="15"/>
  <c r="P110" i="15" s="1"/>
  <c r="R110" i="15"/>
  <c r="Q111" i="15"/>
  <c r="R111" i="15"/>
  <c r="Q112" i="15"/>
  <c r="P112" i="15" s="1"/>
  <c r="R112" i="15"/>
  <c r="Q113" i="15"/>
  <c r="R113" i="15"/>
  <c r="Q114" i="15"/>
  <c r="P114" i="15" s="1"/>
  <c r="R114" i="15"/>
  <c r="Q115" i="15"/>
  <c r="R115" i="15"/>
  <c r="Q116" i="15"/>
  <c r="P116" i="15" s="1"/>
  <c r="R116" i="15"/>
  <c r="Q117" i="15"/>
  <c r="R117" i="15"/>
  <c r="Q118" i="15"/>
  <c r="P118" i="15" s="1"/>
  <c r="R118" i="15"/>
  <c r="Q119" i="15"/>
  <c r="R119" i="15"/>
  <c r="Q120" i="15"/>
  <c r="P120" i="15" s="1"/>
  <c r="R120" i="15"/>
  <c r="Q121" i="15"/>
  <c r="R121" i="15"/>
  <c r="Q109" i="15"/>
  <c r="R109" i="15"/>
  <c r="N122" i="15"/>
  <c r="R122" i="15" s="1"/>
  <c r="K135" i="22"/>
  <c r="P135" i="22" s="1"/>
  <c r="M134" i="22"/>
  <c r="Q134" i="22" s="1"/>
  <c r="K134" i="22"/>
  <c r="P134" i="22" s="1"/>
  <c r="O134" i="22" s="1"/>
  <c r="O23" i="41"/>
  <c r="O24" i="41"/>
  <c r="O25" i="41"/>
  <c r="O26" i="41"/>
  <c r="O27" i="41"/>
  <c r="Q23" i="41"/>
  <c r="R23" i="41"/>
  <c r="Q24" i="41"/>
  <c r="R24" i="41"/>
  <c r="Q25" i="41"/>
  <c r="R25" i="41"/>
  <c r="Q26" i="41"/>
  <c r="R26" i="41"/>
  <c r="Q27" i="41"/>
  <c r="R27" i="41"/>
  <c r="P109" i="5"/>
  <c r="Q109" i="5"/>
  <c r="P110" i="5"/>
  <c r="Q110" i="5"/>
  <c r="R111" i="5"/>
  <c r="P112" i="5"/>
  <c r="O112" i="5" s="1"/>
  <c r="Q112" i="5"/>
  <c r="N41" i="39"/>
  <c r="Q41" i="39"/>
  <c r="P41" i="39"/>
  <c r="Q40" i="39"/>
  <c r="N37" i="39"/>
  <c r="N38" i="39"/>
  <c r="N40" i="39"/>
  <c r="P37" i="39"/>
  <c r="R37" i="39"/>
  <c r="P38" i="39"/>
  <c r="O38" i="39" s="1"/>
  <c r="Q38" i="39"/>
  <c r="P40" i="39"/>
  <c r="Q100" i="26" l="1"/>
  <c r="R115" i="6"/>
  <c r="R22" i="60"/>
  <c r="R13" i="61"/>
  <c r="R11" i="61"/>
  <c r="O47" i="52"/>
  <c r="R40" i="57"/>
  <c r="R129" i="5"/>
  <c r="Q131" i="43"/>
  <c r="L34" i="52"/>
  <c r="O34" i="52"/>
  <c r="L26" i="52"/>
  <c r="O26" i="52"/>
  <c r="O145" i="6"/>
  <c r="R145" i="6"/>
  <c r="O34" i="61"/>
  <c r="R34" i="61"/>
  <c r="L23" i="52"/>
  <c r="O23" i="52"/>
  <c r="L15" i="52"/>
  <c r="O15" i="52"/>
  <c r="L24" i="52"/>
  <c r="O24" i="52"/>
  <c r="O35" i="61"/>
  <c r="R35" i="61"/>
  <c r="O110" i="5"/>
  <c r="R153" i="22"/>
  <c r="O152" i="22"/>
  <c r="O110" i="6"/>
  <c r="L46" i="52"/>
  <c r="O46" i="52"/>
  <c r="L56" i="52"/>
  <c r="O32" i="57"/>
  <c r="R10" i="61"/>
  <c r="L65" i="52"/>
  <c r="L61" i="52"/>
  <c r="R19" i="60"/>
  <c r="R123" i="5"/>
  <c r="O91" i="16"/>
  <c r="R91" i="16"/>
  <c r="O36" i="61"/>
  <c r="R36" i="61"/>
  <c r="L17" i="52"/>
  <c r="O17" i="52"/>
  <c r="L9" i="52"/>
  <c r="O9" i="52"/>
  <c r="L59" i="52"/>
  <c r="O59" i="52"/>
  <c r="L68" i="52"/>
  <c r="O68" i="52"/>
  <c r="O30" i="59"/>
  <c r="R30" i="59"/>
  <c r="O105" i="6"/>
  <c r="L40" i="52"/>
  <c r="O40" i="52"/>
  <c r="L32" i="52"/>
  <c r="O32" i="52"/>
  <c r="L66" i="52"/>
  <c r="O66" i="52"/>
  <c r="O146" i="6"/>
  <c r="R146" i="6"/>
  <c r="O90" i="16"/>
  <c r="R90" i="16"/>
  <c r="O126" i="22"/>
  <c r="O117" i="22"/>
  <c r="L21" i="52"/>
  <c r="O21" i="52"/>
  <c r="L13" i="52"/>
  <c r="O13" i="52"/>
  <c r="L38" i="52"/>
  <c r="O38" i="52"/>
  <c r="L30" i="52"/>
  <c r="O30" i="52"/>
  <c r="R131" i="22"/>
  <c r="R127" i="22"/>
  <c r="R123" i="22"/>
  <c r="P72" i="11"/>
  <c r="O86" i="17"/>
  <c r="R103" i="17"/>
  <c r="O102" i="17"/>
  <c r="R99" i="17"/>
  <c r="O98" i="17"/>
  <c r="R95" i="17"/>
  <c r="O94" i="17"/>
  <c r="R116" i="17"/>
  <c r="O115" i="17"/>
  <c r="R112" i="17"/>
  <c r="O111" i="17"/>
  <c r="R108" i="17"/>
  <c r="O107" i="17"/>
  <c r="R38" i="42"/>
  <c r="O37" i="42"/>
  <c r="R34" i="42"/>
  <c r="O33" i="42"/>
  <c r="R30" i="42"/>
  <c r="O29" i="42"/>
  <c r="L19" i="52"/>
  <c r="O19" i="52"/>
  <c r="L11" i="52"/>
  <c r="O11" i="52"/>
  <c r="L36" i="52"/>
  <c r="O36" i="52"/>
  <c r="L28" i="52"/>
  <c r="O28" i="52"/>
  <c r="O44" i="39"/>
  <c r="O120" i="3"/>
  <c r="O120" i="17"/>
  <c r="R180" i="4"/>
  <c r="O179" i="4"/>
  <c r="O177" i="4"/>
  <c r="O38" i="57"/>
  <c r="O31" i="57"/>
  <c r="O10" i="58"/>
  <c r="O7" i="58"/>
  <c r="R8" i="61"/>
  <c r="L64" i="52"/>
  <c r="L60" i="52"/>
  <c r="L70" i="52"/>
  <c r="O70" i="52"/>
  <c r="R136" i="6"/>
  <c r="R135" i="6"/>
  <c r="R133" i="6"/>
  <c r="R132" i="6"/>
  <c r="R131" i="6"/>
  <c r="R129" i="6"/>
  <c r="R128" i="6"/>
  <c r="R127" i="6"/>
  <c r="R126" i="6"/>
  <c r="R17" i="60"/>
  <c r="O144" i="6"/>
  <c r="R144" i="6"/>
  <c r="O33" i="60"/>
  <c r="R33" i="60"/>
  <c r="O27" i="42"/>
  <c r="R24" i="42"/>
  <c r="O23" i="42"/>
  <c r="R20" i="42"/>
  <c r="O19" i="42"/>
  <c r="R44" i="42"/>
  <c r="O43" i="42"/>
  <c r="R40" i="42"/>
  <c r="O39" i="42"/>
  <c r="L20" i="52"/>
  <c r="L16" i="52"/>
  <c r="L12" i="52"/>
  <c r="L41" i="52"/>
  <c r="L37" i="52"/>
  <c r="L33" i="52"/>
  <c r="L29" i="52"/>
  <c r="L25" i="52"/>
  <c r="O29" i="38"/>
  <c r="O27" i="38"/>
  <c r="O46" i="39"/>
  <c r="R42" i="39"/>
  <c r="R126" i="3"/>
  <c r="R120" i="3"/>
  <c r="S36" i="41"/>
  <c r="S32" i="41"/>
  <c r="Q94" i="26"/>
  <c r="Q90" i="26"/>
  <c r="Q88" i="26"/>
  <c r="R149" i="22"/>
  <c r="R147" i="22"/>
  <c r="R145" i="22"/>
  <c r="R143" i="22"/>
  <c r="R141" i="22"/>
  <c r="R139" i="22"/>
  <c r="S134" i="15"/>
  <c r="S132" i="15"/>
  <c r="S130" i="15"/>
  <c r="S128" i="15"/>
  <c r="R123" i="6"/>
  <c r="R121" i="6"/>
  <c r="O120" i="6"/>
  <c r="O116" i="6"/>
  <c r="R114" i="6"/>
  <c r="R110" i="6"/>
  <c r="P91" i="11"/>
  <c r="S79" i="11"/>
  <c r="O119" i="17"/>
  <c r="L44" i="52"/>
  <c r="L42" i="52"/>
  <c r="L54" i="52"/>
  <c r="Q120" i="18"/>
  <c r="N107" i="43"/>
  <c r="P32" i="40"/>
  <c r="P28" i="40"/>
  <c r="P26" i="40"/>
  <c r="O181" i="4"/>
  <c r="R179" i="4"/>
  <c r="R177" i="4"/>
  <c r="R64" i="21"/>
  <c r="R62" i="21"/>
  <c r="R60" i="21"/>
  <c r="R9" i="51"/>
  <c r="R7" i="51"/>
  <c r="R5" i="51"/>
  <c r="O40" i="57"/>
  <c r="R38" i="57"/>
  <c r="R34" i="57"/>
  <c r="R32" i="57"/>
  <c r="R30" i="57"/>
  <c r="O5" i="58"/>
  <c r="R13" i="58"/>
  <c r="R11" i="58"/>
  <c r="R9" i="58"/>
  <c r="R7" i="58"/>
  <c r="R5" i="58"/>
  <c r="R9" i="59"/>
  <c r="L69" i="52"/>
  <c r="L76" i="52"/>
  <c r="O19" i="61"/>
  <c r="O11" i="61"/>
  <c r="S40" i="41"/>
  <c r="S39" i="41"/>
  <c r="S38" i="41"/>
  <c r="R51" i="39"/>
  <c r="R50" i="39"/>
  <c r="R49" i="39"/>
  <c r="R48" i="39"/>
  <c r="R54" i="42"/>
  <c r="R53" i="42"/>
  <c r="R52" i="42"/>
  <c r="R51" i="42"/>
  <c r="R50" i="42"/>
  <c r="R49" i="42"/>
  <c r="R48" i="42"/>
  <c r="R47" i="42"/>
  <c r="R141" i="6"/>
  <c r="R87" i="16"/>
  <c r="R86" i="16"/>
  <c r="R85" i="16"/>
  <c r="R84" i="16"/>
  <c r="R83" i="16"/>
  <c r="R82" i="16"/>
  <c r="R156" i="22"/>
  <c r="R155" i="22"/>
  <c r="R154" i="22"/>
  <c r="S139" i="15"/>
  <c r="S138" i="15"/>
  <c r="S137" i="15"/>
  <c r="S136" i="15"/>
  <c r="S135" i="15"/>
  <c r="S95" i="11"/>
  <c r="S94" i="11"/>
  <c r="S93" i="11"/>
  <c r="S92" i="11"/>
  <c r="Q123" i="43"/>
  <c r="Q122" i="43"/>
  <c r="Q121" i="43"/>
  <c r="Q120" i="43"/>
  <c r="Q119" i="43"/>
  <c r="Q118" i="43"/>
  <c r="Q117" i="43"/>
  <c r="Q116" i="43"/>
  <c r="Q115" i="43"/>
  <c r="Q114" i="43"/>
  <c r="Q113" i="43"/>
  <c r="Q112" i="43"/>
  <c r="R26" i="42"/>
  <c r="O25" i="42"/>
  <c r="R22" i="42"/>
  <c r="O21" i="42"/>
  <c r="R18" i="42"/>
  <c r="O17" i="42"/>
  <c r="R42" i="42"/>
  <c r="O41" i="42"/>
  <c r="L22" i="52"/>
  <c r="L18" i="52"/>
  <c r="L14" i="52"/>
  <c r="L10" i="52"/>
  <c r="L39" i="52"/>
  <c r="L35" i="52"/>
  <c r="L31" i="52"/>
  <c r="L27" i="52"/>
  <c r="O81" i="16"/>
  <c r="O79" i="16"/>
  <c r="O77" i="16"/>
  <c r="R43" i="39"/>
  <c r="R127" i="3"/>
  <c r="R125" i="3"/>
  <c r="R123" i="3"/>
  <c r="R121" i="3"/>
  <c r="R119" i="3"/>
  <c r="O117" i="3"/>
  <c r="O115" i="3"/>
  <c r="O121" i="5"/>
  <c r="O119" i="5"/>
  <c r="O117" i="5"/>
  <c r="O115" i="5"/>
  <c r="R113" i="5"/>
  <c r="S35" i="41"/>
  <c r="S33" i="41"/>
  <c r="S31" i="41"/>
  <c r="Q99" i="26"/>
  <c r="Q97" i="26"/>
  <c r="Q95" i="26"/>
  <c r="Q93" i="26"/>
  <c r="Q91" i="26"/>
  <c r="R152" i="22"/>
  <c r="R150" i="22"/>
  <c r="R148" i="22"/>
  <c r="R146" i="22"/>
  <c r="R140" i="22"/>
  <c r="O136" i="22"/>
  <c r="S133" i="15"/>
  <c r="R124" i="6"/>
  <c r="R122" i="6"/>
  <c r="R113" i="6"/>
  <c r="P88" i="11"/>
  <c r="P86" i="11"/>
  <c r="S84" i="11"/>
  <c r="S82" i="11"/>
  <c r="S80" i="11"/>
  <c r="R119" i="17"/>
  <c r="L50" i="52"/>
  <c r="L58" i="52"/>
  <c r="L53" i="52"/>
  <c r="N104" i="43"/>
  <c r="N102" i="43"/>
  <c r="N100" i="43"/>
  <c r="N98" i="43"/>
  <c r="N96" i="43"/>
  <c r="N111" i="43"/>
  <c r="O20" i="46"/>
  <c r="O18" i="46"/>
  <c r="O16" i="46"/>
  <c r="P31" i="40"/>
  <c r="P27" i="40"/>
  <c r="R178" i="4"/>
  <c r="O175" i="4"/>
  <c r="O173" i="4"/>
  <c r="O171" i="4"/>
  <c r="O169" i="4"/>
  <c r="O167" i="4"/>
  <c r="O165" i="4"/>
  <c r="O163" i="4"/>
  <c r="O161" i="4"/>
  <c r="O159" i="4"/>
  <c r="R63" i="21"/>
  <c r="R59" i="21"/>
  <c r="R6" i="51"/>
  <c r="O36" i="57"/>
  <c r="O30" i="57"/>
  <c r="R39" i="57"/>
  <c r="R35" i="57"/>
  <c r="R31" i="57"/>
  <c r="O9" i="58"/>
  <c r="R10" i="58"/>
  <c r="R6" i="58"/>
  <c r="R10" i="59"/>
  <c r="R8" i="59"/>
  <c r="R8" i="60"/>
  <c r="L71" i="52"/>
  <c r="L67" i="52"/>
  <c r="O25" i="61"/>
  <c r="O21" i="61"/>
  <c r="O17" i="61"/>
  <c r="O13" i="61"/>
  <c r="R147" i="6"/>
  <c r="L75" i="52"/>
  <c r="O141" i="17"/>
  <c r="O140" i="17"/>
  <c r="O139" i="17"/>
  <c r="O138" i="17"/>
  <c r="O137" i="17"/>
  <c r="O136" i="17"/>
  <c r="O135" i="17"/>
  <c r="O134" i="17"/>
  <c r="O133" i="17"/>
  <c r="O132" i="17"/>
  <c r="O131" i="17"/>
  <c r="O130" i="17"/>
  <c r="O129" i="17"/>
  <c r="O128" i="17"/>
  <c r="O127" i="17"/>
  <c r="O23" i="46"/>
  <c r="O22" i="46"/>
  <c r="O21" i="46"/>
  <c r="P40" i="40"/>
  <c r="P39" i="40"/>
  <c r="P38" i="40"/>
  <c r="P37" i="40"/>
  <c r="P36" i="40"/>
  <c r="P35" i="40"/>
  <c r="P34" i="40"/>
  <c r="P33" i="40"/>
  <c r="O20" i="58"/>
  <c r="O19" i="58"/>
  <c r="O18" i="58"/>
  <c r="O17" i="58"/>
  <c r="O16" i="58"/>
  <c r="O15" i="58"/>
  <c r="O14" i="58"/>
  <c r="O34" i="38"/>
  <c r="O33" i="38"/>
  <c r="O32" i="38"/>
  <c r="O31" i="38"/>
  <c r="O28" i="60"/>
  <c r="O30" i="60"/>
  <c r="O29" i="60"/>
  <c r="O33" i="61"/>
  <c r="O32" i="61"/>
  <c r="O31" i="61"/>
  <c r="O132" i="5"/>
  <c r="O41" i="51"/>
  <c r="O40" i="51"/>
  <c r="O39" i="51"/>
  <c r="O38" i="51"/>
  <c r="O89" i="16"/>
  <c r="P142" i="15"/>
  <c r="P141" i="15"/>
  <c r="O31" i="60"/>
  <c r="O57" i="42"/>
  <c r="O56" i="42"/>
  <c r="O55" i="42"/>
  <c r="O32" i="60"/>
  <c r="L73" i="52"/>
  <c r="O27" i="60"/>
  <c r="O26" i="60"/>
  <c r="O25" i="60"/>
  <c r="O24" i="60"/>
  <c r="O23" i="60"/>
  <c r="O4" i="61"/>
  <c r="O3" i="60"/>
  <c r="O4" i="60"/>
  <c r="P89" i="11"/>
  <c r="P84" i="11"/>
  <c r="P81" i="11"/>
  <c r="P77" i="11"/>
  <c r="P76" i="11"/>
  <c r="P75" i="11"/>
  <c r="P73" i="11"/>
  <c r="P71" i="11"/>
  <c r="N117" i="18"/>
  <c r="P35" i="41"/>
  <c r="P33" i="41"/>
  <c r="P31" i="41"/>
  <c r="O46" i="42"/>
  <c r="O45" i="42"/>
  <c r="O17" i="46"/>
  <c r="O15" i="46"/>
  <c r="O124" i="17"/>
  <c r="L55" i="52"/>
  <c r="L47" i="52"/>
  <c r="P133" i="15"/>
  <c r="P131" i="15"/>
  <c r="P129" i="15"/>
  <c r="P127" i="15"/>
  <c r="P125" i="15"/>
  <c r="P123" i="15"/>
  <c r="P121" i="15"/>
  <c r="P119" i="15"/>
  <c r="P117" i="15"/>
  <c r="P115" i="15"/>
  <c r="P113" i="15"/>
  <c r="P111" i="15"/>
  <c r="O140" i="22"/>
  <c r="O139" i="22"/>
  <c r="O135" i="22"/>
  <c r="O130" i="22"/>
  <c r="O129" i="22"/>
  <c r="O127" i="22"/>
  <c r="O122" i="22"/>
  <c r="O120" i="22"/>
  <c r="O118" i="22"/>
  <c r="O113" i="22"/>
  <c r="O112" i="22"/>
  <c r="O110" i="22"/>
  <c r="O149" i="22"/>
  <c r="O148" i="22"/>
  <c r="O147" i="22"/>
  <c r="O145" i="22"/>
  <c r="O80" i="16"/>
  <c r="O75" i="16"/>
  <c r="O74" i="16"/>
  <c r="O123" i="6"/>
  <c r="O122" i="6"/>
  <c r="O121" i="6"/>
  <c r="O119" i="6"/>
  <c r="O115" i="6"/>
  <c r="O114" i="6"/>
  <c r="O111" i="6"/>
  <c r="P37" i="41"/>
  <c r="R118" i="6"/>
  <c r="R116" i="6"/>
  <c r="R45" i="57"/>
  <c r="R41" i="57"/>
  <c r="R33" i="57"/>
  <c r="R29" i="57"/>
  <c r="R17" i="59"/>
  <c r="R4" i="60"/>
  <c r="S17" i="48"/>
  <c r="R28" i="51"/>
  <c r="R8" i="51"/>
  <c r="R4" i="51"/>
  <c r="S13" i="48"/>
  <c r="R24" i="51"/>
  <c r="R20" i="51"/>
  <c r="R8" i="58"/>
  <c r="Q96" i="26"/>
  <c r="Q94" i="43"/>
  <c r="Q92" i="43"/>
  <c r="Q90" i="43"/>
  <c r="R144" i="22"/>
  <c r="R142" i="22"/>
  <c r="R123" i="17"/>
  <c r="Q90" i="18"/>
  <c r="Q109" i="43"/>
  <c r="S29" i="48"/>
  <c r="S25" i="48"/>
  <c r="R16" i="51"/>
  <c r="R12" i="51"/>
  <c r="Q98" i="26"/>
  <c r="S125" i="15"/>
  <c r="Q110" i="18"/>
  <c r="Q108" i="18"/>
  <c r="Q106" i="18"/>
  <c r="Q106" i="43"/>
  <c r="S21" i="48"/>
  <c r="R124" i="3"/>
  <c r="R122" i="3"/>
  <c r="R116" i="5"/>
  <c r="Q92" i="26"/>
  <c r="S131" i="15"/>
  <c r="S129" i="15"/>
  <c r="Q86" i="18"/>
  <c r="R15" i="42"/>
  <c r="R37" i="57"/>
  <c r="R9" i="60"/>
  <c r="S37" i="41"/>
  <c r="Q104" i="26"/>
  <c r="Q102" i="26"/>
  <c r="S83" i="11"/>
  <c r="S81" i="11"/>
  <c r="Q102" i="18"/>
  <c r="Q94" i="18"/>
  <c r="Q1" i="61"/>
  <c r="O124" i="3"/>
  <c r="N94" i="43"/>
  <c r="N92" i="43"/>
  <c r="R26" i="57"/>
  <c r="O26" i="57"/>
  <c r="S8" i="48"/>
  <c r="O137" i="22"/>
  <c r="O144" i="22"/>
  <c r="O118" i="6"/>
  <c r="O113" i="6"/>
  <c r="P83" i="11"/>
  <c r="L52" i="52"/>
  <c r="O52" i="52"/>
  <c r="O176" i="4"/>
  <c r="R176" i="4"/>
  <c r="O160" i="4"/>
  <c r="R160" i="4"/>
  <c r="Q2" i="57"/>
  <c r="Q2" i="58"/>
  <c r="R12" i="58"/>
  <c r="O12" i="58"/>
  <c r="R21" i="59"/>
  <c r="O21" i="59"/>
  <c r="R13" i="59"/>
  <c r="O13" i="59"/>
  <c r="R6" i="61"/>
  <c r="P25" i="41"/>
  <c r="R87" i="17"/>
  <c r="R86" i="17"/>
  <c r="R85" i="17"/>
  <c r="R84" i="17"/>
  <c r="N106" i="18"/>
  <c r="N102" i="18"/>
  <c r="R30" i="38"/>
  <c r="R118" i="5"/>
  <c r="O116" i="5"/>
  <c r="O76" i="16"/>
  <c r="O131" i="22"/>
  <c r="O123" i="22"/>
  <c r="O114" i="22"/>
  <c r="P109" i="15"/>
  <c r="R112" i="6"/>
  <c r="P85" i="11"/>
  <c r="P90" i="11"/>
  <c r="O48" i="52"/>
  <c r="O56" i="52"/>
  <c r="N106" i="43"/>
  <c r="N109" i="43"/>
  <c r="O65" i="21"/>
  <c r="R65" i="21"/>
  <c r="O41" i="57"/>
  <c r="O33" i="57"/>
  <c r="R10" i="57"/>
  <c r="O10" i="57"/>
  <c r="R79" i="16"/>
  <c r="R28" i="38"/>
  <c r="R45" i="39"/>
  <c r="R117" i="3"/>
  <c r="S34" i="41"/>
  <c r="Q89" i="26"/>
  <c r="O78" i="16"/>
  <c r="R151" i="22"/>
  <c r="R137" i="22"/>
  <c r="O133" i="22"/>
  <c r="O125" i="22"/>
  <c r="O116" i="22"/>
  <c r="O151" i="22"/>
  <c r="O143" i="22"/>
  <c r="S122" i="15"/>
  <c r="R125" i="6"/>
  <c r="O125" i="6"/>
  <c r="O117" i="6"/>
  <c r="S90" i="11"/>
  <c r="P87" i="11"/>
  <c r="P79" i="11"/>
  <c r="O121" i="17"/>
  <c r="R120" i="17"/>
  <c r="O45" i="52"/>
  <c r="O54" i="52"/>
  <c r="Q119" i="18"/>
  <c r="Q96" i="18"/>
  <c r="Q91" i="18"/>
  <c r="N118" i="18"/>
  <c r="Q103" i="43"/>
  <c r="Q110" i="43"/>
  <c r="N90" i="43"/>
  <c r="P30" i="40"/>
  <c r="S30" i="40"/>
  <c r="O172" i="4"/>
  <c r="R172" i="4"/>
  <c r="R18" i="57"/>
  <c r="O18" i="57"/>
  <c r="O61" i="21"/>
  <c r="R61" i="21"/>
  <c r="Q2" i="59"/>
  <c r="R25" i="59"/>
  <c r="O25" i="59"/>
  <c r="R117" i="22"/>
  <c r="R113" i="22"/>
  <c r="O108" i="6"/>
  <c r="Q115" i="18"/>
  <c r="Q99" i="18"/>
  <c r="N120" i="18"/>
  <c r="Q99" i="43"/>
  <c r="R22" i="57"/>
  <c r="O22" i="57"/>
  <c r="R14" i="57"/>
  <c r="O14" i="57"/>
  <c r="R6" i="57"/>
  <c r="O6" i="57"/>
  <c r="O17" i="59"/>
  <c r="Q1" i="60"/>
  <c r="O64" i="21"/>
  <c r="O60" i="21"/>
  <c r="O4" i="59"/>
  <c r="R3" i="61"/>
  <c r="P1" i="61"/>
  <c r="R3" i="60"/>
  <c r="R5" i="60"/>
  <c r="P1" i="60"/>
  <c r="R4" i="59"/>
  <c r="R5" i="59"/>
  <c r="P2" i="59"/>
  <c r="R4" i="58"/>
  <c r="P2" i="58"/>
  <c r="R4" i="57"/>
  <c r="R5" i="57"/>
  <c r="P2" i="57"/>
  <c r="S77" i="11"/>
  <c r="S75" i="11"/>
  <c r="S73" i="11"/>
  <c r="S71" i="11"/>
  <c r="R38" i="39"/>
  <c r="R132" i="22"/>
  <c r="R130" i="22"/>
  <c r="R128" i="22"/>
  <c r="R126" i="22"/>
  <c r="R124" i="22"/>
  <c r="R122" i="22"/>
  <c r="R118" i="22"/>
  <c r="R116" i="22"/>
  <c r="R114" i="22"/>
  <c r="R112" i="22"/>
  <c r="R110" i="22"/>
  <c r="S4" i="48"/>
  <c r="P27" i="41"/>
  <c r="P23" i="41"/>
  <c r="Q1" i="48"/>
  <c r="S7" i="48"/>
  <c r="S10" i="48"/>
  <c r="S6" i="48"/>
  <c r="S121" i="15"/>
  <c r="S119" i="15"/>
  <c r="S117" i="15"/>
  <c r="S115" i="15"/>
  <c r="S113" i="15"/>
  <c r="S111" i="15"/>
  <c r="S9" i="48"/>
  <c r="S5" i="48"/>
  <c r="S70" i="11"/>
  <c r="S78" i="11"/>
  <c r="S74" i="11"/>
  <c r="R101" i="6"/>
  <c r="R106" i="6"/>
  <c r="R104" i="6"/>
  <c r="R102" i="6"/>
  <c r="R22" i="38"/>
  <c r="R25" i="38"/>
  <c r="R134" i="22"/>
  <c r="R135" i="22"/>
  <c r="R23" i="38"/>
  <c r="S76" i="11"/>
  <c r="S72" i="11"/>
  <c r="S109" i="15"/>
  <c r="S120" i="15"/>
  <c r="S118" i="15"/>
  <c r="S116" i="15"/>
  <c r="S114" i="15"/>
  <c r="S110" i="15"/>
  <c r="R1" i="48"/>
  <c r="S3" i="48"/>
  <c r="R115" i="22"/>
  <c r="S112" i="15"/>
  <c r="R133" i="22"/>
  <c r="R129" i="22"/>
  <c r="R111" i="22"/>
  <c r="R125" i="22"/>
  <c r="R121" i="22"/>
  <c r="R119" i="22"/>
  <c r="R41" i="39"/>
  <c r="R109" i="5"/>
  <c r="S26" i="41"/>
  <c r="O41" i="39"/>
  <c r="P24" i="41"/>
  <c r="R112" i="5"/>
  <c r="S27" i="41"/>
  <c r="S25" i="41"/>
  <c r="S23" i="41"/>
  <c r="P26" i="41"/>
  <c r="S24" i="41"/>
  <c r="R110" i="5"/>
  <c r="O40" i="39"/>
  <c r="R40" i="39"/>
  <c r="O37" i="39"/>
  <c r="R1" i="61" l="1"/>
  <c r="O28" i="37" s="1"/>
  <c r="R1" i="60"/>
  <c r="O27" i="37" s="1"/>
  <c r="R2" i="59"/>
  <c r="O25" i="37" s="1"/>
  <c r="R2" i="58"/>
  <c r="O24" i="37" s="1"/>
  <c r="R2" i="57"/>
  <c r="O21" i="37" s="1"/>
  <c r="S1" i="48"/>
  <c r="M73" i="43"/>
  <c r="O73" i="43"/>
  <c r="N73" i="43" s="1"/>
  <c r="P73" i="43"/>
  <c r="M74" i="43"/>
  <c r="O74" i="43"/>
  <c r="P74" i="43"/>
  <c r="Q74" i="43" s="1"/>
  <c r="M75" i="43"/>
  <c r="O75" i="43"/>
  <c r="P75" i="43"/>
  <c r="M76" i="43"/>
  <c r="O76" i="43"/>
  <c r="P76" i="43"/>
  <c r="Q76" i="43" s="1"/>
  <c r="M77" i="43"/>
  <c r="O77" i="43"/>
  <c r="P77" i="43"/>
  <c r="M78" i="43"/>
  <c r="O78" i="43"/>
  <c r="P78" i="43"/>
  <c r="Q78" i="43" s="1"/>
  <c r="M79" i="43"/>
  <c r="O79" i="43"/>
  <c r="P79" i="43"/>
  <c r="M80" i="43"/>
  <c r="O80" i="43"/>
  <c r="P80" i="43"/>
  <c r="M81" i="43"/>
  <c r="O81" i="43"/>
  <c r="P81" i="43"/>
  <c r="Q81" i="43" s="1"/>
  <c r="M82" i="43"/>
  <c r="O82" i="43"/>
  <c r="P82" i="43"/>
  <c r="M83" i="43"/>
  <c r="O83" i="43"/>
  <c r="P83" i="43"/>
  <c r="M84" i="43"/>
  <c r="O84" i="43"/>
  <c r="P84" i="43"/>
  <c r="M85" i="43"/>
  <c r="O85" i="43"/>
  <c r="P85" i="43"/>
  <c r="M87" i="43"/>
  <c r="O87" i="43"/>
  <c r="P87" i="43"/>
  <c r="M88" i="43"/>
  <c r="O88" i="43"/>
  <c r="P88" i="43"/>
  <c r="N54" i="21"/>
  <c r="P54" i="21"/>
  <c r="Q54" i="21"/>
  <c r="R54" i="21" s="1"/>
  <c r="N55" i="21"/>
  <c r="P55" i="21"/>
  <c r="Q55" i="21"/>
  <c r="N56" i="21"/>
  <c r="P56" i="21"/>
  <c r="Q56" i="21"/>
  <c r="M88" i="18"/>
  <c r="M89" i="18"/>
  <c r="N89" i="18"/>
  <c r="M90" i="18"/>
  <c r="M91" i="18"/>
  <c r="M92" i="18"/>
  <c r="M93" i="18"/>
  <c r="N93" i="18"/>
  <c r="M94" i="18"/>
  <c r="M95" i="18"/>
  <c r="N95" i="18" s="1"/>
  <c r="N145" i="4"/>
  <c r="P145" i="4"/>
  <c r="O145" i="4" s="1"/>
  <c r="Q145" i="4"/>
  <c r="N146" i="4"/>
  <c r="P146" i="4"/>
  <c r="O146" i="4" s="1"/>
  <c r="Q146" i="4"/>
  <c r="R146" i="4" s="1"/>
  <c r="N147" i="4"/>
  <c r="P147" i="4"/>
  <c r="Q147" i="4"/>
  <c r="R147" i="4" s="1"/>
  <c r="N148" i="4"/>
  <c r="P148" i="4"/>
  <c r="Q148" i="4"/>
  <c r="N149" i="4"/>
  <c r="P149" i="4"/>
  <c r="O149" i="4" s="1"/>
  <c r="Q149" i="4"/>
  <c r="N150" i="4"/>
  <c r="P150" i="4"/>
  <c r="O150" i="4" s="1"/>
  <c r="Q150" i="4"/>
  <c r="R150" i="4" s="1"/>
  <c r="N151" i="4"/>
  <c r="P151" i="4"/>
  <c r="Q151" i="4"/>
  <c r="R151" i="4" s="1"/>
  <c r="N152" i="4"/>
  <c r="P152" i="4"/>
  <c r="Q152" i="4"/>
  <c r="N153" i="4"/>
  <c r="P153" i="4"/>
  <c r="O153" i="4" s="1"/>
  <c r="Q153" i="4"/>
  <c r="N154" i="4"/>
  <c r="P154" i="4"/>
  <c r="O154" i="4" s="1"/>
  <c r="Q154" i="4"/>
  <c r="R154" i="4" s="1"/>
  <c r="N155" i="4"/>
  <c r="P155" i="4"/>
  <c r="Q155" i="4"/>
  <c r="R155" i="4" s="1"/>
  <c r="N156" i="4"/>
  <c r="P156" i="4"/>
  <c r="Q156" i="4"/>
  <c r="N157" i="4"/>
  <c r="P157" i="4"/>
  <c r="O157" i="4" s="1"/>
  <c r="Q157" i="4"/>
  <c r="N158" i="4"/>
  <c r="P158" i="4"/>
  <c r="O158" i="4" s="1"/>
  <c r="Q158" i="4"/>
  <c r="R158" i="4" s="1"/>
  <c r="N10" i="46"/>
  <c r="P10" i="46"/>
  <c r="Q10" i="46"/>
  <c r="R10" i="46" s="1"/>
  <c r="N11" i="46"/>
  <c r="P11" i="46"/>
  <c r="Q11" i="46"/>
  <c r="N12" i="46"/>
  <c r="P12" i="46"/>
  <c r="O12" i="46" s="1"/>
  <c r="Q12" i="46"/>
  <c r="N13" i="46"/>
  <c r="P13" i="46"/>
  <c r="O13" i="46" s="1"/>
  <c r="Q13" i="46"/>
  <c r="R13" i="46" s="1"/>
  <c r="N14" i="46"/>
  <c r="P14" i="46"/>
  <c r="Q14" i="46"/>
  <c r="R14" i="46" s="1"/>
  <c r="N19" i="38"/>
  <c r="P19" i="38"/>
  <c r="Q19" i="38"/>
  <c r="N20" i="38"/>
  <c r="P20" i="38"/>
  <c r="Q20" i="38"/>
  <c r="N21" i="38"/>
  <c r="P21" i="38"/>
  <c r="O21" i="38" s="1"/>
  <c r="Q21" i="38"/>
  <c r="O15" i="40"/>
  <c r="Q15" i="40"/>
  <c r="R15" i="40"/>
  <c r="S15" i="40" s="1"/>
  <c r="O17" i="40"/>
  <c r="Q17" i="40"/>
  <c r="R17" i="40"/>
  <c r="O19" i="40"/>
  <c r="Q19" i="40"/>
  <c r="R19" i="40"/>
  <c r="O20" i="40"/>
  <c r="Q20" i="40"/>
  <c r="P20" i="40" s="1"/>
  <c r="R20" i="40"/>
  <c r="O21" i="40"/>
  <c r="Q21" i="40"/>
  <c r="R21" i="40"/>
  <c r="S21" i="40" s="1"/>
  <c r="O22" i="40"/>
  <c r="Q22" i="40"/>
  <c r="R22" i="40"/>
  <c r="O23" i="40"/>
  <c r="Q23" i="40"/>
  <c r="R23" i="40"/>
  <c r="O24" i="40"/>
  <c r="Q24" i="40"/>
  <c r="P24" i="40" s="1"/>
  <c r="R24" i="40"/>
  <c r="N69" i="16"/>
  <c r="P69" i="16"/>
  <c r="Q69" i="16"/>
  <c r="R69" i="16" s="1"/>
  <c r="N71" i="16"/>
  <c r="P71" i="16"/>
  <c r="Q71" i="16"/>
  <c r="N72" i="16"/>
  <c r="P72" i="16"/>
  <c r="Q72" i="16"/>
  <c r="N73" i="16"/>
  <c r="P73" i="16"/>
  <c r="O73" i="16" s="1"/>
  <c r="Q73" i="16"/>
  <c r="N99" i="6"/>
  <c r="P99" i="6"/>
  <c r="Q99" i="6"/>
  <c r="N100" i="6"/>
  <c r="P100" i="6"/>
  <c r="Q100" i="6"/>
  <c r="N101" i="6"/>
  <c r="N91" i="6"/>
  <c r="P91" i="6"/>
  <c r="Q91" i="6"/>
  <c r="N92" i="6"/>
  <c r="P92" i="6"/>
  <c r="Q92" i="6"/>
  <c r="N93" i="6"/>
  <c r="P93" i="6"/>
  <c r="Q93" i="6"/>
  <c r="N94" i="6"/>
  <c r="P94" i="6"/>
  <c r="Q94" i="6"/>
  <c r="N95" i="6"/>
  <c r="P95" i="6"/>
  <c r="Q95" i="6"/>
  <c r="N96" i="6"/>
  <c r="P96" i="6"/>
  <c r="Q96" i="6"/>
  <c r="N97" i="6"/>
  <c r="P97" i="6"/>
  <c r="Q97" i="6"/>
  <c r="N98" i="6"/>
  <c r="P98" i="6"/>
  <c r="Q98" i="6"/>
  <c r="O62" i="11"/>
  <c r="Q62" i="11"/>
  <c r="R62" i="11"/>
  <c r="O63" i="11"/>
  <c r="Q63" i="11"/>
  <c r="R63" i="11"/>
  <c r="O64" i="11"/>
  <c r="Q64" i="11"/>
  <c r="R64" i="11"/>
  <c r="O65" i="11"/>
  <c r="Q65" i="11"/>
  <c r="R65" i="11"/>
  <c r="O66" i="11"/>
  <c r="Q66" i="11"/>
  <c r="R66" i="11"/>
  <c r="O67" i="11"/>
  <c r="Q67" i="11"/>
  <c r="R67" i="11"/>
  <c r="O68" i="11"/>
  <c r="Q68" i="11"/>
  <c r="R68" i="11"/>
  <c r="O69" i="11"/>
  <c r="Q69" i="11"/>
  <c r="R69" i="11"/>
  <c r="O70" i="11"/>
  <c r="P70" i="11" s="1"/>
  <c r="O17" i="48"/>
  <c r="O18" i="48"/>
  <c r="O19" i="48"/>
  <c r="O20" i="48"/>
  <c r="O21" i="48"/>
  <c r="N35" i="39"/>
  <c r="P35" i="39"/>
  <c r="Q35" i="39"/>
  <c r="N36" i="39"/>
  <c r="P36" i="39"/>
  <c r="Q36" i="39"/>
  <c r="N16" i="51"/>
  <c r="N17" i="51"/>
  <c r="N11" i="51"/>
  <c r="N12" i="51"/>
  <c r="O12" i="51" s="1"/>
  <c r="N13" i="51"/>
  <c r="N14" i="51"/>
  <c r="N15" i="51"/>
  <c r="O21" i="41"/>
  <c r="Q21" i="41"/>
  <c r="R21" i="41"/>
  <c r="O22" i="41"/>
  <c r="Q22" i="41"/>
  <c r="R22" i="41"/>
  <c r="N102" i="5"/>
  <c r="P102" i="5"/>
  <c r="Q102" i="5"/>
  <c r="N103" i="5"/>
  <c r="P103" i="5"/>
  <c r="Q103" i="5"/>
  <c r="N105" i="5"/>
  <c r="P105" i="5"/>
  <c r="O105" i="5" s="1"/>
  <c r="Q105" i="5"/>
  <c r="N106" i="5"/>
  <c r="P106" i="5"/>
  <c r="Q106" i="5"/>
  <c r="R106" i="5" s="1"/>
  <c r="N107" i="5"/>
  <c r="P107" i="5"/>
  <c r="Q107" i="5"/>
  <c r="N108" i="5"/>
  <c r="P108" i="5"/>
  <c r="Q108" i="5"/>
  <c r="N109" i="5"/>
  <c r="O109" i="5"/>
  <c r="N13" i="42"/>
  <c r="N14" i="42"/>
  <c r="N105" i="3"/>
  <c r="P105" i="3"/>
  <c r="Q105" i="3"/>
  <c r="N106" i="3"/>
  <c r="P106" i="3"/>
  <c r="Q106" i="3"/>
  <c r="N107" i="3"/>
  <c r="P107" i="3"/>
  <c r="Q107" i="3"/>
  <c r="N108" i="3"/>
  <c r="P108" i="3"/>
  <c r="Q108" i="3"/>
  <c r="N109" i="3"/>
  <c r="P109" i="3"/>
  <c r="Q109" i="3"/>
  <c r="N110" i="3"/>
  <c r="P110" i="3"/>
  <c r="Q110" i="3"/>
  <c r="N111" i="3"/>
  <c r="P111" i="3"/>
  <c r="Q111" i="3"/>
  <c r="R111" i="3" s="1"/>
  <c r="N112" i="3"/>
  <c r="P112" i="3"/>
  <c r="Q112" i="3"/>
  <c r="N113" i="3"/>
  <c r="P113" i="3"/>
  <c r="Q113" i="3"/>
  <c r="N114" i="3"/>
  <c r="P114" i="3"/>
  <c r="Q114" i="3"/>
  <c r="A12" i="46"/>
  <c r="A13" i="46"/>
  <c r="A14" i="46"/>
  <c r="A15" i="46"/>
  <c r="A16" i="46"/>
  <c r="A22" i="40"/>
  <c r="A24" i="40"/>
  <c r="A18" i="48"/>
  <c r="A20" i="48"/>
  <c r="O19" i="41"/>
  <c r="O20" i="41"/>
  <c r="A18" i="40"/>
  <c r="A19" i="40"/>
  <c r="A20" i="40"/>
  <c r="O57" i="43"/>
  <c r="P57" i="43"/>
  <c r="O58" i="43"/>
  <c r="P58" i="43"/>
  <c r="O59" i="43"/>
  <c r="P59" i="43"/>
  <c r="O60" i="43"/>
  <c r="P60" i="43"/>
  <c r="O61" i="43"/>
  <c r="P61" i="43"/>
  <c r="O62" i="43"/>
  <c r="P62" i="43"/>
  <c r="O63" i="43"/>
  <c r="P63" i="43"/>
  <c r="O64" i="43"/>
  <c r="P64" i="43"/>
  <c r="O65" i="43"/>
  <c r="P65" i="43"/>
  <c r="O66" i="43"/>
  <c r="P66" i="43"/>
  <c r="O67" i="43"/>
  <c r="P67" i="43"/>
  <c r="O68" i="43"/>
  <c r="P68" i="43"/>
  <c r="O69" i="43"/>
  <c r="P69" i="43"/>
  <c r="O70" i="43"/>
  <c r="P70" i="43"/>
  <c r="O71" i="43"/>
  <c r="P71" i="43"/>
  <c r="O72" i="43"/>
  <c r="P72" i="43"/>
  <c r="M38" i="43"/>
  <c r="M39" i="43"/>
  <c r="M40" i="43"/>
  <c r="M41" i="43"/>
  <c r="M42" i="43"/>
  <c r="M43" i="43"/>
  <c r="M44" i="43"/>
  <c r="M45" i="43"/>
  <c r="M46" i="43"/>
  <c r="M47" i="43"/>
  <c r="M48" i="43"/>
  <c r="M49" i="43"/>
  <c r="M50" i="43"/>
  <c r="M51" i="43"/>
  <c r="M52" i="43"/>
  <c r="M53" i="43"/>
  <c r="M54" i="43"/>
  <c r="M55" i="43"/>
  <c r="M56" i="43"/>
  <c r="M57" i="43"/>
  <c r="M58" i="43"/>
  <c r="M59" i="43"/>
  <c r="M60" i="43"/>
  <c r="N60" i="43" s="1"/>
  <c r="M61" i="43"/>
  <c r="M62" i="43"/>
  <c r="M63" i="43"/>
  <c r="M64" i="43"/>
  <c r="N64" i="43" s="1"/>
  <c r="M65" i="43"/>
  <c r="M66" i="43"/>
  <c r="M67" i="43"/>
  <c r="M68" i="43"/>
  <c r="N68" i="43" s="1"/>
  <c r="M69" i="43"/>
  <c r="M70" i="43"/>
  <c r="M71" i="43"/>
  <c r="M72" i="43"/>
  <c r="N72" i="43" s="1"/>
  <c r="P50" i="21"/>
  <c r="Q50" i="21"/>
  <c r="P51" i="21"/>
  <c r="Q51" i="21"/>
  <c r="R51" i="21" s="1"/>
  <c r="P52" i="21"/>
  <c r="Q52" i="21"/>
  <c r="R52" i="21" s="1"/>
  <c r="N48" i="21"/>
  <c r="N50" i="21"/>
  <c r="N51" i="21"/>
  <c r="N52" i="21"/>
  <c r="P137" i="4"/>
  <c r="Q137" i="4"/>
  <c r="P138" i="4"/>
  <c r="Q138" i="4"/>
  <c r="P139" i="4"/>
  <c r="Q139" i="4"/>
  <c r="P140" i="4"/>
  <c r="Q140" i="4"/>
  <c r="P141" i="4"/>
  <c r="Q141" i="4"/>
  <c r="P142" i="4"/>
  <c r="Q142" i="4"/>
  <c r="P143" i="4"/>
  <c r="Q143" i="4"/>
  <c r="P144" i="4"/>
  <c r="Q144" i="4"/>
  <c r="N123" i="4"/>
  <c r="N124" i="4"/>
  <c r="N125" i="4"/>
  <c r="N126" i="4"/>
  <c r="N127" i="4"/>
  <c r="N128" i="4"/>
  <c r="N129" i="4"/>
  <c r="N130" i="4"/>
  <c r="N131" i="4"/>
  <c r="N132" i="4"/>
  <c r="N133" i="4"/>
  <c r="N134" i="4"/>
  <c r="N135" i="4"/>
  <c r="N136" i="4"/>
  <c r="N137" i="4"/>
  <c r="N138" i="4"/>
  <c r="N139" i="4"/>
  <c r="O139" i="4" s="1"/>
  <c r="N140" i="4"/>
  <c r="N141" i="4"/>
  <c r="N142" i="4"/>
  <c r="N143" i="4"/>
  <c r="O143" i="4" s="1"/>
  <c r="N144" i="4"/>
  <c r="P6" i="46"/>
  <c r="Q6" i="46"/>
  <c r="P7" i="46"/>
  <c r="Q7" i="46"/>
  <c r="P8" i="46"/>
  <c r="Q8" i="46"/>
  <c r="P9" i="46"/>
  <c r="Q9" i="46"/>
  <c r="N5" i="46"/>
  <c r="N6" i="46"/>
  <c r="N7" i="46"/>
  <c r="O7" i="46" s="1"/>
  <c r="N8" i="46"/>
  <c r="N9" i="46"/>
  <c r="N14" i="38"/>
  <c r="N15" i="38"/>
  <c r="N16" i="38"/>
  <c r="N17" i="38"/>
  <c r="N18" i="38"/>
  <c r="P78" i="17"/>
  <c r="Q78" i="17"/>
  <c r="P80" i="17"/>
  <c r="Q80" i="17"/>
  <c r="P79" i="17"/>
  <c r="Q79" i="17"/>
  <c r="P88" i="17"/>
  <c r="Q88" i="17"/>
  <c r="P89" i="17"/>
  <c r="P90" i="17"/>
  <c r="Q90" i="17"/>
  <c r="P91" i="17"/>
  <c r="Q91" i="17"/>
  <c r="N68" i="17"/>
  <c r="N69" i="17"/>
  <c r="N70" i="17"/>
  <c r="N71" i="17"/>
  <c r="N72" i="17"/>
  <c r="N73" i="17"/>
  <c r="N74" i="17"/>
  <c r="N75" i="17"/>
  <c r="O75" i="17" s="1"/>
  <c r="N76" i="17"/>
  <c r="N77" i="17"/>
  <c r="N78" i="17"/>
  <c r="N80" i="17"/>
  <c r="N79" i="17"/>
  <c r="N88" i="17"/>
  <c r="N89" i="17"/>
  <c r="N90" i="17"/>
  <c r="N91" i="17"/>
  <c r="O12" i="40"/>
  <c r="O13" i="40"/>
  <c r="O14" i="40"/>
  <c r="O61" i="11"/>
  <c r="O49" i="11"/>
  <c r="O50" i="11"/>
  <c r="O51" i="11"/>
  <c r="O52" i="11"/>
  <c r="O53" i="11"/>
  <c r="O54" i="11"/>
  <c r="O55" i="11"/>
  <c r="O56" i="11"/>
  <c r="O57" i="11"/>
  <c r="O58" i="11"/>
  <c r="O59" i="11"/>
  <c r="O60" i="11"/>
  <c r="N100" i="22"/>
  <c r="N101" i="22"/>
  <c r="N102" i="22"/>
  <c r="N103" i="22"/>
  <c r="N104" i="22"/>
  <c r="O104" i="22" s="1"/>
  <c r="N105" i="22"/>
  <c r="N106" i="22"/>
  <c r="N107" i="22"/>
  <c r="N108" i="22"/>
  <c r="N109" i="22"/>
  <c r="O10" i="48"/>
  <c r="O11" i="48"/>
  <c r="P11" i="48" s="1"/>
  <c r="O12" i="48"/>
  <c r="P12" i="48" s="1"/>
  <c r="O13" i="48"/>
  <c r="P13" i="48" s="1"/>
  <c r="O14" i="48"/>
  <c r="O15" i="48"/>
  <c r="O16" i="48"/>
  <c r="N32" i="39"/>
  <c r="N33" i="39"/>
  <c r="N34" i="39"/>
  <c r="N98" i="5"/>
  <c r="N99" i="5"/>
  <c r="N100" i="5"/>
  <c r="N101" i="5"/>
  <c r="P97" i="5"/>
  <c r="P103" i="3"/>
  <c r="Q103" i="3"/>
  <c r="P104" i="3"/>
  <c r="Q104" i="3"/>
  <c r="N103" i="3"/>
  <c r="O103" i="3" s="1"/>
  <c r="N104" i="3"/>
  <c r="N70" i="6"/>
  <c r="N71" i="6"/>
  <c r="N72" i="6"/>
  <c r="N73" i="6"/>
  <c r="N74" i="6"/>
  <c r="N75" i="6"/>
  <c r="N76" i="6"/>
  <c r="N77" i="6"/>
  <c r="N78" i="6"/>
  <c r="N79" i="6"/>
  <c r="N80" i="6"/>
  <c r="N81" i="6"/>
  <c r="N82" i="6"/>
  <c r="N83" i="6"/>
  <c r="N84" i="6"/>
  <c r="N85" i="6"/>
  <c r="N86" i="6"/>
  <c r="N87" i="6"/>
  <c r="N88" i="6"/>
  <c r="N89" i="6"/>
  <c r="N90" i="6"/>
  <c r="P70" i="6"/>
  <c r="Q70" i="6"/>
  <c r="P71" i="6"/>
  <c r="Q71" i="6"/>
  <c r="P72" i="6"/>
  <c r="Q72" i="6"/>
  <c r="P73" i="6"/>
  <c r="O73" i="6" s="1"/>
  <c r="Q73" i="6"/>
  <c r="P74" i="6"/>
  <c r="Q74" i="6"/>
  <c r="P75" i="6"/>
  <c r="Q75" i="6"/>
  <c r="P76" i="6"/>
  <c r="Q76" i="6"/>
  <c r="P77" i="6"/>
  <c r="O77" i="6" s="1"/>
  <c r="Q77" i="6"/>
  <c r="P78" i="6"/>
  <c r="Q78" i="6"/>
  <c r="P79" i="6"/>
  <c r="Q79" i="6"/>
  <c r="P80" i="6"/>
  <c r="Q80" i="6"/>
  <c r="P81" i="6"/>
  <c r="O81" i="6" s="1"/>
  <c r="Q81" i="6"/>
  <c r="P82" i="6"/>
  <c r="Q82" i="6"/>
  <c r="P83" i="6"/>
  <c r="Q83" i="6"/>
  <c r="P84" i="6"/>
  <c r="Q84" i="6"/>
  <c r="P85" i="6"/>
  <c r="O85" i="6" s="1"/>
  <c r="Q85" i="6"/>
  <c r="P86" i="6"/>
  <c r="Q86" i="6"/>
  <c r="P87" i="6"/>
  <c r="Q87" i="6"/>
  <c r="P88" i="6"/>
  <c r="Q88" i="6"/>
  <c r="P89" i="6"/>
  <c r="O89" i="6" s="1"/>
  <c r="Q89" i="6"/>
  <c r="P90" i="6"/>
  <c r="Q90" i="6"/>
  <c r="Q56" i="11"/>
  <c r="R56" i="11"/>
  <c r="Q57" i="11"/>
  <c r="R57" i="11"/>
  <c r="Q58" i="11"/>
  <c r="R58" i="11"/>
  <c r="Q59" i="11"/>
  <c r="R59" i="11"/>
  <c r="Q60" i="11"/>
  <c r="R60" i="11"/>
  <c r="Q61" i="11"/>
  <c r="R61" i="11"/>
  <c r="P107" i="22"/>
  <c r="Q107" i="22"/>
  <c r="P108" i="22"/>
  <c r="Q108" i="22"/>
  <c r="P109" i="22"/>
  <c r="Q109" i="22"/>
  <c r="P105" i="22"/>
  <c r="Q105" i="22"/>
  <c r="P106" i="22"/>
  <c r="Q106" i="22"/>
  <c r="P100" i="22"/>
  <c r="Q100" i="22"/>
  <c r="P101" i="22"/>
  <c r="Q101" i="22"/>
  <c r="P102" i="22"/>
  <c r="Q102" i="22"/>
  <c r="P103" i="22"/>
  <c r="Q103" i="22"/>
  <c r="Q104" i="15"/>
  <c r="P104" i="15" s="1"/>
  <c r="R104" i="15"/>
  <c r="Q105" i="15"/>
  <c r="P105" i="15" s="1"/>
  <c r="R105" i="15"/>
  <c r="Q106" i="15"/>
  <c r="P106" i="15" s="1"/>
  <c r="R106" i="15"/>
  <c r="Q107" i="15"/>
  <c r="P107" i="15" s="1"/>
  <c r="R107" i="15"/>
  <c r="Q108" i="15"/>
  <c r="P108" i="15" s="1"/>
  <c r="R108" i="15"/>
  <c r="Q88" i="15"/>
  <c r="P88" i="15" s="1"/>
  <c r="R88" i="15"/>
  <c r="Q89" i="15"/>
  <c r="P89" i="15" s="1"/>
  <c r="R89" i="15"/>
  <c r="Q90" i="15"/>
  <c r="P90" i="15" s="1"/>
  <c r="R90" i="15"/>
  <c r="Q91" i="15"/>
  <c r="P91" i="15" s="1"/>
  <c r="R91" i="15"/>
  <c r="Q92" i="15"/>
  <c r="P92" i="15" s="1"/>
  <c r="R92" i="15"/>
  <c r="Q93" i="15"/>
  <c r="P93" i="15" s="1"/>
  <c r="R93" i="15"/>
  <c r="Q94" i="15"/>
  <c r="P94" i="15" s="1"/>
  <c r="R94" i="15"/>
  <c r="Q95" i="15"/>
  <c r="P95" i="15" s="1"/>
  <c r="R95" i="15"/>
  <c r="Q96" i="15"/>
  <c r="P96" i="15" s="1"/>
  <c r="R96" i="15"/>
  <c r="Q97" i="15"/>
  <c r="P97" i="15" s="1"/>
  <c r="R97" i="15"/>
  <c r="Q98" i="15"/>
  <c r="P98" i="15" s="1"/>
  <c r="R98" i="15"/>
  <c r="Q99" i="15"/>
  <c r="P99" i="15" s="1"/>
  <c r="R99" i="15"/>
  <c r="Q100" i="15"/>
  <c r="P100" i="15" s="1"/>
  <c r="R100" i="15"/>
  <c r="Q101" i="15"/>
  <c r="P101" i="15" s="1"/>
  <c r="R101" i="15"/>
  <c r="Q102" i="15"/>
  <c r="P102" i="15" s="1"/>
  <c r="R102" i="15"/>
  <c r="Q103" i="15"/>
  <c r="P103" i="15" s="1"/>
  <c r="R103" i="15"/>
  <c r="P14" i="48"/>
  <c r="P15" i="48"/>
  <c r="P32" i="39"/>
  <c r="Q32" i="39"/>
  <c r="P33" i="39"/>
  <c r="Q33" i="39"/>
  <c r="P34" i="39"/>
  <c r="Q34" i="39"/>
  <c r="P100" i="5"/>
  <c r="Q100" i="5"/>
  <c r="P101" i="5"/>
  <c r="Q101" i="5"/>
  <c r="A6" i="46"/>
  <c r="A7" i="46"/>
  <c r="A8" i="46"/>
  <c r="A9" i="46"/>
  <c r="A10" i="46"/>
  <c r="A11" i="46"/>
  <c r="A6" i="40"/>
  <c r="A7" i="40"/>
  <c r="A8" i="40"/>
  <c r="A9" i="40"/>
  <c r="A10" i="40"/>
  <c r="A11" i="40"/>
  <c r="A12" i="40"/>
  <c r="A13" i="40"/>
  <c r="A14" i="40"/>
  <c r="A15" i="40"/>
  <c r="A16" i="40"/>
  <c r="A17" i="40"/>
  <c r="A5" i="48"/>
  <c r="A6" i="48"/>
  <c r="A7" i="48"/>
  <c r="A8" i="48"/>
  <c r="A9" i="48"/>
  <c r="A10" i="48"/>
  <c r="A11" i="48"/>
  <c r="A12" i="48"/>
  <c r="A13" i="48"/>
  <c r="A14" i="48"/>
  <c r="A15" i="48"/>
  <c r="A16" i="48"/>
  <c r="N4" i="51"/>
  <c r="A7" i="41"/>
  <c r="A8" i="41"/>
  <c r="A9" i="41"/>
  <c r="A10" i="41"/>
  <c r="A11" i="41"/>
  <c r="A12" i="41"/>
  <c r="A13" i="41"/>
  <c r="A14" i="41"/>
  <c r="A15" i="41"/>
  <c r="A16" i="41"/>
  <c r="A17" i="41"/>
  <c r="A18" i="41"/>
  <c r="A19" i="41"/>
  <c r="A20" i="41"/>
  <c r="A21" i="41"/>
  <c r="N26" i="39"/>
  <c r="N27" i="39"/>
  <c r="N28" i="39"/>
  <c r="N29" i="39"/>
  <c r="N30" i="39"/>
  <c r="N31" i="39"/>
  <c r="P23" i="39"/>
  <c r="Q23" i="39"/>
  <c r="P24" i="39"/>
  <c r="Q24" i="39"/>
  <c r="P25" i="39"/>
  <c r="Q25" i="39"/>
  <c r="P26" i="39"/>
  <c r="Q26" i="39"/>
  <c r="P27" i="39"/>
  <c r="Q27" i="39"/>
  <c r="P28" i="39"/>
  <c r="Q28" i="39"/>
  <c r="P29" i="39"/>
  <c r="Q29" i="39"/>
  <c r="P30" i="39"/>
  <c r="Q30" i="39"/>
  <c r="P31" i="39"/>
  <c r="Q31" i="39"/>
  <c r="P96" i="5"/>
  <c r="Q96" i="5"/>
  <c r="Q97" i="5"/>
  <c r="P98" i="5"/>
  <c r="Q98" i="5"/>
  <c r="P99" i="5"/>
  <c r="Q99" i="5"/>
  <c r="N89" i="5"/>
  <c r="O89" i="5" s="1"/>
  <c r="N90" i="5"/>
  <c r="N91" i="5"/>
  <c r="N92" i="5"/>
  <c r="N93" i="5"/>
  <c r="N94" i="5"/>
  <c r="N95" i="5"/>
  <c r="N96" i="5"/>
  <c r="N97" i="5"/>
  <c r="A5" i="46"/>
  <c r="N6" i="51"/>
  <c r="Q20" i="41"/>
  <c r="R20" i="41"/>
  <c r="K5" i="52"/>
  <c r="K6" i="52"/>
  <c r="K7" i="52"/>
  <c r="L7" i="52" s="1"/>
  <c r="K8" i="52"/>
  <c r="K4" i="52"/>
  <c r="K3" i="52"/>
  <c r="O5" i="48"/>
  <c r="O6" i="48"/>
  <c r="O7" i="48"/>
  <c r="O8" i="48"/>
  <c r="O9" i="48"/>
  <c r="O4" i="48"/>
  <c r="O3" i="48"/>
  <c r="M4" i="52"/>
  <c r="M5" i="52"/>
  <c r="M8" i="52"/>
  <c r="M3" i="52"/>
  <c r="N5" i="51"/>
  <c r="N7" i="51"/>
  <c r="N8" i="51"/>
  <c r="N9" i="51"/>
  <c r="N10" i="51"/>
  <c r="Q3" i="51"/>
  <c r="P3" i="51"/>
  <c r="N3" i="51"/>
  <c r="N5" i="39"/>
  <c r="N6" i="39"/>
  <c r="N7" i="39"/>
  <c r="N8" i="39"/>
  <c r="N9" i="39"/>
  <c r="N10" i="39"/>
  <c r="N11" i="39"/>
  <c r="N12" i="39"/>
  <c r="N13" i="39"/>
  <c r="N14" i="39"/>
  <c r="N15" i="39"/>
  <c r="N16" i="39"/>
  <c r="N17" i="39"/>
  <c r="N18" i="39"/>
  <c r="N19" i="39"/>
  <c r="N20" i="39"/>
  <c r="N21" i="39"/>
  <c r="N22" i="39"/>
  <c r="N23" i="39"/>
  <c r="N24" i="39"/>
  <c r="N25" i="39"/>
  <c r="P4" i="39"/>
  <c r="Q4" i="39"/>
  <c r="P5" i="39"/>
  <c r="Q5" i="39"/>
  <c r="P6" i="39"/>
  <c r="O6" i="39" s="1"/>
  <c r="Q6" i="39"/>
  <c r="P7" i="39"/>
  <c r="Q7" i="39"/>
  <c r="P8" i="39"/>
  <c r="Q8" i="39"/>
  <c r="P9" i="39"/>
  <c r="Q9" i="39"/>
  <c r="P10" i="39"/>
  <c r="O10" i="39" s="1"/>
  <c r="Q10" i="39"/>
  <c r="P11" i="39"/>
  <c r="Q11" i="39"/>
  <c r="P12" i="39"/>
  <c r="Q12" i="39"/>
  <c r="P13" i="39"/>
  <c r="Q13" i="39"/>
  <c r="P14" i="39"/>
  <c r="O14" i="39" s="1"/>
  <c r="Q14" i="39"/>
  <c r="P15" i="39"/>
  <c r="Q15" i="39"/>
  <c r="P16" i="39"/>
  <c r="Q16" i="39"/>
  <c r="P17" i="39"/>
  <c r="Q17" i="39"/>
  <c r="P18" i="39"/>
  <c r="O18" i="39" s="1"/>
  <c r="Q18" i="39"/>
  <c r="P19" i="39"/>
  <c r="Q19" i="39"/>
  <c r="P20" i="39"/>
  <c r="Q20" i="39"/>
  <c r="P21" i="39"/>
  <c r="Q21" i="39"/>
  <c r="P22" i="39"/>
  <c r="O22" i="39" s="1"/>
  <c r="Q22" i="39"/>
  <c r="Q3" i="39"/>
  <c r="P3" i="39"/>
  <c r="N4" i="39"/>
  <c r="N3" i="39"/>
  <c r="N5" i="42"/>
  <c r="N6" i="42"/>
  <c r="N7" i="42"/>
  <c r="N8" i="42"/>
  <c r="N9" i="42"/>
  <c r="N10" i="42"/>
  <c r="N11" i="42"/>
  <c r="N12" i="42"/>
  <c r="N4" i="42"/>
  <c r="P4" i="42"/>
  <c r="Q4" i="42"/>
  <c r="P5" i="42"/>
  <c r="Q5" i="42"/>
  <c r="P6" i="42"/>
  <c r="O6" i="42" s="1"/>
  <c r="Q6" i="42"/>
  <c r="P7" i="42"/>
  <c r="Q7" i="42"/>
  <c r="P8" i="42"/>
  <c r="Q8" i="42"/>
  <c r="P9" i="42"/>
  <c r="Q9" i="42"/>
  <c r="P10" i="42"/>
  <c r="Q10" i="42"/>
  <c r="P11" i="42"/>
  <c r="Q11" i="42"/>
  <c r="P12" i="42"/>
  <c r="Q12" i="42"/>
  <c r="Q3" i="42"/>
  <c r="P3" i="42"/>
  <c r="N3" i="42"/>
  <c r="N101" i="3"/>
  <c r="N102" i="3"/>
  <c r="N70" i="43" l="1"/>
  <c r="N66" i="43"/>
  <c r="N62" i="43"/>
  <c r="N58" i="43"/>
  <c r="Q72" i="43"/>
  <c r="Q70" i="43"/>
  <c r="Q68" i="43"/>
  <c r="Q66" i="43"/>
  <c r="Q64" i="43"/>
  <c r="Q62" i="43"/>
  <c r="Q60" i="43"/>
  <c r="O51" i="21"/>
  <c r="S22" i="41"/>
  <c r="P21" i="41"/>
  <c r="O78" i="17"/>
  <c r="O114" i="3"/>
  <c r="O110" i="3"/>
  <c r="R107" i="3"/>
  <c r="O106" i="3"/>
  <c r="S67" i="11"/>
  <c r="P66" i="11"/>
  <c r="S63" i="11"/>
  <c r="P62" i="11"/>
  <c r="Q77" i="43"/>
  <c r="N76" i="43"/>
  <c r="O8" i="46"/>
  <c r="O90" i="17"/>
  <c r="O80" i="17"/>
  <c r="O11" i="42"/>
  <c r="O7" i="42"/>
  <c r="R22" i="39"/>
  <c r="R20" i="39"/>
  <c r="R18" i="39"/>
  <c r="R16" i="39"/>
  <c r="R14" i="39"/>
  <c r="R12" i="39"/>
  <c r="R10" i="39"/>
  <c r="R8" i="39"/>
  <c r="R6" i="39"/>
  <c r="R4" i="39"/>
  <c r="O10" i="51"/>
  <c r="R143" i="4"/>
  <c r="R141" i="4"/>
  <c r="R139" i="4"/>
  <c r="R137" i="4"/>
  <c r="R112" i="3"/>
  <c r="O111" i="3"/>
  <c r="R108" i="3"/>
  <c r="O107" i="3"/>
  <c r="O13" i="42"/>
  <c r="O98" i="5"/>
  <c r="R11" i="42"/>
  <c r="R7" i="42"/>
  <c r="O89" i="17"/>
  <c r="N71" i="43"/>
  <c r="N59" i="43"/>
  <c r="O50" i="21"/>
  <c r="N69" i="43"/>
  <c r="N61" i="43"/>
  <c r="N57" i="43"/>
  <c r="O9" i="51"/>
  <c r="O8" i="51"/>
  <c r="O6" i="51"/>
  <c r="O102" i="22"/>
  <c r="O88" i="17"/>
  <c r="O9" i="46"/>
  <c r="O23" i="39"/>
  <c r="O3" i="42"/>
  <c r="O25" i="39"/>
  <c r="R27" i="39"/>
  <c r="R25" i="39"/>
  <c r="R23" i="39"/>
  <c r="O91" i="17"/>
  <c r="O79" i="17"/>
  <c r="O141" i="4"/>
  <c r="O137" i="4"/>
  <c r="O144" i="4"/>
  <c r="O142" i="4"/>
  <c r="O140" i="4"/>
  <c r="O138" i="4"/>
  <c r="N67" i="43"/>
  <c r="N63" i="43"/>
  <c r="R96" i="6"/>
  <c r="O95" i="6"/>
  <c r="R92" i="6"/>
  <c r="O91" i="6"/>
  <c r="R99" i="6"/>
  <c r="O87" i="6"/>
  <c r="O83" i="6"/>
  <c r="O79" i="6"/>
  <c r="O75" i="6"/>
  <c r="O71" i="6"/>
  <c r="R90" i="6"/>
  <c r="R88" i="6"/>
  <c r="R86" i="6"/>
  <c r="R82" i="6"/>
  <c r="R80" i="6"/>
  <c r="R78" i="6"/>
  <c r="R76" i="6"/>
  <c r="R74" i="6"/>
  <c r="R72" i="6"/>
  <c r="R70" i="6"/>
  <c r="P56" i="11"/>
  <c r="P60" i="11"/>
  <c r="P59" i="11"/>
  <c r="O103" i="22"/>
  <c r="O107" i="22"/>
  <c r="O106" i="22"/>
  <c r="P16" i="48"/>
  <c r="O4" i="51"/>
  <c r="O32" i="39"/>
  <c r="R90" i="17"/>
  <c r="R88" i="17"/>
  <c r="R80" i="17"/>
  <c r="O6" i="46"/>
  <c r="R8" i="46"/>
  <c r="R6" i="46"/>
  <c r="R144" i="4"/>
  <c r="R142" i="4"/>
  <c r="R140" i="4"/>
  <c r="R138" i="4"/>
  <c r="O96" i="5"/>
  <c r="O7" i="51"/>
  <c r="P10" i="48"/>
  <c r="N65" i="43"/>
  <c r="N94" i="18"/>
  <c r="N90" i="18"/>
  <c r="Q87" i="43"/>
  <c r="N85" i="43"/>
  <c r="Q82" i="43"/>
  <c r="N81" i="43"/>
  <c r="L8" i="52"/>
  <c r="R24" i="39"/>
  <c r="R34" i="39"/>
  <c r="R32" i="39"/>
  <c r="S60" i="11"/>
  <c r="S58" i="11"/>
  <c r="S56" i="11"/>
  <c r="O52" i="21"/>
  <c r="P18" i="48"/>
  <c r="S69" i="11"/>
  <c r="P68" i="11"/>
  <c r="S65" i="11"/>
  <c r="P64" i="11"/>
  <c r="R98" i="6"/>
  <c r="O97" i="6"/>
  <c r="R94" i="6"/>
  <c r="O93" i="6"/>
  <c r="O100" i="6"/>
  <c r="R72" i="16"/>
  <c r="O71" i="16"/>
  <c r="S23" i="40"/>
  <c r="P22" i="40"/>
  <c r="S19" i="40"/>
  <c r="P17" i="40"/>
  <c r="R20" i="38"/>
  <c r="O19" i="38"/>
  <c r="O14" i="46"/>
  <c r="R11" i="46"/>
  <c r="O10" i="46"/>
  <c r="R156" i="4"/>
  <c r="O155" i="4"/>
  <c r="R152" i="4"/>
  <c r="O151" i="4"/>
  <c r="R148" i="4"/>
  <c r="O147" i="4"/>
  <c r="N91" i="18"/>
  <c r="O56" i="21"/>
  <c r="Q88" i="43"/>
  <c r="N87" i="43"/>
  <c r="Q83" i="43"/>
  <c r="N82" i="43"/>
  <c r="Q79" i="43"/>
  <c r="N78" i="43"/>
  <c r="N74" i="43"/>
  <c r="O5" i="51"/>
  <c r="O13" i="51"/>
  <c r="O16" i="51"/>
  <c r="P20" i="41"/>
  <c r="P22" i="41"/>
  <c r="R107" i="5"/>
  <c r="O106" i="5"/>
  <c r="R102" i="5"/>
  <c r="O36" i="39"/>
  <c r="O20" i="39"/>
  <c r="O16" i="39"/>
  <c r="O12" i="39"/>
  <c r="O8" i="39"/>
  <c r="O29" i="39"/>
  <c r="O33" i="39"/>
  <c r="P19" i="48"/>
  <c r="P69" i="11"/>
  <c r="S66" i="11"/>
  <c r="P65" i="11"/>
  <c r="S62" i="11"/>
  <c r="O98" i="6"/>
  <c r="R95" i="6"/>
  <c r="O94" i="6"/>
  <c r="R91" i="6"/>
  <c r="O101" i="6"/>
  <c r="R73" i="16"/>
  <c r="O72" i="16"/>
  <c r="S24" i="40"/>
  <c r="P23" i="40"/>
  <c r="S20" i="40"/>
  <c r="P19" i="40"/>
  <c r="R21" i="38"/>
  <c r="O20" i="38"/>
  <c r="R12" i="46"/>
  <c r="O11" i="46"/>
  <c r="R157" i="4"/>
  <c r="O156" i="4"/>
  <c r="R153" i="4"/>
  <c r="O152" i="4"/>
  <c r="R149" i="4"/>
  <c r="O148" i="4"/>
  <c r="R145" i="4"/>
  <c r="N92" i="18"/>
  <c r="N88" i="18"/>
  <c r="N88" i="43"/>
  <c r="Q84" i="43"/>
  <c r="N83" i="43"/>
  <c r="Q80" i="43"/>
  <c r="N79" i="43"/>
  <c r="N75" i="43"/>
  <c r="M1" i="52"/>
  <c r="O101" i="5"/>
  <c r="O34" i="39"/>
  <c r="O101" i="22"/>
  <c r="O109" i="22"/>
  <c r="P20" i="48"/>
  <c r="R55" i="21"/>
  <c r="O54" i="21"/>
  <c r="Q85" i="43"/>
  <c r="N84" i="43"/>
  <c r="N80" i="43"/>
  <c r="Q73" i="43"/>
  <c r="O5" i="42"/>
  <c r="O3" i="39"/>
  <c r="R19" i="39"/>
  <c r="R15" i="39"/>
  <c r="R11" i="39"/>
  <c r="R7" i="39"/>
  <c r="R5" i="39"/>
  <c r="R31" i="39"/>
  <c r="R29" i="39"/>
  <c r="R33" i="39"/>
  <c r="R108" i="22"/>
  <c r="R84" i="6"/>
  <c r="R113" i="3"/>
  <c r="O112" i="3"/>
  <c r="R109" i="3"/>
  <c r="O108" i="3"/>
  <c r="R105" i="3"/>
  <c r="O14" i="42"/>
  <c r="R108" i="5"/>
  <c r="O107" i="5"/>
  <c r="R103" i="5"/>
  <c r="O102" i="5"/>
  <c r="O14" i="51"/>
  <c r="O17" i="51"/>
  <c r="R35" i="39"/>
  <c r="P21" i="48"/>
  <c r="P17" i="48"/>
  <c r="S68" i="11"/>
  <c r="P67" i="11"/>
  <c r="S64" i="11"/>
  <c r="P63" i="11"/>
  <c r="R97" i="6"/>
  <c r="O96" i="6"/>
  <c r="R93" i="6"/>
  <c r="O92" i="6"/>
  <c r="R100" i="6"/>
  <c r="O99" i="6"/>
  <c r="R71" i="16"/>
  <c r="O69" i="16"/>
  <c r="S22" i="40"/>
  <c r="P21" i="40"/>
  <c r="S17" i="40"/>
  <c r="P15" i="40"/>
  <c r="R19" i="38"/>
  <c r="R56" i="21"/>
  <c r="O55" i="21"/>
  <c r="N77" i="43"/>
  <c r="R12" i="42"/>
  <c r="R10" i="42"/>
  <c r="R8" i="42"/>
  <c r="R6" i="42"/>
  <c r="R4" i="42"/>
  <c r="O4" i="39"/>
  <c r="O7" i="52"/>
  <c r="O4" i="52"/>
  <c r="S20" i="41"/>
  <c r="O31" i="39"/>
  <c r="O27" i="39"/>
  <c r="O105" i="22"/>
  <c r="R91" i="17"/>
  <c r="R89" i="17"/>
  <c r="R79" i="17"/>
  <c r="R78" i="17"/>
  <c r="R50" i="21"/>
  <c r="R114" i="3"/>
  <c r="O113" i="3"/>
  <c r="R110" i="3"/>
  <c r="O109" i="3"/>
  <c r="R106" i="3"/>
  <c r="O105" i="3"/>
  <c r="O108" i="5"/>
  <c r="R105" i="5"/>
  <c r="O103" i="5"/>
  <c r="S21" i="41"/>
  <c r="O15" i="51"/>
  <c r="O11" i="51"/>
  <c r="R36" i="39"/>
  <c r="O35" i="39"/>
  <c r="Q75" i="43"/>
  <c r="R104" i="3"/>
  <c r="P58" i="11"/>
  <c r="Q58" i="43"/>
  <c r="R9" i="46"/>
  <c r="R7" i="46"/>
  <c r="Q71" i="43"/>
  <c r="Q69" i="43"/>
  <c r="Q67" i="43"/>
  <c r="Q65" i="43"/>
  <c r="Q63" i="43"/>
  <c r="Q61" i="43"/>
  <c r="Q59" i="43"/>
  <c r="Q57" i="43"/>
  <c r="O90" i="6"/>
  <c r="O86" i="6"/>
  <c r="O82" i="6"/>
  <c r="O78" i="6"/>
  <c r="O74" i="6"/>
  <c r="O70" i="6"/>
  <c r="O88" i="6"/>
  <c r="O84" i="6"/>
  <c r="O80" i="6"/>
  <c r="O76" i="6"/>
  <c r="O72" i="6"/>
  <c r="R89" i="6"/>
  <c r="R87" i="6"/>
  <c r="R85" i="6"/>
  <c r="R83" i="6"/>
  <c r="R81" i="6"/>
  <c r="R79" i="6"/>
  <c r="R77" i="6"/>
  <c r="R75" i="6"/>
  <c r="R73" i="6"/>
  <c r="R71" i="6"/>
  <c r="S61" i="11"/>
  <c r="S59" i="11"/>
  <c r="S57" i="11"/>
  <c r="P61" i="11"/>
  <c r="P57" i="11"/>
  <c r="O100" i="22"/>
  <c r="O108" i="22"/>
  <c r="R103" i="22"/>
  <c r="R101" i="22"/>
  <c r="R106" i="22"/>
  <c r="R109" i="22"/>
  <c r="R107" i="22"/>
  <c r="S102" i="15"/>
  <c r="S100" i="15"/>
  <c r="S98" i="15"/>
  <c r="S96" i="15"/>
  <c r="S94" i="15"/>
  <c r="S92" i="15"/>
  <c r="S90" i="15"/>
  <c r="S88" i="15"/>
  <c r="S108" i="15"/>
  <c r="S106" i="15"/>
  <c r="S104" i="15"/>
  <c r="R102" i="22"/>
  <c r="R100" i="22"/>
  <c r="R105" i="22"/>
  <c r="S103" i="15"/>
  <c r="S101" i="15"/>
  <c r="S99" i="15"/>
  <c r="S97" i="15"/>
  <c r="S95" i="15"/>
  <c r="S93" i="15"/>
  <c r="S91" i="15"/>
  <c r="S89" i="15"/>
  <c r="S107" i="15"/>
  <c r="S105" i="15"/>
  <c r="R97" i="5"/>
  <c r="O99" i="5"/>
  <c r="R96" i="5"/>
  <c r="R100" i="5"/>
  <c r="R101" i="5"/>
  <c r="R98" i="5"/>
  <c r="O100" i="5"/>
  <c r="O104" i="3"/>
  <c r="R103" i="3"/>
  <c r="O9" i="42"/>
  <c r="O12" i="42"/>
  <c r="O10" i="42"/>
  <c r="O8" i="42"/>
  <c r="O30" i="39"/>
  <c r="O28" i="39"/>
  <c r="O26" i="39"/>
  <c r="O97" i="5"/>
  <c r="R30" i="39"/>
  <c r="R28" i="39"/>
  <c r="R26" i="39"/>
  <c r="R99" i="5"/>
  <c r="O3" i="52"/>
  <c r="L3" i="52"/>
  <c r="L4" i="52"/>
  <c r="L5" i="52"/>
  <c r="R3" i="51"/>
  <c r="R3" i="39"/>
  <c r="O24" i="39"/>
  <c r="O21" i="39"/>
  <c r="O19" i="39"/>
  <c r="O17" i="39"/>
  <c r="O15" i="39"/>
  <c r="O13" i="39"/>
  <c r="O11" i="39"/>
  <c r="O9" i="39"/>
  <c r="O7" i="39"/>
  <c r="O5" i="39"/>
  <c r="R3" i="42"/>
  <c r="O4" i="42"/>
  <c r="N1" i="52"/>
  <c r="O8" i="52"/>
  <c r="O3" i="51"/>
  <c r="R17" i="39"/>
  <c r="R9" i="39"/>
  <c r="R21" i="39"/>
  <c r="R13" i="39"/>
  <c r="R9" i="42"/>
  <c r="R5" i="42"/>
  <c r="O1" i="52" l="1"/>
  <c r="O15" i="37" s="1"/>
  <c r="O79" i="26"/>
  <c r="P79" i="26"/>
  <c r="P82" i="26"/>
  <c r="O80" i="26"/>
  <c r="P80" i="26"/>
  <c r="O81" i="26"/>
  <c r="P81" i="26"/>
  <c r="Q49" i="11"/>
  <c r="P49" i="11" s="1"/>
  <c r="R49" i="11"/>
  <c r="Q50" i="11"/>
  <c r="P50" i="11" s="1"/>
  <c r="R50" i="11"/>
  <c r="Q51" i="11"/>
  <c r="P51" i="11" s="1"/>
  <c r="R51" i="11"/>
  <c r="Q52" i="11"/>
  <c r="P52" i="11" s="1"/>
  <c r="R52" i="11"/>
  <c r="Q53" i="11"/>
  <c r="P53" i="11" s="1"/>
  <c r="R53" i="11"/>
  <c r="Q54" i="11"/>
  <c r="P54" i="11" s="1"/>
  <c r="R54" i="11"/>
  <c r="Q55" i="11"/>
  <c r="P55" i="11" s="1"/>
  <c r="R55" i="11"/>
  <c r="S55" i="11" s="1"/>
  <c r="S53" i="11" l="1"/>
  <c r="S51" i="11"/>
  <c r="S49" i="11"/>
  <c r="Q80" i="26"/>
  <c r="Q79" i="26"/>
  <c r="Q81" i="26"/>
  <c r="Q82" i="26"/>
  <c r="S52" i="11"/>
  <c r="S50" i="11"/>
  <c r="S54" i="11"/>
  <c r="P6" i="48"/>
  <c r="P7" i="48"/>
  <c r="P8" i="48"/>
  <c r="P9" i="48"/>
  <c r="Q19" i="41"/>
  <c r="P19" i="41" s="1"/>
  <c r="R19" i="41"/>
  <c r="O15" i="18"/>
  <c r="P15" i="18"/>
  <c r="O16" i="18"/>
  <c r="P16" i="18"/>
  <c r="O17" i="18"/>
  <c r="P17" i="18"/>
  <c r="O18" i="18"/>
  <c r="P18" i="18"/>
  <c r="O19" i="18"/>
  <c r="P19" i="18"/>
  <c r="O20" i="18"/>
  <c r="P20" i="18"/>
  <c r="O21" i="18"/>
  <c r="P21" i="18"/>
  <c r="O22" i="18"/>
  <c r="P22" i="18"/>
  <c r="O23" i="18"/>
  <c r="O24" i="18"/>
  <c r="O25" i="18"/>
  <c r="P25" i="18"/>
  <c r="O26" i="18"/>
  <c r="P26" i="18"/>
  <c r="O27" i="18"/>
  <c r="P27" i="18"/>
  <c r="O28" i="18"/>
  <c r="P28" i="18"/>
  <c r="O29" i="18"/>
  <c r="P29" i="18"/>
  <c r="O30" i="18"/>
  <c r="P30" i="18"/>
  <c r="O31" i="18"/>
  <c r="P31" i="18"/>
  <c r="I32" i="18"/>
  <c r="J32" i="18" s="1"/>
  <c r="P32" i="18"/>
  <c r="K33" i="18"/>
  <c r="L33" i="18" s="1"/>
  <c r="P33" i="18" s="1"/>
  <c r="P48" i="21"/>
  <c r="O48" i="21" s="1"/>
  <c r="Q48" i="21"/>
  <c r="O54" i="43"/>
  <c r="N54" i="43" s="1"/>
  <c r="P54" i="43"/>
  <c r="O55" i="43"/>
  <c r="N55" i="43" s="1"/>
  <c r="P55" i="43"/>
  <c r="O46" i="43"/>
  <c r="N46" i="43" s="1"/>
  <c r="P46" i="43"/>
  <c r="O47" i="43"/>
  <c r="N47" i="43" s="1"/>
  <c r="P47" i="43"/>
  <c r="O48" i="43"/>
  <c r="N48" i="43" s="1"/>
  <c r="P48" i="43"/>
  <c r="O49" i="43"/>
  <c r="N49" i="43" s="1"/>
  <c r="P49" i="43"/>
  <c r="O50" i="43"/>
  <c r="N50" i="43" s="1"/>
  <c r="P50" i="43"/>
  <c r="O51" i="43"/>
  <c r="N51" i="43" s="1"/>
  <c r="P51" i="43"/>
  <c r="Q51" i="43" s="1"/>
  <c r="O52" i="43"/>
  <c r="N52" i="43" s="1"/>
  <c r="P52" i="43"/>
  <c r="O53" i="43"/>
  <c r="N53" i="43" s="1"/>
  <c r="P53" i="43"/>
  <c r="O56" i="43"/>
  <c r="N56" i="43" s="1"/>
  <c r="P56" i="43"/>
  <c r="O38" i="43"/>
  <c r="N38" i="43" s="1"/>
  <c r="P38" i="43"/>
  <c r="O39" i="43"/>
  <c r="N39" i="43" s="1"/>
  <c r="P39" i="43"/>
  <c r="O40" i="43"/>
  <c r="N40" i="43" s="1"/>
  <c r="P40" i="43"/>
  <c r="O41" i="43"/>
  <c r="N41" i="43" s="1"/>
  <c r="P41" i="43"/>
  <c r="O42" i="43"/>
  <c r="N42" i="43" s="1"/>
  <c r="P42" i="43"/>
  <c r="O43" i="43"/>
  <c r="N43" i="43" s="1"/>
  <c r="P43" i="43"/>
  <c r="O44" i="43"/>
  <c r="N44" i="43" s="1"/>
  <c r="P44" i="43"/>
  <c r="O45" i="43"/>
  <c r="N45" i="43" s="1"/>
  <c r="P45" i="43"/>
  <c r="Q123" i="4"/>
  <c r="P124" i="4"/>
  <c r="O124" i="4" s="1"/>
  <c r="Q124" i="4"/>
  <c r="P125" i="4"/>
  <c r="O125" i="4" s="1"/>
  <c r="Q125" i="4"/>
  <c r="P126" i="4"/>
  <c r="O126" i="4" s="1"/>
  <c r="Q126" i="4"/>
  <c r="P127" i="4"/>
  <c r="O127" i="4" s="1"/>
  <c r="Q127" i="4"/>
  <c r="P128" i="4"/>
  <c r="O128" i="4" s="1"/>
  <c r="Q128" i="4"/>
  <c r="P129" i="4"/>
  <c r="O129" i="4" s="1"/>
  <c r="Q129" i="4"/>
  <c r="P130" i="4"/>
  <c r="O130" i="4" s="1"/>
  <c r="Q130" i="4"/>
  <c r="P131" i="4"/>
  <c r="O131" i="4" s="1"/>
  <c r="Q131" i="4"/>
  <c r="P132" i="4"/>
  <c r="O132" i="4" s="1"/>
  <c r="Q132" i="4"/>
  <c r="P133" i="4"/>
  <c r="O133" i="4" s="1"/>
  <c r="Q133" i="4"/>
  <c r="P134" i="4"/>
  <c r="O134" i="4" s="1"/>
  <c r="Q134" i="4"/>
  <c r="P135" i="4"/>
  <c r="O135" i="4" s="1"/>
  <c r="Q135" i="4"/>
  <c r="P136" i="4"/>
  <c r="O136" i="4" s="1"/>
  <c r="Q136" i="4"/>
  <c r="Q12" i="40"/>
  <c r="P12" i="40" s="1"/>
  <c r="R12" i="40"/>
  <c r="Q13" i="40"/>
  <c r="P13" i="40" s="1"/>
  <c r="R13" i="40"/>
  <c r="Q14" i="40"/>
  <c r="P14" i="40" s="1"/>
  <c r="R14" i="40"/>
  <c r="P14" i="38"/>
  <c r="O14" i="38" s="1"/>
  <c r="Q14" i="38"/>
  <c r="P15" i="38"/>
  <c r="O15" i="38" s="1"/>
  <c r="Q15" i="38"/>
  <c r="P16" i="38"/>
  <c r="O16" i="38" s="1"/>
  <c r="Q16" i="38"/>
  <c r="P17" i="38"/>
  <c r="O17" i="38" s="1"/>
  <c r="Q17" i="38"/>
  <c r="P18" i="38"/>
  <c r="O18" i="38" s="1"/>
  <c r="Q18" i="38"/>
  <c r="P69" i="17"/>
  <c r="O69" i="17" s="1"/>
  <c r="Q69" i="17"/>
  <c r="P70" i="17"/>
  <c r="O70" i="17" s="1"/>
  <c r="Q70" i="17"/>
  <c r="P71" i="17"/>
  <c r="O71" i="17" s="1"/>
  <c r="Q71" i="17"/>
  <c r="P72" i="17"/>
  <c r="O72" i="17" s="1"/>
  <c r="Q72" i="17"/>
  <c r="P73" i="17"/>
  <c r="O73" i="17" s="1"/>
  <c r="Q73" i="17"/>
  <c r="P74" i="17"/>
  <c r="O74" i="17" s="1"/>
  <c r="Q74" i="17"/>
  <c r="P76" i="17"/>
  <c r="O76" i="17" s="1"/>
  <c r="Q76" i="17"/>
  <c r="P77" i="17"/>
  <c r="O77" i="17" s="1"/>
  <c r="Q77" i="17"/>
  <c r="Q43" i="43" l="1"/>
  <c r="Q41" i="43"/>
  <c r="Q39" i="43"/>
  <c r="Q56" i="43"/>
  <c r="Q52" i="43"/>
  <c r="Q48" i="43"/>
  <c r="Q46" i="43"/>
  <c r="R135" i="4"/>
  <c r="R133" i="4"/>
  <c r="R131" i="4"/>
  <c r="R129" i="4"/>
  <c r="R127" i="4"/>
  <c r="R125" i="4"/>
  <c r="Q29" i="18"/>
  <c r="Q25" i="18"/>
  <c r="Q22" i="18"/>
  <c r="Q20" i="18"/>
  <c r="Q18" i="18"/>
  <c r="Q16" i="18"/>
  <c r="Q45" i="43"/>
  <c r="S19" i="41"/>
  <c r="Q50" i="43"/>
  <c r="Q54" i="43"/>
  <c r="R136" i="4"/>
  <c r="R134" i="4"/>
  <c r="R132" i="4"/>
  <c r="R130" i="4"/>
  <c r="R128" i="4"/>
  <c r="R126" i="4"/>
  <c r="Q30" i="18"/>
  <c r="Q28" i="18"/>
  <c r="Q26" i="18"/>
  <c r="Q19" i="18"/>
  <c r="Q15" i="18"/>
  <c r="S14" i="40"/>
  <c r="S12" i="40"/>
  <c r="R124" i="4"/>
  <c r="S13" i="40"/>
  <c r="Q44" i="43"/>
  <c r="Q42" i="43"/>
  <c r="Q40" i="43"/>
  <c r="Q38" i="43"/>
  <c r="Q53" i="43"/>
  <c r="Q49" i="43"/>
  <c r="Q47" i="43"/>
  <c r="Q55" i="43"/>
  <c r="R48" i="21"/>
  <c r="R18" i="38"/>
  <c r="R17" i="38"/>
  <c r="R16" i="38"/>
  <c r="R15" i="38"/>
  <c r="R14" i="38"/>
  <c r="R77" i="17"/>
  <c r="R76" i="17"/>
  <c r="R74" i="17"/>
  <c r="R73" i="17"/>
  <c r="R72" i="17"/>
  <c r="R71" i="17"/>
  <c r="R70" i="17"/>
  <c r="R69" i="17"/>
  <c r="Q31" i="18"/>
  <c r="Q27" i="18"/>
  <c r="Q21" i="18"/>
  <c r="Q17" i="18"/>
  <c r="O32" i="18"/>
  <c r="Q32" i="18" s="1"/>
  <c r="I33" i="18"/>
  <c r="J33" i="18" l="1"/>
  <c r="O33" i="18" s="1"/>
  <c r="Q33" i="18" s="1"/>
  <c r="P101" i="3"/>
  <c r="O101" i="3" s="1"/>
  <c r="Q101" i="3"/>
  <c r="P102" i="3"/>
  <c r="O102" i="3" s="1"/>
  <c r="Q102" i="3"/>
  <c r="P91" i="5"/>
  <c r="O91" i="5" s="1"/>
  <c r="Q91" i="5"/>
  <c r="P92" i="5"/>
  <c r="O92" i="5" s="1"/>
  <c r="Q92" i="5"/>
  <c r="P93" i="5"/>
  <c r="O93" i="5" s="1"/>
  <c r="Q93" i="5"/>
  <c r="P94" i="5"/>
  <c r="O94" i="5" s="1"/>
  <c r="P95" i="5"/>
  <c r="O95" i="5" s="1"/>
  <c r="Q95" i="5"/>
  <c r="R102" i="3" l="1"/>
  <c r="R101" i="3"/>
  <c r="R95" i="5"/>
  <c r="R94" i="5"/>
  <c r="R93" i="5"/>
  <c r="R92" i="5"/>
  <c r="R91" i="5"/>
  <c r="K123" i="4" l="1"/>
  <c r="P123" i="4" s="1"/>
  <c r="R123" i="4" l="1"/>
  <c r="O123" i="4"/>
  <c r="P5" i="48"/>
  <c r="P78" i="26" l="1"/>
  <c r="O78" i="26"/>
  <c r="P90" i="5"/>
  <c r="O90" i="5" s="1"/>
  <c r="Q90" i="5"/>
  <c r="J134" i="3"/>
  <c r="K134" i="3" s="1"/>
  <c r="J135" i="3" s="1"/>
  <c r="K135" i="3" s="1"/>
  <c r="J136" i="3" s="1"/>
  <c r="K136" i="3" s="1"/>
  <c r="J137" i="3" s="1"/>
  <c r="K137" i="3" s="1"/>
  <c r="J138" i="3" s="1"/>
  <c r="K138" i="3" s="1"/>
  <c r="J139" i="3" s="1"/>
  <c r="K139" i="3" s="1"/>
  <c r="J140" i="3" s="1"/>
  <c r="K140" i="3" s="1"/>
  <c r="J141" i="3" s="1"/>
  <c r="K141" i="3" s="1"/>
  <c r="J142" i="3" s="1"/>
  <c r="K142" i="3" s="1"/>
  <c r="J143" i="3" s="1"/>
  <c r="K143" i="3" s="1"/>
  <c r="R90" i="5" l="1"/>
  <c r="Q78" i="26"/>
  <c r="Q1" i="51" l="1"/>
  <c r="R1" i="51" l="1"/>
  <c r="O6" i="37" s="1"/>
  <c r="P1" i="51"/>
  <c r="O77" i="26" l="1"/>
  <c r="P77" i="26"/>
  <c r="O74" i="26"/>
  <c r="P74" i="26"/>
  <c r="O75" i="26"/>
  <c r="P75" i="26"/>
  <c r="O76" i="26"/>
  <c r="P76" i="26"/>
  <c r="N88" i="5"/>
  <c r="Q88" i="5"/>
  <c r="P88" i="5"/>
  <c r="N100" i="3"/>
  <c r="K100" i="3"/>
  <c r="P100" i="3" s="1"/>
  <c r="Q100" i="3"/>
  <c r="Q74" i="26" l="1"/>
  <c r="Q75" i="26"/>
  <c r="Q77" i="26"/>
  <c r="R88" i="5"/>
  <c r="O88" i="5"/>
  <c r="O100" i="3"/>
  <c r="Q76" i="26"/>
  <c r="R100" i="3"/>
  <c r="O10" i="40"/>
  <c r="O11" i="40"/>
  <c r="Q10" i="40"/>
  <c r="R10" i="40"/>
  <c r="Q11" i="40"/>
  <c r="R11" i="40"/>
  <c r="N13" i="38"/>
  <c r="P13" i="38"/>
  <c r="O13" i="38" s="1"/>
  <c r="Q13" i="38"/>
  <c r="N64" i="17"/>
  <c r="N65" i="17"/>
  <c r="N66" i="17"/>
  <c r="N67" i="17"/>
  <c r="Q64" i="17"/>
  <c r="Q65" i="17"/>
  <c r="P66" i="17"/>
  <c r="Q66" i="17"/>
  <c r="P67" i="17"/>
  <c r="Q67" i="17"/>
  <c r="P68" i="17"/>
  <c r="O68" i="17" s="1"/>
  <c r="Q68" i="17"/>
  <c r="N69" i="6"/>
  <c r="P69" i="6"/>
  <c r="Q69" i="6"/>
  <c r="M68" i="6"/>
  <c r="P4" i="48"/>
  <c r="J99" i="22"/>
  <c r="N98" i="22"/>
  <c r="N99" i="22"/>
  <c r="P98" i="22"/>
  <c r="Q98" i="22"/>
  <c r="Q99" i="22"/>
  <c r="M97" i="22"/>
  <c r="N98" i="3"/>
  <c r="A3" i="48"/>
  <c r="P3" i="48"/>
  <c r="A4" i="48"/>
  <c r="R69" i="6" l="1"/>
  <c r="O69" i="6"/>
  <c r="P11" i="40"/>
  <c r="R13" i="38"/>
  <c r="S10" i="40"/>
  <c r="P10" i="40"/>
  <c r="S11" i="40"/>
  <c r="R98" i="22"/>
  <c r="K99" i="22"/>
  <c r="J161" i="22" s="1"/>
  <c r="O98" i="22"/>
  <c r="R68" i="17"/>
  <c r="R67" i="17"/>
  <c r="O66" i="17"/>
  <c r="O67" i="17"/>
  <c r="R66" i="17"/>
  <c r="S78" i="5"/>
  <c r="T80" i="5" s="1"/>
  <c r="K161" i="22" l="1"/>
  <c r="P99" i="22"/>
  <c r="J162" i="22" l="1"/>
  <c r="O99" i="22"/>
  <c r="R99" i="22"/>
  <c r="M84" i="18"/>
  <c r="M85" i="18"/>
  <c r="M86" i="18"/>
  <c r="L83" i="18"/>
  <c r="M31" i="43"/>
  <c r="M32" i="43"/>
  <c r="M33" i="43"/>
  <c r="M34" i="43"/>
  <c r="M35" i="43"/>
  <c r="M36" i="43"/>
  <c r="M37" i="43"/>
  <c r="O32" i="43"/>
  <c r="P32" i="43"/>
  <c r="O33" i="43"/>
  <c r="P33" i="43"/>
  <c r="O34" i="43"/>
  <c r="P34" i="43"/>
  <c r="O35" i="43"/>
  <c r="P35" i="43"/>
  <c r="O36" i="43"/>
  <c r="P36" i="43"/>
  <c r="O37" i="43"/>
  <c r="P37" i="43"/>
  <c r="L31" i="43"/>
  <c r="P31" i="43" s="1"/>
  <c r="J31" i="43"/>
  <c r="O31" i="43" s="1"/>
  <c r="N31" i="43" s="1"/>
  <c r="N118" i="4"/>
  <c r="N119" i="4"/>
  <c r="N120" i="4"/>
  <c r="N121" i="4"/>
  <c r="N122" i="4"/>
  <c r="P118" i="4"/>
  <c r="P119" i="4"/>
  <c r="Q119" i="4"/>
  <c r="P120" i="4"/>
  <c r="Q120" i="4"/>
  <c r="P121" i="4"/>
  <c r="Q121" i="4"/>
  <c r="P122" i="4"/>
  <c r="O122" i="4" s="1"/>
  <c r="Q122" i="4"/>
  <c r="R122" i="4" s="1"/>
  <c r="M118" i="4"/>
  <c r="Q118" i="4" s="1"/>
  <c r="P5" i="46"/>
  <c r="O5" i="46" s="1"/>
  <c r="Q5" i="46"/>
  <c r="J64" i="17"/>
  <c r="J62" i="17"/>
  <c r="K62" i="17" s="1"/>
  <c r="N64" i="6"/>
  <c r="N65" i="6"/>
  <c r="N66" i="6"/>
  <c r="N67" i="6"/>
  <c r="N68" i="6"/>
  <c r="P64" i="6"/>
  <c r="Q64" i="6"/>
  <c r="Q65" i="6"/>
  <c r="P66" i="6"/>
  <c r="Q66" i="6"/>
  <c r="P67" i="6"/>
  <c r="Q67" i="6"/>
  <c r="P68" i="6"/>
  <c r="O68" i="6" s="1"/>
  <c r="Q68" i="6"/>
  <c r="J65" i="6"/>
  <c r="K65" i="6" s="1"/>
  <c r="P68" i="16"/>
  <c r="Q68" i="16"/>
  <c r="N68" i="16"/>
  <c r="O46" i="11"/>
  <c r="O47" i="11"/>
  <c r="O48" i="11"/>
  <c r="Q47" i="11"/>
  <c r="R47" i="11"/>
  <c r="Q48" i="11"/>
  <c r="R48" i="11"/>
  <c r="N46" i="11"/>
  <c r="R46" i="11" s="1"/>
  <c r="K45" i="11"/>
  <c r="L45" i="11" s="1"/>
  <c r="K46" i="11" s="1"/>
  <c r="L46" i="11" s="1"/>
  <c r="O84" i="15"/>
  <c r="O85" i="15"/>
  <c r="O86" i="15"/>
  <c r="O87" i="15"/>
  <c r="Q84" i="15"/>
  <c r="R84" i="15"/>
  <c r="Q85" i="15"/>
  <c r="R85" i="15"/>
  <c r="Q86" i="15"/>
  <c r="R86" i="15"/>
  <c r="Q87" i="15"/>
  <c r="R87" i="15"/>
  <c r="O18" i="41"/>
  <c r="Q18" i="41"/>
  <c r="R18" i="41"/>
  <c r="N17" i="41"/>
  <c r="K17" i="41"/>
  <c r="L17" i="41" s="1"/>
  <c r="O72" i="26"/>
  <c r="P72" i="26"/>
  <c r="O73" i="26"/>
  <c r="P73" i="26"/>
  <c r="L71" i="26"/>
  <c r="I71" i="26"/>
  <c r="J71" i="26" s="1"/>
  <c r="N94" i="22"/>
  <c r="N95" i="22"/>
  <c r="N96" i="22"/>
  <c r="N97" i="22"/>
  <c r="P94" i="22"/>
  <c r="Q94" i="22"/>
  <c r="P95" i="22"/>
  <c r="Q95" i="22"/>
  <c r="P96" i="22"/>
  <c r="Q96" i="22"/>
  <c r="P97" i="22"/>
  <c r="Q97" i="22"/>
  <c r="M93" i="22"/>
  <c r="J93" i="22"/>
  <c r="K93" i="22" s="1"/>
  <c r="N86" i="5"/>
  <c r="P86" i="5"/>
  <c r="Q86" i="5"/>
  <c r="M84" i="5"/>
  <c r="P98" i="3"/>
  <c r="O98" i="3" s="1"/>
  <c r="Q98" i="3"/>
  <c r="K162" i="22" l="1"/>
  <c r="N36" i="43"/>
  <c r="N32" i="43"/>
  <c r="R120" i="4"/>
  <c r="R119" i="4"/>
  <c r="P85" i="15"/>
  <c r="P47" i="11"/>
  <c r="O118" i="4"/>
  <c r="N35" i="43"/>
  <c r="N33" i="43"/>
  <c r="N34" i="43"/>
  <c r="Q37" i="43"/>
  <c r="Q36" i="43"/>
  <c r="Q34" i="43"/>
  <c r="Q33" i="43"/>
  <c r="N37" i="43"/>
  <c r="R118" i="4"/>
  <c r="O121" i="4"/>
  <c r="O119" i="4"/>
  <c r="O120" i="4"/>
  <c r="O95" i="22"/>
  <c r="O97" i="22"/>
  <c r="R97" i="22"/>
  <c r="R121" i="4"/>
  <c r="Q35" i="43"/>
  <c r="Q32" i="43"/>
  <c r="S18" i="41"/>
  <c r="P18" i="41"/>
  <c r="M142" i="18"/>
  <c r="Q31" i="43"/>
  <c r="O68" i="16"/>
  <c r="N85" i="18"/>
  <c r="N86" i="18"/>
  <c r="R5" i="46"/>
  <c r="K64" i="17"/>
  <c r="J65" i="17" s="1"/>
  <c r="R68" i="6"/>
  <c r="R66" i="6"/>
  <c r="O66" i="6"/>
  <c r="O64" i="6"/>
  <c r="S48" i="11"/>
  <c r="Q46" i="11"/>
  <c r="S46" i="11" s="1"/>
  <c r="P48" i="11"/>
  <c r="O94" i="22"/>
  <c r="R96" i="22"/>
  <c r="R94" i="22"/>
  <c r="O96" i="22"/>
  <c r="Q72" i="26"/>
  <c r="Q73" i="26"/>
  <c r="O86" i="5"/>
  <c r="N84" i="18"/>
  <c r="O67" i="6"/>
  <c r="R64" i="6"/>
  <c r="R68" i="16"/>
  <c r="P84" i="15"/>
  <c r="P87" i="15"/>
  <c r="P86" i="15"/>
  <c r="R86" i="5"/>
  <c r="P65" i="6"/>
  <c r="R65" i="6" s="1"/>
  <c r="R67" i="6"/>
  <c r="S86" i="15"/>
  <c r="S84" i="15"/>
  <c r="S87" i="15"/>
  <c r="R98" i="3"/>
  <c r="S47" i="11"/>
  <c r="S85" i="15"/>
  <c r="R95" i="22"/>
  <c r="K65" i="17" l="1"/>
  <c r="P65" i="17" s="1"/>
  <c r="P64" i="17"/>
  <c r="O65" i="6"/>
  <c r="P46" i="11"/>
  <c r="R65" i="17" l="1"/>
  <c r="O65" i="17"/>
  <c r="R64" i="17"/>
  <c r="O64" i="17"/>
  <c r="Q15" i="41" l="1"/>
  <c r="R15" i="41"/>
  <c r="Q16" i="41"/>
  <c r="R16" i="41"/>
  <c r="Q17" i="41"/>
  <c r="R17" i="41"/>
  <c r="O15" i="41"/>
  <c r="O16" i="41"/>
  <c r="O17" i="41"/>
  <c r="P17" i="41" s="1"/>
  <c r="O71" i="26"/>
  <c r="P71" i="26"/>
  <c r="N90" i="22"/>
  <c r="N91" i="22"/>
  <c r="N92" i="22"/>
  <c r="N93" i="22"/>
  <c r="P90" i="22"/>
  <c r="Q90" i="22"/>
  <c r="P91" i="22"/>
  <c r="Q91" i="22"/>
  <c r="P92" i="22"/>
  <c r="Q92" i="22"/>
  <c r="P93" i="22"/>
  <c r="Q93" i="22"/>
  <c r="N79" i="5"/>
  <c r="N81" i="5"/>
  <c r="N82" i="5"/>
  <c r="N83" i="5"/>
  <c r="N84" i="5"/>
  <c r="P79" i="5"/>
  <c r="Q79" i="5"/>
  <c r="R79" i="5" s="1"/>
  <c r="P80" i="5"/>
  <c r="Q80" i="5"/>
  <c r="R80" i="5" s="1"/>
  <c r="P81" i="5"/>
  <c r="Q81" i="5"/>
  <c r="P82" i="5"/>
  <c r="Q82" i="5"/>
  <c r="P83" i="5"/>
  <c r="Q83" i="5"/>
  <c r="P84" i="5"/>
  <c r="Q84" i="5"/>
  <c r="N96" i="3"/>
  <c r="P96" i="3"/>
  <c r="Q96" i="3"/>
  <c r="N46" i="21"/>
  <c r="P46" i="21"/>
  <c r="Q46" i="21"/>
  <c r="O30" i="43"/>
  <c r="P30" i="43"/>
  <c r="M28" i="43"/>
  <c r="M29" i="43"/>
  <c r="M30" i="43"/>
  <c r="O28" i="43"/>
  <c r="P28" i="43"/>
  <c r="O29" i="43"/>
  <c r="P29" i="43"/>
  <c r="P115" i="4"/>
  <c r="Q115" i="4"/>
  <c r="P116" i="4"/>
  <c r="Q116" i="4"/>
  <c r="P117" i="4"/>
  <c r="Q117" i="4"/>
  <c r="N115" i="4"/>
  <c r="N116" i="4"/>
  <c r="N117" i="4"/>
  <c r="N39" i="38"/>
  <c r="P5" i="38"/>
  <c r="Q5" i="38"/>
  <c r="P6" i="38"/>
  <c r="Q6" i="38"/>
  <c r="Q7" i="38"/>
  <c r="P8" i="38"/>
  <c r="Q8" i="38"/>
  <c r="P10" i="38"/>
  <c r="Q10" i="38"/>
  <c r="P11" i="38"/>
  <c r="Q11" i="38"/>
  <c r="O62" i="19"/>
  <c r="P62" i="19"/>
  <c r="O63" i="19"/>
  <c r="P63" i="19"/>
  <c r="O64" i="19"/>
  <c r="P64" i="19"/>
  <c r="M62" i="19"/>
  <c r="M63" i="19"/>
  <c r="M64" i="19"/>
  <c r="N59" i="17"/>
  <c r="N60" i="17"/>
  <c r="N61" i="17"/>
  <c r="N62" i="17"/>
  <c r="N63" i="17"/>
  <c r="P59" i="17"/>
  <c r="Q59" i="17"/>
  <c r="P60" i="17"/>
  <c r="Q60" i="17"/>
  <c r="P61" i="17"/>
  <c r="Q61" i="17"/>
  <c r="P62" i="17"/>
  <c r="Q62" i="17"/>
  <c r="P63" i="17"/>
  <c r="Q63" i="17"/>
  <c r="N63" i="6"/>
  <c r="P63" i="6"/>
  <c r="Q63" i="6"/>
  <c r="N67" i="16"/>
  <c r="P67" i="16"/>
  <c r="Q67" i="16"/>
  <c r="O44" i="11"/>
  <c r="O45" i="11"/>
  <c r="Q44" i="11"/>
  <c r="R44" i="11"/>
  <c r="Q45" i="11"/>
  <c r="R45" i="11"/>
  <c r="O82" i="15"/>
  <c r="O83" i="15"/>
  <c r="Q82" i="15"/>
  <c r="R82" i="15"/>
  <c r="Q83" i="15"/>
  <c r="R83" i="15"/>
  <c r="P70" i="26"/>
  <c r="O70" i="26"/>
  <c r="P69" i="26"/>
  <c r="O69" i="26"/>
  <c r="O66" i="26"/>
  <c r="P66" i="26"/>
  <c r="N88" i="22"/>
  <c r="N89" i="22"/>
  <c r="P88" i="22"/>
  <c r="Q88" i="22"/>
  <c r="P89" i="22"/>
  <c r="Q89" i="22"/>
  <c r="N66" i="5"/>
  <c r="N68" i="5"/>
  <c r="N69" i="5"/>
  <c r="N70" i="5"/>
  <c r="N71" i="5"/>
  <c r="N72" i="5"/>
  <c r="N73" i="5"/>
  <c r="N78" i="5"/>
  <c r="Q78" i="5"/>
  <c r="P78" i="5"/>
  <c r="N95" i="3"/>
  <c r="P95" i="3"/>
  <c r="Q95" i="3"/>
  <c r="M94" i="3"/>
  <c r="Q94" i="3" s="1"/>
  <c r="N44" i="21"/>
  <c r="N45" i="21"/>
  <c r="P44" i="21"/>
  <c r="Q44" i="21"/>
  <c r="O26" i="43"/>
  <c r="P26" i="43"/>
  <c r="O27" i="43"/>
  <c r="P27" i="43"/>
  <c r="M26" i="43"/>
  <c r="M27" i="43"/>
  <c r="M22" i="43"/>
  <c r="M23" i="43"/>
  <c r="M24" i="43"/>
  <c r="M25" i="43"/>
  <c r="O24" i="43"/>
  <c r="P24" i="43"/>
  <c r="O25" i="43"/>
  <c r="P25" i="43"/>
  <c r="O22" i="43"/>
  <c r="N22" i="43" s="1"/>
  <c r="P22" i="43"/>
  <c r="O23" i="43"/>
  <c r="P23" i="43"/>
  <c r="N112" i="4"/>
  <c r="N113" i="4"/>
  <c r="N114" i="4"/>
  <c r="P113" i="4"/>
  <c r="Q113" i="4"/>
  <c r="P114" i="4"/>
  <c r="Q114" i="4"/>
  <c r="M112" i="4"/>
  <c r="Q112" i="4" s="1"/>
  <c r="K112" i="4"/>
  <c r="P112" i="4" s="1"/>
  <c r="O112" i="4" s="1"/>
  <c r="Q4" i="46"/>
  <c r="P4" i="46"/>
  <c r="N4" i="46"/>
  <c r="A4" i="46"/>
  <c r="O7" i="40"/>
  <c r="O8" i="40"/>
  <c r="O9" i="40"/>
  <c r="Q7" i="40"/>
  <c r="R7" i="40"/>
  <c r="Q8" i="40"/>
  <c r="P8" i="40" s="1"/>
  <c r="R8" i="40"/>
  <c r="Q9" i="40"/>
  <c r="R9" i="40"/>
  <c r="N61" i="6"/>
  <c r="N62" i="6"/>
  <c r="P61" i="6"/>
  <c r="Q61" i="6"/>
  <c r="P62" i="6"/>
  <c r="Q62" i="6"/>
  <c r="O37" i="11"/>
  <c r="O38" i="11"/>
  <c r="O40" i="11"/>
  <c r="O41" i="11"/>
  <c r="O42" i="11"/>
  <c r="O43" i="11"/>
  <c r="Q42" i="11"/>
  <c r="R42" i="11"/>
  <c r="Q43" i="11"/>
  <c r="R43" i="11"/>
  <c r="O79" i="15"/>
  <c r="O80" i="15"/>
  <c r="O81" i="15"/>
  <c r="R79" i="15"/>
  <c r="R80" i="15"/>
  <c r="R81" i="15"/>
  <c r="L79" i="15"/>
  <c r="Q79" i="15" s="1"/>
  <c r="L80" i="15"/>
  <c r="N78" i="15"/>
  <c r="R78" i="15" s="1"/>
  <c r="O8" i="41"/>
  <c r="O9" i="41"/>
  <c r="O10" i="41"/>
  <c r="O11" i="41"/>
  <c r="O12" i="41"/>
  <c r="O13" i="41"/>
  <c r="O14" i="41"/>
  <c r="R14" i="41"/>
  <c r="O65" i="26"/>
  <c r="P65" i="26"/>
  <c r="P27" i="26"/>
  <c r="P28" i="26"/>
  <c r="P29" i="26"/>
  <c r="P30" i="26"/>
  <c r="P36" i="26"/>
  <c r="P38" i="26"/>
  <c r="P39" i="26"/>
  <c r="P40" i="26"/>
  <c r="P41" i="26"/>
  <c r="P48" i="26"/>
  <c r="O49" i="26"/>
  <c r="P50" i="26"/>
  <c r="P51" i="26"/>
  <c r="P52" i="26"/>
  <c r="P54" i="26"/>
  <c r="O57" i="26"/>
  <c r="P57" i="26"/>
  <c r="P58" i="26"/>
  <c r="P59" i="26"/>
  <c r="O60" i="26"/>
  <c r="P60" i="26"/>
  <c r="O61" i="26"/>
  <c r="P61" i="26"/>
  <c r="O62" i="26"/>
  <c r="P62" i="26"/>
  <c r="O63" i="26"/>
  <c r="P63" i="26"/>
  <c r="O64" i="26"/>
  <c r="P64" i="26"/>
  <c r="N86" i="22"/>
  <c r="P86" i="22"/>
  <c r="Q86" i="22"/>
  <c r="P73" i="5"/>
  <c r="Q73" i="5"/>
  <c r="N93" i="3"/>
  <c r="N94" i="3"/>
  <c r="P94" i="3"/>
  <c r="P93" i="3"/>
  <c r="Q93" i="3"/>
  <c r="M80" i="18"/>
  <c r="M81" i="18"/>
  <c r="M82" i="18"/>
  <c r="P80" i="18"/>
  <c r="O81" i="18"/>
  <c r="P81" i="18"/>
  <c r="P82" i="18"/>
  <c r="N109" i="4"/>
  <c r="N110" i="4"/>
  <c r="N111" i="4"/>
  <c r="P109" i="4"/>
  <c r="Q109" i="4"/>
  <c r="P110" i="4"/>
  <c r="O110" i="4" s="1"/>
  <c r="Q110" i="4"/>
  <c r="P111" i="4"/>
  <c r="Q111" i="4"/>
  <c r="N60" i="6"/>
  <c r="P60" i="6"/>
  <c r="Q60" i="6"/>
  <c r="Q41" i="11"/>
  <c r="P41" i="11" s="1"/>
  <c r="R41" i="11"/>
  <c r="O75" i="15"/>
  <c r="O76" i="15"/>
  <c r="O77" i="15"/>
  <c r="O78" i="15"/>
  <c r="Q77" i="15"/>
  <c r="R77" i="15"/>
  <c r="Q78" i="15"/>
  <c r="K12" i="41"/>
  <c r="L12" i="41" s="1"/>
  <c r="Q9" i="41"/>
  <c r="R9" i="41"/>
  <c r="Q10" i="41"/>
  <c r="R10" i="41"/>
  <c r="Q11" i="41"/>
  <c r="R11" i="41"/>
  <c r="R12" i="41"/>
  <c r="Q13" i="41"/>
  <c r="P13" i="41" s="1"/>
  <c r="R13" i="41"/>
  <c r="N82" i="22"/>
  <c r="N87" i="22"/>
  <c r="P87" i="22"/>
  <c r="Q87" i="22"/>
  <c r="L83" i="22"/>
  <c r="N83" i="22" s="1"/>
  <c r="P72" i="5"/>
  <c r="Q72" i="5"/>
  <c r="Q66" i="5"/>
  <c r="P66" i="5"/>
  <c r="I82" i="18"/>
  <c r="J80" i="18"/>
  <c r="O80" i="18" s="1"/>
  <c r="M13" i="43"/>
  <c r="M14" i="43"/>
  <c r="M15" i="43"/>
  <c r="M16" i="43"/>
  <c r="M17" i="43"/>
  <c r="M18" i="43"/>
  <c r="M19" i="43"/>
  <c r="M20" i="43"/>
  <c r="M21" i="43"/>
  <c r="O14" i="43"/>
  <c r="N14" i="43" s="1"/>
  <c r="P14" i="43"/>
  <c r="O15" i="43"/>
  <c r="P15" i="43"/>
  <c r="O16" i="43"/>
  <c r="P16" i="43"/>
  <c r="O17" i="43"/>
  <c r="P17" i="43"/>
  <c r="O18" i="43"/>
  <c r="N18" i="43" s="1"/>
  <c r="P18" i="43"/>
  <c r="O19" i="43"/>
  <c r="P19" i="43"/>
  <c r="O20" i="43"/>
  <c r="P20" i="43"/>
  <c r="O21" i="43"/>
  <c r="P21" i="43"/>
  <c r="N108" i="4"/>
  <c r="P108" i="4"/>
  <c r="Q108" i="4"/>
  <c r="M58" i="19"/>
  <c r="M59" i="19"/>
  <c r="M60" i="19"/>
  <c r="M61" i="19"/>
  <c r="O59" i="19"/>
  <c r="P59" i="19"/>
  <c r="O60" i="19"/>
  <c r="P60" i="19"/>
  <c r="O61" i="19"/>
  <c r="P61" i="19"/>
  <c r="N58" i="17"/>
  <c r="P58" i="17"/>
  <c r="Q58" i="17"/>
  <c r="N58" i="6"/>
  <c r="N59" i="6"/>
  <c r="Q59" i="6"/>
  <c r="J59" i="6"/>
  <c r="Q75" i="15"/>
  <c r="R75" i="15"/>
  <c r="R76" i="15"/>
  <c r="K76" i="15"/>
  <c r="N74" i="15"/>
  <c r="R74" i="15" s="1"/>
  <c r="N73" i="15"/>
  <c r="R73" i="15" s="1"/>
  <c r="P82" i="22"/>
  <c r="Q82" i="22"/>
  <c r="P83" i="22"/>
  <c r="Q71" i="5"/>
  <c r="J71" i="5"/>
  <c r="P70" i="5"/>
  <c r="Q70" i="5"/>
  <c r="N102" i="4"/>
  <c r="N103" i="4"/>
  <c r="N104" i="4"/>
  <c r="N105" i="4"/>
  <c r="N106" i="4"/>
  <c r="N107" i="4"/>
  <c r="P102" i="4"/>
  <c r="Q102" i="4"/>
  <c r="P103" i="4"/>
  <c r="P104" i="4"/>
  <c r="Q104" i="4"/>
  <c r="P105" i="4"/>
  <c r="Q105" i="4"/>
  <c r="P106" i="4"/>
  <c r="Q106" i="4"/>
  <c r="P107" i="4"/>
  <c r="Q107" i="4"/>
  <c r="M103" i="4"/>
  <c r="Q103" i="4" s="1"/>
  <c r="N11" i="38"/>
  <c r="N54" i="17"/>
  <c r="N55" i="17"/>
  <c r="N56" i="17"/>
  <c r="N57" i="17"/>
  <c r="P54" i="17"/>
  <c r="Q54" i="17"/>
  <c r="R54" i="17" s="1"/>
  <c r="P55" i="17"/>
  <c r="Q55" i="17"/>
  <c r="P56" i="17"/>
  <c r="Q56" i="17"/>
  <c r="P57" i="17"/>
  <c r="Q57" i="17"/>
  <c r="N57" i="6"/>
  <c r="P57" i="6"/>
  <c r="Q57" i="6"/>
  <c r="P58" i="6"/>
  <c r="Q58" i="6"/>
  <c r="O73" i="15"/>
  <c r="O74" i="15"/>
  <c r="Q73" i="15"/>
  <c r="Q74" i="15"/>
  <c r="N71" i="15"/>
  <c r="M72" i="15" s="1"/>
  <c r="N72" i="15" s="1"/>
  <c r="N88" i="3"/>
  <c r="N89" i="3"/>
  <c r="N90" i="3"/>
  <c r="N91" i="3"/>
  <c r="N92" i="3"/>
  <c r="N87" i="3"/>
  <c r="P89" i="3"/>
  <c r="Q89" i="3"/>
  <c r="P90" i="3"/>
  <c r="Q90" i="3"/>
  <c r="P91" i="3"/>
  <c r="Q91" i="3"/>
  <c r="P92" i="3"/>
  <c r="Q92" i="3"/>
  <c r="M78" i="18"/>
  <c r="M79" i="18"/>
  <c r="O78" i="18"/>
  <c r="P78" i="18"/>
  <c r="O79" i="18"/>
  <c r="P79" i="18"/>
  <c r="N86" i="3"/>
  <c r="P86" i="3"/>
  <c r="Q86" i="3"/>
  <c r="P87" i="3"/>
  <c r="Q87" i="3"/>
  <c r="N10" i="38"/>
  <c r="N65" i="16"/>
  <c r="N66" i="16"/>
  <c r="P65" i="16"/>
  <c r="Q65" i="16"/>
  <c r="P66" i="16"/>
  <c r="Q66" i="16"/>
  <c r="O71" i="15"/>
  <c r="Q71" i="15"/>
  <c r="Q72" i="15"/>
  <c r="O13" i="43"/>
  <c r="P13" i="43"/>
  <c r="N99" i="4"/>
  <c r="N100" i="4"/>
  <c r="N101" i="4"/>
  <c r="P98" i="4"/>
  <c r="Q98" i="4"/>
  <c r="P99" i="4"/>
  <c r="Q99" i="4"/>
  <c r="P100" i="4"/>
  <c r="Q100" i="4"/>
  <c r="P101" i="4"/>
  <c r="Q101" i="4"/>
  <c r="N81" i="22"/>
  <c r="Q81" i="22"/>
  <c r="Q68" i="5"/>
  <c r="P68" i="5"/>
  <c r="P69" i="5"/>
  <c r="Q69" i="5"/>
  <c r="M85" i="3"/>
  <c r="Q85" i="3" s="1"/>
  <c r="N7" i="38"/>
  <c r="N8" i="38"/>
  <c r="M57" i="19"/>
  <c r="O57" i="19"/>
  <c r="P57" i="19"/>
  <c r="O58" i="19"/>
  <c r="P58" i="19"/>
  <c r="J56" i="19"/>
  <c r="O56" i="19" s="1"/>
  <c r="M56" i="19"/>
  <c r="P56" i="19"/>
  <c r="N48" i="17"/>
  <c r="N49" i="17"/>
  <c r="N50" i="17"/>
  <c r="N51" i="17"/>
  <c r="N52" i="17"/>
  <c r="N53" i="17"/>
  <c r="P48" i="17"/>
  <c r="Q48" i="17"/>
  <c r="P49" i="17"/>
  <c r="Q49" i="17"/>
  <c r="P50" i="17"/>
  <c r="O50" i="17" s="1"/>
  <c r="Q50" i="17"/>
  <c r="P51" i="17"/>
  <c r="Q51" i="17"/>
  <c r="P52" i="17"/>
  <c r="Q52" i="17"/>
  <c r="P53" i="17"/>
  <c r="Q53" i="17"/>
  <c r="N40" i="21"/>
  <c r="N43" i="21"/>
  <c r="N34" i="21"/>
  <c r="N35" i="21"/>
  <c r="N36" i="21"/>
  <c r="P37" i="21"/>
  <c r="Q37" i="21"/>
  <c r="R37" i="21" s="1"/>
  <c r="P38" i="21"/>
  <c r="Q38" i="21"/>
  <c r="R38" i="21" s="1"/>
  <c r="P40" i="21"/>
  <c r="Q40" i="21"/>
  <c r="P43" i="21"/>
  <c r="Q43" i="21"/>
  <c r="M6" i="43"/>
  <c r="M7" i="43"/>
  <c r="M8" i="43"/>
  <c r="M9" i="43"/>
  <c r="M10" i="43"/>
  <c r="M11" i="43"/>
  <c r="M12" i="43"/>
  <c r="O6" i="43"/>
  <c r="P6" i="43"/>
  <c r="O7" i="43"/>
  <c r="P7" i="43"/>
  <c r="O8" i="43"/>
  <c r="P8" i="43"/>
  <c r="O9" i="43"/>
  <c r="P9" i="43"/>
  <c r="O10" i="43"/>
  <c r="P10" i="43"/>
  <c r="O11" i="43"/>
  <c r="N11" i="43" s="1"/>
  <c r="P11" i="43"/>
  <c r="O12" i="43"/>
  <c r="P12" i="43"/>
  <c r="M74" i="18"/>
  <c r="M75" i="18"/>
  <c r="M76" i="18"/>
  <c r="M77" i="18"/>
  <c r="O74" i="18"/>
  <c r="P74" i="18"/>
  <c r="O75" i="18"/>
  <c r="P75" i="18"/>
  <c r="O76" i="18"/>
  <c r="P76" i="18"/>
  <c r="O77" i="18"/>
  <c r="P77" i="18"/>
  <c r="P83" i="18"/>
  <c r="P142" i="18"/>
  <c r="Q142" i="18" s="1"/>
  <c r="N80" i="22"/>
  <c r="Q80" i="22"/>
  <c r="K80" i="22"/>
  <c r="N98" i="4"/>
  <c r="M63" i="16"/>
  <c r="Q63" i="16" s="1"/>
  <c r="Q40" i="11"/>
  <c r="R40" i="11"/>
  <c r="Q69" i="15"/>
  <c r="R69" i="15"/>
  <c r="Q70" i="15"/>
  <c r="R70" i="15"/>
  <c r="N85" i="3"/>
  <c r="P88" i="3"/>
  <c r="Q88" i="3"/>
  <c r="N78" i="3"/>
  <c r="N79" i="3"/>
  <c r="N80" i="3"/>
  <c r="N81" i="3"/>
  <c r="N82" i="3"/>
  <c r="N83" i="3"/>
  <c r="N84" i="3"/>
  <c r="P69" i="18"/>
  <c r="O70" i="18"/>
  <c r="P70" i="18"/>
  <c r="O71" i="18"/>
  <c r="P71" i="18"/>
  <c r="P72" i="18"/>
  <c r="O73" i="18"/>
  <c r="P73" i="18"/>
  <c r="M73" i="18"/>
  <c r="M72" i="18"/>
  <c r="I72" i="18"/>
  <c r="M50" i="13"/>
  <c r="M51" i="13"/>
  <c r="O50" i="13"/>
  <c r="P50" i="13"/>
  <c r="O51" i="13"/>
  <c r="P51" i="13"/>
  <c r="N92" i="4"/>
  <c r="N93" i="4"/>
  <c r="N95" i="4"/>
  <c r="P92" i="4"/>
  <c r="Q92" i="4"/>
  <c r="P93" i="4"/>
  <c r="O93" i="4" s="1"/>
  <c r="N94" i="4" s="1"/>
  <c r="Q93" i="4"/>
  <c r="P94" i="4"/>
  <c r="Q94" i="4"/>
  <c r="R94" i="4" s="1"/>
  <c r="P95" i="4"/>
  <c r="Q95" i="4"/>
  <c r="P96" i="4"/>
  <c r="Q96" i="4"/>
  <c r="R96" i="4" s="1"/>
  <c r="P97" i="4"/>
  <c r="Q97" i="4"/>
  <c r="N54" i="6"/>
  <c r="N55" i="6"/>
  <c r="N56" i="6"/>
  <c r="P54" i="6"/>
  <c r="Q54" i="6"/>
  <c r="P55" i="6"/>
  <c r="Q55" i="6"/>
  <c r="P56" i="6"/>
  <c r="Q56" i="6"/>
  <c r="N63" i="16"/>
  <c r="N64" i="16"/>
  <c r="P63" i="16"/>
  <c r="P64" i="16"/>
  <c r="Q64" i="16"/>
  <c r="O64" i="15"/>
  <c r="O65" i="15"/>
  <c r="Q64" i="15"/>
  <c r="R64" i="15"/>
  <c r="R65" i="15"/>
  <c r="R66" i="15"/>
  <c r="R67" i="15"/>
  <c r="R68" i="15"/>
  <c r="K65" i="15"/>
  <c r="Q6" i="40"/>
  <c r="R6" i="40"/>
  <c r="P47" i="25"/>
  <c r="O48" i="25"/>
  <c r="P48" i="25"/>
  <c r="Q48" i="25" s="1"/>
  <c r="M48" i="25"/>
  <c r="N48" i="25" s="1"/>
  <c r="P79" i="22"/>
  <c r="Q79" i="22"/>
  <c r="N78" i="22"/>
  <c r="O78" i="22" s="1"/>
  <c r="N79" i="22"/>
  <c r="I58" i="26"/>
  <c r="L44" i="23"/>
  <c r="L42" i="23"/>
  <c r="N44" i="23"/>
  <c r="M44" i="23" s="1"/>
  <c r="O44" i="23"/>
  <c r="M70" i="18"/>
  <c r="M71" i="18"/>
  <c r="P36" i="21"/>
  <c r="Q36" i="21"/>
  <c r="R36" i="21" s="1"/>
  <c r="N47" i="17"/>
  <c r="Q47" i="17"/>
  <c r="Q40" i="17"/>
  <c r="J47" i="17"/>
  <c r="K47" i="17" s="1"/>
  <c r="R38" i="11"/>
  <c r="S38" i="11" s="1"/>
  <c r="K38" i="11"/>
  <c r="N62" i="16"/>
  <c r="Q62" i="16"/>
  <c r="N52" i="6"/>
  <c r="N53" i="6"/>
  <c r="Q52" i="6"/>
  <c r="Q53" i="6"/>
  <c r="K61" i="5"/>
  <c r="P61" i="5" s="1"/>
  <c r="Q80" i="3"/>
  <c r="L48" i="13"/>
  <c r="P48" i="13" s="1"/>
  <c r="Q81" i="3"/>
  <c r="Q84" i="3"/>
  <c r="Q82" i="3"/>
  <c r="Q83" i="3"/>
  <c r="Q79" i="3"/>
  <c r="M78" i="3"/>
  <c r="Q78" i="3" s="1"/>
  <c r="M5" i="43"/>
  <c r="O4" i="43"/>
  <c r="O5" i="43"/>
  <c r="P5" i="43"/>
  <c r="A5" i="41"/>
  <c r="A6" i="41"/>
  <c r="Q8" i="41"/>
  <c r="R8" i="41"/>
  <c r="O6" i="40"/>
  <c r="A4" i="40"/>
  <c r="A5" i="40"/>
  <c r="N91" i="4"/>
  <c r="Q91" i="4"/>
  <c r="M67" i="18"/>
  <c r="M68" i="18"/>
  <c r="M69" i="18"/>
  <c r="P67" i="18"/>
  <c r="P68" i="18"/>
  <c r="Q34" i="21"/>
  <c r="P35" i="21"/>
  <c r="Q35" i="21"/>
  <c r="N46" i="17"/>
  <c r="P46" i="17"/>
  <c r="Q46" i="17"/>
  <c r="Q37" i="11"/>
  <c r="R37" i="11"/>
  <c r="O62" i="15"/>
  <c r="Q62" i="15"/>
  <c r="R62" i="15"/>
  <c r="N50" i="6"/>
  <c r="N51" i="6"/>
  <c r="Q51" i="6"/>
  <c r="Q50" i="6"/>
  <c r="K51" i="6"/>
  <c r="P51" i="6" s="1"/>
  <c r="M48" i="13"/>
  <c r="M49" i="13"/>
  <c r="P49" i="13"/>
  <c r="N61" i="5"/>
  <c r="Q61" i="5"/>
  <c r="M60" i="5"/>
  <c r="Q60" i="5" s="1"/>
  <c r="N77" i="3"/>
  <c r="P77" i="3"/>
  <c r="Q77" i="3"/>
  <c r="J78" i="3"/>
  <c r="O5" i="40"/>
  <c r="R5" i="40"/>
  <c r="K5" i="40"/>
  <c r="N88" i="4"/>
  <c r="N89" i="4"/>
  <c r="N90" i="4"/>
  <c r="Q88" i="4"/>
  <c r="Q89" i="4"/>
  <c r="Q90" i="4"/>
  <c r="M65" i="18"/>
  <c r="M66" i="18"/>
  <c r="P65" i="18"/>
  <c r="P66" i="18"/>
  <c r="N45" i="17"/>
  <c r="Q45" i="17"/>
  <c r="O36" i="11"/>
  <c r="R36" i="11"/>
  <c r="N60" i="16"/>
  <c r="N61" i="16"/>
  <c r="Q60" i="16"/>
  <c r="Q61" i="16"/>
  <c r="O61" i="15"/>
  <c r="R61" i="15"/>
  <c r="K61" i="15"/>
  <c r="M49" i="6"/>
  <c r="Q49" i="6" s="1"/>
  <c r="N60" i="5"/>
  <c r="N49" i="6"/>
  <c r="N43" i="17"/>
  <c r="N44" i="17"/>
  <c r="Q43" i="17"/>
  <c r="Q44" i="17"/>
  <c r="M47" i="13"/>
  <c r="P47" i="13"/>
  <c r="N59" i="5"/>
  <c r="Q59" i="5"/>
  <c r="Q87" i="4"/>
  <c r="N87" i="4"/>
  <c r="M63" i="18"/>
  <c r="M64" i="18"/>
  <c r="O63" i="18"/>
  <c r="P63" i="18"/>
  <c r="P64" i="18"/>
  <c r="I64" i="18"/>
  <c r="N58" i="16"/>
  <c r="P58" i="16"/>
  <c r="Q58" i="16"/>
  <c r="Q59" i="16"/>
  <c r="J59" i="16"/>
  <c r="N47" i="6"/>
  <c r="N48" i="6"/>
  <c r="Q47" i="6"/>
  <c r="Q48" i="6"/>
  <c r="M4" i="43"/>
  <c r="P4" i="43"/>
  <c r="P3" i="43"/>
  <c r="O3" i="43"/>
  <c r="M3" i="43"/>
  <c r="N5" i="38"/>
  <c r="O5" i="38" s="1"/>
  <c r="N6" i="38"/>
  <c r="J7" i="38"/>
  <c r="P55" i="19"/>
  <c r="M47" i="25"/>
  <c r="O60" i="15"/>
  <c r="Q60" i="15"/>
  <c r="R60" i="15"/>
  <c r="N46" i="6"/>
  <c r="Q46" i="6"/>
  <c r="O43" i="23"/>
  <c r="L43" i="23"/>
  <c r="N23" i="22"/>
  <c r="Q6" i="41"/>
  <c r="R6" i="41"/>
  <c r="R7" i="41"/>
  <c r="O7" i="41"/>
  <c r="O6" i="41"/>
  <c r="P6" i="41" s="1"/>
  <c r="K7" i="41"/>
  <c r="L7" i="41" s="1"/>
  <c r="M45" i="9"/>
  <c r="P45" i="9"/>
  <c r="O47" i="9"/>
  <c r="P47" i="9"/>
  <c r="Q47" i="9" s="1"/>
  <c r="N45" i="6"/>
  <c r="Q45" i="6"/>
  <c r="N58" i="5"/>
  <c r="Q58" i="5"/>
  <c r="N85" i="4"/>
  <c r="N86" i="4"/>
  <c r="Q85" i="4"/>
  <c r="Q86" i="4"/>
  <c r="M58" i="18"/>
  <c r="M59" i="18"/>
  <c r="M60" i="18"/>
  <c r="M61" i="18"/>
  <c r="M62" i="18"/>
  <c r="P58" i="18"/>
  <c r="P59" i="18"/>
  <c r="P60" i="18"/>
  <c r="P61" i="18"/>
  <c r="P62" i="18"/>
  <c r="M45" i="25"/>
  <c r="M46" i="25"/>
  <c r="P45" i="25"/>
  <c r="P46" i="25"/>
  <c r="N33" i="21"/>
  <c r="Q33" i="21"/>
  <c r="Q32" i="21"/>
  <c r="N23" i="21"/>
  <c r="N25" i="21"/>
  <c r="N26" i="21"/>
  <c r="N27" i="21"/>
  <c r="N28" i="21"/>
  <c r="N29" i="21"/>
  <c r="N30" i="21"/>
  <c r="N31" i="21"/>
  <c r="N32" i="21"/>
  <c r="N41" i="17"/>
  <c r="N42" i="17"/>
  <c r="Q41" i="17"/>
  <c r="Q42" i="17"/>
  <c r="R34" i="11"/>
  <c r="R35" i="11"/>
  <c r="O34" i="11"/>
  <c r="O35" i="11"/>
  <c r="N57" i="16"/>
  <c r="Q57" i="16"/>
  <c r="M30" i="35"/>
  <c r="M31" i="35"/>
  <c r="P30" i="35"/>
  <c r="P31" i="35"/>
  <c r="P32" i="35"/>
  <c r="M44" i="9"/>
  <c r="P44" i="9"/>
  <c r="N57" i="5"/>
  <c r="Q57" i="5"/>
  <c r="N84" i="4"/>
  <c r="Q84" i="4"/>
  <c r="L53" i="26"/>
  <c r="P53" i="26" s="1"/>
  <c r="Q74" i="22"/>
  <c r="Q75" i="22"/>
  <c r="Q77" i="22"/>
  <c r="N74" i="22"/>
  <c r="N75" i="22"/>
  <c r="N76" i="22"/>
  <c r="N77" i="22"/>
  <c r="M76" i="22"/>
  <c r="Q76" i="22" s="1"/>
  <c r="O33" i="11"/>
  <c r="R33" i="11"/>
  <c r="N56" i="16"/>
  <c r="Q56" i="16"/>
  <c r="M55" i="16"/>
  <c r="Q55" i="16" s="1"/>
  <c r="O59" i="15"/>
  <c r="R59" i="15"/>
  <c r="P43" i="9"/>
  <c r="M43" i="9"/>
  <c r="R5" i="41"/>
  <c r="Q5" i="41"/>
  <c r="O5" i="41"/>
  <c r="N82" i="4"/>
  <c r="N83" i="4"/>
  <c r="Q82" i="4"/>
  <c r="Q83" i="4"/>
  <c r="P54" i="19"/>
  <c r="M54" i="19"/>
  <c r="N40" i="17"/>
  <c r="O58" i="15"/>
  <c r="R58" i="15"/>
  <c r="M28" i="35"/>
  <c r="M29" i="35"/>
  <c r="P28" i="35"/>
  <c r="P29" i="35"/>
  <c r="M41" i="9"/>
  <c r="M42" i="9"/>
  <c r="P40" i="9"/>
  <c r="P41" i="9"/>
  <c r="P42" i="9"/>
  <c r="N44" i="6"/>
  <c r="Q44" i="6"/>
  <c r="N56" i="5"/>
  <c r="Q56" i="5"/>
  <c r="N81" i="4"/>
  <c r="Q81" i="4"/>
  <c r="M80" i="4"/>
  <c r="Q80" i="4" s="1"/>
  <c r="M57" i="18"/>
  <c r="P57" i="18"/>
  <c r="N53" i="16"/>
  <c r="N54" i="16"/>
  <c r="N55" i="16"/>
  <c r="Q53" i="16"/>
  <c r="Q54" i="16"/>
  <c r="O57" i="15"/>
  <c r="R57" i="15"/>
  <c r="M27" i="35"/>
  <c r="P27" i="35"/>
  <c r="M40" i="9"/>
  <c r="N43" i="6"/>
  <c r="Q43" i="6"/>
  <c r="M42" i="6"/>
  <c r="Q42" i="6" s="1"/>
  <c r="N38" i="17"/>
  <c r="N39" i="17"/>
  <c r="Q38" i="17"/>
  <c r="Q39" i="17"/>
  <c r="O32" i="11"/>
  <c r="R32" i="11"/>
  <c r="N51" i="16"/>
  <c r="N52" i="16"/>
  <c r="Q51" i="16"/>
  <c r="Q52" i="16"/>
  <c r="M50" i="16"/>
  <c r="Q50" i="16" s="1"/>
  <c r="O54" i="15"/>
  <c r="O55" i="15"/>
  <c r="O56" i="15"/>
  <c r="R54" i="15"/>
  <c r="R55" i="15"/>
  <c r="R56" i="15"/>
  <c r="M26" i="35"/>
  <c r="P26" i="35"/>
  <c r="L39" i="9"/>
  <c r="P39" i="9" s="1"/>
  <c r="N42" i="6"/>
  <c r="M44" i="13"/>
  <c r="M45" i="13"/>
  <c r="N72" i="3"/>
  <c r="N73" i="3"/>
  <c r="Q72" i="3"/>
  <c r="Q73" i="3"/>
  <c r="Q75" i="3"/>
  <c r="R75" i="3" s="1"/>
  <c r="Q76" i="3"/>
  <c r="N79" i="4"/>
  <c r="N80" i="4"/>
  <c r="Q79" i="4"/>
  <c r="O41" i="23"/>
  <c r="O42" i="23"/>
  <c r="M56" i="18"/>
  <c r="P56" i="18"/>
  <c r="Q31" i="21"/>
  <c r="M30" i="21"/>
  <c r="Q30" i="21" s="1"/>
  <c r="N37" i="17"/>
  <c r="Q37" i="17"/>
  <c r="N50" i="16"/>
  <c r="O53" i="15"/>
  <c r="R53" i="15"/>
  <c r="M39" i="9"/>
  <c r="N41" i="6"/>
  <c r="Q41" i="6"/>
  <c r="N69" i="3"/>
  <c r="N70" i="3"/>
  <c r="N71" i="3"/>
  <c r="Q70" i="3"/>
  <c r="Q71" i="3"/>
  <c r="M69" i="3"/>
  <c r="Q69" i="3" s="1"/>
  <c r="M68" i="3"/>
  <c r="Q68" i="3" s="1"/>
  <c r="L38" i="9"/>
  <c r="P38" i="9" s="1"/>
  <c r="M46" i="13"/>
  <c r="P46" i="13"/>
  <c r="R4" i="40"/>
  <c r="Q4" i="40"/>
  <c r="O4" i="40"/>
  <c r="N4" i="38"/>
  <c r="Q4" i="38"/>
  <c r="P4" i="38"/>
  <c r="P55" i="18"/>
  <c r="M55" i="18"/>
  <c r="R31" i="11"/>
  <c r="O31" i="11"/>
  <c r="M28" i="11"/>
  <c r="Q49" i="16"/>
  <c r="N49" i="16"/>
  <c r="M25" i="35"/>
  <c r="P25" i="35"/>
  <c r="M38" i="9"/>
  <c r="N40" i="6"/>
  <c r="Q40" i="6"/>
  <c r="M53" i="5"/>
  <c r="Q53" i="5" s="1"/>
  <c r="L49" i="26"/>
  <c r="P49" i="26" s="1"/>
  <c r="I50" i="26"/>
  <c r="O40" i="23"/>
  <c r="L41" i="23"/>
  <c r="N70" i="22"/>
  <c r="N71" i="22"/>
  <c r="N72" i="22"/>
  <c r="N73" i="22"/>
  <c r="Q71" i="22"/>
  <c r="Q72" i="22"/>
  <c r="Q73" i="22"/>
  <c r="M70" i="22"/>
  <c r="Q70" i="22" s="1"/>
  <c r="M54" i="18"/>
  <c r="P54" i="18"/>
  <c r="M53" i="19"/>
  <c r="P53" i="19"/>
  <c r="M44" i="25"/>
  <c r="P44" i="25"/>
  <c r="M24" i="35"/>
  <c r="P24" i="35"/>
  <c r="M37" i="9"/>
  <c r="P37" i="9"/>
  <c r="N39" i="6"/>
  <c r="Q39" i="6"/>
  <c r="N77" i="4"/>
  <c r="N78" i="4"/>
  <c r="Q77" i="4"/>
  <c r="Q78" i="4"/>
  <c r="M41" i="25"/>
  <c r="M43" i="25"/>
  <c r="P41" i="25"/>
  <c r="P43" i="25"/>
  <c r="K42" i="25"/>
  <c r="L40" i="25"/>
  <c r="P40" i="25" s="1"/>
  <c r="Q29" i="21"/>
  <c r="N36" i="17"/>
  <c r="Q36" i="17"/>
  <c r="N47" i="16"/>
  <c r="Q47" i="16"/>
  <c r="L48" i="16"/>
  <c r="L36" i="9"/>
  <c r="N38" i="6"/>
  <c r="Q38" i="6"/>
  <c r="M37" i="6"/>
  <c r="Q37" i="6" s="1"/>
  <c r="N53" i="5"/>
  <c r="N54" i="5"/>
  <c r="N55" i="5"/>
  <c r="Q54" i="5"/>
  <c r="Q55" i="5"/>
  <c r="M66" i="3"/>
  <c r="L67" i="3" s="1"/>
  <c r="M67" i="3" s="1"/>
  <c r="M51" i="5"/>
  <c r="L52" i="5" s="1"/>
  <c r="M36" i="9"/>
  <c r="P36" i="9"/>
  <c r="L35" i="9"/>
  <c r="P35" i="9" s="1"/>
  <c r="N37" i="6"/>
  <c r="N66" i="3"/>
  <c r="M35" i="9"/>
  <c r="L34" i="9"/>
  <c r="L64" i="3"/>
  <c r="M71" i="4"/>
  <c r="L39" i="23"/>
  <c r="L40" i="23"/>
  <c r="O39" i="23"/>
  <c r="N67" i="22"/>
  <c r="N68" i="22"/>
  <c r="N69" i="22"/>
  <c r="Q67" i="22"/>
  <c r="Q68" i="22"/>
  <c r="Q69" i="22"/>
  <c r="M53" i="18"/>
  <c r="P53" i="18"/>
  <c r="M50" i="18"/>
  <c r="M51" i="18"/>
  <c r="M52" i="18"/>
  <c r="P51" i="18"/>
  <c r="P52" i="18"/>
  <c r="L50" i="18"/>
  <c r="P50" i="18" s="1"/>
  <c r="M50" i="19"/>
  <c r="P49" i="19"/>
  <c r="Q49" i="19" s="1"/>
  <c r="P50" i="19"/>
  <c r="K51" i="19"/>
  <c r="I51" i="19"/>
  <c r="M40" i="25"/>
  <c r="K37" i="25"/>
  <c r="Q25" i="21"/>
  <c r="Q26" i="21"/>
  <c r="Q27" i="21"/>
  <c r="Q28" i="21"/>
  <c r="N34" i="17"/>
  <c r="L35" i="17"/>
  <c r="O29" i="11"/>
  <c r="O30" i="11"/>
  <c r="R29" i="11"/>
  <c r="R30" i="11"/>
  <c r="P45" i="13"/>
  <c r="N43" i="16"/>
  <c r="N45" i="16"/>
  <c r="Q43" i="16"/>
  <c r="Q45" i="16"/>
  <c r="L46" i="16"/>
  <c r="L44" i="16"/>
  <c r="M42" i="16"/>
  <c r="Q42" i="16" s="1"/>
  <c r="M23" i="35"/>
  <c r="P23" i="35"/>
  <c r="L22" i="35"/>
  <c r="P22" i="35" s="1"/>
  <c r="M34" i="9"/>
  <c r="P34" i="9"/>
  <c r="L32" i="9"/>
  <c r="K33" i="9" s="1"/>
  <c r="M35" i="6"/>
  <c r="L36" i="6" s="1"/>
  <c r="M36" i="6" s="1"/>
  <c r="N50" i="5"/>
  <c r="N51" i="5"/>
  <c r="M50" i="5"/>
  <c r="Q50" i="5" s="1"/>
  <c r="N63" i="3"/>
  <c r="Q63" i="3"/>
  <c r="M62" i="3"/>
  <c r="Q62" i="3" s="1"/>
  <c r="M9" i="1"/>
  <c r="M50" i="15"/>
  <c r="N50" i="15" s="1"/>
  <c r="M51" i="15" s="1"/>
  <c r="N51" i="15" s="1"/>
  <c r="M52" i="15" s="1"/>
  <c r="R52" i="15" s="1"/>
  <c r="K50" i="15"/>
  <c r="L50" i="15" s="1"/>
  <c r="K51" i="15" s="1"/>
  <c r="L51" i="15" s="1"/>
  <c r="K52" i="15" s="1"/>
  <c r="Q49" i="15"/>
  <c r="R49" i="15"/>
  <c r="M32" i="9"/>
  <c r="N35" i="6"/>
  <c r="M32" i="6"/>
  <c r="L33" i="6" s="1"/>
  <c r="L43" i="13"/>
  <c r="L42" i="13"/>
  <c r="N47" i="5"/>
  <c r="N48" i="5"/>
  <c r="Q47" i="5"/>
  <c r="Q48" i="5"/>
  <c r="M3" i="1"/>
  <c r="L46" i="5"/>
  <c r="N62" i="3"/>
  <c r="L60" i="3"/>
  <c r="M58" i="3"/>
  <c r="L59" i="3" s="1"/>
  <c r="M70" i="4"/>
  <c r="N71" i="4"/>
  <c r="N66" i="22"/>
  <c r="Q66" i="22"/>
  <c r="M36" i="25"/>
  <c r="P36" i="25"/>
  <c r="N33" i="17"/>
  <c r="Q33" i="17"/>
  <c r="Q34" i="17"/>
  <c r="O27" i="11"/>
  <c r="N42" i="16"/>
  <c r="O49" i="15"/>
  <c r="L20" i="35"/>
  <c r="P21" i="35"/>
  <c r="M21" i="35"/>
  <c r="N58" i="3"/>
  <c r="M5" i="1"/>
  <c r="N32" i="6"/>
  <c r="M31" i="6"/>
  <c r="Q31" i="6" s="1"/>
  <c r="N45" i="5"/>
  <c r="L69" i="4"/>
  <c r="M69" i="4" s="1"/>
  <c r="L70" i="4" s="1"/>
  <c r="M67" i="4"/>
  <c r="Q67" i="4" s="1"/>
  <c r="M65" i="4"/>
  <c r="Q65" i="4" s="1"/>
  <c r="Q68" i="4"/>
  <c r="L38" i="23"/>
  <c r="O38" i="23"/>
  <c r="M49" i="18"/>
  <c r="P49" i="18"/>
  <c r="L48" i="18"/>
  <c r="P48" i="18" s="1"/>
  <c r="L45" i="19"/>
  <c r="P45" i="19" s="1"/>
  <c r="P34" i="25"/>
  <c r="P35" i="25"/>
  <c r="M34" i="25"/>
  <c r="M35" i="25"/>
  <c r="N32" i="17"/>
  <c r="Q32" i="17"/>
  <c r="R27" i="11"/>
  <c r="P43" i="13"/>
  <c r="P44" i="13"/>
  <c r="Q45" i="5"/>
  <c r="M64" i="22"/>
  <c r="L65" i="22" s="1"/>
  <c r="O48" i="15"/>
  <c r="R48" i="15"/>
  <c r="M43" i="13"/>
  <c r="N64" i="22"/>
  <c r="M48" i="18"/>
  <c r="P13" i="16"/>
  <c r="Q13" i="16"/>
  <c r="K33" i="25"/>
  <c r="M30" i="17"/>
  <c r="L31" i="17" s="1"/>
  <c r="N57" i="3"/>
  <c r="Q57" i="3"/>
  <c r="P46" i="19"/>
  <c r="P47" i="19"/>
  <c r="P48" i="19"/>
  <c r="Q48" i="19" s="1"/>
  <c r="M46" i="19"/>
  <c r="M47" i="19"/>
  <c r="M48" i="19"/>
  <c r="M45" i="19"/>
  <c r="M44" i="19"/>
  <c r="L42" i="19"/>
  <c r="K43" i="19" s="1"/>
  <c r="I43" i="19"/>
  <c r="L44" i="19"/>
  <c r="P44" i="19" s="1"/>
  <c r="N46" i="15"/>
  <c r="M47" i="15" s="1"/>
  <c r="O34" i="23"/>
  <c r="I35" i="23"/>
  <c r="H36" i="23" s="1"/>
  <c r="N32" i="23"/>
  <c r="O32" i="23"/>
  <c r="O33" i="23"/>
  <c r="N34" i="23"/>
  <c r="O35" i="23"/>
  <c r="H33" i="23"/>
  <c r="L35" i="23"/>
  <c r="L36" i="23"/>
  <c r="Q66" i="4"/>
  <c r="N67" i="4"/>
  <c r="N66" i="4"/>
  <c r="K37" i="26"/>
  <c r="K36" i="23"/>
  <c r="O36" i="23" s="1"/>
  <c r="Q60" i="22"/>
  <c r="Q62" i="22"/>
  <c r="L63" i="22"/>
  <c r="L61" i="22"/>
  <c r="L59" i="22"/>
  <c r="L45" i="18"/>
  <c r="K46" i="18" s="1"/>
  <c r="O42" i="19"/>
  <c r="L30" i="25"/>
  <c r="K31" i="25" s="1"/>
  <c r="L31" i="25" s="1"/>
  <c r="K32" i="25" s="1"/>
  <c r="M23" i="21"/>
  <c r="L24" i="21" s="1"/>
  <c r="N24" i="21" s="1"/>
  <c r="N30" i="17"/>
  <c r="M28" i="17"/>
  <c r="L29" i="17" s="1"/>
  <c r="O26" i="11"/>
  <c r="R26" i="11"/>
  <c r="Q38" i="16"/>
  <c r="L39" i="16"/>
  <c r="L37" i="16"/>
  <c r="O46" i="15"/>
  <c r="M45" i="15"/>
  <c r="N31" i="6"/>
  <c r="M42" i="5"/>
  <c r="L43" i="5" s="1"/>
  <c r="Q40" i="5"/>
  <c r="N65" i="4"/>
  <c r="Q64" i="4"/>
  <c r="Q57" i="22"/>
  <c r="Q58" i="22"/>
  <c r="P45" i="18"/>
  <c r="M30" i="25"/>
  <c r="P31" i="25"/>
  <c r="O25" i="11"/>
  <c r="O24" i="11"/>
  <c r="O23" i="11"/>
  <c r="N28" i="17"/>
  <c r="L27" i="17"/>
  <c r="L16" i="35"/>
  <c r="K28" i="9"/>
  <c r="L28" i="9" s="1"/>
  <c r="K29" i="9" s="1"/>
  <c r="L29" i="9" s="1"/>
  <c r="K30" i="9" s="1"/>
  <c r="L30" i="6"/>
  <c r="M55" i="3"/>
  <c r="L56" i="3" s="1"/>
  <c r="N56" i="3" s="1"/>
  <c r="N55" i="3"/>
  <c r="L62" i="4"/>
  <c r="L43" i="18"/>
  <c r="K44" i="18" s="1"/>
  <c r="P28" i="25"/>
  <c r="K29" i="25"/>
  <c r="M20" i="21"/>
  <c r="Q20" i="21" s="1"/>
  <c r="M21" i="21"/>
  <c r="L22" i="21" s="1"/>
  <c r="K27" i="9"/>
  <c r="Q41" i="5"/>
  <c r="K31" i="26"/>
  <c r="K36" i="19"/>
  <c r="L36" i="19" s="1"/>
  <c r="K37" i="19" s="1"/>
  <c r="L37" i="19" s="1"/>
  <c r="K38" i="19" s="1"/>
  <c r="L38" i="19" s="1"/>
  <c r="K39" i="19" s="1"/>
  <c r="L39" i="19" s="1"/>
  <c r="K40" i="19" s="1"/>
  <c r="P40" i="19" s="1"/>
  <c r="N18" i="21"/>
  <c r="L29" i="6"/>
  <c r="O43" i="15"/>
  <c r="O42" i="15"/>
  <c r="R43" i="15"/>
  <c r="Q36" i="16"/>
  <c r="L34" i="23"/>
  <c r="Q57" i="4"/>
  <c r="R57" i="4" s="1"/>
  <c r="Q58" i="4"/>
  <c r="R58" i="4" s="1"/>
  <c r="L56" i="4"/>
  <c r="M35" i="8"/>
  <c r="N35" i="8" s="1"/>
  <c r="M34" i="8"/>
  <c r="P34" i="8"/>
  <c r="P35" i="8"/>
  <c r="Q35" i="8" s="1"/>
  <c r="M42" i="13"/>
  <c r="P42" i="13"/>
  <c r="Q55" i="4"/>
  <c r="Q55" i="22"/>
  <c r="Q56" i="22"/>
  <c r="P42" i="18"/>
  <c r="M36" i="19"/>
  <c r="M35" i="19"/>
  <c r="O35" i="19"/>
  <c r="P35" i="19"/>
  <c r="O36" i="19"/>
  <c r="O37" i="19"/>
  <c r="O38" i="19"/>
  <c r="O39" i="19"/>
  <c r="O40" i="19"/>
  <c r="O41" i="19"/>
  <c r="P41" i="19"/>
  <c r="P27" i="25"/>
  <c r="Q18" i="21"/>
  <c r="Q19" i="21"/>
  <c r="Q26" i="17"/>
  <c r="K33" i="8"/>
  <c r="L33" i="8" s="1"/>
  <c r="P25" i="9"/>
  <c r="Q54" i="3"/>
  <c r="M53" i="3"/>
  <c r="Q53" i="3" s="1"/>
  <c r="L54" i="4"/>
  <c r="Q54" i="22"/>
  <c r="P34" i="19"/>
  <c r="P26" i="25"/>
  <c r="L22" i="9"/>
  <c r="Q28" i="6"/>
  <c r="Q53" i="4"/>
  <c r="M52" i="4"/>
  <c r="Q52" i="4" s="1"/>
  <c r="M51" i="4"/>
  <c r="Q53" i="22"/>
  <c r="Q34" i="16"/>
  <c r="R42" i="15"/>
  <c r="R44" i="15"/>
  <c r="Q38" i="5"/>
  <c r="R71" i="15" l="1"/>
  <c r="S71" i="15" s="1"/>
  <c r="Q50" i="13"/>
  <c r="N58" i="19"/>
  <c r="Q40" i="19"/>
  <c r="N35" i="23"/>
  <c r="M35" i="23" s="1"/>
  <c r="P44" i="23"/>
  <c r="P15" i="41"/>
  <c r="P8" i="41"/>
  <c r="P37" i="19"/>
  <c r="Q37" i="19" s="1"/>
  <c r="P39" i="19"/>
  <c r="Q39" i="19" s="1"/>
  <c r="O6" i="38"/>
  <c r="O98" i="4"/>
  <c r="O43" i="21"/>
  <c r="Q12" i="41"/>
  <c r="S12" i="41" s="1"/>
  <c r="P10" i="41"/>
  <c r="Q51" i="13"/>
  <c r="R6" i="38"/>
  <c r="S9" i="40"/>
  <c r="S7" i="40"/>
  <c r="P7" i="40"/>
  <c r="R63" i="16"/>
  <c r="O8" i="38"/>
  <c r="O10" i="38"/>
  <c r="P32" i="9"/>
  <c r="P38" i="19"/>
  <c r="Q38" i="19" s="1"/>
  <c r="P36" i="19"/>
  <c r="Q36" i="19" s="1"/>
  <c r="Q4" i="43"/>
  <c r="P6" i="40"/>
  <c r="N51" i="13"/>
  <c r="P11" i="41"/>
  <c r="S41" i="11"/>
  <c r="P4" i="40"/>
  <c r="R10" i="38"/>
  <c r="O67" i="16"/>
  <c r="P30" i="25"/>
  <c r="N50" i="13"/>
  <c r="O105" i="4"/>
  <c r="P9" i="41"/>
  <c r="P9" i="40"/>
  <c r="N63" i="19"/>
  <c r="O116" i="4"/>
  <c r="O81" i="5"/>
  <c r="P32" i="23"/>
  <c r="P34" i="23"/>
  <c r="Q69" i="4"/>
  <c r="P5" i="41"/>
  <c r="S8" i="41"/>
  <c r="S6" i="40"/>
  <c r="N7" i="43"/>
  <c r="O92" i="3"/>
  <c r="N60" i="19"/>
  <c r="S8" i="40"/>
  <c r="R12" i="38"/>
  <c r="R116" i="4"/>
  <c r="O115" i="4"/>
  <c r="P16" i="41"/>
  <c r="S17" i="41"/>
  <c r="S16" i="41"/>
  <c r="S15" i="41"/>
  <c r="S6" i="41"/>
  <c r="S13" i="41"/>
  <c r="S11" i="41"/>
  <c r="S10" i="41"/>
  <c r="S9" i="41"/>
  <c r="N73" i="18"/>
  <c r="O4" i="46"/>
  <c r="O93" i="22"/>
  <c r="O91" i="22"/>
  <c r="O88" i="3"/>
  <c r="R92" i="3"/>
  <c r="O90" i="22"/>
  <c r="O92" i="22"/>
  <c r="O86" i="22"/>
  <c r="R88" i="22"/>
  <c r="Q78" i="18"/>
  <c r="N70" i="18"/>
  <c r="N78" i="18"/>
  <c r="Q79" i="18"/>
  <c r="Q66" i="3"/>
  <c r="R8" i="38"/>
  <c r="O11" i="38"/>
  <c r="O61" i="17"/>
  <c r="O60" i="17"/>
  <c r="O60" i="6"/>
  <c r="O55" i="6"/>
  <c r="O58" i="6"/>
  <c r="O65" i="16"/>
  <c r="R67" i="16"/>
  <c r="R66" i="16"/>
  <c r="O61" i="6"/>
  <c r="O82" i="22"/>
  <c r="Q83" i="22"/>
  <c r="R83" i="22" s="1"/>
  <c r="R93" i="22"/>
  <c r="R91" i="22"/>
  <c r="R82" i="22"/>
  <c r="R87" i="22"/>
  <c r="O88" i="22"/>
  <c r="R92" i="22"/>
  <c r="R90" i="22"/>
  <c r="Q64" i="26"/>
  <c r="Q62" i="26"/>
  <c r="Q60" i="26"/>
  <c r="Q57" i="26"/>
  <c r="O83" i="5"/>
  <c r="R72" i="5"/>
  <c r="N76" i="18"/>
  <c r="N81" i="18"/>
  <c r="Q73" i="18"/>
  <c r="N71" i="18"/>
  <c r="R11" i="38"/>
  <c r="R9" i="38"/>
  <c r="R5" i="38"/>
  <c r="N59" i="19"/>
  <c r="N64" i="19"/>
  <c r="Q64" i="19"/>
  <c r="Q62" i="19"/>
  <c r="Q58" i="19"/>
  <c r="R58" i="16"/>
  <c r="O63" i="16"/>
  <c r="O58" i="16"/>
  <c r="N59" i="16" s="1"/>
  <c r="R64" i="16"/>
  <c r="O82" i="5"/>
  <c r="O68" i="5"/>
  <c r="O61" i="5"/>
  <c r="O72" i="5"/>
  <c r="O84" i="5"/>
  <c r="O70" i="5"/>
  <c r="Q51" i="5"/>
  <c r="O69" i="5"/>
  <c r="R73" i="5"/>
  <c r="R83" i="5"/>
  <c r="R81" i="5"/>
  <c r="O79" i="5"/>
  <c r="N80" i="5" s="1"/>
  <c r="O80" i="5" s="1"/>
  <c r="N56" i="19"/>
  <c r="N57" i="19"/>
  <c r="N62" i="19"/>
  <c r="O40" i="21"/>
  <c r="O46" i="21"/>
  <c r="O44" i="21"/>
  <c r="O36" i="21"/>
  <c r="N37" i="21" s="1"/>
  <c r="O37" i="21" s="1"/>
  <c r="N38" i="21" s="1"/>
  <c r="O38" i="21" s="1"/>
  <c r="O45" i="21"/>
  <c r="Q21" i="21"/>
  <c r="R84" i="5"/>
  <c r="R82" i="5"/>
  <c r="R69" i="5"/>
  <c r="R90" i="3"/>
  <c r="O77" i="3"/>
  <c r="O87" i="3"/>
  <c r="R94" i="3"/>
  <c r="R88" i="3"/>
  <c r="R93" i="3"/>
  <c r="O95" i="3"/>
  <c r="Q58" i="3"/>
  <c r="R77" i="3"/>
  <c r="O96" i="3"/>
  <c r="O93" i="3"/>
  <c r="R87" i="3"/>
  <c r="N74" i="18"/>
  <c r="Q63" i="18"/>
  <c r="N75" i="18"/>
  <c r="P43" i="18"/>
  <c r="N77" i="18"/>
  <c r="N63" i="18"/>
  <c r="Q70" i="18"/>
  <c r="Q77" i="18"/>
  <c r="Q75" i="18"/>
  <c r="Q71" i="18"/>
  <c r="Q76" i="18"/>
  <c r="Q74" i="18"/>
  <c r="N79" i="18"/>
  <c r="Q81" i="18"/>
  <c r="R35" i="21"/>
  <c r="R43" i="21"/>
  <c r="Q23" i="21"/>
  <c r="O35" i="21"/>
  <c r="R40" i="21"/>
  <c r="R44" i="21"/>
  <c r="R46" i="21"/>
  <c r="N25" i="43"/>
  <c r="Q29" i="43"/>
  <c r="N4" i="43"/>
  <c r="O1" i="43"/>
  <c r="N12" i="43"/>
  <c r="N8" i="43"/>
  <c r="N19" i="43"/>
  <c r="N15" i="43"/>
  <c r="Q22" i="43"/>
  <c r="Q24" i="43"/>
  <c r="N27" i="43"/>
  <c r="N5" i="43"/>
  <c r="N3" i="43"/>
  <c r="N10" i="43"/>
  <c r="N6" i="43"/>
  <c r="N21" i="43"/>
  <c r="N17" i="43"/>
  <c r="Q11" i="43"/>
  <c r="Q9" i="43"/>
  <c r="Q7" i="43"/>
  <c r="Q13" i="43"/>
  <c r="Q20" i="43"/>
  <c r="Q18" i="43"/>
  <c r="Q16" i="43"/>
  <c r="Q14" i="43"/>
  <c r="N24" i="43"/>
  <c r="N26" i="43"/>
  <c r="N30" i="43"/>
  <c r="N29" i="43"/>
  <c r="Q26" i="43"/>
  <c r="N28" i="43"/>
  <c r="N9" i="43"/>
  <c r="N13" i="43"/>
  <c r="N20" i="43"/>
  <c r="N16" i="43"/>
  <c r="Q23" i="43"/>
  <c r="Q25" i="43"/>
  <c r="Q27" i="43"/>
  <c r="Q5" i="43"/>
  <c r="Q12" i="43"/>
  <c r="Q10" i="43"/>
  <c r="Q8" i="43"/>
  <c r="Q6" i="43"/>
  <c r="Q21" i="43"/>
  <c r="Q19" i="43"/>
  <c r="Q17" i="43"/>
  <c r="Q15" i="43"/>
  <c r="N23" i="43"/>
  <c r="Q28" i="43"/>
  <c r="Q30" i="43"/>
  <c r="R97" i="4"/>
  <c r="R95" i="4"/>
  <c r="R93" i="4"/>
  <c r="R110" i="4"/>
  <c r="O101" i="4"/>
  <c r="O92" i="4"/>
  <c r="R100" i="4"/>
  <c r="R98" i="4"/>
  <c r="R103" i="4"/>
  <c r="O106" i="4"/>
  <c r="R108" i="4"/>
  <c r="O111" i="4"/>
  <c r="O117" i="4"/>
  <c r="O99" i="4"/>
  <c r="R106" i="4"/>
  <c r="R104" i="4"/>
  <c r="O102" i="4"/>
  <c r="R111" i="4"/>
  <c r="R109" i="4"/>
  <c r="R114" i="4"/>
  <c r="O104" i="4"/>
  <c r="O109" i="4"/>
  <c r="O114" i="4"/>
  <c r="O95" i="4"/>
  <c r="N96" i="4" s="1"/>
  <c r="O96" i="4" s="1"/>
  <c r="N97" i="4" s="1"/>
  <c r="O97" i="4" s="1"/>
  <c r="O100" i="4"/>
  <c r="R107" i="4"/>
  <c r="R105" i="4"/>
  <c r="O103" i="4"/>
  <c r="O108" i="4"/>
  <c r="R113" i="4"/>
  <c r="R92" i="4"/>
  <c r="R101" i="4"/>
  <c r="R99" i="4"/>
  <c r="O107" i="4"/>
  <c r="R102" i="4"/>
  <c r="O113" i="4"/>
  <c r="R117" i="4"/>
  <c r="R115" i="4"/>
  <c r="Q56" i="19"/>
  <c r="Q61" i="19"/>
  <c r="Q59" i="19"/>
  <c r="Q41" i="19"/>
  <c r="Q35" i="19"/>
  <c r="P42" i="19"/>
  <c r="Q42" i="19" s="1"/>
  <c r="N61" i="19"/>
  <c r="Q63" i="19"/>
  <c r="Q57" i="19"/>
  <c r="Q60" i="19"/>
  <c r="O54" i="17"/>
  <c r="R52" i="17"/>
  <c r="R50" i="17"/>
  <c r="R48" i="17"/>
  <c r="O59" i="17"/>
  <c r="O63" i="17"/>
  <c r="O62" i="17"/>
  <c r="R53" i="17"/>
  <c r="R51" i="17"/>
  <c r="R49" i="17"/>
  <c r="O58" i="17"/>
  <c r="R57" i="17"/>
  <c r="R55" i="17"/>
  <c r="Q30" i="17"/>
  <c r="R46" i="17"/>
  <c r="O52" i="17"/>
  <c r="O48" i="17"/>
  <c r="O55" i="17"/>
  <c r="R58" i="17"/>
  <c r="R63" i="17"/>
  <c r="R61" i="17"/>
  <c r="R59" i="17"/>
  <c r="O57" i="17"/>
  <c r="Q28" i="17"/>
  <c r="O46" i="17"/>
  <c r="R56" i="17"/>
  <c r="O53" i="17"/>
  <c r="O51" i="17"/>
  <c r="O49" i="17"/>
  <c r="O56" i="17"/>
  <c r="R62" i="17"/>
  <c r="R60" i="17"/>
  <c r="R62" i="6"/>
  <c r="R58" i="6"/>
  <c r="O54" i="6"/>
  <c r="Q32" i="6"/>
  <c r="O63" i="6"/>
  <c r="R56" i="6"/>
  <c r="R54" i="6"/>
  <c r="O62" i="6"/>
  <c r="O56" i="6"/>
  <c r="R57" i="6"/>
  <c r="R61" i="6"/>
  <c r="Q35" i="6"/>
  <c r="R55" i="6"/>
  <c r="O57" i="6"/>
  <c r="R60" i="6"/>
  <c r="R63" i="6"/>
  <c r="O66" i="16"/>
  <c r="R13" i="16"/>
  <c r="O64" i="16"/>
  <c r="R65" i="16"/>
  <c r="P43" i="11"/>
  <c r="S45" i="11"/>
  <c r="P45" i="11"/>
  <c r="P44" i="11"/>
  <c r="P40" i="11"/>
  <c r="S42" i="11"/>
  <c r="S37" i="11"/>
  <c r="P37" i="11"/>
  <c r="P42" i="11"/>
  <c r="S44" i="11"/>
  <c r="S40" i="11"/>
  <c r="S43" i="11"/>
  <c r="P49" i="15"/>
  <c r="P64" i="15"/>
  <c r="P71" i="15"/>
  <c r="S62" i="15"/>
  <c r="P73" i="15"/>
  <c r="P75" i="15"/>
  <c r="S83" i="15"/>
  <c r="P83" i="15"/>
  <c r="S74" i="15"/>
  <c r="S77" i="15"/>
  <c r="P77" i="15"/>
  <c r="S78" i="15"/>
  <c r="S82" i="15"/>
  <c r="P82" i="15"/>
  <c r="R72" i="15"/>
  <c r="S72" i="15" s="1"/>
  <c r="O72" i="15"/>
  <c r="P72" i="15" s="1"/>
  <c r="S60" i="15"/>
  <c r="S64" i="15"/>
  <c r="S73" i="15"/>
  <c r="S75" i="15"/>
  <c r="S49" i="15"/>
  <c r="P62" i="15"/>
  <c r="S70" i="15"/>
  <c r="P74" i="15"/>
  <c r="Q50" i="15"/>
  <c r="R46" i="15"/>
  <c r="R50" i="15"/>
  <c r="O50" i="15"/>
  <c r="P60" i="15"/>
  <c r="S69" i="15"/>
  <c r="P78" i="15"/>
  <c r="Q63" i="26"/>
  <c r="Q61" i="26"/>
  <c r="Q66" i="26"/>
  <c r="Q71" i="26"/>
  <c r="Q49" i="26"/>
  <c r="Q65" i="26"/>
  <c r="O89" i="22"/>
  <c r="O79" i="22"/>
  <c r="O87" i="22"/>
  <c r="R89" i="22"/>
  <c r="Q64" i="22"/>
  <c r="R79" i="22"/>
  <c r="R86" i="22"/>
  <c r="P1" i="42"/>
  <c r="Q1" i="42"/>
  <c r="Q42" i="5"/>
  <c r="O66" i="5"/>
  <c r="R61" i="5"/>
  <c r="R70" i="5"/>
  <c r="O73" i="5"/>
  <c r="O78" i="5"/>
  <c r="O91" i="3"/>
  <c r="O89" i="3"/>
  <c r="O86" i="3"/>
  <c r="R91" i="3"/>
  <c r="R89" i="3"/>
  <c r="O94" i="3"/>
  <c r="R95" i="3"/>
  <c r="R96" i="3"/>
  <c r="R86" i="3"/>
  <c r="O90" i="3"/>
  <c r="Q2" i="38"/>
  <c r="Q1" i="39"/>
  <c r="Q2" i="46"/>
  <c r="P1" i="43"/>
  <c r="R3" i="41"/>
  <c r="R2" i="40"/>
  <c r="Q14" i="41"/>
  <c r="R112" i="4"/>
  <c r="Q80" i="15"/>
  <c r="P79" i="15"/>
  <c r="S79" i="15"/>
  <c r="Q69" i="26"/>
  <c r="Q70" i="26"/>
  <c r="R78" i="5"/>
  <c r="N80" i="18"/>
  <c r="Q80" i="18"/>
  <c r="J82" i="18"/>
  <c r="O82" i="18" s="1"/>
  <c r="R4" i="46"/>
  <c r="P2" i="46"/>
  <c r="O83" i="22"/>
  <c r="K59" i="6"/>
  <c r="L76" i="15"/>
  <c r="K71" i="5"/>
  <c r="P71" i="5" s="1"/>
  <c r="R66" i="5"/>
  <c r="K7" i="38"/>
  <c r="P7" i="38" s="1"/>
  <c r="R7" i="38" s="1"/>
  <c r="P80" i="22"/>
  <c r="R80" i="22" s="1"/>
  <c r="R68" i="5"/>
  <c r="L38" i="11"/>
  <c r="J72" i="18"/>
  <c r="O72" i="18" s="1"/>
  <c r="L5" i="40"/>
  <c r="O94" i="4"/>
  <c r="L65" i="15"/>
  <c r="J58" i="26"/>
  <c r="O58" i="26" s="1"/>
  <c r="Q58" i="26" s="1"/>
  <c r="J52" i="6"/>
  <c r="O51" i="6"/>
  <c r="R51" i="6"/>
  <c r="K78" i="3"/>
  <c r="J79" i="3" s="1"/>
  <c r="L61" i="15"/>
  <c r="J64" i="18"/>
  <c r="I65" i="18" s="1"/>
  <c r="K23" i="9"/>
  <c r="L23" i="9" s="1"/>
  <c r="K24" i="9" s="1"/>
  <c r="L24" i="9" s="1"/>
  <c r="K59" i="16"/>
  <c r="J60" i="16" s="1"/>
  <c r="K17" i="35"/>
  <c r="L17" i="35" s="1"/>
  <c r="P17" i="35" s="1"/>
  <c r="Q3" i="43"/>
  <c r="O4" i="38"/>
  <c r="S5" i="41"/>
  <c r="N52" i="5"/>
  <c r="M52" i="5"/>
  <c r="Q52" i="5" s="1"/>
  <c r="J50" i="26"/>
  <c r="O50" i="26" s="1"/>
  <c r="Q50" i="26" s="1"/>
  <c r="S4" i="40"/>
  <c r="R4" i="38"/>
  <c r="O28" i="11"/>
  <c r="N28" i="11"/>
  <c r="R28" i="11" s="1"/>
  <c r="M48" i="16"/>
  <c r="Q48" i="16" s="1"/>
  <c r="N48" i="16"/>
  <c r="L42" i="25"/>
  <c r="P42" i="25" s="1"/>
  <c r="M42" i="25"/>
  <c r="L52" i="15"/>
  <c r="N67" i="3"/>
  <c r="Q67" i="3"/>
  <c r="Q71" i="4"/>
  <c r="L72" i="4"/>
  <c r="J51" i="19"/>
  <c r="M51" i="19"/>
  <c r="L51" i="19"/>
  <c r="M37" i="25"/>
  <c r="L37" i="25"/>
  <c r="M35" i="17"/>
  <c r="N35" i="17"/>
  <c r="N44" i="16"/>
  <c r="M44" i="16"/>
  <c r="Q44" i="16" s="1"/>
  <c r="N46" i="16"/>
  <c r="Q46" i="16"/>
  <c r="M24" i="21"/>
  <c r="Q24" i="21" s="1"/>
  <c r="N36" i="6"/>
  <c r="Q36" i="6"/>
  <c r="N64" i="3"/>
  <c r="M64" i="3"/>
  <c r="M33" i="9"/>
  <c r="L33" i="9"/>
  <c r="P33" i="9" s="1"/>
  <c r="O51" i="15"/>
  <c r="R51" i="15"/>
  <c r="Q51" i="15"/>
  <c r="N60" i="3"/>
  <c r="M60" i="3"/>
  <c r="N33" i="6"/>
  <c r="M33" i="6"/>
  <c r="N46" i="5"/>
  <c r="M46" i="5"/>
  <c r="N59" i="3"/>
  <c r="Q59" i="3"/>
  <c r="Q70" i="4"/>
  <c r="N70" i="4"/>
  <c r="N65" i="22"/>
  <c r="Q65" i="22"/>
  <c r="M56" i="3"/>
  <c r="Q56" i="3" s="1"/>
  <c r="L30" i="9"/>
  <c r="K31" i="9" s="1"/>
  <c r="M30" i="9"/>
  <c r="L33" i="25"/>
  <c r="P33" i="25" s="1"/>
  <c r="M33" i="25"/>
  <c r="N31" i="17"/>
  <c r="M31" i="17"/>
  <c r="Q31" i="17" s="1"/>
  <c r="O47" i="15"/>
  <c r="R47" i="15"/>
  <c r="M29" i="9"/>
  <c r="P29" i="9"/>
  <c r="M59" i="22"/>
  <c r="Q59" i="22" s="1"/>
  <c r="M61" i="22"/>
  <c r="Q61" i="22" s="1"/>
  <c r="N63" i="22"/>
  <c r="M63" i="22"/>
  <c r="L46" i="18"/>
  <c r="M37" i="16"/>
  <c r="Q37" i="16" s="1"/>
  <c r="M39" i="16"/>
  <c r="L40" i="16" s="1"/>
  <c r="N39" i="16"/>
  <c r="O45" i="15"/>
  <c r="N45" i="15"/>
  <c r="R45" i="15" s="1"/>
  <c r="M43" i="5"/>
  <c r="Q43" i="5" s="1"/>
  <c r="N43" i="5"/>
  <c r="J43" i="19"/>
  <c r="M43" i="19"/>
  <c r="L43" i="19"/>
  <c r="P43" i="19" s="1"/>
  <c r="L37" i="26"/>
  <c r="P37" i="26" s="1"/>
  <c r="M32" i="25"/>
  <c r="P32" i="25"/>
  <c r="J37" i="23"/>
  <c r="I36" i="23"/>
  <c r="N36" i="23" s="1"/>
  <c r="P36" i="23" s="1"/>
  <c r="N35" i="19"/>
  <c r="N36" i="19"/>
  <c r="M37" i="19" s="1"/>
  <c r="N37" i="19" s="1"/>
  <c r="M38" i="19" s="1"/>
  <c r="N38" i="19" s="1"/>
  <c r="M39" i="19" s="1"/>
  <c r="N39" i="19" s="1"/>
  <c r="M40" i="19" s="1"/>
  <c r="N40" i="19" s="1"/>
  <c r="M41" i="19" s="1"/>
  <c r="N41" i="19" s="1"/>
  <c r="M42" i="19" s="1"/>
  <c r="N42" i="19" s="1"/>
  <c r="M22" i="21"/>
  <c r="Q22" i="21" s="1"/>
  <c r="N29" i="17"/>
  <c r="Q29" i="17"/>
  <c r="M27" i="17"/>
  <c r="Q27" i="17" s="1"/>
  <c r="M30" i="6"/>
  <c r="Q30" i="6" s="1"/>
  <c r="M62" i="4"/>
  <c r="L31" i="26"/>
  <c r="P31" i="26" s="1"/>
  <c r="L44" i="18"/>
  <c r="P44" i="18" s="1"/>
  <c r="L29" i="25"/>
  <c r="P29" i="25" s="1"/>
  <c r="M28" i="9"/>
  <c r="P28" i="9"/>
  <c r="L26" i="9"/>
  <c r="P27" i="9"/>
  <c r="Q29" i="6"/>
  <c r="Q56" i="4"/>
  <c r="M54" i="4"/>
  <c r="P35" i="23" l="1"/>
  <c r="P12" i="41"/>
  <c r="P30" i="9"/>
  <c r="Q39" i="16"/>
  <c r="P78" i="3"/>
  <c r="O78" i="3" s="1"/>
  <c r="O64" i="18"/>
  <c r="N64" i="18" s="1"/>
  <c r="Q1" i="43"/>
  <c r="O19" i="37" s="1"/>
  <c r="S50" i="15"/>
  <c r="P50" i="15"/>
  <c r="O80" i="22"/>
  <c r="R1" i="42"/>
  <c r="O14" i="37" s="1"/>
  <c r="R1" i="39"/>
  <c r="O5" i="37" s="1"/>
  <c r="P14" i="41"/>
  <c r="S14" i="41"/>
  <c r="R71" i="5"/>
  <c r="O71" i="5"/>
  <c r="Q81" i="15"/>
  <c r="P80" i="15"/>
  <c r="S80" i="15"/>
  <c r="N82" i="18"/>
  <c r="M83" i="18" s="1"/>
  <c r="Q82" i="18"/>
  <c r="O83" i="18"/>
  <c r="Q83" i="18" s="1"/>
  <c r="R2" i="46"/>
  <c r="O23" i="37" s="1"/>
  <c r="P59" i="6"/>
  <c r="Q76" i="15"/>
  <c r="I51" i="26"/>
  <c r="J51" i="26" s="1"/>
  <c r="I59" i="26"/>
  <c r="J59" i="26" s="1"/>
  <c r="O7" i="38"/>
  <c r="R2" i="38"/>
  <c r="P2" i="38"/>
  <c r="P81" i="22"/>
  <c r="P47" i="17"/>
  <c r="Q38" i="11"/>
  <c r="P38" i="11" s="1"/>
  <c r="Q72" i="18"/>
  <c r="N72" i="18"/>
  <c r="Q5" i="40"/>
  <c r="K52" i="6"/>
  <c r="J53" i="6" s="1"/>
  <c r="K66" i="15"/>
  <c r="Q65" i="15"/>
  <c r="K60" i="16"/>
  <c r="K79" i="3"/>
  <c r="J80" i="3" s="1"/>
  <c r="J65" i="18"/>
  <c r="Q61" i="15"/>
  <c r="K32" i="26"/>
  <c r="L32" i="26" s="1"/>
  <c r="P26" i="9"/>
  <c r="P59" i="16"/>
  <c r="K18" i="35"/>
  <c r="L18" i="35" s="1"/>
  <c r="Q7" i="41"/>
  <c r="K53" i="15"/>
  <c r="Q52" i="15"/>
  <c r="S52" i="15" s="1"/>
  <c r="N72" i="4"/>
  <c r="M72" i="4"/>
  <c r="K52" i="19"/>
  <c r="P51" i="19"/>
  <c r="I52" i="19"/>
  <c r="O51" i="19"/>
  <c r="N51" i="19" s="1"/>
  <c r="K38" i="25"/>
  <c r="P37" i="25"/>
  <c r="Q35" i="17"/>
  <c r="L65" i="3"/>
  <c r="M65" i="3" s="1"/>
  <c r="Q64" i="3"/>
  <c r="P51" i="15"/>
  <c r="O52" i="15" s="1"/>
  <c r="P52" i="15" s="1"/>
  <c r="S51" i="15"/>
  <c r="L61" i="3"/>
  <c r="Q60" i="3"/>
  <c r="M31" i="9"/>
  <c r="P31" i="9"/>
  <c r="Q33" i="6"/>
  <c r="L49" i="5"/>
  <c r="Q46" i="5"/>
  <c r="M40" i="16"/>
  <c r="L41" i="16" s="1"/>
  <c r="M41" i="16" s="1"/>
  <c r="N40" i="16"/>
  <c r="N44" i="5"/>
  <c r="Q44" i="5"/>
  <c r="L37" i="23"/>
  <c r="O37" i="23"/>
  <c r="Q63" i="22"/>
  <c r="K47" i="18"/>
  <c r="P46" i="18"/>
  <c r="I44" i="19"/>
  <c r="O43" i="19"/>
  <c r="M36" i="23"/>
  <c r="H37" i="23"/>
  <c r="L63" i="4"/>
  <c r="Q62" i="4"/>
  <c r="Q54" i="4"/>
  <c r="R78" i="3" l="1"/>
  <c r="Q64" i="18"/>
  <c r="P52" i="6"/>
  <c r="R52" i="6" s="1"/>
  <c r="Q40" i="16"/>
  <c r="P81" i="15"/>
  <c r="S81" i="15"/>
  <c r="P32" i="26"/>
  <c r="O59" i="26"/>
  <c r="Q59" i="26" s="1"/>
  <c r="O51" i="26"/>
  <c r="Q51" i="26" s="1"/>
  <c r="O142" i="18"/>
  <c r="N142" i="18" s="1"/>
  <c r="N83" i="18"/>
  <c r="S76" i="15"/>
  <c r="P76" i="15"/>
  <c r="O59" i="6"/>
  <c r="R59" i="6"/>
  <c r="O81" i="22"/>
  <c r="R81" i="22"/>
  <c r="P1" i="39"/>
  <c r="O47" i="17"/>
  <c r="R47" i="17"/>
  <c r="P5" i="40"/>
  <c r="S5" i="40"/>
  <c r="S2" i="40" s="1"/>
  <c r="O22" i="37" s="1"/>
  <c r="Q2" i="40"/>
  <c r="K53" i="6"/>
  <c r="P65" i="15"/>
  <c r="O66" i="15" s="1"/>
  <c r="S65" i="15"/>
  <c r="L66" i="15"/>
  <c r="K80" i="3"/>
  <c r="J81" i="3" s="1"/>
  <c r="J61" i="16"/>
  <c r="P60" i="16"/>
  <c r="P79" i="3"/>
  <c r="I66" i="18"/>
  <c r="O65" i="18"/>
  <c r="P61" i="15"/>
  <c r="S61" i="15"/>
  <c r="K33" i="26"/>
  <c r="O59" i="16"/>
  <c r="R59" i="16"/>
  <c r="S7" i="41"/>
  <c r="P7" i="41"/>
  <c r="I52" i="26"/>
  <c r="L53" i="15"/>
  <c r="K54" i="15" s="1"/>
  <c r="L73" i="4"/>
  <c r="Q72" i="4"/>
  <c r="J52" i="19"/>
  <c r="Q51" i="19"/>
  <c r="L52" i="19"/>
  <c r="P52" i="19" s="1"/>
  <c r="M52" i="19"/>
  <c r="M38" i="25"/>
  <c r="L38" i="25"/>
  <c r="Q65" i="3"/>
  <c r="N65" i="3"/>
  <c r="M49" i="5"/>
  <c r="Q49" i="5" s="1"/>
  <c r="N49" i="5"/>
  <c r="N61" i="3"/>
  <c r="M61" i="3"/>
  <c r="Q61" i="3" s="1"/>
  <c r="N34" i="6"/>
  <c r="Q34" i="6"/>
  <c r="N41" i="16"/>
  <c r="Q41" i="16"/>
  <c r="L47" i="18"/>
  <c r="K19" i="35"/>
  <c r="P18" i="35"/>
  <c r="Q43" i="19"/>
  <c r="N43" i="19"/>
  <c r="J44" i="19"/>
  <c r="I37" i="23"/>
  <c r="M63" i="4"/>
  <c r="Q63" i="4" s="1"/>
  <c r="Q25" i="17"/>
  <c r="O52" i="6" l="1"/>
  <c r="S3" i="41"/>
  <c r="O7" i="37" s="1"/>
  <c r="L33" i="26"/>
  <c r="P33" i="26" s="1"/>
  <c r="R79" i="3"/>
  <c r="O79" i="3"/>
  <c r="P53" i="6"/>
  <c r="K67" i="15"/>
  <c r="Q66" i="15"/>
  <c r="S66" i="15" s="1"/>
  <c r="P80" i="3"/>
  <c r="O80" i="3" s="1"/>
  <c r="O60" i="16"/>
  <c r="R60" i="16"/>
  <c r="K61" i="16"/>
  <c r="J62" i="16" s="1"/>
  <c r="N65" i="18"/>
  <c r="Q65" i="18"/>
  <c r="J66" i="18"/>
  <c r="I67" i="18" s="1"/>
  <c r="J52" i="26"/>
  <c r="O52" i="26" s="1"/>
  <c r="Q52" i="26" s="1"/>
  <c r="I53" i="19"/>
  <c r="L54" i="15"/>
  <c r="K55" i="15" s="1"/>
  <c r="Q53" i="15"/>
  <c r="N73" i="4"/>
  <c r="M73" i="4"/>
  <c r="O52" i="19"/>
  <c r="K39" i="25"/>
  <c r="P38" i="25"/>
  <c r="N37" i="23"/>
  <c r="P37" i="23" s="1"/>
  <c r="H38" i="23"/>
  <c r="M47" i="18"/>
  <c r="P47" i="18"/>
  <c r="L19" i="35"/>
  <c r="P19" i="35" s="1"/>
  <c r="M19" i="35"/>
  <c r="I45" i="19"/>
  <c r="O44" i="19"/>
  <c r="M37" i="23"/>
  <c r="Q27" i="6"/>
  <c r="P40" i="13"/>
  <c r="P41" i="13"/>
  <c r="P61" i="16" l="1"/>
  <c r="O61" i="16" s="1"/>
  <c r="Q54" i="15"/>
  <c r="S54" i="15" s="1"/>
  <c r="P66" i="15"/>
  <c r="O67" i="15" s="1"/>
  <c r="Q3" i="41"/>
  <c r="K34" i="26"/>
  <c r="I53" i="26"/>
  <c r="J53" i="26" s="1"/>
  <c r="O53" i="6"/>
  <c r="R53" i="6"/>
  <c r="K62" i="16"/>
  <c r="L67" i="15"/>
  <c r="R80" i="3"/>
  <c r="J67" i="18"/>
  <c r="O66" i="18"/>
  <c r="K20" i="35"/>
  <c r="P20" i="35" s="1"/>
  <c r="J53" i="19"/>
  <c r="L55" i="15"/>
  <c r="K56" i="15" s="1"/>
  <c r="P53" i="15"/>
  <c r="S53" i="15"/>
  <c r="L74" i="4"/>
  <c r="Q73" i="4"/>
  <c r="Q52" i="19"/>
  <c r="N52" i="19"/>
  <c r="M39" i="25"/>
  <c r="L39" i="25"/>
  <c r="P39" i="25" s="1"/>
  <c r="I38" i="23"/>
  <c r="M20" i="35"/>
  <c r="Q44" i="19"/>
  <c r="N44" i="19"/>
  <c r="J45" i="19"/>
  <c r="Q33" i="16"/>
  <c r="Q35" i="16"/>
  <c r="O41" i="15"/>
  <c r="Q50" i="4"/>
  <c r="Q51" i="4"/>
  <c r="Q59" i="4"/>
  <c r="R59" i="4" s="1"/>
  <c r="Q60" i="4"/>
  <c r="R60" i="4" s="1"/>
  <c r="Q61" i="4"/>
  <c r="R61" i="4" s="1"/>
  <c r="M49" i="4"/>
  <c r="L33" i="23"/>
  <c r="M34" i="23"/>
  <c r="P41" i="18"/>
  <c r="R61" i="16" l="1"/>
  <c r="P54" i="15"/>
  <c r="Q55" i="15"/>
  <c r="P55" i="15" s="1"/>
  <c r="O53" i="26"/>
  <c r="Q53" i="26" s="1"/>
  <c r="L34" i="26"/>
  <c r="P34" i="26" s="1"/>
  <c r="P62" i="16"/>
  <c r="O62" i="16" s="1"/>
  <c r="K68" i="15"/>
  <c r="Q67" i="15"/>
  <c r="I68" i="18"/>
  <c r="J68" i="18" s="1"/>
  <c r="I69" i="18" s="1"/>
  <c r="O67" i="18"/>
  <c r="N66" i="18"/>
  <c r="Q66" i="18"/>
  <c r="O53" i="19"/>
  <c r="N53" i="19" s="1"/>
  <c r="I54" i="19"/>
  <c r="I54" i="26"/>
  <c r="S55" i="15"/>
  <c r="L56" i="15"/>
  <c r="K57" i="15" s="1"/>
  <c r="N38" i="23"/>
  <c r="P38" i="23" s="1"/>
  <c r="H39" i="23"/>
  <c r="N74" i="4"/>
  <c r="M74" i="4"/>
  <c r="O45" i="19"/>
  <c r="Q45" i="19" s="1"/>
  <c r="I46" i="19"/>
  <c r="M38" i="23"/>
  <c r="I33" i="23"/>
  <c r="N33" i="23" s="1"/>
  <c r="P33" i="23" s="1"/>
  <c r="P33" i="19"/>
  <c r="M33" i="23" l="1"/>
  <c r="N45" i="19"/>
  <c r="R62" i="16"/>
  <c r="Q53" i="19"/>
  <c r="Q56" i="15"/>
  <c r="S56" i="15" s="1"/>
  <c r="K35" i="26"/>
  <c r="P35" i="26" s="1"/>
  <c r="P67" i="15"/>
  <c r="O68" i="15" s="1"/>
  <c r="S67" i="15"/>
  <c r="L68" i="15"/>
  <c r="Q68" i="15" s="1"/>
  <c r="N67" i="18"/>
  <c r="Q67" i="18"/>
  <c r="O68" i="18"/>
  <c r="J69" i="18"/>
  <c r="O69" i="18" s="1"/>
  <c r="Q69" i="18" s="1"/>
  <c r="J54" i="19"/>
  <c r="J54" i="26"/>
  <c r="O54" i="26" s="1"/>
  <c r="Q54" i="26" s="1"/>
  <c r="L57" i="15"/>
  <c r="K58" i="15" s="1"/>
  <c r="P56" i="15"/>
  <c r="I39" i="23"/>
  <c r="L75" i="4"/>
  <c r="Q74" i="4"/>
  <c r="J46" i="19"/>
  <c r="Q24" i="17"/>
  <c r="I56" i="26" l="1"/>
  <c r="J56" i="26" s="1"/>
  <c r="P68" i="15"/>
  <c r="O69" i="15" s="1"/>
  <c r="P69" i="15" s="1"/>
  <c r="O70" i="15" s="1"/>
  <c r="P70" i="15" s="1"/>
  <c r="S68" i="15"/>
  <c r="N68" i="18"/>
  <c r="Q68" i="18"/>
  <c r="O54" i="19"/>
  <c r="Q54" i="19" s="1"/>
  <c r="I55" i="19"/>
  <c r="L58" i="15"/>
  <c r="K59" i="15" s="1"/>
  <c r="Q57" i="15"/>
  <c r="H40" i="23"/>
  <c r="N39" i="23"/>
  <c r="N75" i="4"/>
  <c r="M75" i="4"/>
  <c r="I47" i="19"/>
  <c r="O46" i="19"/>
  <c r="R41" i="15"/>
  <c r="N54" i="19" l="1"/>
  <c r="M55" i="19" s="1"/>
  <c r="N69" i="18"/>
  <c r="J55" i="19"/>
  <c r="Q58" i="15"/>
  <c r="P57" i="15"/>
  <c r="S57" i="15"/>
  <c r="M39" i="23"/>
  <c r="P39" i="23"/>
  <c r="I40" i="23"/>
  <c r="L76" i="4"/>
  <c r="M76" i="4" s="1"/>
  <c r="Q75" i="4"/>
  <c r="Q46" i="19"/>
  <c r="N46" i="19"/>
  <c r="J47" i="19"/>
  <c r="P14" i="35"/>
  <c r="P15" i="35"/>
  <c r="P16" i="35"/>
  <c r="Q52" i="3"/>
  <c r="O55" i="19" l="1"/>
  <c r="L59" i="15"/>
  <c r="Q59" i="15" s="1"/>
  <c r="P58" i="15"/>
  <c r="S58" i="15"/>
  <c r="H41" i="23"/>
  <c r="N40" i="23"/>
  <c r="N76" i="4"/>
  <c r="Q76" i="4"/>
  <c r="I50" i="19"/>
  <c r="O50" i="19" s="1"/>
  <c r="I48" i="19"/>
  <c r="O47" i="19"/>
  <c r="I41" i="23" l="1"/>
  <c r="H42" i="23" s="1"/>
  <c r="N41" i="23"/>
  <c r="N55" i="19"/>
  <c r="Q55" i="19"/>
  <c r="P59" i="15"/>
  <c r="S59" i="15"/>
  <c r="P40" i="23"/>
  <c r="M40" i="23"/>
  <c r="Q47" i="19"/>
  <c r="N47" i="19"/>
  <c r="J48" i="19"/>
  <c r="N50" i="19"/>
  <c r="Q50" i="19"/>
  <c r="P33" i="8"/>
  <c r="N39" i="15"/>
  <c r="M40" i="15" s="1"/>
  <c r="P24" i="9"/>
  <c r="M41" i="23" l="1"/>
  <c r="P41" i="23"/>
  <c r="I42" i="23"/>
  <c r="H43" i="23" s="1"/>
  <c r="N42" i="23"/>
  <c r="I49" i="19"/>
  <c r="O48" i="19"/>
  <c r="N48" i="19" s="1"/>
  <c r="M49" i="19" s="1"/>
  <c r="Q49" i="4"/>
  <c r="I43" i="23" l="1"/>
  <c r="N43" i="23" s="1"/>
  <c r="M42" i="23"/>
  <c r="P42" i="23"/>
  <c r="J49" i="19"/>
  <c r="O49" i="19" s="1"/>
  <c r="N49" i="19" s="1"/>
  <c r="L50" i="3"/>
  <c r="M43" i="23" l="1"/>
  <c r="P43" i="23"/>
  <c r="Q50" i="3"/>
  <c r="P31" i="19"/>
  <c r="P32" i="19"/>
  <c r="Q32" i="16"/>
  <c r="P32" i="8"/>
  <c r="Q31" i="16"/>
  <c r="R40" i="15"/>
  <c r="R39" i="15"/>
  <c r="P23" i="9"/>
  <c r="Q26" i="6" l="1"/>
  <c r="P34" i="5"/>
  <c r="O34" i="5" s="1"/>
  <c r="Q34" i="5"/>
  <c r="Q49" i="3" l="1"/>
  <c r="Q55" i="3"/>
  <c r="R25" i="11" l="1"/>
  <c r="R38" i="15"/>
  <c r="Q48" i="4" l="1"/>
  <c r="J48" i="4"/>
  <c r="K48" i="4" s="1"/>
  <c r="J49" i="4" s="1"/>
  <c r="Q52" i="22"/>
  <c r="L22" i="17"/>
  <c r="Q23" i="17"/>
  <c r="K49" i="4" l="1"/>
  <c r="J50" i="4" s="1"/>
  <c r="P48" i="4"/>
  <c r="Q25" i="6"/>
  <c r="P39" i="13"/>
  <c r="P49" i="4" l="1"/>
  <c r="R49" i="4" s="1"/>
  <c r="K50" i="4"/>
  <c r="J51" i="4" s="1"/>
  <c r="R48" i="4"/>
  <c r="P30" i="19"/>
  <c r="Q20" i="17"/>
  <c r="Q21" i="17"/>
  <c r="K51" i="4" l="1"/>
  <c r="P50" i="4"/>
  <c r="R50" i="4" s="1"/>
  <c r="Q48" i="3"/>
  <c r="L47" i="3"/>
  <c r="Q47" i="3" s="1"/>
  <c r="J52" i="4" l="1"/>
  <c r="P51" i="4"/>
  <c r="Q17" i="21"/>
  <c r="R37" i="15"/>
  <c r="Q24" i="6"/>
  <c r="K52" i="4" l="1"/>
  <c r="R51" i="4"/>
  <c r="Q46" i="3"/>
  <c r="J53" i="4" l="1"/>
  <c r="P52" i="4"/>
  <c r="R52" i="4" s="1"/>
  <c r="Q51" i="22"/>
  <c r="K53" i="4" l="1"/>
  <c r="P39" i="18"/>
  <c r="P40" i="18"/>
  <c r="P29" i="19"/>
  <c r="P53" i="4" l="1"/>
  <c r="R53" i="4" s="1"/>
  <c r="J54" i="4"/>
  <c r="Q19" i="17"/>
  <c r="L30" i="16"/>
  <c r="Q29" i="16"/>
  <c r="K54" i="4" l="1"/>
  <c r="J55" i="4" s="1"/>
  <c r="Q30" i="16"/>
  <c r="K55" i="4" l="1"/>
  <c r="J56" i="4" s="1"/>
  <c r="P54" i="4"/>
  <c r="Q23" i="6"/>
  <c r="P55" i="4" l="1"/>
  <c r="R55" i="4" s="1"/>
  <c r="K56" i="4"/>
  <c r="R54" i="4"/>
  <c r="Q45" i="3"/>
  <c r="P56" i="4" l="1"/>
  <c r="R56" i="4" s="1"/>
  <c r="J62" i="4"/>
  <c r="M7" i="1"/>
  <c r="K62" i="4" l="1"/>
  <c r="P57" i="4"/>
  <c r="Q46" i="4"/>
  <c r="P47" i="4"/>
  <c r="Q47" i="4"/>
  <c r="P26" i="26"/>
  <c r="O31" i="23"/>
  <c r="Q50" i="22"/>
  <c r="K37" i="13"/>
  <c r="P37" i="13" s="1"/>
  <c r="I37" i="13"/>
  <c r="J37" i="13" s="1"/>
  <c r="I38" i="13" s="1"/>
  <c r="J38" i="13" s="1"/>
  <c r="I39" i="13" s="1"/>
  <c r="J63" i="4" l="1"/>
  <c r="P62" i="4"/>
  <c r="R62" i="4" s="1"/>
  <c r="J39" i="13"/>
  <c r="O39" i="13" s="1"/>
  <c r="O37" i="13"/>
  <c r="Q37" i="13" s="1"/>
  <c r="R47" i="4"/>
  <c r="I40" i="13" l="1"/>
  <c r="K63" i="4"/>
  <c r="J64" i="4" s="1"/>
  <c r="J40" i="13"/>
  <c r="P58" i="4"/>
  <c r="Q39" i="13"/>
  <c r="O30" i="23"/>
  <c r="P28" i="19"/>
  <c r="P25" i="25"/>
  <c r="P63" i="4" l="1"/>
  <c r="R63" i="4" s="1"/>
  <c r="K64" i="4"/>
  <c r="I41" i="13"/>
  <c r="O40" i="13"/>
  <c r="Q40" i="13" s="1"/>
  <c r="K30" i="8"/>
  <c r="J65" i="4" l="1"/>
  <c r="P64" i="4"/>
  <c r="R64" i="4" s="1"/>
  <c r="P59" i="4"/>
  <c r="P60" i="4"/>
  <c r="P30" i="8"/>
  <c r="Q44" i="3"/>
  <c r="K65" i="4" l="1"/>
  <c r="P65" i="4" s="1"/>
  <c r="Q45" i="4"/>
  <c r="P23" i="25"/>
  <c r="L16" i="21"/>
  <c r="Q16" i="21" s="1"/>
  <c r="Q18" i="17"/>
  <c r="M17" i="17"/>
  <c r="J66" i="4" l="1"/>
  <c r="R65" i="4"/>
  <c r="O65" i="4"/>
  <c r="P61" i="4"/>
  <c r="P21" i="9"/>
  <c r="P22" i="9"/>
  <c r="L22" i="6"/>
  <c r="Q22" i="6" s="1"/>
  <c r="O36" i="13"/>
  <c r="P36" i="13"/>
  <c r="R34" i="5"/>
  <c r="K66" i="4" l="1"/>
  <c r="J67" i="4" s="1"/>
  <c r="K67" i="4" s="1"/>
  <c r="J68" i="4" s="1"/>
  <c r="Q36" i="13"/>
  <c r="P66" i="4" l="1"/>
  <c r="R66" i="4" s="1"/>
  <c r="K68" i="4"/>
  <c r="J69" i="4" s="1"/>
  <c r="Q42" i="3"/>
  <c r="Q43" i="3"/>
  <c r="O66" i="4" l="1"/>
  <c r="P68" i="4"/>
  <c r="R68" i="4" s="1"/>
  <c r="K69" i="4"/>
  <c r="J70" i="4" s="1"/>
  <c r="P67" i="4"/>
  <c r="Q49" i="22"/>
  <c r="L15" i="21"/>
  <c r="Q15" i="21" s="1"/>
  <c r="Q28" i="16"/>
  <c r="Q21" i="6"/>
  <c r="Q33" i="5"/>
  <c r="Q35" i="5"/>
  <c r="Q37" i="5"/>
  <c r="Q39" i="5"/>
  <c r="Q36" i="5"/>
  <c r="L40" i="3"/>
  <c r="M40" i="3" s="1"/>
  <c r="P69" i="4" l="1"/>
  <c r="R69" i="4" s="1"/>
  <c r="L41" i="3"/>
  <c r="Q41" i="3" s="1"/>
  <c r="K70" i="4"/>
  <c r="J71" i="4" s="1"/>
  <c r="R67" i="4"/>
  <c r="O67" i="4"/>
  <c r="N68" i="4" s="1"/>
  <c r="O68" i="4" s="1"/>
  <c r="N69" i="4" s="1"/>
  <c r="Q40" i="3"/>
  <c r="I20" i="1"/>
  <c r="O69" i="4" l="1"/>
  <c r="K71" i="4"/>
  <c r="P70" i="4"/>
  <c r="M4" i="1"/>
  <c r="J72" i="4" l="1"/>
  <c r="P71" i="4"/>
  <c r="R71" i="4" s="1"/>
  <c r="O70" i="4"/>
  <c r="R70" i="4"/>
  <c r="P25" i="26"/>
  <c r="P9" i="21"/>
  <c r="Q9" i="21"/>
  <c r="P10" i="21"/>
  <c r="Q10" i="21"/>
  <c r="P11" i="21"/>
  <c r="Q11" i="21"/>
  <c r="Q12" i="21"/>
  <c r="Q14" i="21"/>
  <c r="L13" i="21"/>
  <c r="Q44" i="4"/>
  <c r="J24" i="23"/>
  <c r="Q48" i="22"/>
  <c r="P20" i="9"/>
  <c r="K72" i="4" l="1"/>
  <c r="O71" i="4"/>
  <c r="R10" i="21"/>
  <c r="K24" i="23"/>
  <c r="J25" i="23" s="1"/>
  <c r="M13" i="21"/>
  <c r="R11" i="21"/>
  <c r="R9" i="21"/>
  <c r="Q13" i="21" l="1"/>
  <c r="J73" i="4"/>
  <c r="P72" i="4"/>
  <c r="K25" i="23"/>
  <c r="J26" i="23" s="1"/>
  <c r="O24" i="23"/>
  <c r="P35" i="13"/>
  <c r="Q20" i="6"/>
  <c r="O72" i="4" l="1"/>
  <c r="R72" i="4"/>
  <c r="K73" i="4"/>
  <c r="K26" i="23"/>
  <c r="J27" i="23" s="1"/>
  <c r="K27" i="23" s="1"/>
  <c r="O25" i="23"/>
  <c r="P38" i="18"/>
  <c r="P24" i="25"/>
  <c r="P27" i="19"/>
  <c r="P24" i="19"/>
  <c r="P25" i="19"/>
  <c r="P26" i="19"/>
  <c r="Q17" i="17"/>
  <c r="P29" i="8"/>
  <c r="Q27" i="16"/>
  <c r="J74" i="4" l="1"/>
  <c r="P73" i="4"/>
  <c r="O27" i="23"/>
  <c r="J28" i="23"/>
  <c r="K28" i="23" s="1"/>
  <c r="J29" i="23" s="1"/>
  <c r="O26" i="23"/>
  <c r="O73" i="4" l="1"/>
  <c r="R73" i="4"/>
  <c r="K74" i="4"/>
  <c r="K29" i="23"/>
  <c r="O29" i="23" s="1"/>
  <c r="M19" i="6"/>
  <c r="Q38" i="3"/>
  <c r="Q39" i="3"/>
  <c r="J38" i="3"/>
  <c r="K38" i="3" s="1"/>
  <c r="J39" i="3" s="1"/>
  <c r="K39" i="3" s="1"/>
  <c r="J75" i="4" l="1"/>
  <c r="P74" i="4"/>
  <c r="J40" i="3"/>
  <c r="P38" i="3"/>
  <c r="O74" i="4" l="1"/>
  <c r="R74" i="4"/>
  <c r="K75" i="4"/>
  <c r="K40" i="3"/>
  <c r="J41" i="3" s="1"/>
  <c r="R38" i="3"/>
  <c r="R35" i="15"/>
  <c r="R36" i="15"/>
  <c r="J76" i="4" l="1"/>
  <c r="K76" i="4" s="1"/>
  <c r="J77" i="4" s="1"/>
  <c r="P75" i="4"/>
  <c r="K41" i="3"/>
  <c r="J42" i="3" s="1"/>
  <c r="K42" i="3" s="1"/>
  <c r="P40" i="3"/>
  <c r="R40" i="3" s="1"/>
  <c r="K35" i="15"/>
  <c r="K77" i="4" l="1"/>
  <c r="O75" i="4"/>
  <c r="R75" i="4"/>
  <c r="P76" i="4"/>
  <c r="P41" i="3"/>
  <c r="R41" i="3" s="1"/>
  <c r="P42" i="3"/>
  <c r="R42" i="3" s="1"/>
  <c r="J43" i="3"/>
  <c r="K43" i="3" s="1"/>
  <c r="L35" i="15"/>
  <c r="P34" i="13"/>
  <c r="P38" i="13"/>
  <c r="J78" i="4" l="1"/>
  <c r="P77" i="4"/>
  <c r="R76" i="4"/>
  <c r="O76" i="4"/>
  <c r="K36" i="15"/>
  <c r="L36" i="15" s="1"/>
  <c r="Q35" i="15"/>
  <c r="S35" i="15" s="1"/>
  <c r="P43" i="3"/>
  <c r="R43" i="3" s="1"/>
  <c r="J44" i="3"/>
  <c r="Q19" i="6"/>
  <c r="Q36" i="15" l="1"/>
  <c r="S36" i="15" s="1"/>
  <c r="K37" i="15"/>
  <c r="O77" i="4"/>
  <c r="R77" i="4"/>
  <c r="K78" i="4"/>
  <c r="J79" i="4" s="1"/>
  <c r="K44" i="3"/>
  <c r="J45" i="3" s="1"/>
  <c r="P22" i="26"/>
  <c r="P23" i="26"/>
  <c r="I22" i="26"/>
  <c r="J22" i="26" s="1"/>
  <c r="P41" i="4"/>
  <c r="Q41" i="4"/>
  <c r="P42" i="4"/>
  <c r="Q42" i="4"/>
  <c r="L43" i="4"/>
  <c r="Q43" i="4" s="1"/>
  <c r="J43" i="4"/>
  <c r="K43" i="4" s="1"/>
  <c r="J34" i="4"/>
  <c r="K34" i="4" s="1"/>
  <c r="P78" i="4" l="1"/>
  <c r="O78" i="4" s="1"/>
  <c r="L37" i="15"/>
  <c r="Q37" i="15" s="1"/>
  <c r="S37" i="15" s="1"/>
  <c r="K79" i="4"/>
  <c r="K45" i="3"/>
  <c r="P44" i="3"/>
  <c r="J44" i="4"/>
  <c r="R41" i="4"/>
  <c r="R42" i="4"/>
  <c r="P39" i="3"/>
  <c r="P43" i="4"/>
  <c r="O22" i="26"/>
  <c r="Q22" i="26" s="1"/>
  <c r="I23" i="26"/>
  <c r="R78" i="4" l="1"/>
  <c r="K38" i="15"/>
  <c r="J80" i="4"/>
  <c r="P79" i="4"/>
  <c r="J46" i="3"/>
  <c r="P45" i="3"/>
  <c r="R44" i="3"/>
  <c r="K44" i="4"/>
  <c r="R39" i="3"/>
  <c r="R43" i="4"/>
  <c r="J23" i="26"/>
  <c r="P44" i="4" l="1"/>
  <c r="R44" i="4" s="1"/>
  <c r="L38" i="15"/>
  <c r="Q38" i="15" s="1"/>
  <c r="S38" i="15" s="1"/>
  <c r="O79" i="4"/>
  <c r="R79" i="4"/>
  <c r="K80" i="4"/>
  <c r="J81" i="4" s="1"/>
  <c r="K46" i="3"/>
  <c r="J47" i="3" s="1"/>
  <c r="R45" i="3"/>
  <c r="J45" i="4"/>
  <c r="I25" i="26"/>
  <c r="J25" i="26" s="1"/>
  <c r="O23" i="26"/>
  <c r="O22" i="23"/>
  <c r="O28" i="23"/>
  <c r="J23" i="23"/>
  <c r="O23" i="23" s="1"/>
  <c r="O21" i="23"/>
  <c r="H21" i="23"/>
  <c r="I21" i="23" s="1"/>
  <c r="H22" i="23" s="1"/>
  <c r="J17" i="23"/>
  <c r="K17" i="23" s="1"/>
  <c r="J18" i="23" s="1"/>
  <c r="K18" i="23" s="1"/>
  <c r="J19" i="23" s="1"/>
  <c r="K19" i="23" s="1"/>
  <c r="J20" i="23" s="1"/>
  <c r="K20" i="23" s="1"/>
  <c r="Q44" i="22"/>
  <c r="L45" i="22"/>
  <c r="K44" i="22"/>
  <c r="J44" i="22"/>
  <c r="P43" i="22"/>
  <c r="Q43" i="22"/>
  <c r="O22" i="11"/>
  <c r="R22" i="11"/>
  <c r="L35" i="18"/>
  <c r="P35" i="18" s="1"/>
  <c r="P22" i="25"/>
  <c r="Q8" i="21"/>
  <c r="O16" i="25"/>
  <c r="P16" i="25"/>
  <c r="O17" i="25"/>
  <c r="P17" i="25"/>
  <c r="P20" i="25"/>
  <c r="P21" i="25"/>
  <c r="K18" i="25"/>
  <c r="L18" i="25" s="1"/>
  <c r="I18" i="25"/>
  <c r="J18" i="25" s="1"/>
  <c r="I19" i="25" s="1"/>
  <c r="J19" i="25" s="1"/>
  <c r="I20" i="25" s="1"/>
  <c r="J20" i="25" s="1"/>
  <c r="I21" i="25" s="1"/>
  <c r="P22" i="19"/>
  <c r="K23" i="19"/>
  <c r="L23" i="19" s="1"/>
  <c r="I22" i="19"/>
  <c r="J22" i="19" s="1"/>
  <c r="P44" i="22" l="1"/>
  <c r="R44" i="22" s="1"/>
  <c r="I26" i="26"/>
  <c r="J26" i="26" s="1"/>
  <c r="J45" i="22"/>
  <c r="K45" i="22" s="1"/>
  <c r="I23" i="19"/>
  <c r="J23" i="19" s="1"/>
  <c r="K19" i="25"/>
  <c r="L19" i="25" s="1"/>
  <c r="K39" i="15"/>
  <c r="K81" i="4"/>
  <c r="P80" i="4"/>
  <c r="P46" i="3"/>
  <c r="R46" i="3" s="1"/>
  <c r="K47" i="3"/>
  <c r="J48" i="3" s="1"/>
  <c r="K45" i="4"/>
  <c r="O25" i="26"/>
  <c r="K36" i="18"/>
  <c r="L36" i="18" s="1"/>
  <c r="K37" i="18" s="1"/>
  <c r="P37" i="18" s="1"/>
  <c r="I22" i="23"/>
  <c r="H23" i="23" s="1"/>
  <c r="I23" i="23" s="1"/>
  <c r="H24" i="23" s="1"/>
  <c r="M45" i="22"/>
  <c r="Q17" i="25"/>
  <c r="Q23" i="26"/>
  <c r="N21" i="23"/>
  <c r="R43" i="22"/>
  <c r="P23" i="19"/>
  <c r="O22" i="19"/>
  <c r="Q22" i="19" s="1"/>
  <c r="P18" i="25"/>
  <c r="Q16" i="25"/>
  <c r="J21" i="25"/>
  <c r="I22" i="25" s="1"/>
  <c r="P19" i="25"/>
  <c r="O19" i="25"/>
  <c r="O20" i="25"/>
  <c r="Q20" i="25" s="1"/>
  <c r="O18" i="25"/>
  <c r="Q13" i="17"/>
  <c r="Q14" i="17"/>
  <c r="Q15" i="17"/>
  <c r="Q16" i="17"/>
  <c r="J13" i="17"/>
  <c r="K13" i="17" s="1"/>
  <c r="R21" i="11"/>
  <c r="R23" i="11"/>
  <c r="R24" i="11"/>
  <c r="R20" i="11"/>
  <c r="R19" i="11"/>
  <c r="K19" i="11"/>
  <c r="N18" i="11"/>
  <c r="P28" i="8"/>
  <c r="Q26" i="16"/>
  <c r="I27" i="26" l="1"/>
  <c r="J27" i="26" s="1"/>
  <c r="L46" i="22"/>
  <c r="M46" i="22" s="1"/>
  <c r="J46" i="22"/>
  <c r="K46" i="22" s="1"/>
  <c r="P45" i="4"/>
  <c r="R45" i="4" s="1"/>
  <c r="K34" i="18"/>
  <c r="L34" i="18" s="1"/>
  <c r="I24" i="19"/>
  <c r="J24" i="19" s="1"/>
  <c r="O24" i="19" s="1"/>
  <c r="J14" i="17"/>
  <c r="K14" i="17" s="1"/>
  <c r="J15" i="17" s="1"/>
  <c r="K15" i="17" s="1"/>
  <c r="J16" i="17" s="1"/>
  <c r="K16" i="17" s="1"/>
  <c r="J17" i="17" s="1"/>
  <c r="L39" i="15"/>
  <c r="Q39" i="15" s="1"/>
  <c r="S39" i="15" s="1"/>
  <c r="P81" i="4"/>
  <c r="O81" i="4" s="1"/>
  <c r="J82" i="4"/>
  <c r="O80" i="4"/>
  <c r="R80" i="4"/>
  <c r="P47" i="3"/>
  <c r="R47" i="3" s="1"/>
  <c r="P36" i="18"/>
  <c r="O26" i="26"/>
  <c r="J46" i="4"/>
  <c r="Q25" i="26"/>
  <c r="I24" i="23"/>
  <c r="H25" i="23" s="1"/>
  <c r="N23" i="23"/>
  <c r="N22" i="23"/>
  <c r="Q45" i="22"/>
  <c r="P45" i="22"/>
  <c r="P21" i="23"/>
  <c r="O23" i="19"/>
  <c r="Q23" i="19" s="1"/>
  <c r="L19" i="11"/>
  <c r="Q18" i="25"/>
  <c r="Q19" i="25"/>
  <c r="J22" i="25"/>
  <c r="I23" i="25" s="1"/>
  <c r="O21" i="25"/>
  <c r="P13" i="17"/>
  <c r="R13" i="17" s="1"/>
  <c r="P19" i="16"/>
  <c r="Q19" i="16"/>
  <c r="P20" i="16"/>
  <c r="Q20" i="16"/>
  <c r="Q21" i="16"/>
  <c r="Q22" i="16"/>
  <c r="Q23" i="16"/>
  <c r="J21" i="16"/>
  <c r="K21" i="16" s="1"/>
  <c r="Q34" i="15"/>
  <c r="Q32" i="15"/>
  <c r="Q33" i="15"/>
  <c r="R33" i="15"/>
  <c r="R31" i="15"/>
  <c r="Q31" i="15"/>
  <c r="N32" i="15"/>
  <c r="M32" i="15"/>
  <c r="R34" i="15"/>
  <c r="K30" i="15"/>
  <c r="M30" i="15" s="1"/>
  <c r="N30" i="15" s="1"/>
  <c r="L17" i="6"/>
  <c r="M17" i="6" s="1"/>
  <c r="P30" i="13"/>
  <c r="P31" i="13"/>
  <c r="K32" i="13"/>
  <c r="L32" i="13" s="1"/>
  <c r="K33" i="13" s="1"/>
  <c r="I30" i="13"/>
  <c r="J30" i="13" s="1"/>
  <c r="I31" i="13" s="1"/>
  <c r="J31" i="13" s="1"/>
  <c r="I32" i="13" s="1"/>
  <c r="J32" i="13" s="1"/>
  <c r="I33" i="13" s="1"/>
  <c r="P29" i="5"/>
  <c r="P30" i="5"/>
  <c r="P31" i="5"/>
  <c r="O31" i="5" s="1"/>
  <c r="Q31" i="5"/>
  <c r="J32" i="5"/>
  <c r="L30" i="5"/>
  <c r="L29" i="5"/>
  <c r="Q37" i="3"/>
  <c r="L36" i="3"/>
  <c r="Q36" i="3" s="1"/>
  <c r="P36" i="3"/>
  <c r="P37" i="3"/>
  <c r="P35" i="3"/>
  <c r="L35" i="3"/>
  <c r="Q35" i="3" s="1"/>
  <c r="P30" i="3"/>
  <c r="Q30" i="3"/>
  <c r="Q31" i="3"/>
  <c r="Q32" i="3"/>
  <c r="Q33" i="3"/>
  <c r="P34" i="3"/>
  <c r="Q34" i="3"/>
  <c r="J31" i="3"/>
  <c r="K31" i="3" s="1"/>
  <c r="J32" i="3" s="1"/>
  <c r="P12" i="17"/>
  <c r="Q12" i="17"/>
  <c r="Q29" i="15"/>
  <c r="R29" i="15"/>
  <c r="Q18" i="11"/>
  <c r="R18" i="11"/>
  <c r="M29" i="5" l="1"/>
  <c r="N29" i="5"/>
  <c r="O29" i="5" s="1"/>
  <c r="Q30" i="5"/>
  <c r="R30" i="5" s="1"/>
  <c r="N30" i="5"/>
  <c r="O30" i="5" s="1"/>
  <c r="R81" i="4"/>
  <c r="P15" i="17"/>
  <c r="R15" i="17" s="1"/>
  <c r="P14" i="17"/>
  <c r="R14" i="17" s="1"/>
  <c r="P16" i="17"/>
  <c r="R16" i="17" s="1"/>
  <c r="O27" i="26"/>
  <c r="Q27" i="26" s="1"/>
  <c r="I28" i="26"/>
  <c r="J47" i="22"/>
  <c r="K47" i="22" s="1"/>
  <c r="L47" i="22"/>
  <c r="Q47" i="22" s="1"/>
  <c r="K20" i="11"/>
  <c r="L20" i="11" s="1"/>
  <c r="K21" i="11" s="1"/>
  <c r="L21" i="11" s="1"/>
  <c r="P34" i="18"/>
  <c r="J22" i="16"/>
  <c r="K22" i="16" s="1"/>
  <c r="I25" i="19"/>
  <c r="J25" i="19" s="1"/>
  <c r="K40" i="15"/>
  <c r="L18" i="6"/>
  <c r="Q18" i="6" s="1"/>
  <c r="K82" i="4"/>
  <c r="S33" i="15"/>
  <c r="Q30" i="15"/>
  <c r="K46" i="4"/>
  <c r="R32" i="15"/>
  <c r="S32" i="15" s="1"/>
  <c r="Q26" i="26"/>
  <c r="N24" i="23"/>
  <c r="P24" i="23" s="1"/>
  <c r="I25" i="23"/>
  <c r="H26" i="23" s="1"/>
  <c r="Q24" i="19"/>
  <c r="J23" i="25"/>
  <c r="I24" i="25" s="1"/>
  <c r="J24" i="25" s="1"/>
  <c r="K17" i="17"/>
  <c r="O22" i="25"/>
  <c r="P32" i="13"/>
  <c r="R31" i="5"/>
  <c r="Q29" i="5"/>
  <c r="R29" i="5" s="1"/>
  <c r="R30" i="15"/>
  <c r="P46" i="22"/>
  <c r="Q46" i="22"/>
  <c r="P22" i="23"/>
  <c r="Q17" i="6"/>
  <c r="S31" i="15"/>
  <c r="R45" i="22"/>
  <c r="P23" i="23"/>
  <c r="R36" i="3"/>
  <c r="S18" i="11"/>
  <c r="Q19" i="11"/>
  <c r="Q21" i="25"/>
  <c r="R37" i="3"/>
  <c r="R12" i="17"/>
  <c r="Q20" i="11"/>
  <c r="R19" i="16"/>
  <c r="R20" i="16"/>
  <c r="P21" i="16"/>
  <c r="R21" i="16" s="1"/>
  <c r="S34" i="15"/>
  <c r="J33" i="13"/>
  <c r="L33" i="13"/>
  <c r="O32" i="13"/>
  <c r="O30" i="13"/>
  <c r="Q30" i="13" s="1"/>
  <c r="O31" i="13"/>
  <c r="Q31" i="13" s="1"/>
  <c r="R35" i="3"/>
  <c r="R30" i="3"/>
  <c r="S29" i="15"/>
  <c r="K32" i="3"/>
  <c r="J33" i="3" s="1"/>
  <c r="R34" i="3"/>
  <c r="P31" i="3"/>
  <c r="R31" i="3" s="1"/>
  <c r="Q16" i="6"/>
  <c r="J16" i="6"/>
  <c r="L27" i="5"/>
  <c r="P18" i="9"/>
  <c r="I18" i="9"/>
  <c r="J18" i="9" s="1"/>
  <c r="P17" i="9"/>
  <c r="Q28" i="3"/>
  <c r="J28" i="3"/>
  <c r="K28" i="3" s="1"/>
  <c r="K32" i="5"/>
  <c r="J33" i="5" s="1"/>
  <c r="Q28" i="5"/>
  <c r="O20" i="26"/>
  <c r="K20" i="26"/>
  <c r="P20" i="26" s="1"/>
  <c r="L42" i="22"/>
  <c r="O17" i="9"/>
  <c r="Q15" i="6"/>
  <c r="P15" i="6"/>
  <c r="L26" i="5"/>
  <c r="N26" i="5" s="1"/>
  <c r="K26" i="5"/>
  <c r="M27" i="5" l="1"/>
  <c r="N27" i="5"/>
  <c r="S30" i="15"/>
  <c r="O23" i="25"/>
  <c r="Q23" i="25" s="1"/>
  <c r="J28" i="26"/>
  <c r="I29" i="26" s="1"/>
  <c r="J48" i="22"/>
  <c r="K48" i="22" s="1"/>
  <c r="J49" i="22" s="1"/>
  <c r="I19" i="9"/>
  <c r="J19" i="9" s="1"/>
  <c r="J27" i="5"/>
  <c r="K27" i="5" s="1"/>
  <c r="Q27" i="5"/>
  <c r="P46" i="4"/>
  <c r="R46" i="4" s="1"/>
  <c r="J23" i="16"/>
  <c r="K23" i="16" s="1"/>
  <c r="L40" i="15"/>
  <c r="Q40" i="15" s="1"/>
  <c r="S40" i="15" s="1"/>
  <c r="J83" i="4"/>
  <c r="P82" i="4"/>
  <c r="I22" i="9"/>
  <c r="I20" i="9"/>
  <c r="I25" i="25"/>
  <c r="P48" i="22"/>
  <c r="R48" i="22" s="1"/>
  <c r="R46" i="22"/>
  <c r="N25" i="23"/>
  <c r="P25" i="23" s="1"/>
  <c r="I26" i="23"/>
  <c r="H27" i="23" s="1"/>
  <c r="O24" i="25"/>
  <c r="P17" i="17"/>
  <c r="R17" i="17" s="1"/>
  <c r="J18" i="17"/>
  <c r="K18" i="17" s="1"/>
  <c r="K33" i="5"/>
  <c r="Q22" i="25"/>
  <c r="O33" i="13"/>
  <c r="I34" i="13"/>
  <c r="Q32" i="13"/>
  <c r="P33" i="13"/>
  <c r="K23" i="11"/>
  <c r="L23" i="11" s="1"/>
  <c r="K24" i="11" s="1"/>
  <c r="K22" i="11"/>
  <c r="L32" i="5"/>
  <c r="Q21" i="11"/>
  <c r="S21" i="11" s="1"/>
  <c r="P47" i="22"/>
  <c r="R47" i="22" s="1"/>
  <c r="Q20" i="26"/>
  <c r="I26" i="19"/>
  <c r="J26" i="19" s="1"/>
  <c r="S20" i="11"/>
  <c r="S19" i="11"/>
  <c r="P22" i="16"/>
  <c r="R22" i="16" s="1"/>
  <c r="Q17" i="9"/>
  <c r="O18" i="9"/>
  <c r="Q18" i="9" s="1"/>
  <c r="K16" i="6"/>
  <c r="K33" i="3"/>
  <c r="P33" i="3" s="1"/>
  <c r="R33" i="3" s="1"/>
  <c r="P32" i="3"/>
  <c r="R32" i="3" s="1"/>
  <c r="P28" i="3"/>
  <c r="R28" i="3" s="1"/>
  <c r="R15" i="6"/>
  <c r="M32" i="5" l="1"/>
  <c r="N32" i="5"/>
  <c r="O28" i="26"/>
  <c r="Q28" i="26" s="1"/>
  <c r="J29" i="26"/>
  <c r="J28" i="5"/>
  <c r="P28" i="5" s="1"/>
  <c r="J24" i="16"/>
  <c r="L24" i="16" s="1"/>
  <c r="I27" i="19"/>
  <c r="J27" i="19" s="1"/>
  <c r="K41" i="15"/>
  <c r="O82" i="4"/>
  <c r="R82" i="4"/>
  <c r="K83" i="4"/>
  <c r="Q23" i="11"/>
  <c r="J20" i="9"/>
  <c r="O20" i="9" s="1"/>
  <c r="Q20" i="9" s="1"/>
  <c r="J22" i="9"/>
  <c r="J25" i="25"/>
  <c r="I26" i="25" s="1"/>
  <c r="P18" i="17"/>
  <c r="R18" i="17" s="1"/>
  <c r="J19" i="17"/>
  <c r="K49" i="22"/>
  <c r="P33" i="5"/>
  <c r="J35" i="5"/>
  <c r="K35" i="5" s="1"/>
  <c r="N26" i="23"/>
  <c r="P26" i="23" s="1"/>
  <c r="I27" i="23"/>
  <c r="H28" i="23" s="1"/>
  <c r="Q24" i="25"/>
  <c r="Q33" i="13"/>
  <c r="J34" i="13"/>
  <c r="I35" i="13" s="1"/>
  <c r="O25" i="19"/>
  <c r="L22" i="11"/>
  <c r="O26" i="19"/>
  <c r="L24" i="11"/>
  <c r="K25" i="11" s="1"/>
  <c r="L25" i="11" s="1"/>
  <c r="K26" i="11" s="1"/>
  <c r="L26" i="11" s="1"/>
  <c r="K27" i="11" s="1"/>
  <c r="L27" i="11" s="1"/>
  <c r="K28" i="11" s="1"/>
  <c r="P23" i="16"/>
  <c r="R23" i="16" s="1"/>
  <c r="J17" i="6"/>
  <c r="P27" i="5"/>
  <c r="O27" i="5" s="1"/>
  <c r="P16" i="6"/>
  <c r="P27" i="3"/>
  <c r="Q27" i="3"/>
  <c r="O25" i="25" l="1"/>
  <c r="R33" i="5"/>
  <c r="O33" i="5"/>
  <c r="R28" i="5"/>
  <c r="O28" i="5"/>
  <c r="K24" i="16"/>
  <c r="I30" i="26"/>
  <c r="O29" i="26"/>
  <c r="Q29" i="26" s="1"/>
  <c r="J50" i="22"/>
  <c r="K50" i="22" s="1"/>
  <c r="Q22" i="11"/>
  <c r="S22" i="11" s="1"/>
  <c r="I21" i="9"/>
  <c r="J21" i="9" s="1"/>
  <c r="J36" i="5"/>
  <c r="K36" i="5" s="1"/>
  <c r="J37" i="5" s="1"/>
  <c r="K37" i="5" s="1"/>
  <c r="J38" i="5" s="1"/>
  <c r="K38" i="5" s="1"/>
  <c r="J84" i="4"/>
  <c r="K84" i="4" s="1"/>
  <c r="J25" i="16"/>
  <c r="K25" i="16" s="1"/>
  <c r="L41" i="15"/>
  <c r="Q41" i="15" s="1"/>
  <c r="P83" i="4"/>
  <c r="S23" i="11"/>
  <c r="P23" i="11"/>
  <c r="J26" i="25"/>
  <c r="Q25" i="11"/>
  <c r="P25" i="11" s="1"/>
  <c r="I23" i="9"/>
  <c r="O22" i="9"/>
  <c r="Q22" i="9" s="1"/>
  <c r="Q25" i="25"/>
  <c r="K19" i="17"/>
  <c r="P49" i="22"/>
  <c r="R49" i="22" s="1"/>
  <c r="I28" i="19"/>
  <c r="N27" i="23"/>
  <c r="P27" i="23" s="1"/>
  <c r="I28" i="23"/>
  <c r="N28" i="23" s="1"/>
  <c r="Q25" i="19"/>
  <c r="Q26" i="19"/>
  <c r="O27" i="19"/>
  <c r="Q27" i="19" s="1"/>
  <c r="O34" i="13"/>
  <c r="Q34" i="13" s="1"/>
  <c r="P35" i="5"/>
  <c r="O35" i="5" s="1"/>
  <c r="P22" i="11"/>
  <c r="Q24" i="11"/>
  <c r="M24" i="16"/>
  <c r="P24" i="16"/>
  <c r="K17" i="6"/>
  <c r="J18" i="6" s="1"/>
  <c r="R27" i="5"/>
  <c r="R16" i="6"/>
  <c r="R27" i="3"/>
  <c r="P38" i="5" l="1"/>
  <c r="J30" i="26"/>
  <c r="J51" i="22"/>
  <c r="K51" i="22" s="1"/>
  <c r="J52" i="22" s="1"/>
  <c r="K52" i="22" s="1"/>
  <c r="O21" i="9"/>
  <c r="Q21" i="9" s="1"/>
  <c r="J39" i="5"/>
  <c r="K39" i="5" s="1"/>
  <c r="J40" i="5" s="1"/>
  <c r="K40" i="5" s="1"/>
  <c r="J85" i="4"/>
  <c r="I34" i="18"/>
  <c r="J34" i="18" s="1"/>
  <c r="L25" i="16"/>
  <c r="M25" i="16" s="1"/>
  <c r="J20" i="17"/>
  <c r="K20" i="17" s="1"/>
  <c r="P41" i="15"/>
  <c r="S41" i="15"/>
  <c r="K42" i="15"/>
  <c r="P84" i="4"/>
  <c r="O83" i="4"/>
  <c r="R83" i="4"/>
  <c r="Q26" i="11"/>
  <c r="S24" i="11"/>
  <c r="P24" i="11"/>
  <c r="O26" i="25"/>
  <c r="Q26" i="25" s="1"/>
  <c r="I27" i="25"/>
  <c r="S25" i="11"/>
  <c r="J23" i="9"/>
  <c r="J23" i="17"/>
  <c r="K23" i="17" s="1"/>
  <c r="J24" i="17" s="1"/>
  <c r="P19" i="17"/>
  <c r="P50" i="22"/>
  <c r="J28" i="19"/>
  <c r="R35" i="5"/>
  <c r="H29" i="23"/>
  <c r="P28" i="23"/>
  <c r="P37" i="5"/>
  <c r="O37" i="5" s="1"/>
  <c r="J35" i="13"/>
  <c r="J41" i="13"/>
  <c r="J26" i="16"/>
  <c r="Q24" i="16"/>
  <c r="R24" i="16" s="1"/>
  <c r="P25" i="16"/>
  <c r="K18" i="6"/>
  <c r="J19" i="6" s="1"/>
  <c r="P17" i="6"/>
  <c r="R17" i="6" s="1"/>
  <c r="I26" i="8"/>
  <c r="J26" i="8" s="1"/>
  <c r="I27" i="8" s="1"/>
  <c r="J27" i="8" s="1"/>
  <c r="I28" i="8" s="1"/>
  <c r="J28" i="8" s="1"/>
  <c r="I29" i="8" s="1"/>
  <c r="P18" i="16"/>
  <c r="L18" i="16"/>
  <c r="Q18" i="16" s="1"/>
  <c r="P21" i="19"/>
  <c r="R38" i="5" l="1"/>
  <c r="O38" i="5"/>
  <c r="P20" i="17"/>
  <c r="R20" i="17" s="1"/>
  <c r="P51" i="22"/>
  <c r="R51" i="22" s="1"/>
  <c r="P52" i="22"/>
  <c r="R52" i="22" s="1"/>
  <c r="I31" i="26"/>
  <c r="I32" i="26"/>
  <c r="O30" i="26"/>
  <c r="Q30" i="26" s="1"/>
  <c r="J53" i="22"/>
  <c r="K53" i="22" s="1"/>
  <c r="J54" i="22" s="1"/>
  <c r="K54" i="22" s="1"/>
  <c r="J41" i="5"/>
  <c r="K41" i="5" s="1"/>
  <c r="J42" i="5" s="1"/>
  <c r="K42" i="5" s="1"/>
  <c r="K85" i="4"/>
  <c r="P85" i="4" s="1"/>
  <c r="I35" i="18"/>
  <c r="J35" i="18" s="1"/>
  <c r="Q25" i="16"/>
  <c r="R25" i="16" s="1"/>
  <c r="I29" i="19"/>
  <c r="J29" i="19" s="1"/>
  <c r="J21" i="17"/>
  <c r="K21" i="17" s="1"/>
  <c r="L42" i="15"/>
  <c r="Q42" i="15" s="1"/>
  <c r="O84" i="4"/>
  <c r="R84" i="4"/>
  <c r="O41" i="13"/>
  <c r="Q41" i="13" s="1"/>
  <c r="I42" i="13"/>
  <c r="P26" i="11"/>
  <c r="S26" i="11"/>
  <c r="P40" i="5"/>
  <c r="J27" i="25"/>
  <c r="K24" i="17"/>
  <c r="J25" i="17" s="1"/>
  <c r="R37" i="5"/>
  <c r="P23" i="17"/>
  <c r="R23" i="17" s="1"/>
  <c r="I24" i="9"/>
  <c r="O23" i="9"/>
  <c r="J29" i="8"/>
  <c r="I30" i="8" s="1"/>
  <c r="J30" i="8" s="1"/>
  <c r="R19" i="17"/>
  <c r="R50" i="22"/>
  <c r="O28" i="19"/>
  <c r="I29" i="23"/>
  <c r="H30" i="23" s="1"/>
  <c r="O38" i="13"/>
  <c r="P39" i="5"/>
  <c r="O39" i="5" s="1"/>
  <c r="O35" i="13"/>
  <c r="P18" i="6"/>
  <c r="R18" i="6" s="1"/>
  <c r="K19" i="6"/>
  <c r="O34" i="18"/>
  <c r="Q34" i="18" s="1"/>
  <c r="K26" i="16"/>
  <c r="R18" i="16"/>
  <c r="O29" i="13"/>
  <c r="Q26" i="3"/>
  <c r="K26" i="3"/>
  <c r="P26" i="3" s="1"/>
  <c r="P42" i="22"/>
  <c r="Q42" i="22"/>
  <c r="P41" i="22"/>
  <c r="Q41" i="22"/>
  <c r="R40" i="5" l="1"/>
  <c r="O40" i="5"/>
  <c r="P41" i="5"/>
  <c r="P24" i="17"/>
  <c r="R24" i="17" s="1"/>
  <c r="P53" i="22"/>
  <c r="R53" i="22" s="1"/>
  <c r="J32" i="26"/>
  <c r="J31" i="26"/>
  <c r="O31" i="26" s="1"/>
  <c r="Q31" i="26" s="1"/>
  <c r="J55" i="22"/>
  <c r="K55" i="22" s="1"/>
  <c r="J43" i="5"/>
  <c r="K43" i="5" s="1"/>
  <c r="P43" i="5" s="1"/>
  <c r="O85" i="4"/>
  <c r="R85" i="4"/>
  <c r="J86" i="4"/>
  <c r="I36" i="18"/>
  <c r="J36" i="18" s="1"/>
  <c r="J27" i="16"/>
  <c r="K27" i="16" s="1"/>
  <c r="I30" i="19"/>
  <c r="J30" i="19" s="1"/>
  <c r="P42" i="15"/>
  <c r="S42" i="15"/>
  <c r="K43" i="15"/>
  <c r="K44" i="15"/>
  <c r="Q48" i="15"/>
  <c r="Q27" i="11"/>
  <c r="P27" i="11" s="1"/>
  <c r="J42" i="13"/>
  <c r="O42" i="13" s="1"/>
  <c r="P42" i="5"/>
  <c r="O42" i="5" s="1"/>
  <c r="O27" i="25"/>
  <c r="Q27" i="25" s="1"/>
  <c r="I28" i="25"/>
  <c r="P54" i="22"/>
  <c r="J24" i="9"/>
  <c r="O24" i="9" s="1"/>
  <c r="K25" i="17"/>
  <c r="J26" i="17" s="1"/>
  <c r="R39" i="5"/>
  <c r="P21" i="17"/>
  <c r="R21" i="17" s="1"/>
  <c r="J22" i="17"/>
  <c r="K22" i="17" s="1"/>
  <c r="Q23" i="9"/>
  <c r="O29" i="8"/>
  <c r="Q29" i="8" s="1"/>
  <c r="O30" i="8"/>
  <c r="I31" i="8"/>
  <c r="J31" i="8" s="1"/>
  <c r="I32" i="8" s="1"/>
  <c r="J32" i="8" s="1"/>
  <c r="I33" i="8" s="1"/>
  <c r="Q38" i="13"/>
  <c r="O29" i="19"/>
  <c r="Q28" i="19"/>
  <c r="N29" i="23"/>
  <c r="P29" i="23" s="1"/>
  <c r="I30" i="23"/>
  <c r="H31" i="23" s="1"/>
  <c r="Q35" i="13"/>
  <c r="P19" i="6"/>
  <c r="R19" i="6" s="1"/>
  <c r="J20" i="6"/>
  <c r="P26" i="16"/>
  <c r="R26" i="16" s="1"/>
  <c r="O28" i="8"/>
  <c r="R42" i="22"/>
  <c r="O35" i="18"/>
  <c r="Q35" i="18" s="1"/>
  <c r="R41" i="22"/>
  <c r="R26" i="3"/>
  <c r="Q17" i="11"/>
  <c r="R17" i="11"/>
  <c r="P17" i="16"/>
  <c r="Q17" i="16"/>
  <c r="Q16" i="16"/>
  <c r="R41" i="5" l="1"/>
  <c r="O41" i="5"/>
  <c r="I33" i="26"/>
  <c r="O32" i="26"/>
  <c r="Q32" i="26" s="1"/>
  <c r="I25" i="9"/>
  <c r="J25" i="9" s="1"/>
  <c r="I43" i="13"/>
  <c r="K86" i="4"/>
  <c r="J87" i="4" s="1"/>
  <c r="J28" i="16"/>
  <c r="K28" i="16" s="1"/>
  <c r="I31" i="19"/>
  <c r="J31" i="19" s="1"/>
  <c r="O31" i="19" s="1"/>
  <c r="Q31" i="19" s="1"/>
  <c r="P22" i="17"/>
  <c r="L44" i="15"/>
  <c r="K45" i="15" s="1"/>
  <c r="L43" i="15"/>
  <c r="Q43" i="15" s="1"/>
  <c r="L28" i="11"/>
  <c r="J43" i="13"/>
  <c r="O43" i="13" s="1"/>
  <c r="S27" i="11"/>
  <c r="P48" i="15"/>
  <c r="S48" i="15"/>
  <c r="Q42" i="13"/>
  <c r="N42" i="13"/>
  <c r="J44" i="5"/>
  <c r="O43" i="5"/>
  <c r="R43" i="5"/>
  <c r="R42" i="5"/>
  <c r="J28" i="25"/>
  <c r="K26" i="17"/>
  <c r="P55" i="22"/>
  <c r="R55" i="22" s="1"/>
  <c r="J56" i="22"/>
  <c r="K56" i="22" s="1"/>
  <c r="R54" i="22"/>
  <c r="J33" i="8"/>
  <c r="I34" i="8" s="1"/>
  <c r="P25" i="17"/>
  <c r="Q24" i="9"/>
  <c r="O31" i="8"/>
  <c r="O30" i="19"/>
  <c r="Q30" i="19" s="1"/>
  <c r="Q31" i="8"/>
  <c r="Q30" i="8"/>
  <c r="Q29" i="19"/>
  <c r="I31" i="23"/>
  <c r="N31" i="23" s="1"/>
  <c r="P31" i="23" s="1"/>
  <c r="N30" i="23"/>
  <c r="P30" i="23" s="1"/>
  <c r="P36" i="5"/>
  <c r="O36" i="5" s="1"/>
  <c r="P27" i="16"/>
  <c r="K20" i="6"/>
  <c r="J21" i="6" s="1"/>
  <c r="K21" i="6" s="1"/>
  <c r="J22" i="6" s="1"/>
  <c r="O36" i="18"/>
  <c r="Q36" i="18" s="1"/>
  <c r="I37" i="18"/>
  <c r="Q28" i="8"/>
  <c r="S17" i="11"/>
  <c r="R17" i="16"/>
  <c r="R16" i="11"/>
  <c r="Q16" i="11"/>
  <c r="P14" i="6"/>
  <c r="Q14" i="6"/>
  <c r="I3" i="1"/>
  <c r="Q44" i="15" l="1"/>
  <c r="S44" i="15" s="1"/>
  <c r="J33" i="26"/>
  <c r="J34" i="8"/>
  <c r="O34" i="8" s="1"/>
  <c r="K87" i="4"/>
  <c r="J88" i="4" s="1"/>
  <c r="J57" i="22"/>
  <c r="I26" i="9"/>
  <c r="I44" i="13"/>
  <c r="J44" i="13" s="1"/>
  <c r="I45" i="13" s="1"/>
  <c r="J45" i="13" s="1"/>
  <c r="P86" i="4"/>
  <c r="I32" i="19"/>
  <c r="J32" i="19" s="1"/>
  <c r="S43" i="15"/>
  <c r="P43" i="15"/>
  <c r="L45" i="15"/>
  <c r="Q45" i="15" s="1"/>
  <c r="K29" i="11"/>
  <c r="Q28" i="11"/>
  <c r="O45" i="13"/>
  <c r="N45" i="13" s="1"/>
  <c r="N43" i="13"/>
  <c r="Q43" i="13"/>
  <c r="K44" i="5"/>
  <c r="I29" i="25"/>
  <c r="O28" i="25"/>
  <c r="Q28" i="25" s="1"/>
  <c r="P26" i="17"/>
  <c r="R26" i="17" s="1"/>
  <c r="J27" i="17"/>
  <c r="J26" i="9"/>
  <c r="P56" i="22"/>
  <c r="O25" i="9"/>
  <c r="R25" i="17"/>
  <c r="O33" i="8"/>
  <c r="Q33" i="8" s="1"/>
  <c r="R36" i="5"/>
  <c r="O32" i="8"/>
  <c r="J29" i="16"/>
  <c r="P28" i="16"/>
  <c r="K22" i="6"/>
  <c r="J23" i="6" s="1"/>
  <c r="P21" i="6"/>
  <c r="R27" i="16"/>
  <c r="P20" i="6"/>
  <c r="J37" i="18"/>
  <c r="S16" i="11"/>
  <c r="R14" i="6"/>
  <c r="O44" i="13" l="1"/>
  <c r="N44" i="13" s="1"/>
  <c r="K57" i="22"/>
  <c r="P57" i="22" s="1"/>
  <c r="R57" i="22" s="1"/>
  <c r="I34" i="26"/>
  <c r="O33" i="26"/>
  <c r="Q33" i="26" s="1"/>
  <c r="Q34" i="8"/>
  <c r="N34" i="8"/>
  <c r="J34" i="1" s="1"/>
  <c r="K88" i="4"/>
  <c r="P87" i="4"/>
  <c r="I46" i="13"/>
  <c r="J46" i="13" s="1"/>
  <c r="I47" i="13" s="1"/>
  <c r="J45" i="5"/>
  <c r="K45" i="5" s="1"/>
  <c r="J46" i="5" s="1"/>
  <c r="K46" i="5" s="1"/>
  <c r="O86" i="4"/>
  <c r="R86" i="4"/>
  <c r="I38" i="18"/>
  <c r="J38" i="18" s="1"/>
  <c r="S45" i="15"/>
  <c r="P45" i="15"/>
  <c r="K46" i="15"/>
  <c r="O44" i="15"/>
  <c r="P44" i="15" s="1"/>
  <c r="P28" i="11"/>
  <c r="S28" i="11"/>
  <c r="L29" i="11"/>
  <c r="Q29" i="11" s="1"/>
  <c r="Q45" i="13"/>
  <c r="Q44" i="13"/>
  <c r="P44" i="5"/>
  <c r="R44" i="5" s="1"/>
  <c r="K27" i="17"/>
  <c r="P27" i="17" s="1"/>
  <c r="R27" i="17" s="1"/>
  <c r="J29" i="25"/>
  <c r="I30" i="25" s="1"/>
  <c r="O26" i="9"/>
  <c r="Q26" i="9" s="1"/>
  <c r="I27" i="9"/>
  <c r="R56" i="22"/>
  <c r="Q25" i="9"/>
  <c r="I33" i="19"/>
  <c r="O32" i="19"/>
  <c r="Q32" i="19" s="1"/>
  <c r="Q32" i="8"/>
  <c r="K23" i="6"/>
  <c r="P22" i="6"/>
  <c r="R22" i="6" s="1"/>
  <c r="K29" i="16"/>
  <c r="R28" i="16"/>
  <c r="R21" i="6"/>
  <c r="R20" i="6"/>
  <c r="O37" i="18"/>
  <c r="Q37" i="18" s="1"/>
  <c r="O19" i="26"/>
  <c r="P19" i="26"/>
  <c r="O21" i="26"/>
  <c r="P21" i="26"/>
  <c r="P18" i="26"/>
  <c r="P31" i="4"/>
  <c r="Q31" i="4"/>
  <c r="P32" i="4"/>
  <c r="Q32" i="4"/>
  <c r="P33" i="4"/>
  <c r="Q33" i="4"/>
  <c r="P34" i="4"/>
  <c r="Q34" i="4"/>
  <c r="P35" i="4"/>
  <c r="Q35" i="4"/>
  <c r="P36" i="4"/>
  <c r="Q36" i="4"/>
  <c r="P37" i="4"/>
  <c r="Q37" i="4"/>
  <c r="P38" i="4"/>
  <c r="Q38" i="4"/>
  <c r="P39" i="4"/>
  <c r="Q39" i="4"/>
  <c r="P40" i="4"/>
  <c r="Q40" i="4"/>
  <c r="I18" i="1"/>
  <c r="O21" i="19"/>
  <c r="Q21" i="26" l="1"/>
  <c r="J58" i="22"/>
  <c r="K58" i="22" s="1"/>
  <c r="J59" i="22" s="1"/>
  <c r="O44" i="5"/>
  <c r="J34" i="26"/>
  <c r="J89" i="4"/>
  <c r="P88" i="4"/>
  <c r="R87" i="4"/>
  <c r="O87" i="4"/>
  <c r="K30" i="11"/>
  <c r="L30" i="11" s="1"/>
  <c r="Q30" i="11" s="1"/>
  <c r="J47" i="13"/>
  <c r="O47" i="13" s="1"/>
  <c r="O46" i="13"/>
  <c r="J47" i="5"/>
  <c r="K47" i="5" s="1"/>
  <c r="I41" i="18"/>
  <c r="J41" i="18" s="1"/>
  <c r="I42" i="18" s="1"/>
  <c r="J30" i="16"/>
  <c r="K30" i="16" s="1"/>
  <c r="J28" i="17"/>
  <c r="K28" i="17" s="1"/>
  <c r="L46" i="15"/>
  <c r="Q46" i="15" s="1"/>
  <c r="P29" i="11"/>
  <c r="S29" i="11"/>
  <c r="P46" i="5"/>
  <c r="J30" i="25"/>
  <c r="O29" i="25"/>
  <c r="J27" i="9"/>
  <c r="I35" i="8"/>
  <c r="O35" i="8" s="1"/>
  <c r="J33" i="19"/>
  <c r="J24" i="6"/>
  <c r="P23" i="6"/>
  <c r="P29" i="16"/>
  <c r="R29" i="16" s="1"/>
  <c r="Q19" i="26"/>
  <c r="O38" i="18"/>
  <c r="Q38" i="18" s="1"/>
  <c r="R31" i="4"/>
  <c r="R40" i="4"/>
  <c r="R38" i="4"/>
  <c r="R36" i="4"/>
  <c r="R34" i="4"/>
  <c r="R39" i="4"/>
  <c r="R37" i="4"/>
  <c r="R35" i="4"/>
  <c r="R33" i="4"/>
  <c r="R32" i="4"/>
  <c r="Q21" i="19"/>
  <c r="O20" i="19"/>
  <c r="I12" i="1"/>
  <c r="R28" i="15"/>
  <c r="Q28" i="15"/>
  <c r="P16" i="16"/>
  <c r="R16" i="16" s="1"/>
  <c r="P58" i="22" l="1"/>
  <c r="R58" i="22" s="1"/>
  <c r="I35" i="26"/>
  <c r="O34" i="26"/>
  <c r="Q34" i="26" s="1"/>
  <c r="O88" i="4"/>
  <c r="R88" i="4"/>
  <c r="K89" i="4"/>
  <c r="J48" i="13"/>
  <c r="N47" i="13"/>
  <c r="Q47" i="13"/>
  <c r="I28" i="9"/>
  <c r="N46" i="13"/>
  <c r="Q46" i="13"/>
  <c r="J29" i="17"/>
  <c r="K29" i="17" s="1"/>
  <c r="P46" i="15"/>
  <c r="S46" i="15"/>
  <c r="K47" i="15"/>
  <c r="K31" i="11"/>
  <c r="P30" i="11"/>
  <c r="S30" i="11"/>
  <c r="J48" i="5"/>
  <c r="P47" i="5"/>
  <c r="O46" i="5"/>
  <c r="R46" i="5"/>
  <c r="K59" i="22"/>
  <c r="P59" i="22" s="1"/>
  <c r="R59" i="22" s="1"/>
  <c r="O33" i="19"/>
  <c r="Q33" i="19" s="1"/>
  <c r="I34" i="19"/>
  <c r="P28" i="17"/>
  <c r="I31" i="25"/>
  <c r="O30" i="25"/>
  <c r="Q29" i="25"/>
  <c r="J28" i="9"/>
  <c r="O27" i="9"/>
  <c r="J42" i="18"/>
  <c r="I43" i="18" s="1"/>
  <c r="I39" i="18"/>
  <c r="J39" i="18" s="1"/>
  <c r="O41" i="18"/>
  <c r="J14" i="1"/>
  <c r="J35" i="8"/>
  <c r="P30" i="16"/>
  <c r="R30" i="16" s="1"/>
  <c r="J31" i="16"/>
  <c r="K24" i="6"/>
  <c r="R23" i="6"/>
  <c r="S28" i="15"/>
  <c r="O42" i="18" l="1"/>
  <c r="J35" i="26"/>
  <c r="I49" i="13"/>
  <c r="J49" i="13" s="1"/>
  <c r="O48" i="13"/>
  <c r="J90" i="4"/>
  <c r="P89" i="4"/>
  <c r="J60" i="22"/>
  <c r="K60" i="22" s="1"/>
  <c r="P60" i="22" s="1"/>
  <c r="R60" i="22" s="1"/>
  <c r="I40" i="18"/>
  <c r="J40" i="18" s="1"/>
  <c r="L47" i="15"/>
  <c r="L31" i="11"/>
  <c r="Q31" i="11" s="1"/>
  <c r="O47" i="5"/>
  <c r="R47" i="5"/>
  <c r="K48" i="5"/>
  <c r="O28" i="9"/>
  <c r="Q28" i="9" s="1"/>
  <c r="I29" i="9"/>
  <c r="P29" i="17"/>
  <c r="R29" i="17" s="1"/>
  <c r="J30" i="17"/>
  <c r="J34" i="19"/>
  <c r="R28" i="17"/>
  <c r="O28" i="17"/>
  <c r="Q30" i="25"/>
  <c r="N30" i="25"/>
  <c r="M31" i="25" s="1"/>
  <c r="J31" i="25"/>
  <c r="O31" i="25"/>
  <c r="Q31" i="25" s="1"/>
  <c r="Q27" i="9"/>
  <c r="J43" i="18"/>
  <c r="Q42" i="18"/>
  <c r="Q41" i="18"/>
  <c r="O39" i="18"/>
  <c r="Q39" i="18" s="1"/>
  <c r="K31" i="16"/>
  <c r="P24" i="6"/>
  <c r="R24" i="6" s="1"/>
  <c r="J25" i="6"/>
  <c r="Q29" i="3"/>
  <c r="P25" i="5"/>
  <c r="O25" i="5" s="1"/>
  <c r="Q25" i="5"/>
  <c r="P26" i="5"/>
  <c r="O26" i="5" s="1"/>
  <c r="Q26" i="5"/>
  <c r="P32" i="5"/>
  <c r="O32" i="5" s="1"/>
  <c r="Q32" i="5"/>
  <c r="J10" i="35"/>
  <c r="I11" i="35" s="1"/>
  <c r="J11" i="35" s="1"/>
  <c r="I12" i="35" s="1"/>
  <c r="J12" i="35" s="1"/>
  <c r="I13" i="35" s="1"/>
  <c r="J13" i="35" s="1"/>
  <c r="J9" i="35"/>
  <c r="O9" i="35" s="1"/>
  <c r="P9" i="35"/>
  <c r="P10" i="35"/>
  <c r="I6" i="1"/>
  <c r="O16" i="9"/>
  <c r="P16" i="9"/>
  <c r="O19" i="9"/>
  <c r="P19" i="9"/>
  <c r="P22" i="3"/>
  <c r="Q22" i="3"/>
  <c r="P23" i="3"/>
  <c r="Q23" i="3"/>
  <c r="P24" i="3"/>
  <c r="Q24" i="3"/>
  <c r="P25" i="3"/>
  <c r="Q25" i="3"/>
  <c r="O18" i="26"/>
  <c r="O16" i="26"/>
  <c r="P16" i="26"/>
  <c r="O17" i="26"/>
  <c r="P17" i="26"/>
  <c r="O15" i="26"/>
  <c r="P15" i="9"/>
  <c r="P14" i="25"/>
  <c r="M14" i="25"/>
  <c r="O15" i="25"/>
  <c r="K15" i="25"/>
  <c r="P15" i="25" s="1"/>
  <c r="O11" i="26"/>
  <c r="P11" i="26"/>
  <c r="O12" i="26"/>
  <c r="P12" i="26"/>
  <c r="O13" i="26"/>
  <c r="P13" i="26"/>
  <c r="O14" i="26"/>
  <c r="P14" i="26"/>
  <c r="N28" i="9" l="1"/>
  <c r="O10" i="35"/>
  <c r="O40" i="18"/>
  <c r="Q40" i="18" s="1"/>
  <c r="O29" i="17"/>
  <c r="Q47" i="15"/>
  <c r="P47" i="15" s="1"/>
  <c r="I36" i="26"/>
  <c r="O35" i="26"/>
  <c r="Q35" i="26" s="1"/>
  <c r="N48" i="13"/>
  <c r="Q48" i="13"/>
  <c r="O49" i="13"/>
  <c r="O89" i="4"/>
  <c r="R89" i="4"/>
  <c r="K90" i="4"/>
  <c r="J61" i="22"/>
  <c r="K61" i="22" s="1"/>
  <c r="P61" i="22" s="1"/>
  <c r="R61" i="22" s="1"/>
  <c r="O34" i="19"/>
  <c r="Q34" i="19" s="1"/>
  <c r="K32" i="11"/>
  <c r="S31" i="11"/>
  <c r="P31" i="11"/>
  <c r="J49" i="5"/>
  <c r="P48" i="5"/>
  <c r="J29" i="9"/>
  <c r="K30" i="17"/>
  <c r="I32" i="25"/>
  <c r="O43" i="18"/>
  <c r="Q43" i="18" s="1"/>
  <c r="I44" i="18"/>
  <c r="N31" i="25"/>
  <c r="I14" i="35"/>
  <c r="P31" i="16"/>
  <c r="R31" i="16" s="1"/>
  <c r="J32" i="16"/>
  <c r="K25" i="6"/>
  <c r="J26" i="6" s="1"/>
  <c r="R32" i="5"/>
  <c r="Q10" i="35"/>
  <c r="Q19" i="9"/>
  <c r="R25" i="3"/>
  <c r="R23" i="3"/>
  <c r="P29" i="13"/>
  <c r="Q29" i="13" s="1"/>
  <c r="R26" i="5"/>
  <c r="Q18" i="26"/>
  <c r="Q16" i="9"/>
  <c r="R24" i="3"/>
  <c r="R25" i="5"/>
  <c r="Q15" i="25"/>
  <c r="Q16" i="26"/>
  <c r="R22" i="3"/>
  <c r="Q9" i="35"/>
  <c r="Q17" i="26"/>
  <c r="Q13" i="26"/>
  <c r="Q11" i="26"/>
  <c r="Q12" i="26"/>
  <c r="Q14" i="26"/>
  <c r="P27" i="13"/>
  <c r="I27" i="13"/>
  <c r="J27" i="13" s="1"/>
  <c r="I28" i="13" s="1"/>
  <c r="S47" i="15" l="1"/>
  <c r="J36" i="26"/>
  <c r="N49" i="13"/>
  <c r="Q49" i="13"/>
  <c r="P91" i="4"/>
  <c r="P90" i="4"/>
  <c r="J62" i="22"/>
  <c r="K62" i="22" s="1"/>
  <c r="P62" i="22" s="1"/>
  <c r="R62" i="22" s="1"/>
  <c r="J31" i="17"/>
  <c r="K31" i="17" s="1"/>
  <c r="P31" i="17" s="1"/>
  <c r="L32" i="11"/>
  <c r="Q32" i="11" s="1"/>
  <c r="S32" i="11" s="1"/>
  <c r="O48" i="5"/>
  <c r="R48" i="5"/>
  <c r="K49" i="5"/>
  <c r="O29" i="9"/>
  <c r="N29" i="9" s="1"/>
  <c r="I30" i="9"/>
  <c r="P30" i="17"/>
  <c r="J32" i="25"/>
  <c r="I33" i="25" s="1"/>
  <c r="J44" i="18"/>
  <c r="J14" i="35"/>
  <c r="P25" i="6"/>
  <c r="R25" i="6" s="1"/>
  <c r="K26" i="6"/>
  <c r="J27" i="6" s="1"/>
  <c r="K32" i="16"/>
  <c r="P32" i="16" s="1"/>
  <c r="P29" i="3"/>
  <c r="K48" i="3"/>
  <c r="J28" i="13"/>
  <c r="P28" i="13"/>
  <c r="O27" i="13"/>
  <c r="Q27" i="13" s="1"/>
  <c r="O19" i="19"/>
  <c r="Q6" i="21"/>
  <c r="J6" i="21"/>
  <c r="K6" i="21" s="1"/>
  <c r="O18" i="19"/>
  <c r="Q10" i="17"/>
  <c r="Q11" i="17"/>
  <c r="P11" i="17"/>
  <c r="Q24" i="5"/>
  <c r="Q29" i="9" l="1"/>
  <c r="O32" i="25"/>
  <c r="I37" i="26"/>
  <c r="O36" i="26"/>
  <c r="Q36" i="26" s="1"/>
  <c r="O91" i="4"/>
  <c r="R91" i="4"/>
  <c r="O90" i="4"/>
  <c r="R90" i="4"/>
  <c r="J63" i="22"/>
  <c r="K63" i="22" s="1"/>
  <c r="J50" i="5"/>
  <c r="K50" i="5" s="1"/>
  <c r="J33" i="16"/>
  <c r="K33" i="16" s="1"/>
  <c r="J32" i="17"/>
  <c r="K32" i="17" s="1"/>
  <c r="K33" i="11"/>
  <c r="P32" i="11"/>
  <c r="P49" i="5"/>
  <c r="R31" i="17"/>
  <c r="O31" i="17"/>
  <c r="J30" i="9"/>
  <c r="J33" i="25"/>
  <c r="I34" i="25" s="1"/>
  <c r="P45" i="5"/>
  <c r="R30" i="17"/>
  <c r="O30" i="17"/>
  <c r="Q32" i="25"/>
  <c r="N32" i="25"/>
  <c r="O44" i="18"/>
  <c r="Q44" i="18" s="1"/>
  <c r="I45" i="18"/>
  <c r="I15" i="35"/>
  <c r="O14" i="35"/>
  <c r="Q14" i="35" s="1"/>
  <c r="P26" i="6"/>
  <c r="R26" i="6" s="1"/>
  <c r="K27" i="6"/>
  <c r="R32" i="16"/>
  <c r="P48" i="3"/>
  <c r="R48" i="3" s="1"/>
  <c r="J49" i="3"/>
  <c r="J7" i="21"/>
  <c r="K7" i="21" s="1"/>
  <c r="P6" i="21"/>
  <c r="R6" i="21" s="1"/>
  <c r="R29" i="3"/>
  <c r="R11" i="17"/>
  <c r="O28" i="13"/>
  <c r="P11" i="6"/>
  <c r="Q11" i="6"/>
  <c r="Q12" i="6"/>
  <c r="Q13" i="6"/>
  <c r="J12" i="6"/>
  <c r="K12" i="6" s="1"/>
  <c r="J13" i="6" s="1"/>
  <c r="K13" i="6" s="1"/>
  <c r="P33" i="16" l="1"/>
  <c r="R33" i="16" s="1"/>
  <c r="P32" i="17"/>
  <c r="R32" i="17" s="1"/>
  <c r="J37" i="26"/>
  <c r="J64" i="22"/>
  <c r="K64" i="22" s="1"/>
  <c r="J34" i="16"/>
  <c r="J33" i="17"/>
  <c r="K33" i="17" s="1"/>
  <c r="L33" i="11"/>
  <c r="J51" i="5"/>
  <c r="P50" i="5"/>
  <c r="R49" i="5"/>
  <c r="O49" i="5"/>
  <c r="O30" i="9"/>
  <c r="Q30" i="9" s="1"/>
  <c r="I31" i="9"/>
  <c r="O45" i="5"/>
  <c r="R45" i="5"/>
  <c r="J34" i="25"/>
  <c r="O33" i="25"/>
  <c r="P63" i="22"/>
  <c r="J45" i="18"/>
  <c r="J28" i="6"/>
  <c r="K34" i="16"/>
  <c r="J15" i="35"/>
  <c r="I16" i="35" s="1"/>
  <c r="P27" i="6"/>
  <c r="K49" i="3"/>
  <c r="J50" i="3" s="1"/>
  <c r="J8" i="21"/>
  <c r="P12" i="6"/>
  <c r="R11" i="6"/>
  <c r="P13" i="6"/>
  <c r="Q28" i="13"/>
  <c r="P24" i="5"/>
  <c r="O24" i="5" s="1"/>
  <c r="Q21" i="5"/>
  <c r="Q22" i="5"/>
  <c r="Q23" i="5"/>
  <c r="P11" i="25"/>
  <c r="Q11" i="25" s="1"/>
  <c r="P12" i="25"/>
  <c r="Q12" i="25" s="1"/>
  <c r="P13" i="25"/>
  <c r="P10" i="25"/>
  <c r="N30" i="9" l="1"/>
  <c r="O15" i="35"/>
  <c r="O32" i="17"/>
  <c r="P49" i="3"/>
  <c r="R49" i="3" s="1"/>
  <c r="I38" i="26"/>
  <c r="O37" i="26"/>
  <c r="Q37" i="26" s="1"/>
  <c r="J65" i="22"/>
  <c r="K65" i="22" s="1"/>
  <c r="K34" i="11"/>
  <c r="J35" i="17"/>
  <c r="Q33" i="11"/>
  <c r="O50" i="5"/>
  <c r="R50" i="5"/>
  <c r="K51" i="5"/>
  <c r="P51" i="5" s="1"/>
  <c r="P33" i="17"/>
  <c r="J31" i="9"/>
  <c r="I35" i="25"/>
  <c r="O34" i="25"/>
  <c r="Q33" i="25"/>
  <c r="N33" i="25"/>
  <c r="P64" i="22"/>
  <c r="O63" i="22"/>
  <c r="R63" i="22"/>
  <c r="O45" i="18"/>
  <c r="Q45" i="18" s="1"/>
  <c r="I46" i="18"/>
  <c r="K28" i="6"/>
  <c r="J29" i="6" s="1"/>
  <c r="Q15" i="35"/>
  <c r="J16" i="35"/>
  <c r="O16" i="35" s="1"/>
  <c r="Q16" i="35" s="1"/>
  <c r="J35" i="16"/>
  <c r="P34" i="16"/>
  <c r="R27" i="6"/>
  <c r="K50" i="3"/>
  <c r="J52" i="3" s="1"/>
  <c r="K8" i="21"/>
  <c r="R13" i="6"/>
  <c r="R12" i="6"/>
  <c r="R24" i="5"/>
  <c r="K35" i="17" l="1"/>
  <c r="P35" i="17" s="1"/>
  <c r="J38" i="26"/>
  <c r="J66" i="22"/>
  <c r="K66" i="22" s="1"/>
  <c r="P66" i="22" s="1"/>
  <c r="L34" i="11"/>
  <c r="I32" i="9"/>
  <c r="J52" i="5"/>
  <c r="K52" i="5" s="1"/>
  <c r="P33" i="11"/>
  <c r="S33" i="11"/>
  <c r="O51" i="5"/>
  <c r="R51" i="5"/>
  <c r="O33" i="17"/>
  <c r="R33" i="17"/>
  <c r="J32" i="9"/>
  <c r="O31" i="9"/>
  <c r="P65" i="22"/>
  <c r="Q34" i="25"/>
  <c r="N34" i="25"/>
  <c r="J35" i="25"/>
  <c r="I36" i="25" s="1"/>
  <c r="R64" i="22"/>
  <c r="O64" i="22"/>
  <c r="J46" i="18"/>
  <c r="I17" i="35"/>
  <c r="K29" i="6"/>
  <c r="J30" i="6" s="1"/>
  <c r="K35" i="16"/>
  <c r="P28" i="6"/>
  <c r="R34" i="16"/>
  <c r="P50" i="3"/>
  <c r="J12" i="21"/>
  <c r="J14" i="21"/>
  <c r="P8" i="21"/>
  <c r="P15" i="26"/>
  <c r="Q15" i="26" s="1"/>
  <c r="P27" i="22"/>
  <c r="Q27" i="22"/>
  <c r="Q28" i="22"/>
  <c r="Q29" i="22"/>
  <c r="Q30" i="22"/>
  <c r="Q31" i="22"/>
  <c r="P32" i="22"/>
  <c r="Q32" i="22"/>
  <c r="P33" i="22"/>
  <c r="Q33" i="22"/>
  <c r="P34" i="22"/>
  <c r="Q34" i="22"/>
  <c r="P35" i="22"/>
  <c r="Q35" i="22"/>
  <c r="P36" i="22"/>
  <c r="Q36" i="22"/>
  <c r="P37" i="22"/>
  <c r="Q37" i="22"/>
  <c r="P38" i="22"/>
  <c r="Q38" i="22"/>
  <c r="P39" i="22"/>
  <c r="Q39" i="22"/>
  <c r="P40" i="22"/>
  <c r="Q40" i="22"/>
  <c r="J28" i="22"/>
  <c r="K28" i="22" s="1"/>
  <c r="J29" i="22" s="1"/>
  <c r="K29" i="22" s="1"/>
  <c r="J30" i="22" s="1"/>
  <c r="K30" i="22" s="1"/>
  <c r="J31" i="22" s="1"/>
  <c r="K31" i="22" s="1"/>
  <c r="Q5" i="21"/>
  <c r="J5" i="21"/>
  <c r="K5" i="21" s="1"/>
  <c r="Q27" i="15"/>
  <c r="R27" i="15"/>
  <c r="O15" i="9"/>
  <c r="Q15" i="9" s="1"/>
  <c r="P23" i="5"/>
  <c r="O23" i="5" s="1"/>
  <c r="J36" i="17" l="1"/>
  <c r="K36" i="17" s="1"/>
  <c r="O35" i="17"/>
  <c r="R35" i="17"/>
  <c r="J34" i="17"/>
  <c r="I39" i="26"/>
  <c r="O38" i="26"/>
  <c r="Q38" i="26" s="1"/>
  <c r="J67" i="22"/>
  <c r="K67" i="22" s="1"/>
  <c r="P67" i="22" s="1"/>
  <c r="K35" i="11"/>
  <c r="Q34" i="11"/>
  <c r="I33" i="9"/>
  <c r="J36" i="16"/>
  <c r="K36" i="16" s="1"/>
  <c r="P36" i="16" s="1"/>
  <c r="J53" i="5"/>
  <c r="P52" i="5"/>
  <c r="J33" i="9"/>
  <c r="O66" i="22"/>
  <c r="R66" i="22"/>
  <c r="J36" i="25"/>
  <c r="I37" i="25" s="1"/>
  <c r="O32" i="9"/>
  <c r="Q31" i="9"/>
  <c r="N31" i="9"/>
  <c r="R65" i="22"/>
  <c r="O65" i="22"/>
  <c r="O35" i="25"/>
  <c r="I47" i="18"/>
  <c r="O46" i="18"/>
  <c r="Q46" i="18" s="1"/>
  <c r="J17" i="35"/>
  <c r="K30" i="6"/>
  <c r="J31" i="6" s="1"/>
  <c r="P29" i="6"/>
  <c r="R28" i="6"/>
  <c r="P35" i="16"/>
  <c r="K52" i="3"/>
  <c r="J53" i="3" s="1"/>
  <c r="R50" i="3"/>
  <c r="K14" i="21"/>
  <c r="K12" i="21"/>
  <c r="R8" i="21"/>
  <c r="R40" i="22"/>
  <c r="P5" i="21"/>
  <c r="R5" i="21" s="1"/>
  <c r="R39" i="22"/>
  <c r="R37" i="22"/>
  <c r="R35" i="22"/>
  <c r="R27" i="22"/>
  <c r="R33" i="22"/>
  <c r="R38" i="22"/>
  <c r="R36" i="22"/>
  <c r="R34" i="22"/>
  <c r="R32" i="22"/>
  <c r="S27" i="15"/>
  <c r="R23" i="5"/>
  <c r="P30" i="22"/>
  <c r="R30" i="22" s="1"/>
  <c r="P28" i="22"/>
  <c r="P31" i="22"/>
  <c r="R31" i="22" s="1"/>
  <c r="P29" i="22"/>
  <c r="R29" i="22" s="1"/>
  <c r="P26" i="22"/>
  <c r="Q26" i="22"/>
  <c r="R26" i="22" s="1"/>
  <c r="O17" i="19"/>
  <c r="P10" i="17"/>
  <c r="Q26" i="15"/>
  <c r="R26" i="15"/>
  <c r="Q15" i="11"/>
  <c r="O18" i="8"/>
  <c r="P18" i="8"/>
  <c r="O19" i="8"/>
  <c r="P19" i="8"/>
  <c r="O20" i="8"/>
  <c r="P20" i="8"/>
  <c r="O21" i="8"/>
  <c r="P21" i="8"/>
  <c r="P13" i="9"/>
  <c r="O13" i="9"/>
  <c r="K34" i="17" l="1"/>
  <c r="P34" i="17" s="1"/>
  <c r="J39" i="26"/>
  <c r="J68" i="22"/>
  <c r="K68" i="22" s="1"/>
  <c r="J13" i="21"/>
  <c r="K13" i="21" s="1"/>
  <c r="S34" i="11"/>
  <c r="P34" i="11"/>
  <c r="L35" i="11"/>
  <c r="K36" i="11" s="1"/>
  <c r="J37" i="16"/>
  <c r="K37" i="16" s="1"/>
  <c r="R52" i="5"/>
  <c r="O52" i="5"/>
  <c r="K53" i="5"/>
  <c r="P36" i="17"/>
  <c r="O36" i="17" s="1"/>
  <c r="J37" i="17"/>
  <c r="O67" i="22"/>
  <c r="R67" i="22"/>
  <c r="J37" i="25"/>
  <c r="O33" i="9"/>
  <c r="O36" i="25"/>
  <c r="N32" i="9"/>
  <c r="Q32" i="9"/>
  <c r="Q35" i="25"/>
  <c r="N35" i="25"/>
  <c r="K31" i="6"/>
  <c r="J32" i="6" s="1"/>
  <c r="J47" i="18"/>
  <c r="O17" i="35"/>
  <c r="Q17" i="35" s="1"/>
  <c r="I18" i="35"/>
  <c r="P30" i="6"/>
  <c r="R29" i="6"/>
  <c r="R36" i="16"/>
  <c r="R35" i="16"/>
  <c r="K53" i="3"/>
  <c r="J54" i="3" s="1"/>
  <c r="I11" i="1"/>
  <c r="P52" i="3"/>
  <c r="P14" i="21"/>
  <c r="R14" i="21" s="1"/>
  <c r="J15" i="21"/>
  <c r="P12" i="21"/>
  <c r="R12" i="21" s="1"/>
  <c r="Q20" i="8"/>
  <c r="S26" i="15"/>
  <c r="R10" i="17"/>
  <c r="Q21" i="8"/>
  <c r="Q19" i="8"/>
  <c r="Q18" i="8"/>
  <c r="R28" i="22"/>
  <c r="Q13" i="9"/>
  <c r="O16" i="19"/>
  <c r="P21" i="3"/>
  <c r="Q21" i="3"/>
  <c r="R36" i="17" l="1"/>
  <c r="O34" i="17"/>
  <c r="R34" i="17"/>
  <c r="P37" i="16"/>
  <c r="R37" i="16" s="1"/>
  <c r="Q35" i="11"/>
  <c r="S35" i="11" s="1"/>
  <c r="I40" i="26"/>
  <c r="O39" i="26"/>
  <c r="Q39" i="26" s="1"/>
  <c r="L36" i="11"/>
  <c r="P13" i="21"/>
  <c r="R13" i="21" s="1"/>
  <c r="J38" i="16"/>
  <c r="K38" i="16" s="1"/>
  <c r="J54" i="5"/>
  <c r="P53" i="5"/>
  <c r="K37" i="17"/>
  <c r="J69" i="22"/>
  <c r="P68" i="22"/>
  <c r="I38" i="25"/>
  <c r="O37" i="25"/>
  <c r="Q33" i="9"/>
  <c r="N33" i="9"/>
  <c r="J34" i="9"/>
  <c r="O34" i="9" s="1"/>
  <c r="N36" i="25"/>
  <c r="Q36" i="25"/>
  <c r="K32" i="6"/>
  <c r="J33" i="6" s="1"/>
  <c r="P31" i="6"/>
  <c r="O47" i="18"/>
  <c r="Q47" i="18" s="1"/>
  <c r="I48" i="18"/>
  <c r="J18" i="35"/>
  <c r="R30" i="6"/>
  <c r="K54" i="3"/>
  <c r="P53" i="3"/>
  <c r="R52" i="3"/>
  <c r="K15" i="21"/>
  <c r="R21" i="3"/>
  <c r="I11" i="25"/>
  <c r="J11" i="25" s="1"/>
  <c r="O10" i="25"/>
  <c r="O10" i="26"/>
  <c r="P10" i="26"/>
  <c r="P9" i="26"/>
  <c r="P4" i="21"/>
  <c r="Q4" i="21"/>
  <c r="Q24" i="15"/>
  <c r="R24" i="15"/>
  <c r="Q25" i="15"/>
  <c r="R25" i="15"/>
  <c r="Q10" i="6"/>
  <c r="P16" i="5"/>
  <c r="O16" i="5" s="1"/>
  <c r="Q16" i="5"/>
  <c r="P35" i="11" l="1"/>
  <c r="N47" i="18"/>
  <c r="J40" i="26"/>
  <c r="Q36" i="11"/>
  <c r="S36" i="11" s="1"/>
  <c r="P15" i="21"/>
  <c r="R15" i="21" s="1"/>
  <c r="I12" i="25"/>
  <c r="J12" i="25" s="1"/>
  <c r="I13" i="25" s="1"/>
  <c r="J38" i="17"/>
  <c r="K38" i="17" s="1"/>
  <c r="O53" i="5"/>
  <c r="R53" i="5"/>
  <c r="K54" i="5"/>
  <c r="P37" i="17"/>
  <c r="O68" i="22"/>
  <c r="R68" i="22"/>
  <c r="K69" i="22"/>
  <c r="N37" i="25"/>
  <c r="Q37" i="25"/>
  <c r="J38" i="25"/>
  <c r="I35" i="9"/>
  <c r="N34" i="9"/>
  <c r="Q34" i="9"/>
  <c r="K33" i="6"/>
  <c r="P32" i="6"/>
  <c r="R31" i="6"/>
  <c r="O31" i="6"/>
  <c r="J48" i="18"/>
  <c r="J39" i="16"/>
  <c r="P38" i="16"/>
  <c r="R38" i="16" s="1"/>
  <c r="I19" i="35"/>
  <c r="O18" i="35"/>
  <c r="Q18" i="35" s="1"/>
  <c r="P54" i="3"/>
  <c r="R54" i="3" s="1"/>
  <c r="J55" i="3"/>
  <c r="R53" i="3"/>
  <c r="J16" i="21"/>
  <c r="S25" i="15"/>
  <c r="S24" i="15"/>
  <c r="Q10" i="25"/>
  <c r="J13" i="25"/>
  <c r="Q10" i="26"/>
  <c r="R4" i="21"/>
  <c r="R16" i="5"/>
  <c r="P10" i="6"/>
  <c r="R10" i="6" s="1"/>
  <c r="P20" i="4"/>
  <c r="Q20" i="4"/>
  <c r="P21" i="4"/>
  <c r="Q21" i="4"/>
  <c r="P22" i="4"/>
  <c r="Q22" i="4"/>
  <c r="P23" i="4"/>
  <c r="Q23" i="4"/>
  <c r="P24" i="4"/>
  <c r="Q24" i="4"/>
  <c r="P25" i="4"/>
  <c r="Q25" i="4"/>
  <c r="P26" i="4"/>
  <c r="Q26" i="4"/>
  <c r="P27" i="4"/>
  <c r="Q27" i="4"/>
  <c r="P28" i="4"/>
  <c r="Q28" i="4"/>
  <c r="P29" i="4"/>
  <c r="Q29" i="4"/>
  <c r="P30" i="4"/>
  <c r="Q30" i="4"/>
  <c r="N7" i="23"/>
  <c r="O7" i="23"/>
  <c r="P8" i="17"/>
  <c r="Q8" i="17"/>
  <c r="P9" i="17"/>
  <c r="Q9" i="17"/>
  <c r="P9" i="6"/>
  <c r="Q9" i="6"/>
  <c r="Q8" i="6"/>
  <c r="I41" i="26" l="1"/>
  <c r="O40" i="26"/>
  <c r="Q40" i="26" s="1"/>
  <c r="P36" i="11"/>
  <c r="I14" i="25"/>
  <c r="O14" i="25" s="1"/>
  <c r="N14" i="25" s="1"/>
  <c r="J55" i="5"/>
  <c r="P54" i="5"/>
  <c r="J39" i="17"/>
  <c r="P38" i="17"/>
  <c r="O37" i="17"/>
  <c r="R37" i="17"/>
  <c r="J70" i="22"/>
  <c r="P69" i="22"/>
  <c r="I39" i="25"/>
  <c r="O38" i="25"/>
  <c r="J35" i="9"/>
  <c r="J34" i="6"/>
  <c r="P33" i="6"/>
  <c r="R32" i="6"/>
  <c r="O32" i="6"/>
  <c r="O48" i="18"/>
  <c r="N48" i="18" s="1"/>
  <c r="I49" i="18"/>
  <c r="K39" i="16"/>
  <c r="J19" i="35"/>
  <c r="I20" i="35" s="1"/>
  <c r="K55" i="3"/>
  <c r="P55" i="3" s="1"/>
  <c r="K16" i="21"/>
  <c r="P7" i="23"/>
  <c r="R30" i="4"/>
  <c r="O13" i="25"/>
  <c r="Q13" i="25" s="1"/>
  <c r="R29" i="4"/>
  <c r="R27" i="4"/>
  <c r="R25" i="4"/>
  <c r="R21" i="4"/>
  <c r="R28" i="4"/>
  <c r="R26" i="4"/>
  <c r="R24" i="4"/>
  <c r="R22" i="4"/>
  <c r="R20" i="4"/>
  <c r="R9" i="17"/>
  <c r="R9" i="6"/>
  <c r="R8" i="17"/>
  <c r="R23" i="4"/>
  <c r="Q14" i="25" l="1"/>
  <c r="Q48" i="18"/>
  <c r="J41" i="26"/>
  <c r="J17" i="21"/>
  <c r="K17" i="21" s="1"/>
  <c r="J18" i="21" s="1"/>
  <c r="K18" i="21" s="1"/>
  <c r="J40" i="16"/>
  <c r="K40" i="16" s="1"/>
  <c r="O54" i="5"/>
  <c r="R54" i="5"/>
  <c r="K55" i="5"/>
  <c r="P55" i="5" s="1"/>
  <c r="R38" i="17"/>
  <c r="O38" i="17"/>
  <c r="K39" i="17"/>
  <c r="O69" i="22"/>
  <c r="R69" i="22"/>
  <c r="K70" i="22"/>
  <c r="O35" i="9"/>
  <c r="N35" i="9" s="1"/>
  <c r="I36" i="9"/>
  <c r="N38" i="25"/>
  <c r="Q38" i="25"/>
  <c r="J39" i="25"/>
  <c r="Q35" i="9"/>
  <c r="O33" i="6"/>
  <c r="R33" i="6"/>
  <c r="K34" i="6"/>
  <c r="J35" i="6" s="1"/>
  <c r="J49" i="18"/>
  <c r="J20" i="35"/>
  <c r="J57" i="3"/>
  <c r="K57" i="3" s="1"/>
  <c r="J58" i="3" s="1"/>
  <c r="J56" i="3"/>
  <c r="P39" i="16"/>
  <c r="O19" i="35"/>
  <c r="R55" i="3"/>
  <c r="O55" i="3"/>
  <c r="P16" i="21"/>
  <c r="R16" i="21" s="1"/>
  <c r="O7" i="25"/>
  <c r="P7" i="25"/>
  <c r="O8" i="25"/>
  <c r="P8" i="25"/>
  <c r="O9" i="25"/>
  <c r="P9" i="25"/>
  <c r="O11" i="25"/>
  <c r="O12" i="25"/>
  <c r="P17" i="21" l="1"/>
  <c r="R17" i="21" s="1"/>
  <c r="P34" i="6"/>
  <c r="O34" i="6" s="1"/>
  <c r="I42" i="26"/>
  <c r="J42" i="26" s="1"/>
  <c r="I43" i="26" s="1"/>
  <c r="J43" i="26" s="1"/>
  <c r="I44" i="26" s="1"/>
  <c r="J44" i="26" s="1"/>
  <c r="I45" i="26" s="1"/>
  <c r="J45" i="26" s="1"/>
  <c r="I46" i="26" s="1"/>
  <c r="J46" i="26" s="1"/>
  <c r="I47" i="26" s="1"/>
  <c r="O41" i="26"/>
  <c r="Q41" i="26" s="1"/>
  <c r="J56" i="5"/>
  <c r="K56" i="5" s="1"/>
  <c r="J41" i="16"/>
  <c r="K41" i="16" s="1"/>
  <c r="P39" i="17"/>
  <c r="R39" i="17" s="1"/>
  <c r="J40" i="17"/>
  <c r="O55" i="5"/>
  <c r="R55" i="5"/>
  <c r="J71" i="22"/>
  <c r="P70" i="22"/>
  <c r="J36" i="9"/>
  <c r="I40" i="25"/>
  <c r="O39" i="25"/>
  <c r="O49" i="18"/>
  <c r="Q49" i="18" s="1"/>
  <c r="I50" i="18"/>
  <c r="K35" i="6"/>
  <c r="J36" i="6" s="1"/>
  <c r="O20" i="35"/>
  <c r="N20" i="35" s="1"/>
  <c r="I21" i="35"/>
  <c r="K58" i="3"/>
  <c r="J59" i="3" s="1"/>
  <c r="K56" i="3"/>
  <c r="P56" i="3" s="1"/>
  <c r="P57" i="3"/>
  <c r="P40" i="16"/>
  <c r="R39" i="16"/>
  <c r="O39" i="16"/>
  <c r="Q19" i="35"/>
  <c r="N19" i="35"/>
  <c r="J19" i="21"/>
  <c r="P18" i="21"/>
  <c r="O18" i="21" s="1"/>
  <c r="Q9" i="25"/>
  <c r="Q7" i="25"/>
  <c r="Q8" i="25"/>
  <c r="Q20" i="35" l="1"/>
  <c r="R34" i="6"/>
  <c r="P56" i="5"/>
  <c r="O56" i="5" s="1"/>
  <c r="N49" i="18"/>
  <c r="O39" i="17"/>
  <c r="J8" i="1"/>
  <c r="I37" i="9"/>
  <c r="J37" i="9" s="1"/>
  <c r="O37" i="9" s="1"/>
  <c r="J57" i="5"/>
  <c r="K57" i="5" s="1"/>
  <c r="J42" i="16"/>
  <c r="K42" i="16" s="1"/>
  <c r="K40" i="17"/>
  <c r="J47" i="26"/>
  <c r="O70" i="22"/>
  <c r="R70" i="22"/>
  <c r="K71" i="22"/>
  <c r="O36" i="9"/>
  <c r="Q39" i="25"/>
  <c r="N39" i="25"/>
  <c r="J40" i="25"/>
  <c r="K36" i="6"/>
  <c r="J50" i="18"/>
  <c r="O50" i="18" s="1"/>
  <c r="P35" i="6"/>
  <c r="J21" i="35"/>
  <c r="K59" i="3"/>
  <c r="J60" i="3" s="1"/>
  <c r="P58" i="3"/>
  <c r="P41" i="16"/>
  <c r="R57" i="3"/>
  <c r="O57" i="3"/>
  <c r="R56" i="3"/>
  <c r="O56" i="3"/>
  <c r="R40" i="16"/>
  <c r="O40" i="16"/>
  <c r="R18" i="21"/>
  <c r="K19" i="21"/>
  <c r="P19" i="21" s="1"/>
  <c r="Q9" i="11"/>
  <c r="R9" i="11"/>
  <c r="S9" i="11" s="1"/>
  <c r="Q10" i="11"/>
  <c r="R10" i="11"/>
  <c r="S10" i="11" s="1"/>
  <c r="Q11" i="11"/>
  <c r="R11" i="11"/>
  <c r="S11" i="11" s="1"/>
  <c r="Q12" i="11"/>
  <c r="R12" i="11"/>
  <c r="S12" i="11" s="1"/>
  <c r="Q13" i="11"/>
  <c r="R13" i="11"/>
  <c r="S13" i="11" s="1"/>
  <c r="Q14" i="11"/>
  <c r="R14" i="11"/>
  <c r="O12" i="19"/>
  <c r="O13" i="19"/>
  <c r="O14" i="19"/>
  <c r="O15" i="19"/>
  <c r="P6" i="17"/>
  <c r="Q6" i="17"/>
  <c r="P7" i="17"/>
  <c r="Q7" i="17"/>
  <c r="R56" i="5" l="1"/>
  <c r="I51" i="18"/>
  <c r="J51" i="18" s="1"/>
  <c r="O51" i="18" s="1"/>
  <c r="J20" i="21"/>
  <c r="I38" i="9"/>
  <c r="J38" i="9" s="1"/>
  <c r="J58" i="5"/>
  <c r="J43" i="16"/>
  <c r="K43" i="16" s="1"/>
  <c r="J41" i="17"/>
  <c r="P57" i="5"/>
  <c r="P40" i="17"/>
  <c r="I48" i="26"/>
  <c r="N37" i="9"/>
  <c r="Q37" i="9"/>
  <c r="J72" i="22"/>
  <c r="P71" i="22"/>
  <c r="N36" i="9"/>
  <c r="Q36" i="9"/>
  <c r="O40" i="25"/>
  <c r="N40" i="25" s="1"/>
  <c r="I41" i="25"/>
  <c r="P36" i="6"/>
  <c r="R36" i="6" s="1"/>
  <c r="J37" i="6"/>
  <c r="N50" i="18"/>
  <c r="Q50" i="18"/>
  <c r="P42" i="16"/>
  <c r="O35" i="6"/>
  <c r="R35" i="6"/>
  <c r="K60" i="3"/>
  <c r="I22" i="35"/>
  <c r="O21" i="35"/>
  <c r="P59" i="3"/>
  <c r="O58" i="3"/>
  <c r="R58" i="3"/>
  <c r="R41" i="16"/>
  <c r="O41" i="16"/>
  <c r="R19" i="21"/>
  <c r="R7" i="17"/>
  <c r="S14" i="11"/>
  <c r="R6" i="17"/>
  <c r="P8" i="6"/>
  <c r="P18" i="3"/>
  <c r="Q18" i="3"/>
  <c r="O10" i="9"/>
  <c r="P10" i="9"/>
  <c r="O11" i="9"/>
  <c r="P11" i="9"/>
  <c r="O12" i="9"/>
  <c r="P12" i="9"/>
  <c r="O14" i="9"/>
  <c r="P14" i="9"/>
  <c r="O9" i="26"/>
  <c r="Q9" i="26" s="1"/>
  <c r="P8" i="26"/>
  <c r="O8" i="26"/>
  <c r="P7" i="6"/>
  <c r="Q7" i="6"/>
  <c r="Q40" i="25" l="1"/>
  <c r="O36" i="6"/>
  <c r="I39" i="9"/>
  <c r="K58" i="5"/>
  <c r="J59" i="5" s="1"/>
  <c r="I52" i="18"/>
  <c r="J52" i="18" s="1"/>
  <c r="K41" i="17"/>
  <c r="O57" i="5"/>
  <c r="R57" i="5"/>
  <c r="O40" i="17"/>
  <c r="R40" i="17"/>
  <c r="J39" i="9"/>
  <c r="J48" i="26"/>
  <c r="O48" i="26" s="1"/>
  <c r="Q48" i="26" s="1"/>
  <c r="O38" i="9"/>
  <c r="O71" i="22"/>
  <c r="R71" i="22"/>
  <c r="K72" i="22"/>
  <c r="J41" i="25"/>
  <c r="O41" i="25" s="1"/>
  <c r="J44" i="16"/>
  <c r="P43" i="16"/>
  <c r="K37" i="6"/>
  <c r="J38" i="6" s="1"/>
  <c r="N51" i="18"/>
  <c r="Q51" i="18"/>
  <c r="O42" i="16"/>
  <c r="R42" i="16"/>
  <c r="J61" i="3"/>
  <c r="P60" i="3"/>
  <c r="Q21" i="35"/>
  <c r="N21" i="35"/>
  <c r="M22" i="35" s="1"/>
  <c r="J22" i="35"/>
  <c r="I23" i="35" s="1"/>
  <c r="R59" i="3"/>
  <c r="O59" i="3"/>
  <c r="K20" i="21"/>
  <c r="P20" i="21" s="1"/>
  <c r="R20" i="21" s="1"/>
  <c r="Q14" i="9"/>
  <c r="Q8" i="26"/>
  <c r="Q12" i="9"/>
  <c r="Q10" i="9"/>
  <c r="Q11" i="9"/>
  <c r="R18" i="3"/>
  <c r="R8" i="6"/>
  <c r="R7" i="6"/>
  <c r="P17" i="3"/>
  <c r="Q17" i="3"/>
  <c r="J21" i="21" l="1"/>
  <c r="I40" i="9"/>
  <c r="J40" i="9" s="1"/>
  <c r="K59" i="5"/>
  <c r="J60" i="5" s="1"/>
  <c r="P58" i="5"/>
  <c r="I53" i="18"/>
  <c r="J53" i="18" s="1"/>
  <c r="I54" i="18" s="1"/>
  <c r="J54" i="18" s="1"/>
  <c r="I42" i="25"/>
  <c r="J42" i="25" s="1"/>
  <c r="O42" i="25" s="1"/>
  <c r="J42" i="17"/>
  <c r="P41" i="17"/>
  <c r="O39" i="9"/>
  <c r="N38" i="9"/>
  <c r="Q38" i="9"/>
  <c r="J73" i="22"/>
  <c r="P72" i="22"/>
  <c r="N41" i="25"/>
  <c r="Q41" i="25"/>
  <c r="J23" i="35"/>
  <c r="I24" i="35" s="1"/>
  <c r="K38" i="6"/>
  <c r="J39" i="6" s="1"/>
  <c r="O43" i="16"/>
  <c r="R43" i="16"/>
  <c r="K44" i="16"/>
  <c r="P37" i="6"/>
  <c r="O52" i="18"/>
  <c r="O60" i="3"/>
  <c r="R60" i="3"/>
  <c r="K61" i="3"/>
  <c r="O22" i="35"/>
  <c r="Q22" i="35" s="1"/>
  <c r="R17" i="3"/>
  <c r="P15" i="3"/>
  <c r="Q15" i="3"/>
  <c r="H14" i="1"/>
  <c r="O25" i="13"/>
  <c r="P25" i="13"/>
  <c r="O26" i="13"/>
  <c r="P26" i="13"/>
  <c r="J9" i="1"/>
  <c r="I17" i="1"/>
  <c r="O7" i="9"/>
  <c r="O4" i="35"/>
  <c r="O5" i="35"/>
  <c r="O6" i="35"/>
  <c r="O7" i="35"/>
  <c r="O8" i="35"/>
  <c r="O11" i="35"/>
  <c r="O12" i="35"/>
  <c r="O13" i="35"/>
  <c r="O3" i="35"/>
  <c r="N22" i="35" l="1"/>
  <c r="P59" i="5"/>
  <c r="O59" i="5" s="1"/>
  <c r="K60" i="5"/>
  <c r="O40" i="9"/>
  <c r="Q40" i="9" s="1"/>
  <c r="O58" i="5"/>
  <c r="R58" i="5"/>
  <c r="I55" i="18"/>
  <c r="J55" i="18" s="1"/>
  <c r="I43" i="25"/>
  <c r="J43" i="25" s="1"/>
  <c r="I44" i="25" s="1"/>
  <c r="O41" i="17"/>
  <c r="R41" i="17"/>
  <c r="K42" i="17"/>
  <c r="J43" i="17" s="1"/>
  <c r="I41" i="9"/>
  <c r="N39" i="9"/>
  <c r="Q39" i="9"/>
  <c r="O54" i="18"/>
  <c r="J24" i="35"/>
  <c r="K39" i="6"/>
  <c r="J40" i="6" s="1"/>
  <c r="O72" i="22"/>
  <c r="R72" i="22"/>
  <c r="K73" i="22"/>
  <c r="Q42" i="25"/>
  <c r="N42" i="25"/>
  <c r="O23" i="35"/>
  <c r="P38" i="6"/>
  <c r="J45" i="16"/>
  <c r="P44" i="16"/>
  <c r="O37" i="6"/>
  <c r="R37" i="6"/>
  <c r="O53" i="18"/>
  <c r="N52" i="18"/>
  <c r="Q52" i="18"/>
  <c r="J62" i="3"/>
  <c r="P61" i="3"/>
  <c r="K21" i="21"/>
  <c r="P21" i="21" s="1"/>
  <c r="Q25" i="13"/>
  <c r="Q26" i="13"/>
  <c r="R15" i="3"/>
  <c r="P214" i="35"/>
  <c r="Q214" i="35" s="1"/>
  <c r="P213" i="35"/>
  <c r="Q213" i="35" s="1"/>
  <c r="P212" i="35"/>
  <c r="Q212" i="35" s="1"/>
  <c r="P211" i="35"/>
  <c r="Q211" i="35" s="1"/>
  <c r="P210" i="35"/>
  <c r="Q210" i="35" s="1"/>
  <c r="P209" i="35"/>
  <c r="Q209" i="35" s="1"/>
  <c r="P208" i="35"/>
  <c r="Q208" i="35" s="1"/>
  <c r="P207" i="35"/>
  <c r="Q207" i="35" s="1"/>
  <c r="P206" i="35"/>
  <c r="Q206" i="35" s="1"/>
  <c r="P205" i="35"/>
  <c r="Q205" i="35" s="1"/>
  <c r="P204" i="35"/>
  <c r="Q204" i="35" s="1"/>
  <c r="P203" i="35"/>
  <c r="Q203" i="35" s="1"/>
  <c r="P202" i="35"/>
  <c r="Q202" i="35" s="1"/>
  <c r="P201" i="35"/>
  <c r="Q201" i="35" s="1"/>
  <c r="P200" i="35"/>
  <c r="Q200" i="35" s="1"/>
  <c r="P199" i="35"/>
  <c r="Q199" i="35" s="1"/>
  <c r="P198" i="35"/>
  <c r="Q198" i="35" s="1"/>
  <c r="P197" i="35"/>
  <c r="Q197" i="35" s="1"/>
  <c r="P196" i="35"/>
  <c r="Q196" i="35" s="1"/>
  <c r="P195" i="35"/>
  <c r="Q195" i="35" s="1"/>
  <c r="P194" i="35"/>
  <c r="Q194" i="35" s="1"/>
  <c r="P193" i="35"/>
  <c r="Q193" i="35" s="1"/>
  <c r="P192" i="35"/>
  <c r="Q192" i="35" s="1"/>
  <c r="P191" i="35"/>
  <c r="Q191" i="35" s="1"/>
  <c r="P190" i="35"/>
  <c r="Q190" i="35" s="1"/>
  <c r="P189" i="35"/>
  <c r="Q189" i="35" s="1"/>
  <c r="P188" i="35"/>
  <c r="Q188" i="35" s="1"/>
  <c r="P187" i="35"/>
  <c r="Q187" i="35" s="1"/>
  <c r="P186" i="35"/>
  <c r="Q186" i="35" s="1"/>
  <c r="P185" i="35"/>
  <c r="Q185" i="35" s="1"/>
  <c r="P184" i="35"/>
  <c r="Q184" i="35" s="1"/>
  <c r="P183" i="35"/>
  <c r="Q183" i="35" s="1"/>
  <c r="P182" i="35"/>
  <c r="Q182" i="35" s="1"/>
  <c r="P181" i="35"/>
  <c r="Q181" i="35" s="1"/>
  <c r="P180" i="35"/>
  <c r="Q180" i="35" s="1"/>
  <c r="P179" i="35"/>
  <c r="Q179" i="35" s="1"/>
  <c r="P178" i="35"/>
  <c r="Q178" i="35" s="1"/>
  <c r="P177" i="35"/>
  <c r="Q177" i="35" s="1"/>
  <c r="P176" i="35"/>
  <c r="Q176" i="35" s="1"/>
  <c r="P175" i="35"/>
  <c r="Q175" i="35" s="1"/>
  <c r="P174" i="35"/>
  <c r="Q174" i="35" s="1"/>
  <c r="P173" i="35"/>
  <c r="Q173" i="35" s="1"/>
  <c r="P172" i="35"/>
  <c r="Q172" i="35" s="1"/>
  <c r="P171" i="35"/>
  <c r="Q171" i="35" s="1"/>
  <c r="P170" i="35"/>
  <c r="Q170" i="35" s="1"/>
  <c r="P169" i="35"/>
  <c r="Q169" i="35" s="1"/>
  <c r="P168" i="35"/>
  <c r="Q168" i="35" s="1"/>
  <c r="P167" i="35"/>
  <c r="Q167" i="35" s="1"/>
  <c r="P166" i="35"/>
  <c r="Q166" i="35" s="1"/>
  <c r="P165" i="35"/>
  <c r="Q165" i="35" s="1"/>
  <c r="P164" i="35"/>
  <c r="Q164" i="35" s="1"/>
  <c r="P163" i="35"/>
  <c r="Q163" i="35" s="1"/>
  <c r="P162" i="35"/>
  <c r="Q162" i="35" s="1"/>
  <c r="P161" i="35"/>
  <c r="Q161" i="35" s="1"/>
  <c r="P160" i="35"/>
  <c r="Q160" i="35" s="1"/>
  <c r="P159" i="35"/>
  <c r="Q159" i="35" s="1"/>
  <c r="P158" i="35"/>
  <c r="Q158" i="35" s="1"/>
  <c r="P157" i="35"/>
  <c r="Q157" i="35" s="1"/>
  <c r="P156" i="35"/>
  <c r="Q156" i="35" s="1"/>
  <c r="P155" i="35"/>
  <c r="Q155" i="35" s="1"/>
  <c r="P154" i="35"/>
  <c r="Q154" i="35" s="1"/>
  <c r="P153" i="35"/>
  <c r="Q153" i="35" s="1"/>
  <c r="P152" i="35"/>
  <c r="Q152" i="35" s="1"/>
  <c r="P151" i="35"/>
  <c r="Q151" i="35" s="1"/>
  <c r="P150" i="35"/>
  <c r="Q150" i="35" s="1"/>
  <c r="P149" i="35"/>
  <c r="Q149" i="35" s="1"/>
  <c r="P148" i="35"/>
  <c r="Q148" i="35" s="1"/>
  <c r="P147" i="35"/>
  <c r="Q147" i="35" s="1"/>
  <c r="P146" i="35"/>
  <c r="Q146" i="35" s="1"/>
  <c r="P145" i="35"/>
  <c r="Q145" i="35" s="1"/>
  <c r="P144" i="35"/>
  <c r="Q144" i="35" s="1"/>
  <c r="P143" i="35"/>
  <c r="Q143" i="35" s="1"/>
  <c r="P142" i="35"/>
  <c r="Q142" i="35" s="1"/>
  <c r="P141" i="35"/>
  <c r="Q141" i="35" s="1"/>
  <c r="P140" i="35"/>
  <c r="Q140" i="35" s="1"/>
  <c r="P139" i="35"/>
  <c r="Q139" i="35" s="1"/>
  <c r="P138" i="35"/>
  <c r="Q138" i="35" s="1"/>
  <c r="P137" i="35"/>
  <c r="Q137" i="35" s="1"/>
  <c r="P136" i="35"/>
  <c r="Q136" i="35" s="1"/>
  <c r="P135" i="35"/>
  <c r="Q135" i="35" s="1"/>
  <c r="P134" i="35"/>
  <c r="Q134" i="35" s="1"/>
  <c r="P133" i="35"/>
  <c r="Q133" i="35" s="1"/>
  <c r="P132" i="35"/>
  <c r="Q132" i="35" s="1"/>
  <c r="P131" i="35"/>
  <c r="Q131" i="35" s="1"/>
  <c r="P130" i="35"/>
  <c r="Q130" i="35" s="1"/>
  <c r="P129" i="35"/>
  <c r="Q129" i="35" s="1"/>
  <c r="P128" i="35"/>
  <c r="Q128" i="35" s="1"/>
  <c r="P127" i="35"/>
  <c r="Q127" i="35" s="1"/>
  <c r="P126" i="35"/>
  <c r="Q126" i="35" s="1"/>
  <c r="P125" i="35"/>
  <c r="Q125" i="35" s="1"/>
  <c r="P124" i="35"/>
  <c r="Q124" i="35" s="1"/>
  <c r="P123" i="35"/>
  <c r="Q123" i="35" s="1"/>
  <c r="P122" i="35"/>
  <c r="Q122" i="35" s="1"/>
  <c r="P121" i="35"/>
  <c r="Q121" i="35" s="1"/>
  <c r="P120" i="35"/>
  <c r="Q120" i="35" s="1"/>
  <c r="P119" i="35"/>
  <c r="Q119" i="35" s="1"/>
  <c r="P118" i="35"/>
  <c r="Q118" i="35" s="1"/>
  <c r="P117" i="35"/>
  <c r="Q117" i="35" s="1"/>
  <c r="P116" i="35"/>
  <c r="Q116" i="35" s="1"/>
  <c r="P115" i="35"/>
  <c r="Q115" i="35" s="1"/>
  <c r="P114" i="35"/>
  <c r="Q114" i="35" s="1"/>
  <c r="P113" i="35"/>
  <c r="Q113" i="35" s="1"/>
  <c r="P112" i="35"/>
  <c r="Q112" i="35" s="1"/>
  <c r="P111" i="35"/>
  <c r="Q111" i="35" s="1"/>
  <c r="P110" i="35"/>
  <c r="Q110" i="35" s="1"/>
  <c r="P109" i="35"/>
  <c r="Q109" i="35" s="1"/>
  <c r="P108" i="35"/>
  <c r="Q108" i="35" s="1"/>
  <c r="P107" i="35"/>
  <c r="Q107" i="35" s="1"/>
  <c r="P106" i="35"/>
  <c r="Q106" i="35" s="1"/>
  <c r="P105" i="35"/>
  <c r="Q105" i="35" s="1"/>
  <c r="P104" i="35"/>
  <c r="Q104" i="35" s="1"/>
  <c r="P103" i="35"/>
  <c r="Q103" i="35" s="1"/>
  <c r="P102" i="35"/>
  <c r="Q102" i="35" s="1"/>
  <c r="P101" i="35"/>
  <c r="Q101" i="35" s="1"/>
  <c r="P100" i="35"/>
  <c r="Q100" i="35" s="1"/>
  <c r="P99" i="35"/>
  <c r="Q99" i="35" s="1"/>
  <c r="P98" i="35"/>
  <c r="Q98" i="35" s="1"/>
  <c r="P97" i="35"/>
  <c r="Q97" i="35" s="1"/>
  <c r="P96" i="35"/>
  <c r="Q96" i="35" s="1"/>
  <c r="P95" i="35"/>
  <c r="Q95" i="35" s="1"/>
  <c r="P94" i="35"/>
  <c r="Q94" i="35" s="1"/>
  <c r="P93" i="35"/>
  <c r="Q93" i="35" s="1"/>
  <c r="P92" i="35"/>
  <c r="Q92" i="35" s="1"/>
  <c r="P91" i="35"/>
  <c r="Q91" i="35" s="1"/>
  <c r="P90" i="35"/>
  <c r="Q90" i="35" s="1"/>
  <c r="P89" i="35"/>
  <c r="Q89" i="35" s="1"/>
  <c r="P88" i="35"/>
  <c r="Q88" i="35" s="1"/>
  <c r="P87" i="35"/>
  <c r="Q87" i="35" s="1"/>
  <c r="P86" i="35"/>
  <c r="Q86" i="35" s="1"/>
  <c r="P85" i="35"/>
  <c r="Q85" i="35" s="1"/>
  <c r="P84" i="35"/>
  <c r="Q84" i="35" s="1"/>
  <c r="P83" i="35"/>
  <c r="Q83" i="35" s="1"/>
  <c r="P82" i="35"/>
  <c r="Q82" i="35" s="1"/>
  <c r="P81" i="35"/>
  <c r="Q81" i="35" s="1"/>
  <c r="P80" i="35"/>
  <c r="Q80" i="35" s="1"/>
  <c r="P79" i="35"/>
  <c r="Q79" i="35" s="1"/>
  <c r="P78" i="35"/>
  <c r="Q78" i="35" s="1"/>
  <c r="P77" i="35"/>
  <c r="Q77" i="35" s="1"/>
  <c r="P76" i="35"/>
  <c r="Q76" i="35" s="1"/>
  <c r="P75" i="35"/>
  <c r="Q75" i="35" s="1"/>
  <c r="P74" i="35"/>
  <c r="Q74" i="35" s="1"/>
  <c r="P73" i="35"/>
  <c r="Q73" i="35" s="1"/>
  <c r="P72" i="35"/>
  <c r="Q72" i="35" s="1"/>
  <c r="P71" i="35"/>
  <c r="Q71" i="35" s="1"/>
  <c r="P70" i="35"/>
  <c r="Q70" i="35" s="1"/>
  <c r="P69" i="35"/>
  <c r="Q69" i="35" s="1"/>
  <c r="P68" i="35"/>
  <c r="Q68" i="35" s="1"/>
  <c r="P67" i="35"/>
  <c r="Q67" i="35" s="1"/>
  <c r="P66" i="35"/>
  <c r="Q66" i="35" s="1"/>
  <c r="P65" i="35"/>
  <c r="Q65" i="35" s="1"/>
  <c r="P64" i="35"/>
  <c r="Q64" i="35" s="1"/>
  <c r="P63" i="35"/>
  <c r="Q63" i="35" s="1"/>
  <c r="P62" i="35"/>
  <c r="Q62" i="35" s="1"/>
  <c r="P61" i="35"/>
  <c r="Q61" i="35" s="1"/>
  <c r="P60" i="35"/>
  <c r="Q60" i="35" s="1"/>
  <c r="P59" i="35"/>
  <c r="Q59" i="35" s="1"/>
  <c r="P58" i="35"/>
  <c r="Q58" i="35" s="1"/>
  <c r="P57" i="35"/>
  <c r="Q57" i="35" s="1"/>
  <c r="P56" i="35"/>
  <c r="Q56" i="35" s="1"/>
  <c r="P55" i="35"/>
  <c r="Q55" i="35" s="1"/>
  <c r="P54" i="35"/>
  <c r="Q54" i="35" s="1"/>
  <c r="P53" i="35"/>
  <c r="Q53" i="35" s="1"/>
  <c r="P52" i="35"/>
  <c r="Q52" i="35" s="1"/>
  <c r="P51" i="35"/>
  <c r="Q51" i="35" s="1"/>
  <c r="P50" i="35"/>
  <c r="Q50" i="35" s="1"/>
  <c r="P49" i="35"/>
  <c r="Q49" i="35" s="1"/>
  <c r="P48" i="35"/>
  <c r="Q48" i="35" s="1"/>
  <c r="P47" i="35"/>
  <c r="Q47" i="35" s="1"/>
  <c r="P46" i="35"/>
  <c r="Q46" i="35" s="1"/>
  <c r="P45" i="35"/>
  <c r="Q45" i="35" s="1"/>
  <c r="P44" i="35"/>
  <c r="Q44" i="35" s="1"/>
  <c r="P43" i="35"/>
  <c r="Q43" i="35" s="1"/>
  <c r="P42" i="35"/>
  <c r="Q42" i="35" s="1"/>
  <c r="P41" i="35"/>
  <c r="Q41" i="35" s="1"/>
  <c r="P40" i="35"/>
  <c r="Q40" i="35" s="1"/>
  <c r="P39" i="35"/>
  <c r="Q39" i="35" s="1"/>
  <c r="P38" i="35"/>
  <c r="Q38" i="35" s="1"/>
  <c r="P37" i="35"/>
  <c r="Q37" i="35" s="1"/>
  <c r="P36" i="35"/>
  <c r="Q36" i="35" s="1"/>
  <c r="P35" i="35"/>
  <c r="Q35" i="35" s="1"/>
  <c r="P13" i="35"/>
  <c r="Q13" i="35" s="1"/>
  <c r="P12" i="35"/>
  <c r="Q12" i="35" s="1"/>
  <c r="P11" i="35"/>
  <c r="Q11" i="35" s="1"/>
  <c r="P8" i="35"/>
  <c r="P7" i="35"/>
  <c r="Q7" i="35" s="1"/>
  <c r="P6" i="35"/>
  <c r="Q6" i="35" s="1"/>
  <c r="P5" i="35"/>
  <c r="Q5" i="35" s="1"/>
  <c r="P4" i="35"/>
  <c r="Q4" i="35" s="1"/>
  <c r="P3" i="35"/>
  <c r="N40" i="9" l="1"/>
  <c r="O43" i="25"/>
  <c r="N43" i="25" s="1"/>
  <c r="R59" i="5"/>
  <c r="P60" i="5"/>
  <c r="P73" i="22"/>
  <c r="O73" i="22" s="1"/>
  <c r="J74" i="22"/>
  <c r="K43" i="17"/>
  <c r="P43" i="17" s="1"/>
  <c r="I56" i="18"/>
  <c r="J56" i="18" s="1"/>
  <c r="P42" i="17"/>
  <c r="J44" i="25"/>
  <c r="J41" i="9"/>
  <c r="O41" i="9" s="1"/>
  <c r="O24" i="35"/>
  <c r="Q24" i="35" s="1"/>
  <c r="I25" i="35"/>
  <c r="O55" i="18"/>
  <c r="K40" i="6"/>
  <c r="J41" i="6" s="1"/>
  <c r="N54" i="18"/>
  <c r="Q54" i="18"/>
  <c r="P39" i="6"/>
  <c r="N23" i="35"/>
  <c r="Q23" i="35"/>
  <c r="O38" i="6"/>
  <c r="R38" i="6"/>
  <c r="R44" i="16"/>
  <c r="O44" i="16"/>
  <c r="K45" i="16"/>
  <c r="N53" i="18"/>
  <c r="Q53" i="18"/>
  <c r="R61" i="3"/>
  <c r="O61" i="3"/>
  <c r="K62" i="3"/>
  <c r="J63" i="3" s="1"/>
  <c r="J22" i="21"/>
  <c r="R21" i="21"/>
  <c r="Q8" i="35"/>
  <c r="P1" i="35"/>
  <c r="Q3" i="35"/>
  <c r="Q43" i="25" l="1"/>
  <c r="N24" i="35"/>
  <c r="R73" i="22"/>
  <c r="P62" i="3"/>
  <c r="R62" i="3" s="1"/>
  <c r="H20" i="1"/>
  <c r="O60" i="5"/>
  <c r="R60" i="5"/>
  <c r="K74" i="22"/>
  <c r="O43" i="17"/>
  <c r="R43" i="17"/>
  <c r="J44" i="17"/>
  <c r="I42" i="9"/>
  <c r="J42" i="9" s="1"/>
  <c r="O44" i="25"/>
  <c r="Q44" i="25" s="1"/>
  <c r="I45" i="25"/>
  <c r="O42" i="17"/>
  <c r="R42" i="17"/>
  <c r="J19" i="1"/>
  <c r="N41" i="9"/>
  <c r="Q41" i="9"/>
  <c r="O56" i="18"/>
  <c r="N56" i="18" s="1"/>
  <c r="I57" i="18"/>
  <c r="J25" i="35"/>
  <c r="I26" i="35" s="1"/>
  <c r="K41" i="6"/>
  <c r="J42" i="6" s="1"/>
  <c r="Q55" i="18"/>
  <c r="N55" i="18"/>
  <c r="P40" i="6"/>
  <c r="O39" i="6"/>
  <c r="R39" i="6"/>
  <c r="J46" i="16"/>
  <c r="P45" i="16"/>
  <c r="K63" i="3"/>
  <c r="J64" i="3" s="1"/>
  <c r="K22" i="21"/>
  <c r="P19" i="4"/>
  <c r="L6" i="6"/>
  <c r="Q6" i="6" s="1"/>
  <c r="K6" i="6"/>
  <c r="P6" i="6" s="1"/>
  <c r="O24" i="13"/>
  <c r="R17" i="15"/>
  <c r="N44" i="25" l="1"/>
  <c r="O62" i="3"/>
  <c r="Q56" i="18"/>
  <c r="J20" i="1"/>
  <c r="J75" i="22"/>
  <c r="P74" i="22"/>
  <c r="K44" i="17"/>
  <c r="J45" i="25"/>
  <c r="O42" i="9"/>
  <c r="N42" i="9" s="1"/>
  <c r="I43" i="9"/>
  <c r="J57" i="18"/>
  <c r="O57" i="18" s="1"/>
  <c r="J26" i="35"/>
  <c r="O26" i="35" s="1"/>
  <c r="K42" i="6"/>
  <c r="J43" i="6" s="1"/>
  <c r="O25" i="35"/>
  <c r="P41" i="6"/>
  <c r="O40" i="6"/>
  <c r="R40" i="6"/>
  <c r="O45" i="16"/>
  <c r="R45" i="16"/>
  <c r="K46" i="16"/>
  <c r="K64" i="3"/>
  <c r="P63" i="3"/>
  <c r="J23" i="21"/>
  <c r="P22" i="21"/>
  <c r="R22" i="21" s="1"/>
  <c r="R6" i="6"/>
  <c r="N5" i="23"/>
  <c r="Q3" i="21"/>
  <c r="P3" i="21"/>
  <c r="Q5" i="17"/>
  <c r="P5" i="17"/>
  <c r="P10" i="16"/>
  <c r="Q10" i="16"/>
  <c r="P11" i="16"/>
  <c r="Q11" i="16"/>
  <c r="P12" i="16"/>
  <c r="Q12" i="16"/>
  <c r="P14" i="16"/>
  <c r="Q14" i="16"/>
  <c r="P15" i="16"/>
  <c r="Q15" i="16"/>
  <c r="Q42" i="9" l="1"/>
  <c r="P42" i="6"/>
  <c r="O42" i="6" s="1"/>
  <c r="P44" i="17"/>
  <c r="O44" i="17" s="1"/>
  <c r="J45" i="17"/>
  <c r="R74" i="22"/>
  <c r="O74" i="22"/>
  <c r="K75" i="22"/>
  <c r="P75" i="22" s="1"/>
  <c r="I46" i="25"/>
  <c r="O45" i="25"/>
  <c r="I59" i="18"/>
  <c r="J59" i="18" s="1"/>
  <c r="I60" i="18" s="1"/>
  <c r="I58" i="18"/>
  <c r="J43" i="9"/>
  <c r="N57" i="18"/>
  <c r="Q57" i="18"/>
  <c r="I27" i="35"/>
  <c r="K43" i="6"/>
  <c r="P43" i="6" s="1"/>
  <c r="N26" i="35"/>
  <c r="Q26" i="35"/>
  <c r="N25" i="35"/>
  <c r="Q25" i="35"/>
  <c r="O41" i="6"/>
  <c r="R41" i="6"/>
  <c r="P46" i="16"/>
  <c r="R46" i="16" s="1"/>
  <c r="J47" i="16"/>
  <c r="J65" i="3"/>
  <c r="P64" i="3"/>
  <c r="O63" i="3"/>
  <c r="R63" i="3"/>
  <c r="K23" i="21"/>
  <c r="P23" i="21" s="1"/>
  <c r="O23" i="21" s="1"/>
  <c r="R14" i="16"/>
  <c r="R12" i="16"/>
  <c r="R15" i="16"/>
  <c r="R10" i="16"/>
  <c r="R3" i="21"/>
  <c r="R5" i="17"/>
  <c r="R11" i="16"/>
  <c r="Q16" i="15"/>
  <c r="R16" i="15"/>
  <c r="L6" i="11"/>
  <c r="L4" i="11"/>
  <c r="J22" i="8"/>
  <c r="O8" i="9"/>
  <c r="P12" i="5"/>
  <c r="O12" i="5" s="1"/>
  <c r="R42" i="6" l="1"/>
  <c r="R44" i="17"/>
  <c r="O46" i="16"/>
  <c r="K45" i="17"/>
  <c r="R75" i="22"/>
  <c r="O75" i="22"/>
  <c r="J76" i="22"/>
  <c r="J24" i="21"/>
  <c r="K24" i="21" s="1"/>
  <c r="J60" i="18"/>
  <c r="J58" i="18"/>
  <c r="O58" i="18" s="1"/>
  <c r="O59" i="18"/>
  <c r="N45" i="25"/>
  <c r="Q45" i="25"/>
  <c r="J46" i="25"/>
  <c r="I47" i="25" s="1"/>
  <c r="O43" i="9"/>
  <c r="N43" i="9" s="1"/>
  <c r="I44" i="9"/>
  <c r="Q43" i="9"/>
  <c r="J44" i="6"/>
  <c r="J27" i="35"/>
  <c r="O43" i="6"/>
  <c r="R43" i="6"/>
  <c r="K47" i="16"/>
  <c r="O64" i="3"/>
  <c r="R64" i="3"/>
  <c r="K65" i="3"/>
  <c r="R23" i="21"/>
  <c r="S16" i="15"/>
  <c r="P45" i="17" l="1"/>
  <c r="P3" i="17" s="1"/>
  <c r="O16" i="37" s="1"/>
  <c r="K76" i="22"/>
  <c r="J47" i="25"/>
  <c r="O47" i="25" s="1"/>
  <c r="Q47" i="25" s="1"/>
  <c r="N59" i="18"/>
  <c r="Q59" i="18"/>
  <c r="N58" i="18"/>
  <c r="Q58" i="18"/>
  <c r="I61" i="18"/>
  <c r="O60" i="18"/>
  <c r="O46" i="25"/>
  <c r="J44" i="9"/>
  <c r="K44" i="6"/>
  <c r="O27" i="35"/>
  <c r="Q27" i="35" s="1"/>
  <c r="I28" i="35"/>
  <c r="J48" i="16"/>
  <c r="P47" i="16"/>
  <c r="P65" i="3"/>
  <c r="O65" i="3" s="1"/>
  <c r="J66" i="3"/>
  <c r="J25" i="21"/>
  <c r="K25" i="21" s="1"/>
  <c r="P24" i="21"/>
  <c r="P9" i="16"/>
  <c r="N27" i="35" l="1"/>
  <c r="R65" i="3"/>
  <c r="O45" i="17"/>
  <c r="R45" i="17"/>
  <c r="J77" i="22"/>
  <c r="K77" i="22" s="1"/>
  <c r="P76" i="22"/>
  <c r="I45" i="9"/>
  <c r="N47" i="25"/>
  <c r="N60" i="18"/>
  <c r="Q60" i="18"/>
  <c r="J61" i="18"/>
  <c r="N46" i="25"/>
  <c r="Q46" i="25"/>
  <c r="P44" i="6"/>
  <c r="O44" i="6" s="1"/>
  <c r="J45" i="6"/>
  <c r="O44" i="9"/>
  <c r="R24" i="21"/>
  <c r="O24" i="21"/>
  <c r="J28" i="35"/>
  <c r="O47" i="16"/>
  <c r="R47" i="16"/>
  <c r="K48" i="16"/>
  <c r="K66" i="3"/>
  <c r="J67" i="3" s="1"/>
  <c r="P25" i="21"/>
  <c r="O25" i="21" s="1"/>
  <c r="J26" i="21"/>
  <c r="O23" i="13"/>
  <c r="O22" i="13"/>
  <c r="R44" i="6" l="1"/>
  <c r="O76" i="22"/>
  <c r="R76" i="22"/>
  <c r="J45" i="9"/>
  <c r="I62" i="18"/>
  <c r="O61" i="18"/>
  <c r="K45" i="6"/>
  <c r="J46" i="6" s="1"/>
  <c r="N44" i="9"/>
  <c r="Q44" i="9"/>
  <c r="I29" i="35"/>
  <c r="O28" i="35"/>
  <c r="P48" i="16"/>
  <c r="R48" i="16" s="1"/>
  <c r="J49" i="16"/>
  <c r="K49" i="16" s="1"/>
  <c r="K67" i="3"/>
  <c r="P66" i="3"/>
  <c r="R25" i="21"/>
  <c r="K26" i="21"/>
  <c r="P26" i="21" s="1"/>
  <c r="O26" i="21" s="1"/>
  <c r="P11" i="22"/>
  <c r="Q11" i="22"/>
  <c r="P12" i="22"/>
  <c r="Q12" i="22"/>
  <c r="Q17" i="15"/>
  <c r="S17" i="15" s="1"/>
  <c r="J16" i="8"/>
  <c r="O48" i="16" l="1"/>
  <c r="P77" i="22"/>
  <c r="J27" i="21"/>
  <c r="K27" i="21" s="1"/>
  <c r="O45" i="9"/>
  <c r="N61" i="18"/>
  <c r="Q61" i="18"/>
  <c r="J62" i="18"/>
  <c r="J50" i="16"/>
  <c r="K50" i="16" s="1"/>
  <c r="K46" i="6"/>
  <c r="J47" i="6" s="1"/>
  <c r="P45" i="6"/>
  <c r="N28" i="35"/>
  <c r="Q28" i="35"/>
  <c r="J29" i="35"/>
  <c r="J68" i="3"/>
  <c r="K68" i="3" s="1"/>
  <c r="J69" i="3" s="1"/>
  <c r="P67" i="3"/>
  <c r="O66" i="3"/>
  <c r="R66" i="3"/>
  <c r="R26" i="21"/>
  <c r="R11" i="22"/>
  <c r="R12" i="22"/>
  <c r="Q23" i="15"/>
  <c r="R23" i="15"/>
  <c r="Q13" i="15"/>
  <c r="R77" i="22" l="1"/>
  <c r="O77" i="22"/>
  <c r="N45" i="9"/>
  <c r="Q45" i="9"/>
  <c r="K47" i="6"/>
  <c r="O62" i="18"/>
  <c r="J51" i="16"/>
  <c r="K51" i="16" s="1"/>
  <c r="I30" i="35"/>
  <c r="P46" i="6"/>
  <c r="O45" i="6"/>
  <c r="R45" i="6"/>
  <c r="O29" i="35"/>
  <c r="P50" i="16"/>
  <c r="K69" i="3"/>
  <c r="P49" i="16"/>
  <c r="R67" i="3"/>
  <c r="O67" i="3"/>
  <c r="N68" i="3" s="1"/>
  <c r="J28" i="21"/>
  <c r="K28" i="21" s="1"/>
  <c r="P27" i="21"/>
  <c r="O27" i="21" s="1"/>
  <c r="S23" i="15"/>
  <c r="O11" i="19"/>
  <c r="R27" i="21" l="1"/>
  <c r="J15" i="1"/>
  <c r="J29" i="21"/>
  <c r="J48" i="6"/>
  <c r="P47" i="6"/>
  <c r="N62" i="18"/>
  <c r="Q62" i="18"/>
  <c r="J30" i="35"/>
  <c r="O46" i="6"/>
  <c r="R46" i="6"/>
  <c r="N29" i="35"/>
  <c r="Q29" i="35"/>
  <c r="J52" i="16"/>
  <c r="P51" i="16"/>
  <c r="O50" i="16"/>
  <c r="R50" i="16"/>
  <c r="J70" i="3"/>
  <c r="P69" i="3"/>
  <c r="K29" i="21"/>
  <c r="R49" i="16"/>
  <c r="O49" i="16"/>
  <c r="P68" i="3"/>
  <c r="R68" i="3" s="1"/>
  <c r="P28" i="21"/>
  <c r="O28" i="21" s="1"/>
  <c r="P3" i="9"/>
  <c r="P4" i="9"/>
  <c r="P11" i="3"/>
  <c r="R28" i="21" l="1"/>
  <c r="O68" i="3"/>
  <c r="O47" i="6"/>
  <c r="R47" i="6"/>
  <c r="K48" i="6"/>
  <c r="J49" i="6" s="1"/>
  <c r="I31" i="35"/>
  <c r="O30" i="35"/>
  <c r="O51" i="16"/>
  <c r="R51" i="16"/>
  <c r="K52" i="16"/>
  <c r="P52" i="16" s="1"/>
  <c r="O69" i="3"/>
  <c r="R69" i="3"/>
  <c r="K70" i="3"/>
  <c r="J30" i="21"/>
  <c r="P29" i="21"/>
  <c r="O29" i="21" s="1"/>
  <c r="N4" i="23"/>
  <c r="K49" i="6" l="1"/>
  <c r="J50" i="6" s="1"/>
  <c r="P48" i="6"/>
  <c r="N30" i="35"/>
  <c r="Q30" i="35"/>
  <c r="J31" i="35"/>
  <c r="O31" i="35" s="1"/>
  <c r="J53" i="16"/>
  <c r="O52" i="16"/>
  <c r="R52" i="16"/>
  <c r="J71" i="3"/>
  <c r="P70" i="3"/>
  <c r="R29" i="21"/>
  <c r="K30" i="21"/>
  <c r="P30" i="21" s="1"/>
  <c r="O30" i="21" s="1"/>
  <c r="P7" i="16"/>
  <c r="Q7" i="16"/>
  <c r="K50" i="6" l="1"/>
  <c r="J31" i="21"/>
  <c r="K31" i="21" s="1"/>
  <c r="P49" i="6"/>
  <c r="O48" i="6"/>
  <c r="R48" i="6"/>
  <c r="N31" i="35"/>
  <c r="M32" i="35" s="1"/>
  <c r="Q31" i="35"/>
  <c r="O32" i="35"/>
  <c r="K53" i="16"/>
  <c r="O70" i="3"/>
  <c r="R70" i="3"/>
  <c r="K71" i="3"/>
  <c r="J72" i="3" s="1"/>
  <c r="R30" i="21"/>
  <c r="Q4" i="16"/>
  <c r="Q5" i="16"/>
  <c r="Q6" i="16"/>
  <c r="P50" i="6" l="1"/>
  <c r="N32" i="35"/>
  <c r="Q32" i="35"/>
  <c r="Q1" i="35" s="1"/>
  <c r="K17" i="1" s="1"/>
  <c r="O49" i="6"/>
  <c r="R49" i="6"/>
  <c r="J32" i="21"/>
  <c r="P31" i="21"/>
  <c r="O31" i="21" s="1"/>
  <c r="J54" i="16"/>
  <c r="P53" i="16"/>
  <c r="K72" i="3"/>
  <c r="P71" i="3"/>
  <c r="P13" i="4"/>
  <c r="P14" i="4"/>
  <c r="P15" i="4"/>
  <c r="P16" i="4"/>
  <c r="P17" i="4"/>
  <c r="P18" i="4"/>
  <c r="R31" i="21" l="1"/>
  <c r="O50" i="6"/>
  <c r="R50" i="6"/>
  <c r="K32" i="21"/>
  <c r="P32" i="21" s="1"/>
  <c r="O53" i="16"/>
  <c r="R53" i="16"/>
  <c r="K54" i="16"/>
  <c r="J73" i="3"/>
  <c r="K73" i="3" s="1"/>
  <c r="J74" i="3" s="1"/>
  <c r="K74" i="3" s="1"/>
  <c r="J76" i="3" s="1"/>
  <c r="P72" i="3"/>
  <c r="O71" i="3"/>
  <c r="R71" i="3"/>
  <c r="L7" i="22"/>
  <c r="Q3" i="4"/>
  <c r="P6" i="26"/>
  <c r="P7" i="26"/>
  <c r="P3" i="26"/>
  <c r="P4" i="26"/>
  <c r="P5" i="26"/>
  <c r="P3" i="25"/>
  <c r="Q6" i="22"/>
  <c r="J33" i="21" l="1"/>
  <c r="R32" i="21"/>
  <c r="O32" i="21"/>
  <c r="J55" i="16"/>
  <c r="P54" i="16"/>
  <c r="O72" i="3"/>
  <c r="R72" i="3"/>
  <c r="K4" i="8"/>
  <c r="L4" i="8" s="1"/>
  <c r="K33" i="21" l="1"/>
  <c r="J34" i="21" s="1"/>
  <c r="O54" i="16"/>
  <c r="R54" i="16"/>
  <c r="K55" i="16"/>
  <c r="P73" i="3"/>
  <c r="L14" i="13"/>
  <c r="K15" i="13" s="1"/>
  <c r="K34" i="21" l="1"/>
  <c r="P34" i="21" s="1"/>
  <c r="P33" i="21"/>
  <c r="J56" i="16"/>
  <c r="K56" i="16" s="1"/>
  <c r="P56" i="16" s="1"/>
  <c r="H17" i="1"/>
  <c r="J3" i="1"/>
  <c r="P55" i="16"/>
  <c r="O73" i="3"/>
  <c r="R73" i="3"/>
  <c r="I19" i="1"/>
  <c r="H19" i="1"/>
  <c r="P1" i="26"/>
  <c r="L5" i="14"/>
  <c r="M5" i="14" s="1"/>
  <c r="L6" i="14"/>
  <c r="O4" i="26"/>
  <c r="Q4" i="26" s="1"/>
  <c r="O3" i="26"/>
  <c r="Q3" i="26" s="1"/>
  <c r="O7" i="26"/>
  <c r="Q7" i="26" s="1"/>
  <c r="O6" i="26"/>
  <c r="Q6" i="26" s="1"/>
  <c r="O5" i="26"/>
  <c r="Q5" i="26" s="1"/>
  <c r="R34" i="21" l="1"/>
  <c r="O34" i="21"/>
  <c r="O33" i="21"/>
  <c r="R33" i="21"/>
  <c r="H3" i="1"/>
  <c r="N75" i="3"/>
  <c r="O56" i="16"/>
  <c r="R56" i="16"/>
  <c r="O55" i="16"/>
  <c r="R55" i="16"/>
  <c r="P75" i="3"/>
  <c r="Q1" i="26"/>
  <c r="O8" i="37" s="1"/>
  <c r="O1" i="26"/>
  <c r="P4" i="16"/>
  <c r="R4" i="16" s="1"/>
  <c r="P5" i="16"/>
  <c r="R5" i="16" s="1"/>
  <c r="P6" i="16"/>
  <c r="R6" i="16" s="1"/>
  <c r="P8" i="16"/>
  <c r="O75" i="3" l="1"/>
  <c r="K57" i="16"/>
  <c r="O1" i="35"/>
  <c r="N76" i="3"/>
  <c r="K76" i="3"/>
  <c r="K19" i="1"/>
  <c r="P6" i="3"/>
  <c r="P57" i="16" l="1"/>
  <c r="J17" i="1"/>
  <c r="P76" i="3"/>
  <c r="P7" i="4"/>
  <c r="P8" i="4"/>
  <c r="P9" i="4"/>
  <c r="P10" i="4"/>
  <c r="P11" i="4"/>
  <c r="P12" i="4"/>
  <c r="P24" i="13"/>
  <c r="Q24" i="13" s="1"/>
  <c r="P23" i="13"/>
  <c r="Q23" i="13" s="1"/>
  <c r="P22" i="13"/>
  <c r="P21" i="13"/>
  <c r="O21" i="13"/>
  <c r="P20" i="13"/>
  <c r="O20" i="13"/>
  <c r="P19" i="13"/>
  <c r="O19" i="13"/>
  <c r="P18" i="13"/>
  <c r="O18" i="13"/>
  <c r="P17" i="13"/>
  <c r="O17" i="13"/>
  <c r="P16" i="13"/>
  <c r="O16" i="13"/>
  <c r="P15" i="13"/>
  <c r="P14" i="13"/>
  <c r="J14" i="13"/>
  <c r="I15" i="13" s="1"/>
  <c r="O15" i="13" s="1"/>
  <c r="P13" i="13"/>
  <c r="Q13" i="13" s="1"/>
  <c r="P12" i="13"/>
  <c r="Q12" i="13" s="1"/>
  <c r="P11" i="13"/>
  <c r="Q11" i="13" s="1"/>
  <c r="P10" i="13"/>
  <c r="O10" i="13"/>
  <c r="P9" i="13"/>
  <c r="O9" i="13"/>
  <c r="P8" i="13"/>
  <c r="Q8" i="13" s="1"/>
  <c r="P7" i="13"/>
  <c r="Q7" i="13" s="1"/>
  <c r="P6" i="13"/>
  <c r="Q6" i="13" s="1"/>
  <c r="P5" i="13"/>
  <c r="Q5" i="13" s="1"/>
  <c r="P4" i="13"/>
  <c r="Q4" i="13" s="1"/>
  <c r="P3" i="13"/>
  <c r="O3" i="13"/>
  <c r="O76" i="3" l="1"/>
  <c r="R76" i="3"/>
  <c r="O57" i="16"/>
  <c r="R57" i="16"/>
  <c r="Q10" i="13"/>
  <c r="Q17" i="13"/>
  <c r="Q16" i="13"/>
  <c r="Q18" i="13"/>
  <c r="Q19" i="13"/>
  <c r="Q20" i="13"/>
  <c r="Q22" i="13"/>
  <c r="Q21" i="13"/>
  <c r="Q15" i="13"/>
  <c r="Q9" i="13"/>
  <c r="Q3" i="13"/>
  <c r="O14" i="13"/>
  <c r="O1" i="13" s="1"/>
  <c r="Q14" i="13" l="1"/>
  <c r="K5" i="6"/>
  <c r="I9" i="1" l="1"/>
  <c r="Q5" i="11" l="1"/>
  <c r="J7" i="22"/>
  <c r="K7" i="22" s="1"/>
  <c r="J8" i="22" s="1"/>
  <c r="K8" i="22" s="1"/>
  <c r="K5" i="22"/>
  <c r="J6" i="22" s="1"/>
  <c r="S5" i="11" l="1"/>
  <c r="P5" i="25"/>
  <c r="O5" i="25"/>
  <c r="P4" i="25"/>
  <c r="O4" i="25"/>
  <c r="P6" i="25"/>
  <c r="O6" i="25"/>
  <c r="O3" i="25"/>
  <c r="Q6" i="25" l="1"/>
  <c r="Q5" i="25"/>
  <c r="Q3" i="25"/>
  <c r="Q4" i="25"/>
  <c r="P1" i="25"/>
  <c r="Q1" i="25" l="1"/>
  <c r="J11" i="1" l="1"/>
  <c r="K3" i="1"/>
  <c r="L8" i="11"/>
  <c r="Q3" i="11"/>
  <c r="Q19" i="5"/>
  <c r="Q18" i="5"/>
  <c r="Q17" i="5"/>
  <c r="Q15" i="5"/>
  <c r="Q14" i="5"/>
  <c r="Q13" i="5"/>
  <c r="Q11" i="5"/>
  <c r="Q10" i="5"/>
  <c r="P21" i="5"/>
  <c r="O21" i="5" s="1"/>
  <c r="P22" i="5"/>
  <c r="O22" i="5" s="1"/>
  <c r="R22" i="5" l="1"/>
  <c r="R21" i="5"/>
  <c r="H13" i="14"/>
  <c r="G14" i="14" s="1"/>
  <c r="H14" i="14" s="1"/>
  <c r="H12" i="14"/>
  <c r="H6" i="14"/>
  <c r="K6" i="14" s="1"/>
  <c r="M6" i="14" s="1"/>
  <c r="H5" i="14"/>
  <c r="K5" i="14" s="1"/>
  <c r="O22" i="8" l="1"/>
  <c r="I17" i="8"/>
  <c r="J17" i="8" s="1"/>
  <c r="P6" i="8"/>
  <c r="K9" i="15"/>
  <c r="L5" i="15"/>
  <c r="O1" i="25" l="1"/>
  <c r="I23" i="8"/>
  <c r="J23" i="8" s="1"/>
  <c r="L36" i="24"/>
  <c r="M36" i="24" s="1"/>
  <c r="L35" i="24"/>
  <c r="M35" i="24" s="1"/>
  <c r="L34" i="24"/>
  <c r="M34" i="24" s="1"/>
  <c r="L33" i="24"/>
  <c r="M33" i="24" s="1"/>
  <c r="L32" i="24"/>
  <c r="M32" i="24" s="1"/>
  <c r="L31" i="24"/>
  <c r="M31" i="24" s="1"/>
  <c r="L30" i="24"/>
  <c r="M30" i="24" s="1"/>
  <c r="L29" i="24"/>
  <c r="M29" i="24" s="1"/>
  <c r="L28" i="24"/>
  <c r="M28" i="24" s="1"/>
  <c r="L27" i="24"/>
  <c r="M27" i="24" s="1"/>
  <c r="N26" i="24"/>
  <c r="L26" i="24"/>
  <c r="M26" i="24" s="1"/>
  <c r="N25" i="24"/>
  <c r="L25" i="24"/>
  <c r="M25" i="24" s="1"/>
  <c r="N24" i="24"/>
  <c r="L24" i="24"/>
  <c r="M24" i="24" s="1"/>
  <c r="L23" i="24"/>
  <c r="M23" i="24" s="1"/>
  <c r="L22" i="24"/>
  <c r="M22" i="24" s="1"/>
  <c r="G22" i="24"/>
  <c r="N21" i="24"/>
  <c r="L21" i="24"/>
  <c r="M21" i="24" s="1"/>
  <c r="N20" i="24"/>
  <c r="L20" i="24"/>
  <c r="M20" i="24" s="1"/>
  <c r="N19" i="24"/>
  <c r="L19" i="24"/>
  <c r="M19" i="24" s="1"/>
  <c r="N18" i="24"/>
  <c r="L18" i="24"/>
  <c r="M18" i="24" s="1"/>
  <c r="N17" i="24"/>
  <c r="L17" i="24"/>
  <c r="M17" i="24" s="1"/>
  <c r="N16" i="24"/>
  <c r="L16" i="24"/>
  <c r="M16" i="24" s="1"/>
  <c r="N15" i="24"/>
  <c r="L15" i="24"/>
  <c r="M15" i="24" s="1"/>
  <c r="N14" i="24"/>
  <c r="L14" i="24"/>
  <c r="M14" i="24" s="1"/>
  <c r="N13" i="24"/>
  <c r="L13" i="24"/>
  <c r="M13" i="24" s="1"/>
  <c r="N12" i="24"/>
  <c r="L12" i="24"/>
  <c r="M12" i="24" s="1"/>
  <c r="K12" i="24"/>
  <c r="N11" i="24"/>
  <c r="L11" i="24"/>
  <c r="M11" i="24" s="1"/>
  <c r="K11" i="24"/>
  <c r="N10" i="24"/>
  <c r="L10" i="24"/>
  <c r="M10" i="24" s="1"/>
  <c r="K10" i="24"/>
  <c r="N9" i="24"/>
  <c r="L9" i="24"/>
  <c r="M9" i="24" s="1"/>
  <c r="N8" i="24"/>
  <c r="L8" i="24"/>
  <c r="M8" i="24" s="1"/>
  <c r="K8" i="24"/>
  <c r="N7" i="24"/>
  <c r="L7" i="24"/>
  <c r="M7" i="24" s="1"/>
  <c r="K7" i="24"/>
  <c r="N6" i="24"/>
  <c r="L6" i="24"/>
  <c r="M6" i="24" s="1"/>
  <c r="K6" i="24"/>
  <c r="L5" i="24"/>
  <c r="M5" i="24" s="1"/>
  <c r="G5" i="24"/>
  <c r="N4" i="24"/>
  <c r="L4" i="24"/>
  <c r="M4" i="24" s="1"/>
  <c r="K4" i="24"/>
  <c r="N3" i="24"/>
  <c r="L3" i="24"/>
  <c r="I4" i="8"/>
  <c r="P15" i="8"/>
  <c r="P16" i="8"/>
  <c r="P17" i="8"/>
  <c r="P22" i="8"/>
  <c r="Q22" i="8" s="1"/>
  <c r="P23" i="8"/>
  <c r="P27" i="8"/>
  <c r="P24" i="8"/>
  <c r="P25" i="8"/>
  <c r="P26" i="8"/>
  <c r="I10" i="8"/>
  <c r="P4" i="4"/>
  <c r="Q4" i="4"/>
  <c r="P5" i="4"/>
  <c r="Q5" i="4"/>
  <c r="P6" i="4"/>
  <c r="Q6" i="4"/>
  <c r="Q7" i="4"/>
  <c r="R7" i="4" s="1"/>
  <c r="Q8" i="4"/>
  <c r="R8" i="4" s="1"/>
  <c r="Q9" i="4"/>
  <c r="R9" i="4" s="1"/>
  <c r="Q10" i="4"/>
  <c r="R10" i="4" s="1"/>
  <c r="Q11" i="4"/>
  <c r="R11" i="4" s="1"/>
  <c r="Q12" i="4"/>
  <c r="R12" i="4" s="1"/>
  <c r="Q13" i="4"/>
  <c r="R13" i="4" s="1"/>
  <c r="Q14" i="4"/>
  <c r="R14" i="4" s="1"/>
  <c r="Q15" i="4"/>
  <c r="R15" i="4" s="1"/>
  <c r="Q16" i="4"/>
  <c r="R16" i="4" s="1"/>
  <c r="Q17" i="4"/>
  <c r="R17" i="4" s="1"/>
  <c r="Q18" i="4"/>
  <c r="R18" i="4" s="1"/>
  <c r="Q19" i="4"/>
  <c r="R19" i="4" s="1"/>
  <c r="P3" i="4"/>
  <c r="R3" i="4" s="1"/>
  <c r="O6" i="23"/>
  <c r="O8" i="23"/>
  <c r="O9" i="23"/>
  <c r="O10" i="23"/>
  <c r="O11" i="23"/>
  <c r="O12" i="23"/>
  <c r="O13" i="23"/>
  <c r="O14" i="23"/>
  <c r="O15" i="23"/>
  <c r="O16" i="23"/>
  <c r="O17" i="23"/>
  <c r="O18" i="23"/>
  <c r="O19" i="23"/>
  <c r="O20" i="23"/>
  <c r="O3" i="23"/>
  <c r="P4" i="22"/>
  <c r="Q4" i="22"/>
  <c r="Q5" i="22"/>
  <c r="Q7" i="22"/>
  <c r="Q8" i="22"/>
  <c r="Q9" i="22"/>
  <c r="Q15" i="22"/>
  <c r="Q14" i="22"/>
  <c r="Q13" i="22"/>
  <c r="Q10" i="22"/>
  <c r="Q16" i="22"/>
  <c r="Q17" i="22"/>
  <c r="Q18" i="22"/>
  <c r="Q19" i="22"/>
  <c r="Q20" i="22"/>
  <c r="Q21" i="22"/>
  <c r="Q22" i="22"/>
  <c r="Q23" i="22"/>
  <c r="Q24" i="22"/>
  <c r="Q25" i="22"/>
  <c r="R25" i="22" s="1"/>
  <c r="Q3" i="22"/>
  <c r="P3" i="22"/>
  <c r="Q7" i="21"/>
  <c r="R7" i="21" s="1"/>
  <c r="P7" i="21"/>
  <c r="O4" i="19"/>
  <c r="P4" i="19"/>
  <c r="O5" i="19"/>
  <c r="P5" i="19"/>
  <c r="O6" i="19"/>
  <c r="P6" i="19"/>
  <c r="O7" i="19"/>
  <c r="P7" i="19"/>
  <c r="O8" i="19"/>
  <c r="P8" i="19"/>
  <c r="O9" i="19"/>
  <c r="P9" i="19"/>
  <c r="O10" i="19"/>
  <c r="P10" i="19"/>
  <c r="P12" i="19"/>
  <c r="Q12" i="19" s="1"/>
  <c r="P11" i="19"/>
  <c r="Q11" i="19" s="1"/>
  <c r="P13" i="19"/>
  <c r="Q13" i="19" s="1"/>
  <c r="P15" i="19"/>
  <c r="Q15" i="19" s="1"/>
  <c r="P16" i="19"/>
  <c r="Q16" i="19" s="1"/>
  <c r="P17" i="19"/>
  <c r="Q17" i="19" s="1"/>
  <c r="P18" i="19"/>
  <c r="Q18" i="19" s="1"/>
  <c r="P19" i="19"/>
  <c r="Q19" i="19" s="1"/>
  <c r="P20" i="19"/>
  <c r="Q20" i="19" s="1"/>
  <c r="P3" i="19"/>
  <c r="O3" i="19"/>
  <c r="Q8" i="15"/>
  <c r="R8" i="15"/>
  <c r="Q4" i="15"/>
  <c r="R4" i="15"/>
  <c r="Q9" i="15"/>
  <c r="R9" i="15"/>
  <c r="Q5" i="15"/>
  <c r="R5" i="15"/>
  <c r="Q10" i="15"/>
  <c r="R10" i="15"/>
  <c r="Q6" i="15"/>
  <c r="R6" i="15"/>
  <c r="Q7" i="15"/>
  <c r="R7" i="15"/>
  <c r="Q11" i="15"/>
  <c r="R11" i="15"/>
  <c r="Q12" i="15"/>
  <c r="R12" i="15"/>
  <c r="Q22" i="15"/>
  <c r="R22" i="15"/>
  <c r="S22" i="15" s="1"/>
  <c r="R13" i="15"/>
  <c r="Q14" i="15"/>
  <c r="R14" i="15"/>
  <c r="Q15" i="15"/>
  <c r="R15" i="15"/>
  <c r="Q18" i="15"/>
  <c r="R18" i="15"/>
  <c r="Q19" i="15"/>
  <c r="R19" i="15"/>
  <c r="Q20" i="15"/>
  <c r="R20" i="15"/>
  <c r="Q21" i="15"/>
  <c r="R21" i="15"/>
  <c r="S21" i="15" s="1"/>
  <c r="R3" i="15"/>
  <c r="Q3" i="15"/>
  <c r="Q177" i="17"/>
  <c r="Q178" i="17"/>
  <c r="R178" i="17" s="1"/>
  <c r="Q179" i="17"/>
  <c r="R179" i="17" s="1"/>
  <c r="Q180" i="17"/>
  <c r="R180" i="17" s="1"/>
  <c r="Q181" i="17"/>
  <c r="R181" i="17" s="1"/>
  <c r="Q190" i="17"/>
  <c r="R190" i="17" s="1"/>
  <c r="Q191" i="17"/>
  <c r="R191" i="17" s="1"/>
  <c r="Q192" i="17"/>
  <c r="R192" i="17" s="1"/>
  <c r="Q193" i="17"/>
  <c r="R193" i="17" s="1"/>
  <c r="Q194" i="17"/>
  <c r="R194" i="17" s="1"/>
  <c r="Q195" i="17"/>
  <c r="R195" i="17" s="1"/>
  <c r="Q196" i="17"/>
  <c r="R196" i="17" s="1"/>
  <c r="Q197" i="17"/>
  <c r="R197" i="17" s="1"/>
  <c r="Q198" i="17"/>
  <c r="R198" i="17" s="1"/>
  <c r="Q199" i="17"/>
  <c r="R199" i="17" s="1"/>
  <c r="Q200" i="17"/>
  <c r="R200" i="17" s="1"/>
  <c r="Q201" i="17"/>
  <c r="R201" i="17" s="1"/>
  <c r="Q202" i="17"/>
  <c r="R202" i="17" s="1"/>
  <c r="Q203" i="17"/>
  <c r="R203" i="17" s="1"/>
  <c r="Q204" i="17"/>
  <c r="R204" i="17" s="1"/>
  <c r="Q205" i="17"/>
  <c r="R205" i="17" s="1"/>
  <c r="Q206" i="17"/>
  <c r="R206" i="17" s="1"/>
  <c r="Q207" i="17"/>
  <c r="R207" i="17" s="1"/>
  <c r="Q208" i="17"/>
  <c r="R208" i="17" s="1"/>
  <c r="Q209" i="17"/>
  <c r="R209" i="17" s="1"/>
  <c r="Q210" i="17"/>
  <c r="R210" i="17" s="1"/>
  <c r="Q211" i="17"/>
  <c r="R211" i="17" s="1"/>
  <c r="Q212" i="17"/>
  <c r="R212" i="17" s="1"/>
  <c r="Q213" i="17"/>
  <c r="R213" i="17" s="1"/>
  <c r="Q214" i="17"/>
  <c r="R214" i="17" s="1"/>
  <c r="Q215" i="17"/>
  <c r="R215" i="17" s="1"/>
  <c r="Q216" i="17"/>
  <c r="R216" i="17" s="1"/>
  <c r="Q217" i="17"/>
  <c r="R217" i="17" s="1"/>
  <c r="Q218" i="17"/>
  <c r="R218" i="17" s="1"/>
  <c r="Q219" i="17"/>
  <c r="R219" i="17" s="1"/>
  <c r="Q220" i="17"/>
  <c r="R220" i="17" s="1"/>
  <c r="Q221" i="17"/>
  <c r="R221" i="17" s="1"/>
  <c r="Q222" i="17"/>
  <c r="R222" i="17" s="1"/>
  <c r="Q223" i="17"/>
  <c r="R223" i="17" s="1"/>
  <c r="Q224" i="17"/>
  <c r="R224" i="17" s="1"/>
  <c r="Q225" i="17"/>
  <c r="R225" i="17" s="1"/>
  <c r="Q226" i="17"/>
  <c r="R226" i="17" s="1"/>
  <c r="Q227" i="17"/>
  <c r="R227" i="17" s="1"/>
  <c r="Q228" i="17"/>
  <c r="R228" i="17" s="1"/>
  <c r="Q229" i="17"/>
  <c r="R229" i="17" s="1"/>
  <c r="Q230" i="17"/>
  <c r="R230" i="17" s="1"/>
  <c r="Q231" i="17"/>
  <c r="R231" i="17" s="1"/>
  <c r="Q232" i="17"/>
  <c r="R232" i="17" s="1"/>
  <c r="Q233" i="17"/>
  <c r="R233" i="17" s="1"/>
  <c r="Q234" i="17"/>
  <c r="R234" i="17" s="1"/>
  <c r="Q235" i="17"/>
  <c r="R235" i="17" s="1"/>
  <c r="Q236" i="17"/>
  <c r="R236" i="17" s="1"/>
  <c r="Q237" i="17"/>
  <c r="R237" i="17" s="1"/>
  <c r="Q238" i="17"/>
  <c r="R238" i="17" s="1"/>
  <c r="Q239" i="17"/>
  <c r="R239" i="17" s="1"/>
  <c r="Q240" i="17"/>
  <c r="R240" i="17" s="1"/>
  <c r="Q241" i="17"/>
  <c r="R241" i="17" s="1"/>
  <c r="Q242" i="17"/>
  <c r="R242" i="17" s="1"/>
  <c r="Q243" i="17"/>
  <c r="R243" i="17" s="1"/>
  <c r="Q244" i="17"/>
  <c r="R244" i="17" s="1"/>
  <c r="Q245" i="17"/>
  <c r="R245" i="17" s="1"/>
  <c r="Q246" i="17"/>
  <c r="R246" i="17" s="1"/>
  <c r="Q247" i="17"/>
  <c r="R247" i="17" s="1"/>
  <c r="Q248" i="17"/>
  <c r="R248" i="17" s="1"/>
  <c r="Q249" i="17"/>
  <c r="R249" i="17" s="1"/>
  <c r="Q250" i="17"/>
  <c r="R250" i="17" s="1"/>
  <c r="Q251" i="17"/>
  <c r="R251" i="17" s="1"/>
  <c r="Q252" i="17"/>
  <c r="R252" i="17" s="1"/>
  <c r="Q253" i="17"/>
  <c r="R253" i="17" s="1"/>
  <c r="Q254" i="17"/>
  <c r="R254" i="17" s="1"/>
  <c r="Q255" i="17"/>
  <c r="R255" i="17" s="1"/>
  <c r="Q256" i="17"/>
  <c r="R256" i="17" s="1"/>
  <c r="Q257" i="17"/>
  <c r="R257" i="17" s="1"/>
  <c r="Q258" i="17"/>
  <c r="R258" i="17" s="1"/>
  <c r="Q259" i="17"/>
  <c r="R259" i="17" s="1"/>
  <c r="Q260" i="17"/>
  <c r="R260" i="17" s="1"/>
  <c r="Q261" i="17"/>
  <c r="R261" i="17" s="1"/>
  <c r="Q262" i="17"/>
  <c r="R262" i="17" s="1"/>
  <c r="Q263" i="17"/>
  <c r="R263" i="17" s="1"/>
  <c r="Q264" i="17"/>
  <c r="R264" i="17" s="1"/>
  <c r="Q265" i="17"/>
  <c r="R265" i="17" s="1"/>
  <c r="Q266" i="17"/>
  <c r="R266" i="17" s="1"/>
  <c r="Q267" i="17"/>
  <c r="R267" i="17" s="1"/>
  <c r="Q268" i="17"/>
  <c r="R268" i="17" s="1"/>
  <c r="Q269" i="17"/>
  <c r="R269" i="17" s="1"/>
  <c r="Q270" i="17"/>
  <c r="R270" i="17" s="1"/>
  <c r="Q271" i="17"/>
  <c r="R271" i="17" s="1"/>
  <c r="Q272" i="17"/>
  <c r="R272" i="17" s="1"/>
  <c r="Q273" i="17"/>
  <c r="R273" i="17" s="1"/>
  <c r="Q274" i="17"/>
  <c r="R274" i="17" s="1"/>
  <c r="Q275" i="17"/>
  <c r="R275" i="17" s="1"/>
  <c r="Q276" i="17"/>
  <c r="R276" i="17" s="1"/>
  <c r="Q277" i="17"/>
  <c r="R277" i="17" s="1"/>
  <c r="Q278" i="17"/>
  <c r="R278" i="17" s="1"/>
  <c r="Q279" i="17"/>
  <c r="R279" i="17" s="1"/>
  <c r="Q280" i="17"/>
  <c r="R280" i="17" s="1"/>
  <c r="Q281" i="17"/>
  <c r="R281" i="17" s="1"/>
  <c r="Q282" i="17"/>
  <c r="R282" i="17" s="1"/>
  <c r="Q283" i="17"/>
  <c r="R283" i="17" s="1"/>
  <c r="Q284" i="17"/>
  <c r="R284" i="17" s="1"/>
  <c r="Q285" i="17"/>
  <c r="R285" i="17" s="1"/>
  <c r="Q286" i="17"/>
  <c r="R286" i="17" s="1"/>
  <c r="Q287" i="17"/>
  <c r="R287" i="17" s="1"/>
  <c r="Q288" i="17"/>
  <c r="R288" i="17" s="1"/>
  <c r="Q289" i="17"/>
  <c r="R289" i="17" s="1"/>
  <c r="Q290" i="17"/>
  <c r="R290" i="17" s="1"/>
  <c r="Q291" i="17"/>
  <c r="R291" i="17" s="1"/>
  <c r="Q292" i="17"/>
  <c r="R292" i="17" s="1"/>
  <c r="Q293" i="17"/>
  <c r="R293" i="17" s="1"/>
  <c r="Q294" i="17"/>
  <c r="R294" i="17" s="1"/>
  <c r="Q295" i="17"/>
  <c r="R295" i="17" s="1"/>
  <c r="Q296" i="17"/>
  <c r="R296" i="17" s="1"/>
  <c r="Q297" i="17"/>
  <c r="R297" i="17" s="1"/>
  <c r="Q298" i="17"/>
  <c r="R298" i="17" s="1"/>
  <c r="Q299" i="17"/>
  <c r="R299" i="17" s="1"/>
  <c r="Q300" i="17"/>
  <c r="R300" i="17" s="1"/>
  <c r="Q301" i="17"/>
  <c r="R301" i="17" s="1"/>
  <c r="Q302" i="17"/>
  <c r="R302" i="17" s="1"/>
  <c r="Q303" i="17"/>
  <c r="R303" i="17" s="1"/>
  <c r="Q304" i="17"/>
  <c r="R304" i="17" s="1"/>
  <c r="Q305" i="17"/>
  <c r="R305" i="17" s="1"/>
  <c r="Q306" i="17"/>
  <c r="R306" i="17" s="1"/>
  <c r="Q307" i="17"/>
  <c r="R307" i="17" s="1"/>
  <c r="Q308" i="17"/>
  <c r="R308" i="17" s="1"/>
  <c r="Q309" i="17"/>
  <c r="R309" i="17" s="1"/>
  <c r="Q310" i="17"/>
  <c r="R310" i="17" s="1"/>
  <c r="Q311" i="17"/>
  <c r="R311" i="17" s="1"/>
  <c r="Q312" i="17"/>
  <c r="R312" i="17" s="1"/>
  <c r="Q313" i="17"/>
  <c r="R313" i="17" s="1"/>
  <c r="Q314" i="17"/>
  <c r="R314" i="17" s="1"/>
  <c r="Q315" i="17"/>
  <c r="R315" i="17" s="1"/>
  <c r="Q316" i="17"/>
  <c r="R316" i="17" s="1"/>
  <c r="Q317" i="17"/>
  <c r="R317" i="17" s="1"/>
  <c r="Q318" i="17"/>
  <c r="R318" i="17" s="1"/>
  <c r="Q319" i="17"/>
  <c r="R319" i="17" s="1"/>
  <c r="Q320" i="17"/>
  <c r="R320" i="17" s="1"/>
  <c r="Q321" i="17"/>
  <c r="R321" i="17" s="1"/>
  <c r="Q322" i="17"/>
  <c r="R322" i="17" s="1"/>
  <c r="Q323" i="17"/>
  <c r="R323" i="17" s="1"/>
  <c r="Q324" i="17"/>
  <c r="R324" i="17" s="1"/>
  <c r="Q325" i="17"/>
  <c r="R325" i="17" s="1"/>
  <c r="Q326" i="17"/>
  <c r="R326" i="17" s="1"/>
  <c r="Q327" i="17"/>
  <c r="R327" i="17" s="1"/>
  <c r="Q328" i="17"/>
  <c r="R328" i="17" s="1"/>
  <c r="Q329" i="17"/>
  <c r="R329" i="17" s="1"/>
  <c r="Q330" i="17"/>
  <c r="R330" i="17" s="1"/>
  <c r="Q331" i="17"/>
  <c r="R331" i="17" s="1"/>
  <c r="Q332" i="17"/>
  <c r="R332" i="17" s="1"/>
  <c r="Q333" i="17"/>
  <c r="R333" i="17" s="1"/>
  <c r="Q334" i="17"/>
  <c r="R334" i="17" s="1"/>
  <c r="Q335" i="17"/>
  <c r="R335" i="17" s="1"/>
  <c r="Q336" i="17"/>
  <c r="R336" i="17" s="1"/>
  <c r="Q337" i="17"/>
  <c r="R337" i="17" s="1"/>
  <c r="Q338" i="17"/>
  <c r="R338" i="17" s="1"/>
  <c r="Q339" i="17"/>
  <c r="R339" i="17" s="1"/>
  <c r="K4" i="14"/>
  <c r="L4" i="14"/>
  <c r="M4" i="14" s="1"/>
  <c r="L8" i="14"/>
  <c r="M8" i="14" s="1"/>
  <c r="L7" i="14"/>
  <c r="M7" i="14" s="1"/>
  <c r="L9" i="14"/>
  <c r="M9" i="14" s="1"/>
  <c r="L10" i="14"/>
  <c r="M10" i="14" s="1"/>
  <c r="L11" i="14"/>
  <c r="M11" i="14" s="1"/>
  <c r="L12" i="14"/>
  <c r="M12" i="14" s="1"/>
  <c r="L13" i="14"/>
  <c r="M13" i="14" s="1"/>
  <c r="L14" i="14"/>
  <c r="M14" i="14" s="1"/>
  <c r="L15" i="14"/>
  <c r="M15" i="14" s="1"/>
  <c r="L16" i="14"/>
  <c r="M16" i="14" s="1"/>
  <c r="L17" i="14"/>
  <c r="M17" i="14" s="1"/>
  <c r="L18" i="14"/>
  <c r="M18" i="14" s="1"/>
  <c r="L19" i="14"/>
  <c r="M19" i="14" s="1"/>
  <c r="L20" i="14"/>
  <c r="M20" i="14" s="1"/>
  <c r="L21" i="14"/>
  <c r="M21" i="14" s="1"/>
  <c r="L22" i="14"/>
  <c r="M22" i="14" s="1"/>
  <c r="L23" i="14"/>
  <c r="M23" i="14" s="1"/>
  <c r="L24" i="14"/>
  <c r="M24" i="14" s="1"/>
  <c r="L3" i="14"/>
  <c r="M3" i="14" s="1"/>
  <c r="K3" i="14"/>
  <c r="R15" i="11"/>
  <c r="S15" i="11" s="1"/>
  <c r="Q6" i="11"/>
  <c r="R6" i="11"/>
  <c r="R7" i="11"/>
  <c r="R8" i="11"/>
  <c r="O3" i="8"/>
  <c r="P3" i="8"/>
  <c r="P4" i="8"/>
  <c r="O5" i="8"/>
  <c r="P5" i="8"/>
  <c r="O6" i="8"/>
  <c r="Q6" i="8"/>
  <c r="O7" i="8"/>
  <c r="P7" i="8"/>
  <c r="Q7" i="8" s="1"/>
  <c r="O8" i="8"/>
  <c r="P8" i="8"/>
  <c r="Q8" i="8" s="1"/>
  <c r="O9" i="8"/>
  <c r="P9" i="8"/>
  <c r="Q9" i="8" s="1"/>
  <c r="P10" i="8"/>
  <c r="P11" i="8"/>
  <c r="Q11" i="8" s="1"/>
  <c r="P12" i="8"/>
  <c r="Q12" i="8" s="1"/>
  <c r="P13" i="8"/>
  <c r="Q13" i="8" s="1"/>
  <c r="P14" i="8"/>
  <c r="Q14" i="8" s="1"/>
  <c r="Q9" i="16"/>
  <c r="R9" i="16" s="1"/>
  <c r="Q8" i="16"/>
  <c r="R8" i="16" s="1"/>
  <c r="Q3" i="16"/>
  <c r="P3" i="16"/>
  <c r="P5" i="9"/>
  <c r="P6" i="9"/>
  <c r="P9" i="9"/>
  <c r="P3" i="6"/>
  <c r="Q3" i="6"/>
  <c r="P5" i="6"/>
  <c r="Q5" i="6"/>
  <c r="Q4" i="6"/>
  <c r="P4" i="6"/>
  <c r="P59" i="13"/>
  <c r="Q59" i="13" s="1"/>
  <c r="P60" i="13"/>
  <c r="Q60" i="13" s="1"/>
  <c r="P61" i="13"/>
  <c r="Q61" i="13" s="1"/>
  <c r="P62" i="13"/>
  <c r="Q62" i="13" s="1"/>
  <c r="P63" i="13"/>
  <c r="Q63" i="13" s="1"/>
  <c r="P64" i="13"/>
  <c r="Q64" i="13" s="1"/>
  <c r="P65" i="13"/>
  <c r="Q65" i="13" s="1"/>
  <c r="P66" i="13"/>
  <c r="Q66" i="13" s="1"/>
  <c r="P67" i="13"/>
  <c r="Q67" i="13" s="1"/>
  <c r="P68" i="13"/>
  <c r="Q68" i="13" s="1"/>
  <c r="P69" i="13"/>
  <c r="Q69" i="13" s="1"/>
  <c r="P70" i="13"/>
  <c r="Q70" i="13" s="1"/>
  <c r="P71" i="13"/>
  <c r="Q71" i="13" s="1"/>
  <c r="P72" i="13"/>
  <c r="Q72" i="13" s="1"/>
  <c r="P73" i="13"/>
  <c r="Q73" i="13" s="1"/>
  <c r="P74" i="13"/>
  <c r="Q74" i="13" s="1"/>
  <c r="P75" i="13"/>
  <c r="Q75" i="13" s="1"/>
  <c r="P76" i="13"/>
  <c r="Q76" i="13" s="1"/>
  <c r="P77" i="13"/>
  <c r="Q77" i="13" s="1"/>
  <c r="P78" i="13"/>
  <c r="Q78" i="13" s="1"/>
  <c r="P79" i="13"/>
  <c r="Q79" i="13" s="1"/>
  <c r="P80" i="13"/>
  <c r="Q80" i="13" s="1"/>
  <c r="P81" i="13"/>
  <c r="Q81" i="13" s="1"/>
  <c r="P82" i="13"/>
  <c r="Q82" i="13" s="1"/>
  <c r="P83" i="13"/>
  <c r="Q83" i="13" s="1"/>
  <c r="P84" i="13"/>
  <c r="Q84" i="13" s="1"/>
  <c r="P85" i="13"/>
  <c r="Q85" i="13" s="1"/>
  <c r="P86" i="13"/>
  <c r="Q86" i="13" s="1"/>
  <c r="P87" i="13"/>
  <c r="Q87" i="13" s="1"/>
  <c r="P88" i="13"/>
  <c r="Q88" i="13" s="1"/>
  <c r="P89" i="13"/>
  <c r="Q89" i="13" s="1"/>
  <c r="P90" i="13"/>
  <c r="Q90" i="13" s="1"/>
  <c r="P91" i="13"/>
  <c r="Q91" i="13" s="1"/>
  <c r="P92" i="13"/>
  <c r="Q92" i="13" s="1"/>
  <c r="P93" i="13"/>
  <c r="Q93" i="13" s="1"/>
  <c r="P94" i="13"/>
  <c r="Q94" i="13" s="1"/>
  <c r="P95" i="13"/>
  <c r="Q95" i="13" s="1"/>
  <c r="P96" i="13"/>
  <c r="Q96" i="13" s="1"/>
  <c r="P97" i="13"/>
  <c r="Q97" i="13" s="1"/>
  <c r="P98" i="13"/>
  <c r="Q98" i="13" s="1"/>
  <c r="P99" i="13"/>
  <c r="Q99" i="13" s="1"/>
  <c r="P100" i="13"/>
  <c r="Q100" i="13" s="1"/>
  <c r="P101" i="13"/>
  <c r="Q101" i="13" s="1"/>
  <c r="P102" i="13"/>
  <c r="Q102" i="13" s="1"/>
  <c r="P103" i="13"/>
  <c r="Q103" i="13" s="1"/>
  <c r="P104" i="13"/>
  <c r="Q104" i="13" s="1"/>
  <c r="P105" i="13"/>
  <c r="Q105" i="13" s="1"/>
  <c r="P106" i="13"/>
  <c r="Q106" i="13" s="1"/>
  <c r="P107" i="13"/>
  <c r="Q107" i="13" s="1"/>
  <c r="P108" i="13"/>
  <c r="Q108" i="13" s="1"/>
  <c r="P109" i="13"/>
  <c r="Q109" i="13" s="1"/>
  <c r="P110" i="13"/>
  <c r="Q110" i="13" s="1"/>
  <c r="P111" i="13"/>
  <c r="Q111" i="13" s="1"/>
  <c r="P112" i="13"/>
  <c r="Q112" i="13" s="1"/>
  <c r="P113" i="13"/>
  <c r="Q113" i="13" s="1"/>
  <c r="P114" i="13"/>
  <c r="Q114" i="13" s="1"/>
  <c r="P115" i="13"/>
  <c r="Q115" i="13" s="1"/>
  <c r="P116" i="13"/>
  <c r="Q116" i="13" s="1"/>
  <c r="P117" i="13"/>
  <c r="Q117" i="13" s="1"/>
  <c r="P118" i="13"/>
  <c r="Q118" i="13" s="1"/>
  <c r="P119" i="13"/>
  <c r="Q119" i="13" s="1"/>
  <c r="P120" i="13"/>
  <c r="Q120" i="13" s="1"/>
  <c r="P121" i="13"/>
  <c r="Q121" i="13" s="1"/>
  <c r="P122" i="13"/>
  <c r="Q122" i="13" s="1"/>
  <c r="P123" i="13"/>
  <c r="Q123" i="13" s="1"/>
  <c r="P124" i="13"/>
  <c r="Q124" i="13" s="1"/>
  <c r="P125" i="13"/>
  <c r="Q125" i="13" s="1"/>
  <c r="P126" i="13"/>
  <c r="Q126" i="13" s="1"/>
  <c r="P127" i="13"/>
  <c r="Q127" i="13" s="1"/>
  <c r="P128" i="13"/>
  <c r="Q128" i="13" s="1"/>
  <c r="P129" i="13"/>
  <c r="Q129" i="13" s="1"/>
  <c r="P130" i="13"/>
  <c r="Q130" i="13" s="1"/>
  <c r="P131" i="13"/>
  <c r="Q131" i="13" s="1"/>
  <c r="P132" i="13"/>
  <c r="Q132" i="13" s="1"/>
  <c r="P133" i="13"/>
  <c r="Q133" i="13" s="1"/>
  <c r="P134" i="13"/>
  <c r="Q134" i="13" s="1"/>
  <c r="P135" i="13"/>
  <c r="Q135" i="13" s="1"/>
  <c r="P136" i="13"/>
  <c r="Q136" i="13" s="1"/>
  <c r="P137" i="13"/>
  <c r="Q137" i="13" s="1"/>
  <c r="P138" i="13"/>
  <c r="Q138" i="13" s="1"/>
  <c r="P139" i="13"/>
  <c r="Q139" i="13" s="1"/>
  <c r="P140" i="13"/>
  <c r="Q140" i="13" s="1"/>
  <c r="P141" i="13"/>
  <c r="Q141" i="13" s="1"/>
  <c r="P142" i="13"/>
  <c r="Q142" i="13" s="1"/>
  <c r="P143" i="13"/>
  <c r="Q143" i="13" s="1"/>
  <c r="P144" i="13"/>
  <c r="Q144" i="13" s="1"/>
  <c r="P145" i="13"/>
  <c r="Q145" i="13" s="1"/>
  <c r="P146" i="13"/>
  <c r="Q146" i="13" s="1"/>
  <c r="P147" i="13"/>
  <c r="Q147" i="13" s="1"/>
  <c r="P148" i="13"/>
  <c r="Q148" i="13" s="1"/>
  <c r="P149" i="13"/>
  <c r="Q149" i="13" s="1"/>
  <c r="P150" i="13"/>
  <c r="Q150" i="13" s="1"/>
  <c r="P151" i="13"/>
  <c r="Q151" i="13" s="1"/>
  <c r="P152" i="13"/>
  <c r="Q152" i="13" s="1"/>
  <c r="P153" i="13"/>
  <c r="Q153" i="13" s="1"/>
  <c r="P154" i="13"/>
  <c r="Q154" i="13" s="1"/>
  <c r="P155" i="13"/>
  <c r="Q155" i="13" s="1"/>
  <c r="P156" i="13"/>
  <c r="Q156" i="13" s="1"/>
  <c r="P157" i="13"/>
  <c r="Q157" i="13" s="1"/>
  <c r="P158" i="13"/>
  <c r="Q158" i="13" s="1"/>
  <c r="P159" i="13"/>
  <c r="Q159" i="13" s="1"/>
  <c r="P160" i="13"/>
  <c r="Q160" i="13" s="1"/>
  <c r="P161" i="13"/>
  <c r="Q161" i="13" s="1"/>
  <c r="P162" i="13"/>
  <c r="Q162" i="13" s="1"/>
  <c r="P163" i="13"/>
  <c r="Q163" i="13" s="1"/>
  <c r="P164" i="13"/>
  <c r="Q164" i="13" s="1"/>
  <c r="P165" i="13"/>
  <c r="Q165" i="13" s="1"/>
  <c r="P166" i="13"/>
  <c r="Q166" i="13" s="1"/>
  <c r="P167" i="13"/>
  <c r="Q167" i="13" s="1"/>
  <c r="P168" i="13"/>
  <c r="Q168" i="13" s="1"/>
  <c r="P169" i="13"/>
  <c r="Q169" i="13" s="1"/>
  <c r="P170" i="13"/>
  <c r="Q170" i="13" s="1"/>
  <c r="P171" i="13"/>
  <c r="Q171" i="13" s="1"/>
  <c r="P172" i="13"/>
  <c r="Q172" i="13" s="1"/>
  <c r="P173" i="13"/>
  <c r="Q173" i="13" s="1"/>
  <c r="P174" i="13"/>
  <c r="Q174" i="13" s="1"/>
  <c r="P175" i="13"/>
  <c r="Q175" i="13" s="1"/>
  <c r="P176" i="13"/>
  <c r="Q176" i="13" s="1"/>
  <c r="P177" i="13"/>
  <c r="Q177" i="13" s="1"/>
  <c r="P178" i="13"/>
  <c r="Q178" i="13" s="1"/>
  <c r="P179" i="13"/>
  <c r="Q179" i="13" s="1"/>
  <c r="P180" i="13"/>
  <c r="Q180" i="13" s="1"/>
  <c r="P181" i="13"/>
  <c r="Q181" i="13" s="1"/>
  <c r="P182" i="13"/>
  <c r="Q182" i="13" s="1"/>
  <c r="P183" i="13"/>
  <c r="Q183" i="13" s="1"/>
  <c r="P184" i="13"/>
  <c r="Q184" i="13" s="1"/>
  <c r="P185" i="13"/>
  <c r="Q185" i="13" s="1"/>
  <c r="P186" i="13"/>
  <c r="Q186" i="13" s="1"/>
  <c r="P187" i="13"/>
  <c r="Q187" i="13" s="1"/>
  <c r="P188" i="13"/>
  <c r="Q188" i="13" s="1"/>
  <c r="P189" i="13"/>
  <c r="Q189" i="13" s="1"/>
  <c r="P190" i="13"/>
  <c r="Q190" i="13" s="1"/>
  <c r="Q20" i="5"/>
  <c r="Q3" i="5"/>
  <c r="P5" i="5"/>
  <c r="O5" i="5" s="1"/>
  <c r="Q5" i="5"/>
  <c r="Q6" i="5"/>
  <c r="Q7" i="5"/>
  <c r="Q8" i="5"/>
  <c r="Q9" i="5"/>
  <c r="Q4" i="5"/>
  <c r="P4" i="5"/>
  <c r="O4" i="5" s="1"/>
  <c r="Q7" i="3"/>
  <c r="Q8" i="3"/>
  <c r="Q9" i="3"/>
  <c r="Q10" i="3"/>
  <c r="Q12" i="3"/>
  <c r="Q13" i="3"/>
  <c r="Q14" i="3"/>
  <c r="Q16" i="3"/>
  <c r="Q19" i="3"/>
  <c r="Q20" i="3"/>
  <c r="R20" i="3" s="1"/>
  <c r="Q3" i="3"/>
  <c r="Q4" i="3"/>
  <c r="Q5" i="3"/>
  <c r="Q11" i="3"/>
  <c r="Q6" i="3"/>
  <c r="P7" i="3"/>
  <c r="P8" i="3"/>
  <c r="P9" i="3"/>
  <c r="P10" i="3"/>
  <c r="P12" i="3"/>
  <c r="P13" i="3"/>
  <c r="P14" i="3"/>
  <c r="P16" i="3"/>
  <c r="P19" i="3"/>
  <c r="P20" i="3"/>
  <c r="P3" i="3"/>
  <c r="P4" i="3"/>
  <c r="P5" i="3"/>
  <c r="I16" i="1"/>
  <c r="I15" i="1"/>
  <c r="I14" i="1"/>
  <c r="I13" i="1"/>
  <c r="I10" i="1"/>
  <c r="I35" i="1"/>
  <c r="I8" i="1"/>
  <c r="I7" i="1"/>
  <c r="I34" i="1"/>
  <c r="I5" i="1"/>
  <c r="I4" i="1"/>
  <c r="H10" i="1"/>
  <c r="N3" i="23"/>
  <c r="P5" i="22"/>
  <c r="H7" i="14"/>
  <c r="R177" i="17" l="1"/>
  <c r="R3" i="17" s="1"/>
  <c r="Q3" i="17"/>
  <c r="Q10" i="19"/>
  <c r="Q6" i="19"/>
  <c r="Q4" i="19"/>
  <c r="Q9" i="19"/>
  <c r="Q7" i="19"/>
  <c r="S19" i="15"/>
  <c r="G15" i="14"/>
  <c r="H15" i="14" s="1"/>
  <c r="G16" i="14" s="1"/>
  <c r="K7" i="14"/>
  <c r="R1" i="21"/>
  <c r="O20" i="37" s="1"/>
  <c r="Q1" i="17"/>
  <c r="R19" i="3"/>
  <c r="Q3" i="19"/>
  <c r="S20" i="15"/>
  <c r="S18" i="15"/>
  <c r="Q5" i="19"/>
  <c r="S12" i="15"/>
  <c r="S7" i="15"/>
  <c r="S10" i="15"/>
  <c r="S6" i="11"/>
  <c r="R5" i="6"/>
  <c r="R3" i="6"/>
  <c r="M8" i="1"/>
  <c r="R16" i="3"/>
  <c r="R14" i="3"/>
  <c r="R12" i="3"/>
  <c r="P3" i="23"/>
  <c r="S9" i="15"/>
  <c r="R3" i="22"/>
  <c r="R5" i="22"/>
  <c r="R4" i="22"/>
  <c r="S15" i="15"/>
  <c r="S13" i="15"/>
  <c r="S14" i="15"/>
  <c r="S8" i="15"/>
  <c r="S6" i="15"/>
  <c r="R11" i="3"/>
  <c r="R10" i="3"/>
  <c r="R13" i="3"/>
  <c r="S11" i="15"/>
  <c r="R9" i="3"/>
  <c r="R7" i="3"/>
  <c r="R8" i="3"/>
  <c r="S3" i="15"/>
  <c r="S5" i="15"/>
  <c r="S4" i="15"/>
  <c r="R3" i="16"/>
  <c r="R1" i="16" s="1"/>
  <c r="O12" i="37" s="1"/>
  <c r="Q8" i="19"/>
  <c r="Q3" i="8"/>
  <c r="Q5" i="8"/>
  <c r="Q1" i="13"/>
  <c r="P1" i="13"/>
  <c r="P1" i="21"/>
  <c r="P24" i="22"/>
  <c r="R24" i="22" s="1"/>
  <c r="P22" i="22"/>
  <c r="R22" i="22" s="1"/>
  <c r="P20" i="22"/>
  <c r="R20" i="22" s="1"/>
  <c r="P18" i="22"/>
  <c r="R18" i="22" s="1"/>
  <c r="P16" i="22"/>
  <c r="P13" i="22"/>
  <c r="R13" i="22" s="1"/>
  <c r="P15" i="22"/>
  <c r="P8" i="22"/>
  <c r="R8" i="22" s="1"/>
  <c r="P6" i="22"/>
  <c r="R6" i="22" s="1"/>
  <c r="R6" i="4"/>
  <c r="R4" i="4"/>
  <c r="H15" i="1"/>
  <c r="O1" i="18"/>
  <c r="P25" i="22"/>
  <c r="P23" i="22"/>
  <c r="R23" i="22" s="1"/>
  <c r="P21" i="22"/>
  <c r="R21" i="22" s="1"/>
  <c r="P19" i="22"/>
  <c r="R19" i="22" s="1"/>
  <c r="P17" i="22"/>
  <c r="R17" i="22" s="1"/>
  <c r="P10" i="22"/>
  <c r="R10" i="22" s="1"/>
  <c r="P14" i="22"/>
  <c r="R14" i="22" s="1"/>
  <c r="P9" i="22"/>
  <c r="R9" i="22" s="1"/>
  <c r="P7" i="22"/>
  <c r="R7" i="22" s="1"/>
  <c r="R5" i="5"/>
  <c r="R6" i="3"/>
  <c r="R4" i="3"/>
  <c r="R3" i="3"/>
  <c r="R5" i="3"/>
  <c r="R4" i="5"/>
  <c r="K10" i="14"/>
  <c r="K14" i="14"/>
  <c r="K12" i="14"/>
  <c r="K13" i="14"/>
  <c r="K11" i="14"/>
  <c r="K9" i="14"/>
  <c r="K8" i="14"/>
  <c r="Q1" i="15"/>
  <c r="R4" i="6"/>
  <c r="L1" i="24"/>
  <c r="H5" i="24"/>
  <c r="N5" i="24" s="1"/>
  <c r="H22" i="24"/>
  <c r="G23" i="24" s="1"/>
  <c r="M3" i="24"/>
  <c r="M1" i="24" s="1"/>
  <c r="J4" i="8"/>
  <c r="O4" i="8" s="1"/>
  <c r="Q4" i="8" s="1"/>
  <c r="I11" i="8"/>
  <c r="O10" i="8"/>
  <c r="Q10" i="8" s="1"/>
  <c r="R5" i="4"/>
  <c r="P1" i="4"/>
  <c r="Q1" i="4"/>
  <c r="O1" i="23"/>
  <c r="Q1" i="22"/>
  <c r="P1" i="18"/>
  <c r="O1" i="19"/>
  <c r="M1" i="14"/>
  <c r="P1" i="16"/>
  <c r="M2" i="1"/>
  <c r="M6" i="1"/>
  <c r="H18" i="1" l="1"/>
  <c r="K35" i="1"/>
  <c r="K18" i="1"/>
  <c r="K11" i="1"/>
  <c r="J6" i="1"/>
  <c r="N22" i="24"/>
  <c r="J18" i="1"/>
  <c r="J13" i="1"/>
  <c r="R1" i="17"/>
  <c r="R15" i="22"/>
  <c r="R16" i="22"/>
  <c r="Q1" i="19"/>
  <c r="R1" i="6"/>
  <c r="O13" i="37" s="1"/>
  <c r="S1" i="15"/>
  <c r="O10" i="37" s="1"/>
  <c r="Q1" i="18"/>
  <c r="O17" i="37" s="1"/>
  <c r="P1" i="22"/>
  <c r="R1" i="4"/>
  <c r="O18" i="37" s="1"/>
  <c r="K5" i="24"/>
  <c r="P6" i="5"/>
  <c r="H16" i="14"/>
  <c r="G17" i="14" s="1"/>
  <c r="K15" i="14"/>
  <c r="O3" i="9"/>
  <c r="Q3" i="9" s="1"/>
  <c r="Q4" i="11"/>
  <c r="S4" i="11" s="1"/>
  <c r="H23" i="24"/>
  <c r="G27" i="24" s="1"/>
  <c r="K22" i="24"/>
  <c r="O11" i="8"/>
  <c r="O15" i="8"/>
  <c r="Q15" i="8" s="1"/>
  <c r="H13" i="1"/>
  <c r="K9" i="1"/>
  <c r="R6" i="5" l="1"/>
  <c r="O6" i="5"/>
  <c r="K14" i="1"/>
  <c r="K13" i="1"/>
  <c r="K12" i="1"/>
  <c r="K10" i="1"/>
  <c r="K6" i="1"/>
  <c r="K20" i="1"/>
  <c r="K16" i="14"/>
  <c r="N23" i="24"/>
  <c r="R1" i="22"/>
  <c r="O9" i="37" s="1"/>
  <c r="K23" i="24"/>
  <c r="N6" i="23"/>
  <c r="N8" i="23"/>
  <c r="H17" i="14"/>
  <c r="G18" i="14" s="1"/>
  <c r="L7" i="11"/>
  <c r="H27" i="24"/>
  <c r="G28" i="24" s="1"/>
  <c r="O16" i="8"/>
  <c r="Q16" i="8" s="1"/>
  <c r="Q1" i="16"/>
  <c r="N4" i="14"/>
  <c r="N8" i="14"/>
  <c r="N7" i="14"/>
  <c r="N9" i="14"/>
  <c r="N10" i="14"/>
  <c r="N11" i="14"/>
  <c r="N12" i="14"/>
  <c r="N13" i="14"/>
  <c r="N14" i="14"/>
  <c r="N15" i="14"/>
  <c r="N16" i="14"/>
  <c r="N3" i="14"/>
  <c r="R1" i="11"/>
  <c r="Q1" i="6"/>
  <c r="Q1" i="5"/>
  <c r="K15" i="1" l="1"/>
  <c r="N27" i="24"/>
  <c r="K17" i="14"/>
  <c r="N17" i="14"/>
  <c r="P8" i="23"/>
  <c r="P6" i="23"/>
  <c r="P7" i="5"/>
  <c r="O7" i="5" s="1"/>
  <c r="H18" i="14"/>
  <c r="K18" i="14" s="1"/>
  <c r="H28" i="24"/>
  <c r="G29" i="24" s="1"/>
  <c r="K27" i="24"/>
  <c r="O17" i="8"/>
  <c r="Q1" i="21"/>
  <c r="R1" i="15"/>
  <c r="L1" i="14"/>
  <c r="P1" i="8"/>
  <c r="P1" i="9"/>
  <c r="Q1" i="3"/>
  <c r="Q17" i="8" l="1"/>
  <c r="O4" i="9"/>
  <c r="Q4" i="9" s="1"/>
  <c r="K28" i="24"/>
  <c r="N9" i="23"/>
  <c r="P9" i="23" s="1"/>
  <c r="R7" i="5"/>
  <c r="P8" i="5"/>
  <c r="O8" i="5" s="1"/>
  <c r="G19" i="14"/>
  <c r="N18" i="14"/>
  <c r="Q7" i="11"/>
  <c r="H29" i="24"/>
  <c r="G30" i="24" s="1"/>
  <c r="N28" i="24"/>
  <c r="S7" i="11" l="1"/>
  <c r="H19" i="14"/>
  <c r="G20" i="14" s="1"/>
  <c r="H20" i="14" s="1"/>
  <c r="K20" i="14" s="1"/>
  <c r="R8" i="5"/>
  <c r="O5" i="9"/>
  <c r="Q5" i="9" s="1"/>
  <c r="O23" i="8"/>
  <c r="H30" i="24"/>
  <c r="G31" i="24" s="1"/>
  <c r="N29" i="24"/>
  <c r="K29" i="24"/>
  <c r="K30" i="24" l="1"/>
  <c r="N30" i="24"/>
  <c r="N20" i="14"/>
  <c r="Q23" i="8"/>
  <c r="N10" i="23"/>
  <c r="N19" i="14"/>
  <c r="K19" i="14"/>
  <c r="K1" i="14" s="1"/>
  <c r="Q8" i="11"/>
  <c r="S8" i="11" s="1"/>
  <c r="S1" i="11" s="1"/>
  <c r="O11" i="37" s="1"/>
  <c r="O27" i="8"/>
  <c r="Q27" i="8" s="1"/>
  <c r="H31" i="24"/>
  <c r="G32" i="24" s="1"/>
  <c r="P1309" i="19"/>
  <c r="P1308" i="19"/>
  <c r="P1307" i="19"/>
  <c r="P1306" i="19"/>
  <c r="P1305" i="19"/>
  <c r="P1304" i="19"/>
  <c r="P1303" i="19"/>
  <c r="P1302" i="19"/>
  <c r="P1301" i="19"/>
  <c r="P1300" i="19"/>
  <c r="P1299" i="19"/>
  <c r="P1298" i="19"/>
  <c r="P1297" i="19"/>
  <c r="P1296" i="19"/>
  <c r="P1295" i="19"/>
  <c r="P1294" i="19"/>
  <c r="P1293" i="19"/>
  <c r="P1292" i="19"/>
  <c r="P1291" i="19"/>
  <c r="P1290" i="19"/>
  <c r="P1289" i="19"/>
  <c r="P1288" i="19"/>
  <c r="P1287" i="19"/>
  <c r="P1286" i="19"/>
  <c r="P1285" i="19"/>
  <c r="P1284" i="19"/>
  <c r="P1283" i="19"/>
  <c r="P1282" i="19"/>
  <c r="P1281" i="19"/>
  <c r="P1280" i="19"/>
  <c r="P1279" i="19"/>
  <c r="P1278" i="19"/>
  <c r="P1277" i="19"/>
  <c r="P1276" i="19"/>
  <c r="P1275" i="19"/>
  <c r="P1274" i="19"/>
  <c r="P1273" i="19"/>
  <c r="P1272" i="19"/>
  <c r="P1271" i="19"/>
  <c r="P1270" i="19"/>
  <c r="P1269" i="19"/>
  <c r="P1268" i="19"/>
  <c r="P1267" i="19"/>
  <c r="P1266" i="19"/>
  <c r="P1265" i="19"/>
  <c r="P1264" i="19"/>
  <c r="P1263" i="19"/>
  <c r="P1262" i="19"/>
  <c r="P1261" i="19"/>
  <c r="P1260" i="19"/>
  <c r="P1259" i="19"/>
  <c r="P1258" i="19"/>
  <c r="P1257" i="19"/>
  <c r="P1256" i="19"/>
  <c r="P1255" i="19"/>
  <c r="P1254" i="19"/>
  <c r="P1253" i="19"/>
  <c r="P1252" i="19"/>
  <c r="P1251" i="19"/>
  <c r="P1250" i="19"/>
  <c r="P1249" i="19"/>
  <c r="P1248" i="19"/>
  <c r="P1247" i="19"/>
  <c r="P1246" i="19"/>
  <c r="P1245" i="19"/>
  <c r="P1244" i="19"/>
  <c r="P1243" i="19"/>
  <c r="P1242" i="19"/>
  <c r="P1241" i="19"/>
  <c r="P1240" i="19"/>
  <c r="P1239" i="19"/>
  <c r="P1238" i="19"/>
  <c r="P1237" i="19"/>
  <c r="P1236" i="19"/>
  <c r="P1235" i="19"/>
  <c r="P1234" i="19"/>
  <c r="P1233" i="19"/>
  <c r="P1232" i="19"/>
  <c r="P1231" i="19"/>
  <c r="P1230" i="19"/>
  <c r="P1229" i="19"/>
  <c r="P1228" i="19"/>
  <c r="P1227" i="19"/>
  <c r="P1226" i="19"/>
  <c r="P1225" i="19"/>
  <c r="P1224" i="19"/>
  <c r="P1223" i="19"/>
  <c r="P1222" i="19"/>
  <c r="P1221" i="19"/>
  <c r="P1220" i="19"/>
  <c r="P1219" i="19"/>
  <c r="P1218" i="19"/>
  <c r="P1217" i="19"/>
  <c r="P1216" i="19"/>
  <c r="P1215" i="19"/>
  <c r="P1214" i="19"/>
  <c r="P1213" i="19"/>
  <c r="P1212" i="19"/>
  <c r="P1211" i="19"/>
  <c r="P1210" i="19"/>
  <c r="P1209" i="19"/>
  <c r="P1208" i="19"/>
  <c r="P1207" i="19"/>
  <c r="P1206" i="19"/>
  <c r="P1205" i="19"/>
  <c r="P1204" i="19"/>
  <c r="P1203" i="19"/>
  <c r="P1202" i="19"/>
  <c r="P1201" i="19"/>
  <c r="P1200" i="19"/>
  <c r="P1199" i="19"/>
  <c r="P1198" i="19"/>
  <c r="P1197" i="19"/>
  <c r="P1196" i="19"/>
  <c r="P1195" i="19"/>
  <c r="P1194" i="19"/>
  <c r="P1193" i="19"/>
  <c r="P1192" i="19"/>
  <c r="P1191" i="19"/>
  <c r="P1190" i="19"/>
  <c r="P1189" i="19"/>
  <c r="P1188" i="19"/>
  <c r="P1187" i="19"/>
  <c r="P1186" i="19"/>
  <c r="P1185" i="19"/>
  <c r="P1184" i="19"/>
  <c r="P1183" i="19"/>
  <c r="P1182" i="19"/>
  <c r="P1181" i="19"/>
  <c r="P1180" i="19"/>
  <c r="P1179" i="19"/>
  <c r="P1178" i="19"/>
  <c r="P1177" i="19"/>
  <c r="P1176" i="19"/>
  <c r="P1175" i="19"/>
  <c r="P1174" i="19"/>
  <c r="P1173" i="19"/>
  <c r="P1172" i="19"/>
  <c r="P1171" i="19"/>
  <c r="P1170" i="19"/>
  <c r="P1169" i="19"/>
  <c r="P1168" i="19"/>
  <c r="P1167" i="19"/>
  <c r="P1166" i="19"/>
  <c r="P1165" i="19"/>
  <c r="P1164" i="19"/>
  <c r="P1163" i="19"/>
  <c r="P1162" i="19"/>
  <c r="P1161" i="19"/>
  <c r="P1160" i="19"/>
  <c r="P1159" i="19"/>
  <c r="P1158" i="19"/>
  <c r="P1157" i="19"/>
  <c r="P1156" i="19"/>
  <c r="P1155" i="19"/>
  <c r="P1154" i="19"/>
  <c r="P1153" i="19"/>
  <c r="P1152" i="19"/>
  <c r="P1151" i="19"/>
  <c r="P1150" i="19"/>
  <c r="P1149" i="19"/>
  <c r="P1148" i="19"/>
  <c r="P1147" i="19"/>
  <c r="P1146" i="19"/>
  <c r="P1145" i="19"/>
  <c r="P1144" i="19"/>
  <c r="P1143" i="19"/>
  <c r="P1142" i="19"/>
  <c r="P1141" i="19"/>
  <c r="P1140" i="19"/>
  <c r="P1139" i="19"/>
  <c r="P1138" i="19"/>
  <c r="P1137" i="19"/>
  <c r="P1136" i="19"/>
  <c r="P1135" i="19"/>
  <c r="P1134" i="19"/>
  <c r="P1133" i="19"/>
  <c r="P1132" i="19"/>
  <c r="P1131" i="19"/>
  <c r="P1130" i="19"/>
  <c r="P1129" i="19"/>
  <c r="P1128" i="19"/>
  <c r="P1127" i="19"/>
  <c r="P1126" i="19"/>
  <c r="P1125" i="19"/>
  <c r="P1124" i="19"/>
  <c r="P1123" i="19"/>
  <c r="P1122" i="19"/>
  <c r="P1121" i="19"/>
  <c r="P1120" i="19"/>
  <c r="P1119" i="19"/>
  <c r="P1118" i="19"/>
  <c r="P1117" i="19"/>
  <c r="P1116" i="19"/>
  <c r="P1115" i="19"/>
  <c r="P1114" i="19"/>
  <c r="P1113" i="19"/>
  <c r="P1112" i="19"/>
  <c r="P1111" i="19"/>
  <c r="P1110" i="19"/>
  <c r="P1109" i="19"/>
  <c r="P1108" i="19"/>
  <c r="P1107" i="19"/>
  <c r="P1106" i="19"/>
  <c r="P1105" i="19"/>
  <c r="P1104" i="19"/>
  <c r="P1103" i="19"/>
  <c r="P1102" i="19"/>
  <c r="P1101" i="19"/>
  <c r="P1100" i="19"/>
  <c r="P1099" i="19"/>
  <c r="P1098" i="19"/>
  <c r="P1097" i="19"/>
  <c r="P1096" i="19"/>
  <c r="P1095" i="19"/>
  <c r="P1094" i="19"/>
  <c r="P1093" i="19"/>
  <c r="P1092" i="19"/>
  <c r="P1091" i="19"/>
  <c r="P1090" i="19"/>
  <c r="P1089" i="19"/>
  <c r="P1088" i="19"/>
  <c r="P1087" i="19"/>
  <c r="P1086" i="19"/>
  <c r="P1085" i="19"/>
  <c r="P1084" i="19"/>
  <c r="P1083" i="19"/>
  <c r="P1082" i="19"/>
  <c r="P1081" i="19"/>
  <c r="P1080" i="19"/>
  <c r="P1079" i="19"/>
  <c r="P1078" i="19"/>
  <c r="P1077" i="19"/>
  <c r="P1076" i="19"/>
  <c r="P1075" i="19"/>
  <c r="P1074" i="19"/>
  <c r="P1073" i="19"/>
  <c r="P1072" i="19"/>
  <c r="P1071" i="19"/>
  <c r="P1070" i="19"/>
  <c r="P1069" i="19"/>
  <c r="P1068" i="19"/>
  <c r="P1067" i="19"/>
  <c r="P1066" i="19"/>
  <c r="P1065" i="19"/>
  <c r="P1064" i="19"/>
  <c r="P1063" i="19"/>
  <c r="P1062" i="19"/>
  <c r="P1061" i="19"/>
  <c r="P1060" i="19"/>
  <c r="P1059" i="19"/>
  <c r="P1058" i="19"/>
  <c r="P1057" i="19"/>
  <c r="P1056" i="19"/>
  <c r="P1055" i="19"/>
  <c r="P1054" i="19"/>
  <c r="P1053" i="19"/>
  <c r="P1052" i="19"/>
  <c r="P1051" i="19"/>
  <c r="P1050" i="19"/>
  <c r="P1049" i="19"/>
  <c r="P1048" i="19"/>
  <c r="P1047" i="19"/>
  <c r="P1046" i="19"/>
  <c r="P1045" i="19"/>
  <c r="P1044" i="19"/>
  <c r="P1043" i="19"/>
  <c r="P1042" i="19"/>
  <c r="P1041" i="19"/>
  <c r="P1040" i="19"/>
  <c r="P1039" i="19"/>
  <c r="P1038" i="19"/>
  <c r="P1037" i="19"/>
  <c r="P1036" i="19"/>
  <c r="P1035" i="19"/>
  <c r="P1034" i="19"/>
  <c r="P1033" i="19"/>
  <c r="P1032" i="19"/>
  <c r="P1031" i="19"/>
  <c r="P1030" i="19"/>
  <c r="P1029" i="19"/>
  <c r="P1028" i="19"/>
  <c r="P1027" i="19"/>
  <c r="P1026" i="19"/>
  <c r="P1025" i="19"/>
  <c r="P1024" i="19"/>
  <c r="P1023" i="19"/>
  <c r="P1022" i="19"/>
  <c r="P1021" i="19"/>
  <c r="P1020" i="19"/>
  <c r="P1019" i="19"/>
  <c r="P1018" i="19"/>
  <c r="P1017" i="19"/>
  <c r="P1016" i="19"/>
  <c r="P1015" i="19"/>
  <c r="P1014" i="19"/>
  <c r="P1013" i="19"/>
  <c r="P1012" i="19"/>
  <c r="P1011" i="19"/>
  <c r="P1010" i="19"/>
  <c r="P1009" i="19"/>
  <c r="P1008" i="19"/>
  <c r="P1007" i="19"/>
  <c r="P1006" i="19"/>
  <c r="P1005" i="19"/>
  <c r="P1004" i="19"/>
  <c r="P1003" i="19"/>
  <c r="P1002" i="19"/>
  <c r="P1001" i="19"/>
  <c r="P1000" i="19"/>
  <c r="P999" i="19"/>
  <c r="P998" i="19"/>
  <c r="P997" i="19"/>
  <c r="P996" i="19"/>
  <c r="P995" i="19"/>
  <c r="P994" i="19"/>
  <c r="P993" i="19"/>
  <c r="P992" i="19"/>
  <c r="P991" i="19"/>
  <c r="P990" i="19"/>
  <c r="P989" i="19"/>
  <c r="P988" i="19"/>
  <c r="P987" i="19"/>
  <c r="P986" i="19"/>
  <c r="P985" i="19"/>
  <c r="P984" i="19"/>
  <c r="P983" i="19"/>
  <c r="P982" i="19"/>
  <c r="P981" i="19"/>
  <c r="P980" i="19"/>
  <c r="P979" i="19"/>
  <c r="P978" i="19"/>
  <c r="P977" i="19"/>
  <c r="P976" i="19"/>
  <c r="P975" i="19"/>
  <c r="P974" i="19"/>
  <c r="P973" i="19"/>
  <c r="P972" i="19"/>
  <c r="P971" i="19"/>
  <c r="P970" i="19"/>
  <c r="P969" i="19"/>
  <c r="P968" i="19"/>
  <c r="P967" i="19"/>
  <c r="P966" i="19"/>
  <c r="P965" i="19"/>
  <c r="P964" i="19"/>
  <c r="P963" i="19"/>
  <c r="P962" i="19"/>
  <c r="P961" i="19"/>
  <c r="P960" i="19"/>
  <c r="P959" i="19"/>
  <c r="P958" i="19"/>
  <c r="P957" i="19"/>
  <c r="P956" i="19"/>
  <c r="P955" i="19"/>
  <c r="P954" i="19"/>
  <c r="P953" i="19"/>
  <c r="P952" i="19"/>
  <c r="P951" i="19"/>
  <c r="P950" i="19"/>
  <c r="P949" i="19"/>
  <c r="P948" i="19"/>
  <c r="P947" i="19"/>
  <c r="P946" i="19"/>
  <c r="P945" i="19"/>
  <c r="P944" i="19"/>
  <c r="P943" i="19"/>
  <c r="P942" i="19"/>
  <c r="P941" i="19"/>
  <c r="P940" i="19"/>
  <c r="P939" i="19"/>
  <c r="P938" i="19"/>
  <c r="P937" i="19"/>
  <c r="P936" i="19"/>
  <c r="P935" i="19"/>
  <c r="P934" i="19"/>
  <c r="P933" i="19"/>
  <c r="P932" i="19"/>
  <c r="P931" i="19"/>
  <c r="P930" i="19"/>
  <c r="P929" i="19"/>
  <c r="P928" i="19"/>
  <c r="P927" i="19"/>
  <c r="P926" i="19"/>
  <c r="P925" i="19"/>
  <c r="P924" i="19"/>
  <c r="P923" i="19"/>
  <c r="P922" i="19"/>
  <c r="P921" i="19"/>
  <c r="P920" i="19"/>
  <c r="P919" i="19"/>
  <c r="P918" i="19"/>
  <c r="P917" i="19"/>
  <c r="P916" i="19"/>
  <c r="P915" i="19"/>
  <c r="P914" i="19"/>
  <c r="P913" i="19"/>
  <c r="P912" i="19"/>
  <c r="P911" i="19"/>
  <c r="P910" i="19"/>
  <c r="P909" i="19"/>
  <c r="P908" i="19"/>
  <c r="P907" i="19"/>
  <c r="P906" i="19"/>
  <c r="P905" i="19"/>
  <c r="P904" i="19"/>
  <c r="P903" i="19"/>
  <c r="P902" i="19"/>
  <c r="P901" i="19"/>
  <c r="P900" i="19"/>
  <c r="P899" i="19"/>
  <c r="P898" i="19"/>
  <c r="P897" i="19"/>
  <c r="P896" i="19"/>
  <c r="P895" i="19"/>
  <c r="P894" i="19"/>
  <c r="P893" i="19"/>
  <c r="P892" i="19"/>
  <c r="P891" i="19"/>
  <c r="P890" i="19"/>
  <c r="P889" i="19"/>
  <c r="P888" i="19"/>
  <c r="P887" i="19"/>
  <c r="P886" i="19"/>
  <c r="P885" i="19"/>
  <c r="P884" i="19"/>
  <c r="P883" i="19"/>
  <c r="P882" i="19"/>
  <c r="P881" i="19"/>
  <c r="P880" i="19"/>
  <c r="P879" i="19"/>
  <c r="P878" i="19"/>
  <c r="P877" i="19"/>
  <c r="P876" i="19"/>
  <c r="P875" i="19"/>
  <c r="P874" i="19"/>
  <c r="P873" i="19"/>
  <c r="P872" i="19"/>
  <c r="P871" i="19"/>
  <c r="P870" i="19"/>
  <c r="P869" i="19"/>
  <c r="P868" i="19"/>
  <c r="P867" i="19"/>
  <c r="P866" i="19"/>
  <c r="P865" i="19"/>
  <c r="P864" i="19"/>
  <c r="P863" i="19"/>
  <c r="P862" i="19"/>
  <c r="P861" i="19"/>
  <c r="P860" i="19"/>
  <c r="P859" i="19"/>
  <c r="P858" i="19"/>
  <c r="P857" i="19"/>
  <c r="P856" i="19"/>
  <c r="P855" i="19"/>
  <c r="P854" i="19"/>
  <c r="P853" i="19"/>
  <c r="P852" i="19"/>
  <c r="P851" i="19"/>
  <c r="P850" i="19"/>
  <c r="P849" i="19"/>
  <c r="P848" i="19"/>
  <c r="P847" i="19"/>
  <c r="P846" i="19"/>
  <c r="P845" i="19"/>
  <c r="P844" i="19"/>
  <c r="P843" i="19"/>
  <c r="P842" i="19"/>
  <c r="P841" i="19"/>
  <c r="P840" i="19"/>
  <c r="P839" i="19"/>
  <c r="P838" i="19"/>
  <c r="P837" i="19"/>
  <c r="P836" i="19"/>
  <c r="P835" i="19"/>
  <c r="P834" i="19"/>
  <c r="P833" i="19"/>
  <c r="P832" i="19"/>
  <c r="P831" i="19"/>
  <c r="P830" i="19"/>
  <c r="P829" i="19"/>
  <c r="P828" i="19"/>
  <c r="P827" i="19"/>
  <c r="P826" i="19"/>
  <c r="P825" i="19"/>
  <c r="P824" i="19"/>
  <c r="P823" i="19"/>
  <c r="P822" i="19"/>
  <c r="P821" i="19"/>
  <c r="P820" i="19"/>
  <c r="P819" i="19"/>
  <c r="P818" i="19"/>
  <c r="P817" i="19"/>
  <c r="P816" i="19"/>
  <c r="P815" i="19"/>
  <c r="P814" i="19"/>
  <c r="P813" i="19"/>
  <c r="P812" i="19"/>
  <c r="P811" i="19"/>
  <c r="P810" i="19"/>
  <c r="P809" i="19"/>
  <c r="P808" i="19"/>
  <c r="P807" i="19"/>
  <c r="P806" i="19"/>
  <c r="P805" i="19"/>
  <c r="P804" i="19"/>
  <c r="P803" i="19"/>
  <c r="P802" i="19"/>
  <c r="P801" i="19"/>
  <c r="P800" i="19"/>
  <c r="P799" i="19"/>
  <c r="P798" i="19"/>
  <c r="P797" i="19"/>
  <c r="P796" i="19"/>
  <c r="P795" i="19"/>
  <c r="P794" i="19"/>
  <c r="P793" i="19"/>
  <c r="P792" i="19"/>
  <c r="P791" i="19"/>
  <c r="P790" i="19"/>
  <c r="P789" i="19"/>
  <c r="P788" i="19"/>
  <c r="P787" i="19"/>
  <c r="P786" i="19"/>
  <c r="P785" i="19"/>
  <c r="P784" i="19"/>
  <c r="P783" i="19"/>
  <c r="P782" i="19"/>
  <c r="P781" i="19"/>
  <c r="P780" i="19"/>
  <c r="P779" i="19"/>
  <c r="P778" i="19"/>
  <c r="P777" i="19"/>
  <c r="P776" i="19"/>
  <c r="P775" i="19"/>
  <c r="P774" i="19"/>
  <c r="P773" i="19"/>
  <c r="P772" i="19"/>
  <c r="P771" i="19"/>
  <c r="P770" i="19"/>
  <c r="P769" i="19"/>
  <c r="P768" i="19"/>
  <c r="P767" i="19"/>
  <c r="P766" i="19"/>
  <c r="P765" i="19"/>
  <c r="P764" i="19"/>
  <c r="P763" i="19"/>
  <c r="P762" i="19"/>
  <c r="P761" i="19"/>
  <c r="P760" i="19"/>
  <c r="P759" i="19"/>
  <c r="P758" i="19"/>
  <c r="P757" i="19"/>
  <c r="P756" i="19"/>
  <c r="P755" i="19"/>
  <c r="P754" i="19"/>
  <c r="P753" i="19"/>
  <c r="P752" i="19"/>
  <c r="P751" i="19"/>
  <c r="P750" i="19"/>
  <c r="P749" i="19"/>
  <c r="P748" i="19"/>
  <c r="P747" i="19"/>
  <c r="P746" i="19"/>
  <c r="P745" i="19"/>
  <c r="P744" i="19"/>
  <c r="P743" i="19"/>
  <c r="P742" i="19"/>
  <c r="P741" i="19"/>
  <c r="P740" i="19"/>
  <c r="P739" i="19"/>
  <c r="P738" i="19"/>
  <c r="P737" i="19"/>
  <c r="P736" i="19"/>
  <c r="P735" i="19"/>
  <c r="P734" i="19"/>
  <c r="P733" i="19"/>
  <c r="P732" i="19"/>
  <c r="P731" i="19"/>
  <c r="P730" i="19"/>
  <c r="P729" i="19"/>
  <c r="P728" i="19"/>
  <c r="P727" i="19"/>
  <c r="P726" i="19"/>
  <c r="P725" i="19"/>
  <c r="P724" i="19"/>
  <c r="P723" i="19"/>
  <c r="P722" i="19"/>
  <c r="P721" i="19"/>
  <c r="P720" i="19"/>
  <c r="P719" i="19"/>
  <c r="P718" i="19"/>
  <c r="P717" i="19"/>
  <c r="P716" i="19"/>
  <c r="P715" i="19"/>
  <c r="P714" i="19"/>
  <c r="P713" i="19"/>
  <c r="P712" i="19"/>
  <c r="P711" i="19"/>
  <c r="P710" i="19"/>
  <c r="P709" i="19"/>
  <c r="P708" i="19"/>
  <c r="P707" i="19"/>
  <c r="P706" i="19"/>
  <c r="P705" i="19"/>
  <c r="P704" i="19"/>
  <c r="P703" i="19"/>
  <c r="P702" i="19"/>
  <c r="P701" i="19"/>
  <c r="P700" i="19"/>
  <c r="P699" i="19"/>
  <c r="P698" i="19"/>
  <c r="P697" i="19"/>
  <c r="P696" i="19"/>
  <c r="P695" i="19"/>
  <c r="P694" i="19"/>
  <c r="P693" i="19"/>
  <c r="P692" i="19"/>
  <c r="P691" i="19"/>
  <c r="P690" i="19"/>
  <c r="P689" i="19"/>
  <c r="P688" i="19"/>
  <c r="P687" i="19"/>
  <c r="P686" i="19"/>
  <c r="P685" i="19"/>
  <c r="P684" i="19"/>
  <c r="P683" i="19"/>
  <c r="P682" i="19"/>
  <c r="P681" i="19"/>
  <c r="P680" i="19"/>
  <c r="P679" i="19"/>
  <c r="P678" i="19"/>
  <c r="P677" i="19"/>
  <c r="P676" i="19"/>
  <c r="P675" i="19"/>
  <c r="P674" i="19"/>
  <c r="P673" i="19"/>
  <c r="P672" i="19"/>
  <c r="P671" i="19"/>
  <c r="P670" i="19"/>
  <c r="P669" i="19"/>
  <c r="P668" i="19"/>
  <c r="P667" i="19"/>
  <c r="P666" i="19"/>
  <c r="P665" i="19"/>
  <c r="P664" i="19"/>
  <c r="P663" i="19"/>
  <c r="P662" i="19"/>
  <c r="P661" i="19"/>
  <c r="P660" i="19"/>
  <c r="P659" i="19"/>
  <c r="P658" i="19"/>
  <c r="P657" i="19"/>
  <c r="P656" i="19"/>
  <c r="P655" i="19"/>
  <c r="P654" i="19"/>
  <c r="P653" i="19"/>
  <c r="P652" i="19"/>
  <c r="P651" i="19"/>
  <c r="P650" i="19"/>
  <c r="P649" i="19"/>
  <c r="P648" i="19"/>
  <c r="P647" i="19"/>
  <c r="P646" i="19"/>
  <c r="P645" i="19"/>
  <c r="P644" i="19"/>
  <c r="P643" i="19"/>
  <c r="P642" i="19"/>
  <c r="P641" i="19"/>
  <c r="P640" i="19"/>
  <c r="P639" i="19"/>
  <c r="P638" i="19"/>
  <c r="P637" i="19"/>
  <c r="P636" i="19"/>
  <c r="P635" i="19"/>
  <c r="P634" i="19"/>
  <c r="P633" i="19"/>
  <c r="P632" i="19"/>
  <c r="P631" i="19"/>
  <c r="P630" i="19"/>
  <c r="P629" i="19"/>
  <c r="P628" i="19"/>
  <c r="P627" i="19"/>
  <c r="P626" i="19"/>
  <c r="P625" i="19"/>
  <c r="P624" i="19"/>
  <c r="P623" i="19"/>
  <c r="P622" i="19"/>
  <c r="P621" i="19"/>
  <c r="P620" i="19"/>
  <c r="P619" i="19"/>
  <c r="P618" i="19"/>
  <c r="P617" i="19"/>
  <c r="P616" i="19"/>
  <c r="P615" i="19"/>
  <c r="P614" i="19"/>
  <c r="P613" i="19"/>
  <c r="P612" i="19"/>
  <c r="P611" i="19"/>
  <c r="P610" i="19"/>
  <c r="P609" i="19"/>
  <c r="P608" i="19"/>
  <c r="P607" i="19"/>
  <c r="P606" i="19"/>
  <c r="P605" i="19"/>
  <c r="P604" i="19"/>
  <c r="P603" i="19"/>
  <c r="P602" i="19"/>
  <c r="P601" i="19"/>
  <c r="P600" i="19"/>
  <c r="P599" i="19"/>
  <c r="P598" i="19"/>
  <c r="P597" i="19"/>
  <c r="P596" i="19"/>
  <c r="P595" i="19"/>
  <c r="P594" i="19"/>
  <c r="P593" i="19"/>
  <c r="P592" i="19"/>
  <c r="P591" i="19"/>
  <c r="P590" i="19"/>
  <c r="P589" i="19"/>
  <c r="P588" i="19"/>
  <c r="P587" i="19"/>
  <c r="P586" i="19"/>
  <c r="P585" i="19"/>
  <c r="P584" i="19"/>
  <c r="P583" i="19"/>
  <c r="P582" i="19"/>
  <c r="P581" i="19"/>
  <c r="P580" i="19"/>
  <c r="P579" i="19"/>
  <c r="P578" i="19"/>
  <c r="P577" i="19"/>
  <c r="P576" i="19"/>
  <c r="P575" i="19"/>
  <c r="P574" i="19"/>
  <c r="P573" i="19"/>
  <c r="P572" i="19"/>
  <c r="P571" i="19"/>
  <c r="P570" i="19"/>
  <c r="P569" i="19"/>
  <c r="P568" i="19"/>
  <c r="P567" i="19"/>
  <c r="P566" i="19"/>
  <c r="P565" i="19"/>
  <c r="P564" i="19"/>
  <c r="P563" i="19"/>
  <c r="P562" i="19"/>
  <c r="P561" i="19"/>
  <c r="P560" i="19"/>
  <c r="P559" i="19"/>
  <c r="P558" i="19"/>
  <c r="P557" i="19"/>
  <c r="P556" i="19"/>
  <c r="P555" i="19"/>
  <c r="P554" i="19"/>
  <c r="P553" i="19"/>
  <c r="P552" i="19"/>
  <c r="P551" i="19"/>
  <c r="P550" i="19"/>
  <c r="P549" i="19"/>
  <c r="P548" i="19"/>
  <c r="P547" i="19"/>
  <c r="P546" i="19"/>
  <c r="P545" i="19"/>
  <c r="P544" i="19"/>
  <c r="P543" i="19"/>
  <c r="P542" i="19"/>
  <c r="P541" i="19"/>
  <c r="P540" i="19"/>
  <c r="P539" i="19"/>
  <c r="P538" i="19"/>
  <c r="P537" i="19"/>
  <c r="P536" i="19"/>
  <c r="P535" i="19"/>
  <c r="P534" i="19"/>
  <c r="P533" i="19"/>
  <c r="P532" i="19"/>
  <c r="P531" i="19"/>
  <c r="P530" i="19"/>
  <c r="P529" i="19"/>
  <c r="P528" i="19"/>
  <c r="P527" i="19"/>
  <c r="P526" i="19"/>
  <c r="P525" i="19"/>
  <c r="P524" i="19"/>
  <c r="P523" i="19"/>
  <c r="P522" i="19"/>
  <c r="P521" i="19"/>
  <c r="P520" i="19"/>
  <c r="P519" i="19"/>
  <c r="P518" i="19"/>
  <c r="P517" i="19"/>
  <c r="P516" i="19"/>
  <c r="P515" i="19"/>
  <c r="P514" i="19"/>
  <c r="P513" i="19"/>
  <c r="P512" i="19"/>
  <c r="P511" i="19"/>
  <c r="P510" i="19"/>
  <c r="P509" i="19"/>
  <c r="P508" i="19"/>
  <c r="P507" i="19"/>
  <c r="P506" i="19"/>
  <c r="P505" i="19"/>
  <c r="P504" i="19"/>
  <c r="P503" i="19"/>
  <c r="P502" i="19"/>
  <c r="P501" i="19"/>
  <c r="P500" i="19"/>
  <c r="P499" i="19"/>
  <c r="P498" i="19"/>
  <c r="P497" i="19"/>
  <c r="P496" i="19"/>
  <c r="P495" i="19"/>
  <c r="P494" i="19"/>
  <c r="P493" i="19"/>
  <c r="P492" i="19"/>
  <c r="P491"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4" i="19"/>
  <c r="P463" i="19"/>
  <c r="P462" i="19"/>
  <c r="P461" i="19"/>
  <c r="P460" i="19"/>
  <c r="P459" i="19"/>
  <c r="P458" i="19"/>
  <c r="P457" i="19"/>
  <c r="P456" i="19"/>
  <c r="P455" i="19"/>
  <c r="P454" i="19"/>
  <c r="P453" i="19"/>
  <c r="P452" i="19"/>
  <c r="P451" i="19"/>
  <c r="P450" i="19"/>
  <c r="P449" i="19"/>
  <c r="P448" i="19"/>
  <c r="P447" i="19"/>
  <c r="P446" i="19"/>
  <c r="P445" i="19"/>
  <c r="P444" i="19"/>
  <c r="P443" i="19"/>
  <c r="P442" i="19"/>
  <c r="P441" i="19"/>
  <c r="P440" i="19"/>
  <c r="P439" i="19"/>
  <c r="P438" i="19"/>
  <c r="P437" i="19"/>
  <c r="P436" i="19"/>
  <c r="P435" i="19"/>
  <c r="P434" i="19"/>
  <c r="P433" i="19"/>
  <c r="P432" i="19"/>
  <c r="P431" i="19"/>
  <c r="P430" i="19"/>
  <c r="P429" i="19"/>
  <c r="P428" i="19"/>
  <c r="P427" i="19"/>
  <c r="P426" i="19"/>
  <c r="P425" i="19"/>
  <c r="P424" i="19"/>
  <c r="P423" i="19"/>
  <c r="P422" i="19"/>
  <c r="P421" i="19"/>
  <c r="P420" i="19"/>
  <c r="P419" i="19"/>
  <c r="P418" i="19"/>
  <c r="P417" i="19"/>
  <c r="P416" i="19"/>
  <c r="P415" i="19"/>
  <c r="P414" i="19"/>
  <c r="P413" i="19"/>
  <c r="P412" i="19"/>
  <c r="P411" i="19"/>
  <c r="P410" i="19"/>
  <c r="P409" i="19"/>
  <c r="P408" i="19"/>
  <c r="P407" i="19"/>
  <c r="P406" i="19"/>
  <c r="P405" i="19"/>
  <c r="P404" i="19"/>
  <c r="P403" i="19"/>
  <c r="P402" i="19"/>
  <c r="P401" i="19"/>
  <c r="P400" i="19"/>
  <c r="P399" i="19"/>
  <c r="P398" i="19"/>
  <c r="P397" i="19"/>
  <c r="P396" i="19"/>
  <c r="P395" i="19"/>
  <c r="P394" i="19"/>
  <c r="P393" i="19"/>
  <c r="P392" i="19"/>
  <c r="P391" i="19"/>
  <c r="P390" i="19"/>
  <c r="P389" i="19"/>
  <c r="P388" i="19"/>
  <c r="P387" i="19"/>
  <c r="P386" i="19"/>
  <c r="P385" i="19"/>
  <c r="P384" i="19"/>
  <c r="P383" i="19"/>
  <c r="P382" i="19"/>
  <c r="P381" i="19"/>
  <c r="P380" i="19"/>
  <c r="P379" i="19"/>
  <c r="P378" i="19"/>
  <c r="P377" i="19"/>
  <c r="P376" i="19"/>
  <c r="P375" i="19"/>
  <c r="P374" i="19"/>
  <c r="P373" i="19"/>
  <c r="P372" i="19"/>
  <c r="P371" i="19"/>
  <c r="P370" i="19"/>
  <c r="P369" i="19"/>
  <c r="P368" i="19"/>
  <c r="P367" i="19"/>
  <c r="P366" i="19"/>
  <c r="P365" i="19"/>
  <c r="P364" i="19"/>
  <c r="P363" i="19"/>
  <c r="P362" i="19"/>
  <c r="P361" i="19"/>
  <c r="P360" i="19"/>
  <c r="P359" i="19"/>
  <c r="P358" i="19"/>
  <c r="P357" i="19"/>
  <c r="P356" i="19"/>
  <c r="P355" i="19"/>
  <c r="P354" i="19"/>
  <c r="P353" i="19"/>
  <c r="P352" i="19"/>
  <c r="P351" i="19"/>
  <c r="P350" i="19"/>
  <c r="P349" i="19"/>
  <c r="P348" i="19"/>
  <c r="P347" i="19"/>
  <c r="P346" i="19"/>
  <c r="P345" i="19"/>
  <c r="P344" i="19"/>
  <c r="P343" i="19"/>
  <c r="P342" i="19"/>
  <c r="P341" i="19"/>
  <c r="P340" i="19"/>
  <c r="P339" i="19"/>
  <c r="P338" i="19"/>
  <c r="P337" i="19"/>
  <c r="P336" i="19"/>
  <c r="P335" i="19"/>
  <c r="P334" i="19"/>
  <c r="P333" i="19"/>
  <c r="P332" i="19"/>
  <c r="P331" i="19"/>
  <c r="P330" i="19"/>
  <c r="P329" i="19"/>
  <c r="P328" i="19"/>
  <c r="P327" i="19"/>
  <c r="P326" i="19"/>
  <c r="P325" i="19"/>
  <c r="P324" i="19"/>
  <c r="P323" i="19"/>
  <c r="P322" i="19"/>
  <c r="P321" i="19"/>
  <c r="P320" i="19"/>
  <c r="P319" i="19"/>
  <c r="P318" i="19"/>
  <c r="P317" i="19"/>
  <c r="P316" i="19"/>
  <c r="P315" i="19"/>
  <c r="P314" i="19"/>
  <c r="P313" i="19"/>
  <c r="P312" i="19"/>
  <c r="P311" i="19"/>
  <c r="P310" i="19"/>
  <c r="P309" i="19"/>
  <c r="P308" i="19"/>
  <c r="P307" i="19"/>
  <c r="P306" i="19"/>
  <c r="P305" i="19"/>
  <c r="P304" i="19"/>
  <c r="P303" i="19"/>
  <c r="P302" i="19"/>
  <c r="P301" i="19"/>
  <c r="P300" i="19"/>
  <c r="P299" i="19"/>
  <c r="P298" i="19"/>
  <c r="P297" i="19"/>
  <c r="P296" i="19"/>
  <c r="P295" i="19"/>
  <c r="P294" i="19"/>
  <c r="P293" i="19"/>
  <c r="P292" i="19"/>
  <c r="P291" i="19"/>
  <c r="P290" i="19"/>
  <c r="P289" i="19"/>
  <c r="P288" i="19"/>
  <c r="P287" i="19"/>
  <c r="P286" i="19"/>
  <c r="P285"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9" i="19"/>
  <c r="P248" i="19"/>
  <c r="P247" i="19"/>
  <c r="P246" i="19"/>
  <c r="P245" i="19"/>
  <c r="P244" i="19"/>
  <c r="P243" i="19"/>
  <c r="P242" i="19"/>
  <c r="P241" i="19"/>
  <c r="P240" i="19"/>
  <c r="P239" i="19"/>
  <c r="P238" i="19"/>
  <c r="P237" i="19"/>
  <c r="P236" i="19"/>
  <c r="P235" i="19"/>
  <c r="P234" i="19"/>
  <c r="P233" i="19"/>
  <c r="P232" i="19"/>
  <c r="P231" i="19"/>
  <c r="P230" i="19"/>
  <c r="P229" i="19"/>
  <c r="P228" i="19"/>
  <c r="P227" i="19"/>
  <c r="P226" i="19"/>
  <c r="P225" i="19"/>
  <c r="P224" i="19"/>
  <c r="P223"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3" i="19"/>
  <c r="P192" i="19"/>
  <c r="P191" i="19"/>
  <c r="P190" i="19"/>
  <c r="P189" i="19"/>
  <c r="P188" i="19"/>
  <c r="P187" i="19"/>
  <c r="P186" i="19"/>
  <c r="P185" i="19"/>
  <c r="P184" i="19"/>
  <c r="P183" i="19"/>
  <c r="P182" i="19"/>
  <c r="P181" i="19"/>
  <c r="P180" i="19"/>
  <c r="P179" i="19"/>
  <c r="P178" i="19"/>
  <c r="P177" i="19"/>
  <c r="P176" i="19"/>
  <c r="P175" i="19"/>
  <c r="P174" i="19"/>
  <c r="P173" i="19"/>
  <c r="P172" i="19"/>
  <c r="P171" i="19"/>
  <c r="P170" i="19"/>
  <c r="P169" i="19"/>
  <c r="P168" i="19"/>
  <c r="P167" i="19"/>
  <c r="P166" i="19"/>
  <c r="P165" i="19"/>
  <c r="P164" i="19"/>
  <c r="P163" i="19"/>
  <c r="P162" i="19"/>
  <c r="P161" i="19"/>
  <c r="P160" i="19"/>
  <c r="P159" i="19"/>
  <c r="P158" i="19"/>
  <c r="P157" i="19"/>
  <c r="P156" i="19"/>
  <c r="P155" i="19"/>
  <c r="P154" i="19"/>
  <c r="P153" i="19"/>
  <c r="P152" i="19"/>
  <c r="P151" i="19"/>
  <c r="P150" i="19"/>
  <c r="P149" i="19"/>
  <c r="P148" i="19"/>
  <c r="P147" i="19"/>
  <c r="P146" i="19"/>
  <c r="P145" i="19"/>
  <c r="P144" i="19"/>
  <c r="P143" i="19"/>
  <c r="P142" i="19"/>
  <c r="P141" i="19"/>
  <c r="P140" i="19"/>
  <c r="P139" i="19"/>
  <c r="P138" i="19"/>
  <c r="P137" i="19"/>
  <c r="P136" i="19"/>
  <c r="P135" i="19"/>
  <c r="P134" i="19"/>
  <c r="P133" i="19"/>
  <c r="P132" i="19"/>
  <c r="P131" i="19"/>
  <c r="P130" i="19"/>
  <c r="P129" i="19"/>
  <c r="P128" i="19"/>
  <c r="P127" i="19"/>
  <c r="P126" i="19"/>
  <c r="P125" i="19"/>
  <c r="P124" i="19"/>
  <c r="P123" i="19"/>
  <c r="P122" i="19"/>
  <c r="P121" i="19"/>
  <c r="P120" i="19"/>
  <c r="P119" i="19"/>
  <c r="P118" i="19"/>
  <c r="P117" i="19"/>
  <c r="P116" i="19"/>
  <c r="P115" i="19"/>
  <c r="P114" i="19"/>
  <c r="P113" i="19"/>
  <c r="P112" i="19"/>
  <c r="P111" i="19"/>
  <c r="P110" i="19"/>
  <c r="P109" i="19"/>
  <c r="P108" i="19"/>
  <c r="P107" i="19"/>
  <c r="P106" i="19"/>
  <c r="P105" i="19"/>
  <c r="P104" i="19"/>
  <c r="P103" i="19"/>
  <c r="P102" i="19"/>
  <c r="P101" i="19"/>
  <c r="P100" i="19"/>
  <c r="P99" i="19"/>
  <c r="P98" i="19"/>
  <c r="P97" i="19"/>
  <c r="P96" i="19"/>
  <c r="P95" i="19"/>
  <c r="P94" i="19"/>
  <c r="P93" i="19"/>
  <c r="P92" i="19"/>
  <c r="P91" i="19"/>
  <c r="P90" i="19"/>
  <c r="P89" i="19"/>
  <c r="P88" i="19"/>
  <c r="P87" i="19"/>
  <c r="P86" i="19"/>
  <c r="P85" i="19"/>
  <c r="P84" i="19"/>
  <c r="P83" i="19"/>
  <c r="P82" i="19"/>
  <c r="P81" i="19"/>
  <c r="P80" i="19"/>
  <c r="P79" i="19"/>
  <c r="P78" i="19"/>
  <c r="P77" i="19"/>
  <c r="P76" i="19"/>
  <c r="P75" i="19"/>
  <c r="P74" i="19"/>
  <c r="P73" i="19"/>
  <c r="P72" i="19"/>
  <c r="P71" i="19"/>
  <c r="P70" i="19"/>
  <c r="P69" i="19"/>
  <c r="P68" i="19"/>
  <c r="P67" i="19"/>
  <c r="P66" i="19"/>
  <c r="K1466" i="17"/>
  <c r="K1465" i="17"/>
  <c r="K1464" i="17"/>
  <c r="K1463" i="17"/>
  <c r="K1462" i="17"/>
  <c r="K1461" i="17"/>
  <c r="K1460" i="17"/>
  <c r="K1459" i="17"/>
  <c r="K1458" i="17"/>
  <c r="K1457" i="17"/>
  <c r="K1456" i="17"/>
  <c r="K1455" i="17"/>
  <c r="K1454" i="17"/>
  <c r="K1453" i="17"/>
  <c r="K1452" i="17"/>
  <c r="K1451" i="17"/>
  <c r="K1450" i="17"/>
  <c r="K1449" i="17"/>
  <c r="K1448" i="17"/>
  <c r="K1447" i="17"/>
  <c r="K1446" i="17"/>
  <c r="K1445" i="17"/>
  <c r="K1444" i="17"/>
  <c r="K1443" i="17"/>
  <c r="K1442" i="17"/>
  <c r="K1441" i="17"/>
  <c r="K1440" i="17"/>
  <c r="K1439" i="17"/>
  <c r="K1438" i="17"/>
  <c r="K1437" i="17"/>
  <c r="K1436" i="17"/>
  <c r="K1435" i="17"/>
  <c r="K1434" i="17"/>
  <c r="K1433" i="17"/>
  <c r="K1432" i="17"/>
  <c r="K1431" i="17"/>
  <c r="K1430" i="17"/>
  <c r="K1429" i="17"/>
  <c r="K1428" i="17"/>
  <c r="K1427" i="17"/>
  <c r="K1426" i="17"/>
  <c r="K1425" i="17"/>
  <c r="K1424" i="17"/>
  <c r="K1423" i="17"/>
  <c r="K1422" i="17"/>
  <c r="K1421" i="17"/>
  <c r="K1420" i="17"/>
  <c r="K1419" i="17"/>
  <c r="K1418" i="17"/>
  <c r="K1417" i="17"/>
  <c r="K1416" i="17"/>
  <c r="K1415" i="17"/>
  <c r="K1414" i="17"/>
  <c r="K1413" i="17"/>
  <c r="K1412" i="17"/>
  <c r="K1411" i="17"/>
  <c r="K1410" i="17"/>
  <c r="K1409" i="17"/>
  <c r="K1408" i="17"/>
  <c r="K1407" i="17"/>
  <c r="K1406" i="17"/>
  <c r="K1405" i="17"/>
  <c r="K1404" i="17"/>
  <c r="K1403" i="17"/>
  <c r="K1402" i="17"/>
  <c r="K1401" i="17"/>
  <c r="K1400" i="17"/>
  <c r="K1399" i="17"/>
  <c r="K1398" i="17"/>
  <c r="K1397" i="17"/>
  <c r="K1396" i="17"/>
  <c r="K1395" i="17"/>
  <c r="K1394" i="17"/>
  <c r="K1393" i="17"/>
  <c r="K1392" i="17"/>
  <c r="K1391" i="17"/>
  <c r="K1390" i="17"/>
  <c r="K1389" i="17"/>
  <c r="K1388" i="17"/>
  <c r="K1387" i="17"/>
  <c r="K1386" i="17"/>
  <c r="K1385" i="17"/>
  <c r="K1384" i="17"/>
  <c r="K1383" i="17"/>
  <c r="K1382" i="17"/>
  <c r="K1381" i="17"/>
  <c r="K1380" i="17"/>
  <c r="K1379" i="17"/>
  <c r="K1378" i="17"/>
  <c r="K1377" i="17"/>
  <c r="K1376" i="17"/>
  <c r="K1375" i="17"/>
  <c r="K1374" i="17"/>
  <c r="K1373" i="17"/>
  <c r="K1372" i="17"/>
  <c r="K1371" i="17"/>
  <c r="K1370" i="17"/>
  <c r="K1369" i="17"/>
  <c r="K1368" i="17"/>
  <c r="K1367" i="17"/>
  <c r="K1366" i="17"/>
  <c r="K1365" i="17"/>
  <c r="K1364" i="17"/>
  <c r="K1363" i="17"/>
  <c r="K1362" i="17"/>
  <c r="K1361" i="17"/>
  <c r="K1360" i="17"/>
  <c r="K1359" i="17"/>
  <c r="K1358" i="17"/>
  <c r="K1357" i="17"/>
  <c r="K1356" i="17"/>
  <c r="K1355" i="17"/>
  <c r="K1354" i="17"/>
  <c r="K1353" i="17"/>
  <c r="K1352" i="17"/>
  <c r="K1351" i="17"/>
  <c r="K1350" i="17"/>
  <c r="K1349" i="17"/>
  <c r="K1348" i="17"/>
  <c r="K1347" i="17"/>
  <c r="K1346" i="17"/>
  <c r="K1345" i="17"/>
  <c r="K1344" i="17"/>
  <c r="K1343" i="17"/>
  <c r="K1342" i="17"/>
  <c r="K1341" i="17"/>
  <c r="K1340" i="17"/>
  <c r="K1339" i="17"/>
  <c r="K1338" i="17"/>
  <c r="K1337" i="17"/>
  <c r="K1336" i="17"/>
  <c r="K1335" i="17"/>
  <c r="K1334" i="17"/>
  <c r="K1333" i="17"/>
  <c r="K1332" i="17"/>
  <c r="K1331" i="17"/>
  <c r="K1330" i="17"/>
  <c r="K1329" i="17"/>
  <c r="K1328" i="17"/>
  <c r="K1327" i="17"/>
  <c r="K1326" i="17"/>
  <c r="K1325" i="17"/>
  <c r="K1324" i="17"/>
  <c r="K1323" i="17"/>
  <c r="K1322" i="17"/>
  <c r="K1321" i="17"/>
  <c r="K1320" i="17"/>
  <c r="K1319" i="17"/>
  <c r="K1318" i="17"/>
  <c r="K1317" i="17"/>
  <c r="K1316" i="17"/>
  <c r="K1315" i="17"/>
  <c r="K1314" i="17"/>
  <c r="K1313" i="17"/>
  <c r="K1312" i="17"/>
  <c r="K1311" i="17"/>
  <c r="K1310" i="17"/>
  <c r="K1309" i="17"/>
  <c r="K1308" i="17"/>
  <c r="K1307" i="17"/>
  <c r="K1306" i="17"/>
  <c r="K1305" i="17"/>
  <c r="K1304" i="17"/>
  <c r="K1303" i="17"/>
  <c r="K1302" i="17"/>
  <c r="K1301" i="17"/>
  <c r="K1300" i="17"/>
  <c r="K1299" i="17"/>
  <c r="K1298" i="17"/>
  <c r="K1297" i="17"/>
  <c r="K1296" i="17"/>
  <c r="K1295" i="17"/>
  <c r="K1294" i="17"/>
  <c r="K1293" i="17"/>
  <c r="K1292" i="17"/>
  <c r="K1291" i="17"/>
  <c r="K1290" i="17"/>
  <c r="K1289" i="17"/>
  <c r="K1288" i="17"/>
  <c r="K1287" i="17"/>
  <c r="K1286" i="17"/>
  <c r="K1285" i="17"/>
  <c r="K1284" i="17"/>
  <c r="K1283" i="17"/>
  <c r="K1282" i="17"/>
  <c r="K1281" i="17"/>
  <c r="K1280" i="17"/>
  <c r="K1279" i="17"/>
  <c r="K1278" i="17"/>
  <c r="K1277" i="17"/>
  <c r="K1276" i="17"/>
  <c r="K1275" i="17"/>
  <c r="K1274" i="17"/>
  <c r="K1273" i="17"/>
  <c r="K1272" i="17"/>
  <c r="K1271" i="17"/>
  <c r="K1270" i="17"/>
  <c r="K1269" i="17"/>
  <c r="K1268" i="17"/>
  <c r="K1267" i="17"/>
  <c r="K1266" i="17"/>
  <c r="K1265" i="17"/>
  <c r="K1264" i="17"/>
  <c r="K1263" i="17"/>
  <c r="K1262" i="17"/>
  <c r="K1261" i="17"/>
  <c r="K1260" i="17"/>
  <c r="K1259" i="17"/>
  <c r="K1258" i="17"/>
  <c r="K1257" i="17"/>
  <c r="K1256" i="17"/>
  <c r="K1255" i="17"/>
  <c r="K1254" i="17"/>
  <c r="K1253" i="17"/>
  <c r="K1252" i="17"/>
  <c r="K1251" i="17"/>
  <c r="K1250" i="17"/>
  <c r="K1249" i="17"/>
  <c r="K1248" i="17"/>
  <c r="K1247" i="17"/>
  <c r="K1246" i="17"/>
  <c r="K1245" i="17"/>
  <c r="K1244" i="17"/>
  <c r="K1243" i="17"/>
  <c r="K1242" i="17"/>
  <c r="K1241" i="17"/>
  <c r="K1240" i="17"/>
  <c r="K1239" i="17"/>
  <c r="K1238" i="17"/>
  <c r="K1237" i="17"/>
  <c r="K1236" i="17"/>
  <c r="K1235" i="17"/>
  <c r="K1234" i="17"/>
  <c r="K1233" i="17"/>
  <c r="K1232" i="17"/>
  <c r="K1231" i="17"/>
  <c r="K1230" i="17"/>
  <c r="K1229" i="17"/>
  <c r="K1228" i="17"/>
  <c r="K1227" i="17"/>
  <c r="K1226" i="17"/>
  <c r="K1225" i="17"/>
  <c r="K1224" i="17"/>
  <c r="K1223" i="17"/>
  <c r="K1222" i="17"/>
  <c r="K1221" i="17"/>
  <c r="K1220" i="17"/>
  <c r="K1219" i="17"/>
  <c r="K1218" i="17"/>
  <c r="K1217" i="17"/>
  <c r="K1216" i="17"/>
  <c r="K1215" i="17"/>
  <c r="K1214" i="17"/>
  <c r="K1213" i="17"/>
  <c r="K1212" i="17"/>
  <c r="K1211" i="17"/>
  <c r="K1210" i="17"/>
  <c r="K1209" i="17"/>
  <c r="K1208" i="17"/>
  <c r="K1207" i="17"/>
  <c r="K1206" i="17"/>
  <c r="K1205" i="17"/>
  <c r="K1204" i="17"/>
  <c r="K1203" i="17"/>
  <c r="K1202" i="17"/>
  <c r="K1201" i="17"/>
  <c r="K1200" i="17"/>
  <c r="K1199" i="17"/>
  <c r="K1198" i="17"/>
  <c r="K1197" i="17"/>
  <c r="K1196" i="17"/>
  <c r="K1195" i="17"/>
  <c r="K1194" i="17"/>
  <c r="K1193" i="17"/>
  <c r="K1192" i="17"/>
  <c r="K1191" i="17"/>
  <c r="K1190" i="17"/>
  <c r="K1189" i="17"/>
  <c r="K1188" i="17"/>
  <c r="K1187" i="17"/>
  <c r="K1186" i="17"/>
  <c r="K1185" i="17"/>
  <c r="K1184" i="17"/>
  <c r="K1183" i="17"/>
  <c r="K1182" i="17"/>
  <c r="K1181" i="17"/>
  <c r="K1180" i="17"/>
  <c r="K1179" i="17"/>
  <c r="K1178" i="17"/>
  <c r="K1177" i="17"/>
  <c r="K1176" i="17"/>
  <c r="K1175" i="17"/>
  <c r="K1174" i="17"/>
  <c r="K1173" i="17"/>
  <c r="K1172" i="17"/>
  <c r="K1171" i="17"/>
  <c r="K1170" i="17"/>
  <c r="K1169" i="17"/>
  <c r="K1168" i="17"/>
  <c r="K1167" i="17"/>
  <c r="K1166" i="17"/>
  <c r="K1165" i="17"/>
  <c r="K1164" i="17"/>
  <c r="K1163" i="17"/>
  <c r="K1162" i="17"/>
  <c r="K1161" i="17"/>
  <c r="K1160" i="17"/>
  <c r="K1159" i="17"/>
  <c r="K1158" i="17"/>
  <c r="K1157" i="17"/>
  <c r="K1156" i="17"/>
  <c r="K1155" i="17"/>
  <c r="K1154" i="17"/>
  <c r="K1153" i="17"/>
  <c r="K1152" i="17"/>
  <c r="K1151" i="17"/>
  <c r="K1150" i="17"/>
  <c r="K1149" i="17"/>
  <c r="K1148" i="17"/>
  <c r="K1147" i="17"/>
  <c r="K1146" i="17"/>
  <c r="K1145" i="17"/>
  <c r="K1144" i="17"/>
  <c r="K1143" i="17"/>
  <c r="K1142" i="17"/>
  <c r="K1141" i="17"/>
  <c r="K1140" i="17"/>
  <c r="K1139" i="17"/>
  <c r="K1138" i="17"/>
  <c r="K1137" i="17"/>
  <c r="K1136" i="17"/>
  <c r="K1135" i="17"/>
  <c r="K1134" i="17"/>
  <c r="K1133" i="17"/>
  <c r="K1132" i="17"/>
  <c r="K1131" i="17"/>
  <c r="K1130" i="17"/>
  <c r="K1129" i="17"/>
  <c r="K1128" i="17"/>
  <c r="K1127" i="17"/>
  <c r="K1126" i="17"/>
  <c r="K1125" i="17"/>
  <c r="K1124" i="17"/>
  <c r="K1123" i="17"/>
  <c r="K1122" i="17"/>
  <c r="K1121" i="17"/>
  <c r="K1120" i="17"/>
  <c r="K1119" i="17"/>
  <c r="K1118" i="17"/>
  <c r="K1117" i="17"/>
  <c r="K1116" i="17"/>
  <c r="K1115" i="17"/>
  <c r="K1114" i="17"/>
  <c r="K1113" i="17"/>
  <c r="K1112" i="17"/>
  <c r="K1111" i="17"/>
  <c r="K1110" i="17"/>
  <c r="K1109" i="17"/>
  <c r="K1108" i="17"/>
  <c r="K1107" i="17"/>
  <c r="K1106" i="17"/>
  <c r="K1105" i="17"/>
  <c r="K1104" i="17"/>
  <c r="K1103" i="17"/>
  <c r="K1102" i="17"/>
  <c r="K1101" i="17"/>
  <c r="K1100" i="17"/>
  <c r="K1099" i="17"/>
  <c r="K1098" i="17"/>
  <c r="K1097" i="17"/>
  <c r="K1096" i="17"/>
  <c r="K1095" i="17"/>
  <c r="K1094" i="17"/>
  <c r="K1093" i="17"/>
  <c r="K1092" i="17"/>
  <c r="K1091" i="17"/>
  <c r="K1090" i="17"/>
  <c r="K1089" i="17"/>
  <c r="K1088" i="17"/>
  <c r="K1087" i="17"/>
  <c r="K1086" i="17"/>
  <c r="K1085" i="17"/>
  <c r="K1084" i="17"/>
  <c r="K1083" i="17"/>
  <c r="K1082" i="17"/>
  <c r="K1081" i="17"/>
  <c r="K1080" i="17"/>
  <c r="K1079" i="17"/>
  <c r="K1078" i="17"/>
  <c r="K1077" i="17"/>
  <c r="K1076" i="17"/>
  <c r="K1075" i="17"/>
  <c r="K1074" i="17"/>
  <c r="K1073" i="17"/>
  <c r="K1072" i="17"/>
  <c r="K1071" i="17"/>
  <c r="K1070" i="17"/>
  <c r="K1069" i="17"/>
  <c r="K1068" i="17"/>
  <c r="K1067" i="17"/>
  <c r="K1066" i="17"/>
  <c r="K1065" i="17"/>
  <c r="K1064" i="17"/>
  <c r="K1063" i="17"/>
  <c r="K1062" i="17"/>
  <c r="K1061" i="17"/>
  <c r="K1060" i="17"/>
  <c r="K1059" i="17"/>
  <c r="K1058" i="17"/>
  <c r="K1057" i="17"/>
  <c r="K1056" i="17"/>
  <c r="K1055" i="17"/>
  <c r="K1054" i="17"/>
  <c r="K1053" i="17"/>
  <c r="K1052" i="17"/>
  <c r="K1051" i="17"/>
  <c r="K1050" i="17"/>
  <c r="K1049" i="17"/>
  <c r="K1048" i="17"/>
  <c r="K1047" i="17"/>
  <c r="K1046" i="17"/>
  <c r="K1045" i="17"/>
  <c r="K1044" i="17"/>
  <c r="K1043" i="17"/>
  <c r="K1042" i="17"/>
  <c r="K1041" i="17"/>
  <c r="K1040" i="17"/>
  <c r="K1039" i="17"/>
  <c r="K1038" i="17"/>
  <c r="K1037" i="17"/>
  <c r="K1036" i="17"/>
  <c r="K1035" i="17"/>
  <c r="K1034" i="17"/>
  <c r="K1033" i="17"/>
  <c r="K1032" i="17"/>
  <c r="K1031" i="17"/>
  <c r="K1030" i="17"/>
  <c r="K1029" i="17"/>
  <c r="K1028" i="17"/>
  <c r="K1027" i="17"/>
  <c r="K1026" i="17"/>
  <c r="K1025" i="17"/>
  <c r="K1024" i="17"/>
  <c r="K1023" i="17"/>
  <c r="K1022" i="17"/>
  <c r="K1021" i="17"/>
  <c r="K1020" i="17"/>
  <c r="K1019" i="17"/>
  <c r="K1018" i="17"/>
  <c r="K1017" i="17"/>
  <c r="K1016" i="17"/>
  <c r="K1015" i="17"/>
  <c r="K1014" i="17"/>
  <c r="K1013" i="17"/>
  <c r="K1012" i="17"/>
  <c r="K1011" i="17"/>
  <c r="K1010" i="17"/>
  <c r="K1009" i="17"/>
  <c r="K1008" i="17"/>
  <c r="K1007" i="17"/>
  <c r="K1006" i="17"/>
  <c r="K1005" i="17"/>
  <c r="K1004" i="17"/>
  <c r="K1003" i="17"/>
  <c r="K1002" i="17"/>
  <c r="K1001" i="17"/>
  <c r="K1000" i="17"/>
  <c r="K999" i="17"/>
  <c r="K998" i="17"/>
  <c r="K997" i="17"/>
  <c r="K996" i="17"/>
  <c r="K995" i="17"/>
  <c r="K994" i="17"/>
  <c r="K993" i="17"/>
  <c r="K992" i="17"/>
  <c r="K991" i="17"/>
  <c r="K990" i="17"/>
  <c r="K989" i="17"/>
  <c r="K988" i="17"/>
  <c r="K987" i="17"/>
  <c r="K986" i="17"/>
  <c r="K985" i="17"/>
  <c r="K984" i="17"/>
  <c r="K983" i="17"/>
  <c r="K982" i="17"/>
  <c r="K981" i="17"/>
  <c r="K980" i="17"/>
  <c r="K979" i="17"/>
  <c r="K978" i="17"/>
  <c r="K977" i="17"/>
  <c r="K976" i="17"/>
  <c r="K975" i="17"/>
  <c r="K974" i="17"/>
  <c r="K973" i="17"/>
  <c r="K972" i="17"/>
  <c r="K971" i="17"/>
  <c r="K970" i="17"/>
  <c r="K969" i="17"/>
  <c r="K968" i="17"/>
  <c r="K967" i="17"/>
  <c r="K966" i="17"/>
  <c r="K965" i="17"/>
  <c r="K964" i="17"/>
  <c r="K963" i="17"/>
  <c r="K962" i="17"/>
  <c r="K961" i="17"/>
  <c r="K960" i="17"/>
  <c r="K959" i="17"/>
  <c r="K958" i="17"/>
  <c r="K957" i="17"/>
  <c r="K956" i="17"/>
  <c r="K955" i="17"/>
  <c r="K954" i="17"/>
  <c r="K953" i="17"/>
  <c r="K952" i="17"/>
  <c r="K951" i="17"/>
  <c r="K950" i="17"/>
  <c r="K949" i="17"/>
  <c r="K948" i="17"/>
  <c r="K947" i="17"/>
  <c r="K946" i="17"/>
  <c r="K945" i="17"/>
  <c r="K944" i="17"/>
  <c r="K943" i="17"/>
  <c r="K942" i="17"/>
  <c r="K941" i="17"/>
  <c r="K940" i="17"/>
  <c r="K939" i="17"/>
  <c r="K938" i="17"/>
  <c r="K937" i="17"/>
  <c r="K936" i="17"/>
  <c r="K935" i="17"/>
  <c r="K934" i="17"/>
  <c r="K933" i="17"/>
  <c r="K932" i="17"/>
  <c r="K931" i="17"/>
  <c r="K930" i="17"/>
  <c r="K929" i="17"/>
  <c r="K928" i="17"/>
  <c r="K927" i="17"/>
  <c r="K926" i="17"/>
  <c r="K925" i="17"/>
  <c r="K924" i="17"/>
  <c r="K923" i="17"/>
  <c r="K922" i="17"/>
  <c r="K921" i="17"/>
  <c r="K920" i="17"/>
  <c r="K919" i="17"/>
  <c r="K918" i="17"/>
  <c r="K917" i="17"/>
  <c r="K916" i="17"/>
  <c r="K915" i="17"/>
  <c r="K914" i="17"/>
  <c r="K913" i="17"/>
  <c r="K912" i="17"/>
  <c r="K911" i="17"/>
  <c r="K910" i="17"/>
  <c r="K909" i="17"/>
  <c r="K908" i="17"/>
  <c r="K907" i="17"/>
  <c r="K906" i="17"/>
  <c r="K905" i="17"/>
  <c r="K904" i="17"/>
  <c r="K903" i="17"/>
  <c r="K902" i="17"/>
  <c r="K901" i="17"/>
  <c r="K900" i="17"/>
  <c r="K899" i="17"/>
  <c r="K898" i="17"/>
  <c r="K897" i="17"/>
  <c r="K896" i="17"/>
  <c r="K895" i="17"/>
  <c r="K894" i="17"/>
  <c r="K893" i="17"/>
  <c r="K892" i="17"/>
  <c r="K891" i="17"/>
  <c r="K890" i="17"/>
  <c r="K889" i="17"/>
  <c r="K888" i="17"/>
  <c r="K887" i="17"/>
  <c r="K886" i="17"/>
  <c r="K885" i="17"/>
  <c r="K884" i="17"/>
  <c r="K883" i="17"/>
  <c r="K882" i="17"/>
  <c r="K881" i="17"/>
  <c r="K880" i="17"/>
  <c r="K879" i="17"/>
  <c r="K878" i="17"/>
  <c r="K877" i="17"/>
  <c r="K876" i="17"/>
  <c r="K875" i="17"/>
  <c r="K874" i="17"/>
  <c r="K873" i="17"/>
  <c r="K872" i="17"/>
  <c r="K871" i="17"/>
  <c r="K870" i="17"/>
  <c r="K869" i="17"/>
  <c r="K868" i="17"/>
  <c r="K867" i="17"/>
  <c r="K866" i="17"/>
  <c r="K865" i="17"/>
  <c r="K864" i="17"/>
  <c r="K863" i="17"/>
  <c r="K862" i="17"/>
  <c r="K861" i="17"/>
  <c r="K860" i="17"/>
  <c r="K859" i="17"/>
  <c r="K858" i="17"/>
  <c r="K857" i="17"/>
  <c r="K856" i="17"/>
  <c r="K855" i="17"/>
  <c r="K854" i="17"/>
  <c r="K853" i="17"/>
  <c r="K852" i="17"/>
  <c r="K851" i="17"/>
  <c r="K850" i="17"/>
  <c r="K849" i="17"/>
  <c r="K848" i="17"/>
  <c r="K847" i="17"/>
  <c r="K846" i="17"/>
  <c r="K845" i="17"/>
  <c r="K844" i="17"/>
  <c r="K843" i="17"/>
  <c r="K842" i="17"/>
  <c r="K841" i="17"/>
  <c r="K840" i="17"/>
  <c r="K839" i="17"/>
  <c r="K838" i="17"/>
  <c r="K837" i="17"/>
  <c r="K836" i="17"/>
  <c r="K835" i="17"/>
  <c r="K834" i="17"/>
  <c r="K833" i="17"/>
  <c r="K832" i="17"/>
  <c r="K831" i="17"/>
  <c r="K830" i="17"/>
  <c r="K829" i="17"/>
  <c r="K828" i="17"/>
  <c r="K827" i="17"/>
  <c r="K826" i="17"/>
  <c r="K825" i="17"/>
  <c r="K824" i="17"/>
  <c r="K823" i="17"/>
  <c r="K822" i="17"/>
  <c r="K821" i="17"/>
  <c r="K820" i="17"/>
  <c r="K819" i="17"/>
  <c r="K818" i="17"/>
  <c r="K817" i="17"/>
  <c r="K816" i="17"/>
  <c r="K815" i="17"/>
  <c r="K814" i="17"/>
  <c r="K813" i="17"/>
  <c r="K812" i="17"/>
  <c r="K811" i="17"/>
  <c r="K810" i="17"/>
  <c r="K809" i="17"/>
  <c r="K808" i="17"/>
  <c r="K807" i="17"/>
  <c r="K806" i="17"/>
  <c r="K805" i="17"/>
  <c r="K804" i="17"/>
  <c r="K803" i="17"/>
  <c r="K802" i="17"/>
  <c r="K801" i="17"/>
  <c r="K800" i="17"/>
  <c r="K799" i="17"/>
  <c r="K798" i="17"/>
  <c r="K797" i="17"/>
  <c r="K796" i="17"/>
  <c r="K795" i="17"/>
  <c r="K794" i="17"/>
  <c r="K793" i="17"/>
  <c r="K792" i="17"/>
  <c r="K791" i="17"/>
  <c r="K790" i="17"/>
  <c r="K789" i="17"/>
  <c r="K788" i="17"/>
  <c r="K787" i="17"/>
  <c r="K786" i="17"/>
  <c r="K785" i="17"/>
  <c r="K784" i="17"/>
  <c r="K783" i="17"/>
  <c r="K782" i="17"/>
  <c r="K781" i="17"/>
  <c r="K780" i="17"/>
  <c r="K779" i="17"/>
  <c r="K778" i="17"/>
  <c r="K777" i="17"/>
  <c r="K776" i="17"/>
  <c r="K775" i="17"/>
  <c r="K774" i="17"/>
  <c r="K773" i="17"/>
  <c r="K772" i="17"/>
  <c r="K771" i="17"/>
  <c r="K770" i="17"/>
  <c r="K769" i="17"/>
  <c r="K768" i="17"/>
  <c r="K767" i="17"/>
  <c r="K766" i="17"/>
  <c r="K765" i="17"/>
  <c r="K764" i="17"/>
  <c r="K763" i="17"/>
  <c r="K762" i="17"/>
  <c r="K761" i="17"/>
  <c r="K760" i="17"/>
  <c r="K759" i="17"/>
  <c r="K758" i="17"/>
  <c r="K757" i="17"/>
  <c r="K756" i="17"/>
  <c r="K755" i="17"/>
  <c r="K754" i="17"/>
  <c r="K753" i="17"/>
  <c r="K752" i="17"/>
  <c r="K751" i="17"/>
  <c r="K750" i="17"/>
  <c r="K749" i="17"/>
  <c r="K748" i="17"/>
  <c r="K747" i="17"/>
  <c r="K746" i="17"/>
  <c r="K745" i="17"/>
  <c r="K744" i="17"/>
  <c r="K743" i="17"/>
  <c r="K742" i="17"/>
  <c r="K741" i="17"/>
  <c r="K740" i="17"/>
  <c r="K739" i="17"/>
  <c r="K738" i="17"/>
  <c r="K737" i="17"/>
  <c r="K736" i="17"/>
  <c r="K735" i="17"/>
  <c r="K734" i="17"/>
  <c r="K733" i="17"/>
  <c r="K732" i="17"/>
  <c r="K731" i="17"/>
  <c r="K730" i="17"/>
  <c r="K729" i="17"/>
  <c r="K728" i="17"/>
  <c r="K727" i="17"/>
  <c r="K726" i="17"/>
  <c r="K725" i="17"/>
  <c r="K724" i="17"/>
  <c r="K723" i="17"/>
  <c r="K722" i="17"/>
  <c r="K721" i="17"/>
  <c r="K720" i="17"/>
  <c r="K719" i="17"/>
  <c r="K718" i="17"/>
  <c r="K717" i="17"/>
  <c r="K716" i="17"/>
  <c r="K715" i="17"/>
  <c r="K714" i="17"/>
  <c r="K713" i="17"/>
  <c r="K712" i="17"/>
  <c r="K711" i="17"/>
  <c r="K710" i="17"/>
  <c r="K709" i="17"/>
  <c r="K708" i="17"/>
  <c r="K707" i="17"/>
  <c r="K706" i="17"/>
  <c r="K705" i="17"/>
  <c r="K704" i="17"/>
  <c r="K703" i="17"/>
  <c r="K702" i="17"/>
  <c r="K701" i="17"/>
  <c r="K700" i="17"/>
  <c r="K699" i="17"/>
  <c r="K698" i="17"/>
  <c r="K697" i="17"/>
  <c r="K696" i="17"/>
  <c r="K695" i="17"/>
  <c r="K694" i="17"/>
  <c r="K693" i="17"/>
  <c r="K692" i="17"/>
  <c r="K691" i="17"/>
  <c r="K690" i="17"/>
  <c r="K689" i="17"/>
  <c r="K688" i="17"/>
  <c r="K687" i="17"/>
  <c r="K686" i="17"/>
  <c r="K685" i="17"/>
  <c r="K684" i="17"/>
  <c r="K683" i="17"/>
  <c r="K682" i="17"/>
  <c r="K681" i="17"/>
  <c r="K680" i="17"/>
  <c r="K679" i="17"/>
  <c r="K678" i="17"/>
  <c r="K677" i="17"/>
  <c r="K676" i="17"/>
  <c r="K675" i="17"/>
  <c r="K674" i="17"/>
  <c r="K673" i="17"/>
  <c r="K672" i="17"/>
  <c r="K671" i="17"/>
  <c r="K670" i="17"/>
  <c r="K669" i="17"/>
  <c r="K668" i="17"/>
  <c r="K667" i="17"/>
  <c r="K666" i="17"/>
  <c r="K665" i="17"/>
  <c r="K664" i="17"/>
  <c r="K663" i="17"/>
  <c r="K662" i="17"/>
  <c r="K661" i="17"/>
  <c r="K660" i="17"/>
  <c r="K659" i="17"/>
  <c r="K658" i="17"/>
  <c r="K657" i="17"/>
  <c r="K656" i="17"/>
  <c r="K655" i="17"/>
  <c r="K654" i="17"/>
  <c r="K653" i="17"/>
  <c r="K652" i="17"/>
  <c r="K651" i="17"/>
  <c r="K650" i="17"/>
  <c r="K649" i="17"/>
  <c r="K648" i="17"/>
  <c r="K647" i="17"/>
  <c r="K646" i="17"/>
  <c r="K645" i="17"/>
  <c r="K644" i="17"/>
  <c r="K643" i="17"/>
  <c r="K642" i="17"/>
  <c r="K641" i="17"/>
  <c r="K640" i="17"/>
  <c r="K639" i="17"/>
  <c r="K638" i="17"/>
  <c r="K637" i="17"/>
  <c r="K636" i="17"/>
  <c r="K635" i="17"/>
  <c r="K634" i="17"/>
  <c r="K633" i="17"/>
  <c r="K632" i="17"/>
  <c r="K631" i="17"/>
  <c r="K630" i="17"/>
  <c r="K629" i="17"/>
  <c r="K628" i="17"/>
  <c r="K627" i="17"/>
  <c r="K626" i="17"/>
  <c r="K625" i="17"/>
  <c r="K624" i="17"/>
  <c r="K623" i="17"/>
  <c r="K622" i="17"/>
  <c r="K621" i="17"/>
  <c r="K620" i="17"/>
  <c r="K619" i="17"/>
  <c r="K618" i="17"/>
  <c r="K617" i="17"/>
  <c r="K616" i="17"/>
  <c r="K615" i="17"/>
  <c r="K614" i="17"/>
  <c r="K613" i="17"/>
  <c r="K612" i="17"/>
  <c r="K611" i="17"/>
  <c r="K610" i="17"/>
  <c r="K609" i="17"/>
  <c r="K608" i="17"/>
  <c r="K607" i="17"/>
  <c r="K606" i="17"/>
  <c r="K605" i="17"/>
  <c r="K604" i="17"/>
  <c r="K603" i="17"/>
  <c r="K602" i="17"/>
  <c r="K601" i="17"/>
  <c r="K600" i="17"/>
  <c r="K599" i="17"/>
  <c r="K598" i="17"/>
  <c r="K597" i="17"/>
  <c r="K596" i="17"/>
  <c r="K595" i="17"/>
  <c r="K594" i="17"/>
  <c r="K593" i="17"/>
  <c r="K592" i="17"/>
  <c r="K591" i="17"/>
  <c r="K590" i="17"/>
  <c r="K589" i="17"/>
  <c r="K588" i="17"/>
  <c r="K587" i="17"/>
  <c r="K586" i="17"/>
  <c r="K585" i="17"/>
  <c r="K584" i="17"/>
  <c r="K583" i="17"/>
  <c r="K582" i="17"/>
  <c r="K581" i="17"/>
  <c r="K580" i="17"/>
  <c r="K579" i="17"/>
  <c r="K578" i="17"/>
  <c r="K577" i="17"/>
  <c r="K576" i="17"/>
  <c r="K575" i="17"/>
  <c r="K574" i="17"/>
  <c r="K573" i="17"/>
  <c r="K572" i="17"/>
  <c r="K571" i="17"/>
  <c r="K570" i="17"/>
  <c r="K569" i="17"/>
  <c r="K568" i="17"/>
  <c r="K567" i="17"/>
  <c r="K566" i="17"/>
  <c r="K565" i="17"/>
  <c r="K564" i="17"/>
  <c r="K563" i="17"/>
  <c r="K562" i="17"/>
  <c r="K561" i="17"/>
  <c r="K560" i="17"/>
  <c r="K559" i="17"/>
  <c r="K558" i="17"/>
  <c r="K557" i="17"/>
  <c r="K556" i="17"/>
  <c r="K555" i="17"/>
  <c r="K554" i="17"/>
  <c r="K553" i="17"/>
  <c r="K552" i="17"/>
  <c r="K551" i="17"/>
  <c r="K550" i="17"/>
  <c r="K549" i="17"/>
  <c r="K548" i="17"/>
  <c r="K547" i="17"/>
  <c r="K546" i="17"/>
  <c r="K545" i="17"/>
  <c r="K544" i="17"/>
  <c r="K543" i="17"/>
  <c r="K542" i="17"/>
  <c r="K541" i="17"/>
  <c r="K540" i="17"/>
  <c r="K539" i="17"/>
  <c r="K538" i="17"/>
  <c r="K537" i="17"/>
  <c r="K536" i="17"/>
  <c r="K535" i="17"/>
  <c r="K534" i="17"/>
  <c r="K533" i="17"/>
  <c r="K532" i="17"/>
  <c r="K531" i="17"/>
  <c r="K530" i="17"/>
  <c r="K529" i="17"/>
  <c r="K528" i="17"/>
  <c r="K527" i="17"/>
  <c r="K526" i="17"/>
  <c r="K525" i="17"/>
  <c r="K524" i="17"/>
  <c r="K523" i="17"/>
  <c r="K522" i="17"/>
  <c r="K521" i="17"/>
  <c r="K520" i="17"/>
  <c r="K519" i="17"/>
  <c r="K518" i="17"/>
  <c r="K517" i="17"/>
  <c r="K516" i="17"/>
  <c r="K515" i="17"/>
  <c r="K514" i="17"/>
  <c r="K513" i="17"/>
  <c r="K512" i="17"/>
  <c r="K511" i="17"/>
  <c r="K510" i="17"/>
  <c r="K509" i="17"/>
  <c r="K508" i="17"/>
  <c r="K507" i="17"/>
  <c r="K506" i="17"/>
  <c r="K505" i="17"/>
  <c r="K504" i="17"/>
  <c r="K503" i="17"/>
  <c r="K502" i="17"/>
  <c r="K501" i="17"/>
  <c r="K500" i="17"/>
  <c r="K499" i="17"/>
  <c r="K498" i="17"/>
  <c r="K497" i="17"/>
  <c r="K496" i="17"/>
  <c r="K495" i="17"/>
  <c r="K494" i="17"/>
  <c r="K493" i="17"/>
  <c r="K492" i="17"/>
  <c r="K491" i="17"/>
  <c r="K490" i="17"/>
  <c r="K489" i="17"/>
  <c r="K488" i="17"/>
  <c r="K487" i="17"/>
  <c r="K486" i="17"/>
  <c r="K485" i="17"/>
  <c r="K484" i="17"/>
  <c r="K483" i="17"/>
  <c r="K482" i="17"/>
  <c r="K481" i="17"/>
  <c r="K480" i="17"/>
  <c r="K479" i="17"/>
  <c r="K478" i="17"/>
  <c r="K477" i="17"/>
  <c r="K476" i="17"/>
  <c r="K475" i="17"/>
  <c r="K474" i="17"/>
  <c r="K473" i="17"/>
  <c r="K472" i="17"/>
  <c r="K471" i="17"/>
  <c r="K470" i="17"/>
  <c r="K469" i="17"/>
  <c r="K468" i="17"/>
  <c r="K467" i="17"/>
  <c r="K466" i="17"/>
  <c r="K465" i="17"/>
  <c r="K464" i="17"/>
  <c r="K463" i="17"/>
  <c r="K462" i="17"/>
  <c r="K461" i="17"/>
  <c r="K460" i="17"/>
  <c r="K459" i="17"/>
  <c r="K458" i="17"/>
  <c r="K457" i="17"/>
  <c r="K456" i="17"/>
  <c r="K455" i="17"/>
  <c r="K454" i="17"/>
  <c r="K453" i="17"/>
  <c r="K452" i="17"/>
  <c r="K451" i="17"/>
  <c r="K450" i="17"/>
  <c r="K449" i="17"/>
  <c r="K448" i="17"/>
  <c r="K447" i="17"/>
  <c r="K446" i="17"/>
  <c r="K445" i="17"/>
  <c r="K444" i="17"/>
  <c r="K443" i="17"/>
  <c r="K442" i="17"/>
  <c r="K441" i="17"/>
  <c r="K440" i="17"/>
  <c r="K439" i="17"/>
  <c r="K438" i="17"/>
  <c r="K437" i="17"/>
  <c r="K436" i="17"/>
  <c r="K435" i="17"/>
  <c r="K434" i="17"/>
  <c r="K433" i="17"/>
  <c r="K432" i="17"/>
  <c r="K431" i="17"/>
  <c r="K430" i="17"/>
  <c r="K429" i="17"/>
  <c r="K428" i="17"/>
  <c r="K427" i="17"/>
  <c r="K426" i="17"/>
  <c r="K425" i="17"/>
  <c r="K424" i="17"/>
  <c r="K423" i="17"/>
  <c r="K422" i="17"/>
  <c r="K421" i="17"/>
  <c r="K420" i="17"/>
  <c r="K419" i="17"/>
  <c r="K418" i="17"/>
  <c r="K417" i="17"/>
  <c r="K416" i="17"/>
  <c r="K415" i="17"/>
  <c r="K414" i="17"/>
  <c r="K413" i="17"/>
  <c r="K412" i="17"/>
  <c r="K411" i="17"/>
  <c r="K410" i="17"/>
  <c r="K409" i="17"/>
  <c r="K408" i="17"/>
  <c r="K407" i="17"/>
  <c r="K406" i="17"/>
  <c r="K405" i="17"/>
  <c r="K404" i="17"/>
  <c r="K403" i="17"/>
  <c r="K402" i="17"/>
  <c r="K401" i="17"/>
  <c r="K400" i="17"/>
  <c r="K399" i="17"/>
  <c r="K398" i="17"/>
  <c r="K397" i="17"/>
  <c r="K396" i="17"/>
  <c r="K395" i="17"/>
  <c r="K394" i="17"/>
  <c r="K393" i="17"/>
  <c r="K392" i="17"/>
  <c r="K391" i="17"/>
  <c r="K390" i="17"/>
  <c r="K389" i="17"/>
  <c r="K388" i="17"/>
  <c r="K387" i="17"/>
  <c r="K386" i="17"/>
  <c r="K385" i="17"/>
  <c r="K384" i="17"/>
  <c r="K383" i="17"/>
  <c r="K382" i="17"/>
  <c r="K381" i="17"/>
  <c r="K380" i="17"/>
  <c r="K379" i="17"/>
  <c r="K378" i="17"/>
  <c r="K377" i="17"/>
  <c r="K376" i="17"/>
  <c r="K375" i="17"/>
  <c r="K374" i="17"/>
  <c r="K373" i="17"/>
  <c r="K372" i="17"/>
  <c r="K371" i="17"/>
  <c r="K370" i="17"/>
  <c r="K369" i="17"/>
  <c r="K368" i="17"/>
  <c r="K367" i="17"/>
  <c r="K366" i="17"/>
  <c r="K365" i="17"/>
  <c r="K364" i="17"/>
  <c r="K363" i="17"/>
  <c r="K362" i="17"/>
  <c r="K361" i="17"/>
  <c r="K360" i="17"/>
  <c r="K359" i="17"/>
  <c r="K358" i="17"/>
  <c r="K357" i="17"/>
  <c r="K356" i="17"/>
  <c r="K355" i="17"/>
  <c r="K354" i="17"/>
  <c r="K353" i="17"/>
  <c r="K352" i="17"/>
  <c r="K351" i="17"/>
  <c r="K350" i="17"/>
  <c r="K349" i="17"/>
  <c r="K348" i="17"/>
  <c r="K347" i="17"/>
  <c r="K346" i="17"/>
  <c r="K345" i="17"/>
  <c r="K344" i="17"/>
  <c r="K343" i="17"/>
  <c r="K342" i="17"/>
  <c r="K341" i="17"/>
  <c r="K340" i="17"/>
  <c r="K339" i="17"/>
  <c r="K338" i="17"/>
  <c r="K337" i="17"/>
  <c r="K336" i="17"/>
  <c r="K335" i="17"/>
  <c r="K334" i="17"/>
  <c r="K333" i="17"/>
  <c r="K332" i="17"/>
  <c r="K331" i="17"/>
  <c r="K330" i="17"/>
  <c r="K329" i="17"/>
  <c r="K328" i="17"/>
  <c r="K327" i="17"/>
  <c r="K326" i="17"/>
  <c r="K325" i="17"/>
  <c r="K324" i="17"/>
  <c r="K323" i="17"/>
  <c r="K322" i="17"/>
  <c r="K321" i="17"/>
  <c r="K320" i="17"/>
  <c r="K319" i="17"/>
  <c r="K318" i="17"/>
  <c r="K317" i="17"/>
  <c r="K316" i="17"/>
  <c r="K315" i="17"/>
  <c r="K314" i="17"/>
  <c r="K313" i="17"/>
  <c r="K312" i="17"/>
  <c r="K311" i="17"/>
  <c r="K310" i="17"/>
  <c r="K309" i="17"/>
  <c r="K308" i="17"/>
  <c r="K307" i="17"/>
  <c r="K306" i="17"/>
  <c r="K305" i="17"/>
  <c r="K304" i="17"/>
  <c r="K303" i="17"/>
  <c r="K302" i="17"/>
  <c r="K301" i="17"/>
  <c r="K300" i="17"/>
  <c r="K299" i="17"/>
  <c r="K298" i="17"/>
  <c r="K297" i="17"/>
  <c r="K296" i="17"/>
  <c r="K295" i="17"/>
  <c r="K294" i="17"/>
  <c r="K293" i="17"/>
  <c r="K292" i="17"/>
  <c r="K291" i="17"/>
  <c r="K290" i="17"/>
  <c r="K289" i="17"/>
  <c r="K288" i="17"/>
  <c r="K287" i="17"/>
  <c r="K286" i="17"/>
  <c r="K285" i="17"/>
  <c r="K284" i="17"/>
  <c r="K283" i="17"/>
  <c r="K282" i="17"/>
  <c r="K281" i="17"/>
  <c r="K280" i="17"/>
  <c r="K279" i="17"/>
  <c r="K278" i="17"/>
  <c r="K277" i="17"/>
  <c r="K276" i="17"/>
  <c r="K275" i="17"/>
  <c r="K274" i="17"/>
  <c r="K273" i="17"/>
  <c r="K272" i="17"/>
  <c r="K271" i="17"/>
  <c r="K270" i="17"/>
  <c r="K269" i="17"/>
  <c r="K268" i="17"/>
  <c r="K267" i="17"/>
  <c r="K266" i="17"/>
  <c r="K265" i="17"/>
  <c r="K264" i="17"/>
  <c r="K263" i="17"/>
  <c r="K262" i="17"/>
  <c r="K261" i="17"/>
  <c r="K260" i="17"/>
  <c r="K259" i="17"/>
  <c r="K258" i="17"/>
  <c r="K257" i="17"/>
  <c r="K256" i="17"/>
  <c r="K255" i="17"/>
  <c r="K254" i="17"/>
  <c r="K253" i="17"/>
  <c r="K252" i="17"/>
  <c r="K251" i="17"/>
  <c r="K250" i="17"/>
  <c r="K249" i="17"/>
  <c r="K248" i="17"/>
  <c r="K247" i="17"/>
  <c r="K246" i="17"/>
  <c r="K245" i="17"/>
  <c r="K244" i="17"/>
  <c r="K243" i="17"/>
  <c r="K242" i="17"/>
  <c r="K241" i="17"/>
  <c r="K240" i="17"/>
  <c r="K239" i="17"/>
  <c r="K238" i="17"/>
  <c r="K237" i="17"/>
  <c r="K236" i="17"/>
  <c r="K235" i="17"/>
  <c r="K234" i="17"/>
  <c r="K233" i="17"/>
  <c r="K232" i="17"/>
  <c r="K231" i="17"/>
  <c r="K230" i="17"/>
  <c r="K229" i="17"/>
  <c r="K228" i="17"/>
  <c r="K227" i="17"/>
  <c r="K226" i="17"/>
  <c r="K225" i="17"/>
  <c r="K224" i="17"/>
  <c r="K223" i="17"/>
  <c r="K222" i="17"/>
  <c r="K221" i="17"/>
  <c r="K220" i="17"/>
  <c r="K219" i="17"/>
  <c r="K218" i="17"/>
  <c r="K217" i="17"/>
  <c r="K216" i="17"/>
  <c r="K215" i="17"/>
  <c r="K214" i="17"/>
  <c r="K213" i="17"/>
  <c r="K212" i="17"/>
  <c r="K211" i="17"/>
  <c r="K210" i="17"/>
  <c r="K209" i="17"/>
  <c r="K208" i="17"/>
  <c r="K207" i="17"/>
  <c r="K206" i="17"/>
  <c r="K205" i="17"/>
  <c r="K204" i="17"/>
  <c r="K203" i="17"/>
  <c r="K202" i="17"/>
  <c r="K201" i="17"/>
  <c r="K200" i="17"/>
  <c r="K199" i="17"/>
  <c r="K198" i="17"/>
  <c r="K197" i="17"/>
  <c r="K196" i="17"/>
  <c r="K195" i="17"/>
  <c r="K194" i="17"/>
  <c r="K193" i="17"/>
  <c r="K192" i="17"/>
  <c r="K191" i="17"/>
  <c r="K190" i="17"/>
  <c r="K1382" i="16"/>
  <c r="K1381" i="16"/>
  <c r="K1380" i="16"/>
  <c r="K1379" i="16"/>
  <c r="K1378" i="16"/>
  <c r="K1377" i="16"/>
  <c r="K1376" i="16"/>
  <c r="K1375" i="16"/>
  <c r="K1374" i="16"/>
  <c r="K1373" i="16"/>
  <c r="K1372" i="16"/>
  <c r="K1371" i="16"/>
  <c r="K1370" i="16"/>
  <c r="K1369" i="16"/>
  <c r="K1368" i="16"/>
  <c r="K1367" i="16"/>
  <c r="K1366" i="16"/>
  <c r="K1365" i="16"/>
  <c r="K1364" i="16"/>
  <c r="K1363" i="16"/>
  <c r="K1362" i="16"/>
  <c r="K1361" i="16"/>
  <c r="K1360" i="16"/>
  <c r="K1359" i="16"/>
  <c r="K1358" i="16"/>
  <c r="K1357" i="16"/>
  <c r="K1356" i="16"/>
  <c r="K1355" i="16"/>
  <c r="K1354" i="16"/>
  <c r="K1353" i="16"/>
  <c r="K1352" i="16"/>
  <c r="K1351" i="16"/>
  <c r="K1350" i="16"/>
  <c r="K1349" i="16"/>
  <c r="K1348" i="16"/>
  <c r="K1347" i="16"/>
  <c r="K1346" i="16"/>
  <c r="K1345" i="16"/>
  <c r="K1344" i="16"/>
  <c r="K1343" i="16"/>
  <c r="K1342" i="16"/>
  <c r="K1341" i="16"/>
  <c r="K1340" i="16"/>
  <c r="K1339" i="16"/>
  <c r="K1338" i="16"/>
  <c r="K1337" i="16"/>
  <c r="K1336" i="16"/>
  <c r="K1335" i="16"/>
  <c r="K1334" i="16"/>
  <c r="K1333" i="16"/>
  <c r="K1332" i="16"/>
  <c r="K1331" i="16"/>
  <c r="K1330" i="16"/>
  <c r="K1329" i="16"/>
  <c r="K1328" i="16"/>
  <c r="K1327" i="16"/>
  <c r="K1326" i="16"/>
  <c r="K1325" i="16"/>
  <c r="K1324" i="16"/>
  <c r="K1323" i="16"/>
  <c r="K1322" i="16"/>
  <c r="K1321" i="16"/>
  <c r="K1320" i="16"/>
  <c r="K1319" i="16"/>
  <c r="K1318" i="16"/>
  <c r="K1317" i="16"/>
  <c r="K1316" i="16"/>
  <c r="K1315" i="16"/>
  <c r="K1314" i="16"/>
  <c r="K1313" i="16"/>
  <c r="K1312" i="16"/>
  <c r="K1311" i="16"/>
  <c r="K1310" i="16"/>
  <c r="K1309" i="16"/>
  <c r="K1308" i="16"/>
  <c r="K1307" i="16"/>
  <c r="K1306" i="16"/>
  <c r="K1305" i="16"/>
  <c r="K1304" i="16"/>
  <c r="K1303" i="16"/>
  <c r="K1302" i="16"/>
  <c r="K1301" i="16"/>
  <c r="K1300" i="16"/>
  <c r="K1299" i="16"/>
  <c r="K1298" i="16"/>
  <c r="K1297" i="16"/>
  <c r="K1296" i="16"/>
  <c r="K1295" i="16"/>
  <c r="K1294" i="16"/>
  <c r="K1293" i="16"/>
  <c r="K1292" i="16"/>
  <c r="K1291" i="16"/>
  <c r="K1290" i="16"/>
  <c r="K1289" i="16"/>
  <c r="K1288" i="16"/>
  <c r="K1287" i="16"/>
  <c r="K1286" i="16"/>
  <c r="K1285" i="16"/>
  <c r="K1284" i="16"/>
  <c r="K1283" i="16"/>
  <c r="K1282" i="16"/>
  <c r="K1281" i="16"/>
  <c r="K1280" i="16"/>
  <c r="K1279" i="16"/>
  <c r="K1278" i="16"/>
  <c r="K1277" i="16"/>
  <c r="K1276" i="16"/>
  <c r="K1275" i="16"/>
  <c r="K1274" i="16"/>
  <c r="K1273" i="16"/>
  <c r="K1272" i="16"/>
  <c r="K1271" i="16"/>
  <c r="K1270" i="16"/>
  <c r="K1269" i="16"/>
  <c r="K1268" i="16"/>
  <c r="K1267" i="16"/>
  <c r="K1266" i="16"/>
  <c r="K1265" i="16"/>
  <c r="K1264" i="16"/>
  <c r="K1263" i="16"/>
  <c r="K1262" i="16"/>
  <c r="K1261" i="16"/>
  <c r="K1260" i="16"/>
  <c r="K1259" i="16"/>
  <c r="K1258" i="16"/>
  <c r="K1257" i="16"/>
  <c r="K1256" i="16"/>
  <c r="K1255" i="16"/>
  <c r="K1254" i="16"/>
  <c r="K1253" i="16"/>
  <c r="K1252" i="16"/>
  <c r="K1251" i="16"/>
  <c r="K1250" i="16"/>
  <c r="K1249" i="16"/>
  <c r="K1248" i="16"/>
  <c r="K1247" i="16"/>
  <c r="K1246" i="16"/>
  <c r="K1245" i="16"/>
  <c r="K1244" i="16"/>
  <c r="K1243" i="16"/>
  <c r="K1242" i="16"/>
  <c r="K1241" i="16"/>
  <c r="K1240" i="16"/>
  <c r="K1239" i="16"/>
  <c r="K1238" i="16"/>
  <c r="K1237" i="16"/>
  <c r="K1236" i="16"/>
  <c r="K1235" i="16"/>
  <c r="K1234" i="16"/>
  <c r="K1233" i="16"/>
  <c r="K1232" i="16"/>
  <c r="K1231" i="16"/>
  <c r="K1230" i="16"/>
  <c r="K1229" i="16"/>
  <c r="K1228" i="16"/>
  <c r="K1227" i="16"/>
  <c r="K1226" i="16"/>
  <c r="K1225" i="16"/>
  <c r="K1224" i="16"/>
  <c r="K1223" i="16"/>
  <c r="K1222" i="16"/>
  <c r="K1221" i="16"/>
  <c r="K1220" i="16"/>
  <c r="K1219" i="16"/>
  <c r="K1218" i="16"/>
  <c r="K1217" i="16"/>
  <c r="K1216" i="16"/>
  <c r="K1215" i="16"/>
  <c r="K1214" i="16"/>
  <c r="K1213" i="16"/>
  <c r="K1212" i="16"/>
  <c r="K1211" i="16"/>
  <c r="K1210" i="16"/>
  <c r="K1209" i="16"/>
  <c r="K1208" i="16"/>
  <c r="K1207" i="16"/>
  <c r="K1206" i="16"/>
  <c r="K1205" i="16"/>
  <c r="K1204" i="16"/>
  <c r="K1203" i="16"/>
  <c r="K1202" i="16"/>
  <c r="K1201" i="16"/>
  <c r="K1200" i="16"/>
  <c r="K1199" i="16"/>
  <c r="K1198" i="16"/>
  <c r="K1197" i="16"/>
  <c r="K1196" i="16"/>
  <c r="K1195" i="16"/>
  <c r="K1194" i="16"/>
  <c r="K1193" i="16"/>
  <c r="K1192" i="16"/>
  <c r="K1191" i="16"/>
  <c r="K1190" i="16"/>
  <c r="K1189" i="16"/>
  <c r="K1188" i="16"/>
  <c r="K1187" i="16"/>
  <c r="K1186" i="16"/>
  <c r="K1185" i="16"/>
  <c r="K1184" i="16"/>
  <c r="K1183" i="16"/>
  <c r="K1182" i="16"/>
  <c r="K1181" i="16"/>
  <c r="K1180" i="16"/>
  <c r="K1179" i="16"/>
  <c r="K1178" i="16"/>
  <c r="K1177" i="16"/>
  <c r="K1176" i="16"/>
  <c r="K1175" i="16"/>
  <c r="K1174" i="16"/>
  <c r="K1173" i="16"/>
  <c r="K1172" i="16"/>
  <c r="K1171" i="16"/>
  <c r="K1170" i="16"/>
  <c r="K1169" i="16"/>
  <c r="K1168" i="16"/>
  <c r="K1167" i="16"/>
  <c r="K1166" i="16"/>
  <c r="K1165" i="16"/>
  <c r="K1164" i="16"/>
  <c r="K1163" i="16"/>
  <c r="K1162" i="16"/>
  <c r="K1161" i="16"/>
  <c r="K1160" i="16"/>
  <c r="K1159" i="16"/>
  <c r="K1158" i="16"/>
  <c r="K1157" i="16"/>
  <c r="K1156" i="16"/>
  <c r="K1155" i="16"/>
  <c r="K1154" i="16"/>
  <c r="K1153" i="16"/>
  <c r="K1152" i="16"/>
  <c r="K1151" i="16"/>
  <c r="K1150" i="16"/>
  <c r="K1149" i="16"/>
  <c r="K1148" i="16"/>
  <c r="K1147" i="16"/>
  <c r="K1146" i="16"/>
  <c r="K1145" i="16"/>
  <c r="K1144" i="16"/>
  <c r="K1143" i="16"/>
  <c r="K1142" i="16"/>
  <c r="K1141" i="16"/>
  <c r="K1140" i="16"/>
  <c r="K1139" i="16"/>
  <c r="K1138" i="16"/>
  <c r="K1137" i="16"/>
  <c r="K1136" i="16"/>
  <c r="K1135" i="16"/>
  <c r="K1134" i="16"/>
  <c r="K1133" i="16"/>
  <c r="K1132" i="16"/>
  <c r="K1131" i="16"/>
  <c r="K1130" i="16"/>
  <c r="K1129" i="16"/>
  <c r="K1128" i="16"/>
  <c r="K1127" i="16"/>
  <c r="K1126" i="16"/>
  <c r="K1125" i="16"/>
  <c r="K1124" i="16"/>
  <c r="K1123" i="16"/>
  <c r="K1122" i="16"/>
  <c r="K1121" i="16"/>
  <c r="K1120" i="16"/>
  <c r="K1119" i="16"/>
  <c r="K1118" i="16"/>
  <c r="K1117" i="16"/>
  <c r="K1116" i="16"/>
  <c r="K1115" i="16"/>
  <c r="K1114" i="16"/>
  <c r="K1113" i="16"/>
  <c r="K1112" i="16"/>
  <c r="K1111" i="16"/>
  <c r="K1110" i="16"/>
  <c r="K1109" i="16"/>
  <c r="K1108" i="16"/>
  <c r="K1107" i="16"/>
  <c r="K1106" i="16"/>
  <c r="K1105" i="16"/>
  <c r="K1104" i="16"/>
  <c r="K1103" i="16"/>
  <c r="K1102" i="16"/>
  <c r="K1101" i="16"/>
  <c r="K1100" i="16"/>
  <c r="K1099" i="16"/>
  <c r="K1098" i="16"/>
  <c r="K1097" i="16"/>
  <c r="K1096" i="16"/>
  <c r="K1095" i="16"/>
  <c r="K1094" i="16"/>
  <c r="K1093" i="16"/>
  <c r="K1092" i="16"/>
  <c r="K1091" i="16"/>
  <c r="K1090" i="16"/>
  <c r="K1089" i="16"/>
  <c r="K1088" i="16"/>
  <c r="K1087" i="16"/>
  <c r="K1086" i="16"/>
  <c r="K1085" i="16"/>
  <c r="K1084" i="16"/>
  <c r="K1083" i="16"/>
  <c r="K1082" i="16"/>
  <c r="K1081" i="16"/>
  <c r="K1080" i="16"/>
  <c r="K1079" i="16"/>
  <c r="K1078" i="16"/>
  <c r="K1077" i="16"/>
  <c r="K1076" i="16"/>
  <c r="K1075" i="16"/>
  <c r="K1074" i="16"/>
  <c r="K1073" i="16"/>
  <c r="K1072" i="16"/>
  <c r="K1071" i="16"/>
  <c r="K1070" i="16"/>
  <c r="K1069" i="16"/>
  <c r="K1068" i="16"/>
  <c r="K1067" i="16"/>
  <c r="K1066" i="16"/>
  <c r="K1065" i="16"/>
  <c r="K1064" i="16"/>
  <c r="K1063" i="16"/>
  <c r="K1062" i="16"/>
  <c r="K1061" i="16"/>
  <c r="K1060" i="16"/>
  <c r="K1059" i="16"/>
  <c r="K1058" i="16"/>
  <c r="K1057" i="16"/>
  <c r="K1056" i="16"/>
  <c r="K1055" i="16"/>
  <c r="K1054" i="16"/>
  <c r="K1053" i="16"/>
  <c r="K1052" i="16"/>
  <c r="K1051" i="16"/>
  <c r="K1050" i="16"/>
  <c r="K1049" i="16"/>
  <c r="K1048" i="16"/>
  <c r="K1047" i="16"/>
  <c r="K1046" i="16"/>
  <c r="K1045" i="16"/>
  <c r="K1044" i="16"/>
  <c r="K1043" i="16"/>
  <c r="K1042" i="16"/>
  <c r="K1041" i="16"/>
  <c r="K1040" i="16"/>
  <c r="K1039" i="16"/>
  <c r="K1038" i="16"/>
  <c r="K1037" i="16"/>
  <c r="K1036" i="16"/>
  <c r="K1035" i="16"/>
  <c r="K1034" i="16"/>
  <c r="K1033" i="16"/>
  <c r="K1032" i="16"/>
  <c r="K1031" i="16"/>
  <c r="K1030" i="16"/>
  <c r="K1029" i="16"/>
  <c r="K1028" i="16"/>
  <c r="K1027" i="16"/>
  <c r="K1026" i="16"/>
  <c r="K1025" i="16"/>
  <c r="K1024" i="16"/>
  <c r="K1023" i="16"/>
  <c r="K1022" i="16"/>
  <c r="K1021" i="16"/>
  <c r="K1020" i="16"/>
  <c r="K1019" i="16"/>
  <c r="K1018" i="16"/>
  <c r="K1017" i="16"/>
  <c r="K1016" i="16"/>
  <c r="K1015" i="16"/>
  <c r="K1014" i="16"/>
  <c r="K1013" i="16"/>
  <c r="K1012" i="16"/>
  <c r="K1011" i="16"/>
  <c r="K1010" i="16"/>
  <c r="K1009" i="16"/>
  <c r="K1008" i="16"/>
  <c r="K1007" i="16"/>
  <c r="K1006" i="16"/>
  <c r="K1005" i="16"/>
  <c r="K1004" i="16"/>
  <c r="K1003" i="16"/>
  <c r="K1002" i="16"/>
  <c r="K1001" i="16"/>
  <c r="K1000" i="16"/>
  <c r="K999" i="16"/>
  <c r="K998" i="16"/>
  <c r="K997" i="16"/>
  <c r="K996" i="16"/>
  <c r="K995" i="16"/>
  <c r="K994" i="16"/>
  <c r="K993" i="16"/>
  <c r="K992" i="16"/>
  <c r="K991" i="16"/>
  <c r="K990" i="16"/>
  <c r="K989" i="16"/>
  <c r="K988" i="16"/>
  <c r="K987" i="16"/>
  <c r="K986" i="16"/>
  <c r="K985" i="16"/>
  <c r="K984" i="16"/>
  <c r="K983" i="16"/>
  <c r="K982" i="16"/>
  <c r="K981" i="16"/>
  <c r="K980" i="16"/>
  <c r="K979" i="16"/>
  <c r="K978" i="16"/>
  <c r="K977" i="16"/>
  <c r="K976" i="16"/>
  <c r="K975" i="16"/>
  <c r="K974" i="16"/>
  <c r="K973" i="16"/>
  <c r="K972" i="16"/>
  <c r="K971" i="16"/>
  <c r="K970" i="16"/>
  <c r="K969" i="16"/>
  <c r="K968" i="16"/>
  <c r="K967" i="16"/>
  <c r="K966" i="16"/>
  <c r="K965" i="16"/>
  <c r="K964" i="16"/>
  <c r="K963" i="16"/>
  <c r="K962" i="16"/>
  <c r="K961" i="16"/>
  <c r="K960" i="16"/>
  <c r="K959" i="16"/>
  <c r="K958" i="16"/>
  <c r="K957" i="16"/>
  <c r="K956" i="16"/>
  <c r="K955" i="16"/>
  <c r="K954" i="16"/>
  <c r="K953" i="16"/>
  <c r="K952" i="16"/>
  <c r="K951" i="16"/>
  <c r="K950" i="16"/>
  <c r="K949" i="16"/>
  <c r="K948" i="16"/>
  <c r="K947" i="16"/>
  <c r="K946" i="16"/>
  <c r="K945" i="16"/>
  <c r="K944" i="16"/>
  <c r="K943" i="16"/>
  <c r="K942" i="16"/>
  <c r="K941" i="16"/>
  <c r="K940" i="16"/>
  <c r="K939" i="16"/>
  <c r="K938" i="16"/>
  <c r="K937" i="16"/>
  <c r="K936" i="16"/>
  <c r="K935" i="16"/>
  <c r="K934" i="16"/>
  <c r="K933" i="16"/>
  <c r="K932" i="16"/>
  <c r="K931" i="16"/>
  <c r="K930" i="16"/>
  <c r="K929" i="16"/>
  <c r="K928" i="16"/>
  <c r="K927" i="16"/>
  <c r="K926" i="16"/>
  <c r="K925" i="16"/>
  <c r="K924" i="16"/>
  <c r="K923" i="16"/>
  <c r="K922" i="16"/>
  <c r="K921" i="16"/>
  <c r="K920" i="16"/>
  <c r="K919" i="16"/>
  <c r="K918" i="16"/>
  <c r="K917" i="16"/>
  <c r="K916" i="16"/>
  <c r="K915" i="16"/>
  <c r="K914" i="16"/>
  <c r="K913" i="16"/>
  <c r="K912" i="16"/>
  <c r="K911" i="16"/>
  <c r="K910" i="16"/>
  <c r="K909" i="16"/>
  <c r="K908" i="16"/>
  <c r="K907" i="16"/>
  <c r="K906" i="16"/>
  <c r="K905" i="16"/>
  <c r="K904" i="16"/>
  <c r="K903" i="16"/>
  <c r="K902" i="16"/>
  <c r="K901" i="16"/>
  <c r="K900" i="16"/>
  <c r="K899" i="16"/>
  <c r="K898" i="16"/>
  <c r="K897" i="16"/>
  <c r="K896" i="16"/>
  <c r="K895" i="16"/>
  <c r="K894" i="16"/>
  <c r="K893" i="16"/>
  <c r="K892" i="16"/>
  <c r="K891" i="16"/>
  <c r="K890" i="16"/>
  <c r="K889" i="16"/>
  <c r="K888" i="16"/>
  <c r="K887" i="16"/>
  <c r="K886" i="16"/>
  <c r="K885" i="16"/>
  <c r="K884" i="16"/>
  <c r="K883" i="16"/>
  <c r="K882" i="16"/>
  <c r="K881" i="16"/>
  <c r="K880" i="16"/>
  <c r="K879" i="16"/>
  <c r="K878" i="16"/>
  <c r="K877" i="16"/>
  <c r="K876" i="16"/>
  <c r="K875" i="16"/>
  <c r="K874" i="16"/>
  <c r="K873" i="16"/>
  <c r="K872" i="16"/>
  <c r="K871" i="16"/>
  <c r="K870" i="16"/>
  <c r="K869" i="16"/>
  <c r="K868" i="16"/>
  <c r="K867" i="16"/>
  <c r="K866" i="16"/>
  <c r="K865" i="16"/>
  <c r="K864" i="16"/>
  <c r="K863" i="16"/>
  <c r="K862" i="16"/>
  <c r="K861" i="16"/>
  <c r="K860" i="16"/>
  <c r="K859" i="16"/>
  <c r="K858" i="16"/>
  <c r="K857" i="16"/>
  <c r="K856" i="16"/>
  <c r="K855" i="16"/>
  <c r="K854" i="16"/>
  <c r="K853" i="16"/>
  <c r="K852" i="16"/>
  <c r="K851" i="16"/>
  <c r="K850" i="16"/>
  <c r="K849" i="16"/>
  <c r="K848" i="16"/>
  <c r="K847" i="16"/>
  <c r="K846" i="16"/>
  <c r="K845" i="16"/>
  <c r="K844" i="16"/>
  <c r="K843" i="16"/>
  <c r="K842" i="16"/>
  <c r="K841" i="16"/>
  <c r="K840" i="16"/>
  <c r="K839" i="16"/>
  <c r="K838" i="16"/>
  <c r="K837" i="16"/>
  <c r="K836" i="16"/>
  <c r="K835" i="16"/>
  <c r="K834" i="16"/>
  <c r="K833" i="16"/>
  <c r="K832" i="16"/>
  <c r="K831" i="16"/>
  <c r="K830" i="16"/>
  <c r="K829" i="16"/>
  <c r="K828" i="16"/>
  <c r="K827" i="16"/>
  <c r="K826" i="16"/>
  <c r="K825" i="16"/>
  <c r="K824" i="16"/>
  <c r="K823" i="16"/>
  <c r="K822" i="16"/>
  <c r="K821" i="16"/>
  <c r="K820" i="16"/>
  <c r="K819" i="16"/>
  <c r="K818" i="16"/>
  <c r="K817" i="16"/>
  <c r="K816" i="16"/>
  <c r="K815" i="16"/>
  <c r="K814" i="16"/>
  <c r="K813" i="16"/>
  <c r="K812" i="16"/>
  <c r="K811" i="16"/>
  <c r="K810" i="16"/>
  <c r="K809" i="16"/>
  <c r="K808" i="16"/>
  <c r="K807" i="16"/>
  <c r="K806" i="16"/>
  <c r="K805" i="16"/>
  <c r="K804" i="16"/>
  <c r="K803" i="16"/>
  <c r="K802" i="16"/>
  <c r="K801" i="16"/>
  <c r="K800" i="16"/>
  <c r="K799" i="16"/>
  <c r="K798" i="16"/>
  <c r="K797" i="16"/>
  <c r="K796" i="16"/>
  <c r="K795" i="16"/>
  <c r="K794" i="16"/>
  <c r="K793" i="16"/>
  <c r="K792" i="16"/>
  <c r="K791" i="16"/>
  <c r="K790" i="16"/>
  <c r="K789" i="16"/>
  <c r="K788" i="16"/>
  <c r="K787" i="16"/>
  <c r="K786" i="16"/>
  <c r="K785" i="16"/>
  <c r="K784" i="16"/>
  <c r="K783" i="16"/>
  <c r="K782" i="16"/>
  <c r="K781" i="16"/>
  <c r="K780" i="16"/>
  <c r="K779" i="16"/>
  <c r="K778" i="16"/>
  <c r="K777" i="16"/>
  <c r="K776" i="16"/>
  <c r="K775" i="16"/>
  <c r="K774" i="16"/>
  <c r="K773" i="16"/>
  <c r="K772" i="16"/>
  <c r="K771" i="16"/>
  <c r="K770" i="16"/>
  <c r="K769" i="16"/>
  <c r="K768" i="16"/>
  <c r="K767" i="16"/>
  <c r="K766" i="16"/>
  <c r="K765" i="16"/>
  <c r="K764" i="16"/>
  <c r="K763" i="16"/>
  <c r="K762" i="16"/>
  <c r="K761" i="16"/>
  <c r="K760" i="16"/>
  <c r="K759" i="16"/>
  <c r="K758" i="16"/>
  <c r="K757" i="16"/>
  <c r="K756" i="16"/>
  <c r="K755" i="16"/>
  <c r="K754" i="16"/>
  <c r="K753" i="16"/>
  <c r="K752" i="16"/>
  <c r="K751" i="16"/>
  <c r="K750" i="16"/>
  <c r="K749" i="16"/>
  <c r="K748" i="16"/>
  <c r="K747" i="16"/>
  <c r="K746" i="16"/>
  <c r="K745" i="16"/>
  <c r="K744" i="16"/>
  <c r="K743" i="16"/>
  <c r="K742" i="16"/>
  <c r="K741" i="16"/>
  <c r="K740" i="16"/>
  <c r="K739" i="16"/>
  <c r="K738" i="16"/>
  <c r="K737" i="16"/>
  <c r="K736" i="16"/>
  <c r="K735" i="16"/>
  <c r="K734" i="16"/>
  <c r="K733" i="16"/>
  <c r="K732" i="16"/>
  <c r="K731" i="16"/>
  <c r="K730" i="16"/>
  <c r="K729" i="16"/>
  <c r="K728" i="16"/>
  <c r="K727" i="16"/>
  <c r="K726" i="16"/>
  <c r="K725" i="16"/>
  <c r="K724" i="16"/>
  <c r="K723" i="16"/>
  <c r="K722" i="16"/>
  <c r="K721" i="16"/>
  <c r="K720" i="16"/>
  <c r="K719" i="16"/>
  <c r="K718" i="16"/>
  <c r="K717" i="16"/>
  <c r="K716" i="16"/>
  <c r="K715" i="16"/>
  <c r="K714" i="16"/>
  <c r="K713" i="16"/>
  <c r="K712" i="16"/>
  <c r="K711" i="16"/>
  <c r="K710" i="16"/>
  <c r="K709" i="16"/>
  <c r="K708" i="16"/>
  <c r="K707" i="16"/>
  <c r="K706" i="16"/>
  <c r="K705" i="16"/>
  <c r="K704" i="16"/>
  <c r="K703" i="16"/>
  <c r="K702" i="16"/>
  <c r="K701" i="16"/>
  <c r="K700" i="16"/>
  <c r="K699" i="16"/>
  <c r="K698" i="16"/>
  <c r="K697" i="16"/>
  <c r="K696" i="16"/>
  <c r="K695" i="16"/>
  <c r="K694" i="16"/>
  <c r="K693" i="16"/>
  <c r="K692" i="16"/>
  <c r="K691" i="16"/>
  <c r="K690" i="16"/>
  <c r="K689" i="16"/>
  <c r="K688" i="16"/>
  <c r="K687" i="16"/>
  <c r="K686" i="16"/>
  <c r="K685" i="16"/>
  <c r="K684" i="16"/>
  <c r="K683" i="16"/>
  <c r="K682" i="16"/>
  <c r="K681" i="16"/>
  <c r="K680" i="16"/>
  <c r="K679" i="16"/>
  <c r="K678" i="16"/>
  <c r="K677" i="16"/>
  <c r="K676" i="16"/>
  <c r="K675" i="16"/>
  <c r="K674" i="16"/>
  <c r="K673" i="16"/>
  <c r="K672" i="16"/>
  <c r="K671" i="16"/>
  <c r="K670" i="16"/>
  <c r="K669" i="16"/>
  <c r="K668" i="16"/>
  <c r="K667" i="16"/>
  <c r="K666" i="16"/>
  <c r="K665" i="16"/>
  <c r="K664" i="16"/>
  <c r="K663" i="16"/>
  <c r="K662" i="16"/>
  <c r="K661" i="16"/>
  <c r="K660" i="16"/>
  <c r="K659" i="16"/>
  <c r="K658" i="16"/>
  <c r="K657" i="16"/>
  <c r="K656" i="16"/>
  <c r="K655" i="16"/>
  <c r="K654" i="16"/>
  <c r="K653" i="16"/>
  <c r="K652" i="16"/>
  <c r="K651" i="16"/>
  <c r="K650" i="16"/>
  <c r="K649" i="16"/>
  <c r="K648" i="16"/>
  <c r="K647" i="16"/>
  <c r="K646" i="16"/>
  <c r="K645" i="16"/>
  <c r="K644" i="16"/>
  <c r="K643" i="16"/>
  <c r="K642" i="16"/>
  <c r="K641" i="16"/>
  <c r="K640" i="16"/>
  <c r="K639" i="16"/>
  <c r="K638" i="16"/>
  <c r="K637" i="16"/>
  <c r="K636" i="16"/>
  <c r="K635" i="16"/>
  <c r="K634" i="16"/>
  <c r="K633" i="16"/>
  <c r="K632" i="16"/>
  <c r="K631" i="16"/>
  <c r="K630" i="16"/>
  <c r="K629" i="16"/>
  <c r="K628" i="16"/>
  <c r="K627" i="16"/>
  <c r="K626" i="16"/>
  <c r="K625" i="16"/>
  <c r="K624" i="16"/>
  <c r="K623" i="16"/>
  <c r="K622" i="16"/>
  <c r="K621" i="16"/>
  <c r="K620" i="16"/>
  <c r="K619" i="16"/>
  <c r="K618" i="16"/>
  <c r="K617" i="16"/>
  <c r="K616" i="16"/>
  <c r="K615" i="16"/>
  <c r="K614" i="16"/>
  <c r="K613" i="16"/>
  <c r="K612" i="16"/>
  <c r="K611" i="16"/>
  <c r="K610" i="16"/>
  <c r="K609" i="16"/>
  <c r="K608" i="16"/>
  <c r="K607" i="16"/>
  <c r="K606" i="16"/>
  <c r="K605" i="16"/>
  <c r="K604" i="16"/>
  <c r="K603" i="16"/>
  <c r="K602" i="16"/>
  <c r="K601" i="16"/>
  <c r="K600" i="16"/>
  <c r="K599" i="16"/>
  <c r="K598" i="16"/>
  <c r="K597" i="16"/>
  <c r="K596" i="16"/>
  <c r="K595" i="16"/>
  <c r="K594" i="16"/>
  <c r="K593" i="16"/>
  <c r="K592" i="16"/>
  <c r="K591" i="16"/>
  <c r="K590" i="16"/>
  <c r="K589" i="16"/>
  <c r="K588" i="16"/>
  <c r="K587" i="16"/>
  <c r="K586" i="16"/>
  <c r="K585" i="16"/>
  <c r="K584" i="16"/>
  <c r="K583" i="16"/>
  <c r="K582" i="16"/>
  <c r="K581" i="16"/>
  <c r="K580" i="16"/>
  <c r="K579" i="16"/>
  <c r="K578" i="16"/>
  <c r="K577" i="16"/>
  <c r="K576" i="16"/>
  <c r="K575" i="16"/>
  <c r="K574" i="16"/>
  <c r="K573" i="16"/>
  <c r="K572" i="16"/>
  <c r="K571" i="16"/>
  <c r="K570" i="16"/>
  <c r="K569" i="16"/>
  <c r="K568" i="16"/>
  <c r="K567" i="16"/>
  <c r="K566" i="16"/>
  <c r="K565" i="16"/>
  <c r="K564" i="16"/>
  <c r="K563" i="16"/>
  <c r="K562" i="16"/>
  <c r="K561" i="16"/>
  <c r="K560" i="16"/>
  <c r="K559" i="16"/>
  <c r="K558" i="16"/>
  <c r="K557" i="16"/>
  <c r="K556" i="16"/>
  <c r="K555" i="16"/>
  <c r="K554" i="16"/>
  <c r="K553" i="16"/>
  <c r="K552" i="16"/>
  <c r="K551" i="16"/>
  <c r="K550" i="16"/>
  <c r="K549" i="16"/>
  <c r="K548" i="16"/>
  <c r="K547" i="16"/>
  <c r="K546" i="16"/>
  <c r="K545" i="16"/>
  <c r="K544" i="16"/>
  <c r="K543" i="16"/>
  <c r="K542" i="16"/>
  <c r="K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501" i="16"/>
  <c r="K500" i="16"/>
  <c r="K499" i="16"/>
  <c r="K498" i="16"/>
  <c r="K497" i="16"/>
  <c r="K496" i="16"/>
  <c r="K495" i="16"/>
  <c r="K494" i="16"/>
  <c r="K493" i="16"/>
  <c r="K492" i="16"/>
  <c r="K491" i="16"/>
  <c r="K490" i="16"/>
  <c r="K489" i="16"/>
  <c r="K488" i="16"/>
  <c r="K487" i="16"/>
  <c r="K486" i="16"/>
  <c r="K485" i="16"/>
  <c r="K484" i="16"/>
  <c r="K483" i="16"/>
  <c r="K482" i="16"/>
  <c r="K481" i="16"/>
  <c r="K480" i="16"/>
  <c r="K479" i="16"/>
  <c r="K478" i="16"/>
  <c r="K477" i="16"/>
  <c r="K476" i="16"/>
  <c r="K475" i="16"/>
  <c r="K474" i="16"/>
  <c r="K473" i="16"/>
  <c r="K472" i="16"/>
  <c r="K471" i="16"/>
  <c r="K470" i="16"/>
  <c r="K469" i="16"/>
  <c r="K468" i="16"/>
  <c r="K467" i="16"/>
  <c r="K466" i="16"/>
  <c r="K465" i="16"/>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H1301" i="14"/>
  <c r="H1300" i="14"/>
  <c r="H1299" i="14"/>
  <c r="H1298" i="14"/>
  <c r="H1297" i="14"/>
  <c r="H1296" i="14"/>
  <c r="H1295" i="14"/>
  <c r="H1294" i="14"/>
  <c r="H1293" i="14"/>
  <c r="H1292" i="14"/>
  <c r="H1291" i="14"/>
  <c r="H1290" i="14"/>
  <c r="H1289" i="14"/>
  <c r="H1288" i="14"/>
  <c r="H1287" i="14"/>
  <c r="H1286" i="14"/>
  <c r="H1285" i="14"/>
  <c r="H1284" i="14"/>
  <c r="H1283" i="14"/>
  <c r="H1282" i="14"/>
  <c r="H1281" i="14"/>
  <c r="H1280" i="14"/>
  <c r="H1279" i="14"/>
  <c r="H1278" i="14"/>
  <c r="H1277" i="14"/>
  <c r="H1276" i="14"/>
  <c r="H1275" i="14"/>
  <c r="H1274" i="14"/>
  <c r="H1273" i="14"/>
  <c r="H1272" i="14"/>
  <c r="H1271" i="14"/>
  <c r="H1270" i="14"/>
  <c r="H1269" i="14"/>
  <c r="H1268" i="14"/>
  <c r="H1267" i="14"/>
  <c r="H1266" i="14"/>
  <c r="H1265" i="14"/>
  <c r="H1264" i="14"/>
  <c r="H1263" i="14"/>
  <c r="H1262" i="14"/>
  <c r="H1261" i="14"/>
  <c r="H1260" i="14"/>
  <c r="H1259" i="14"/>
  <c r="H1258" i="14"/>
  <c r="H1257" i="14"/>
  <c r="H1256" i="14"/>
  <c r="H1255" i="14"/>
  <c r="H1254" i="14"/>
  <c r="H1253" i="14"/>
  <c r="H1252" i="14"/>
  <c r="H1251" i="14"/>
  <c r="H1250" i="14"/>
  <c r="H1249" i="14"/>
  <c r="H1248" i="14"/>
  <c r="H1247" i="14"/>
  <c r="H1246" i="14"/>
  <c r="H1245" i="14"/>
  <c r="H1244" i="14"/>
  <c r="H1243" i="14"/>
  <c r="H1242" i="14"/>
  <c r="H1241" i="14"/>
  <c r="H1240" i="14"/>
  <c r="H1239" i="14"/>
  <c r="H1238" i="14"/>
  <c r="H1237" i="14"/>
  <c r="H1236" i="14"/>
  <c r="H1235" i="14"/>
  <c r="H1234" i="14"/>
  <c r="H1233" i="14"/>
  <c r="H1232" i="14"/>
  <c r="H1231" i="14"/>
  <c r="H1230" i="14"/>
  <c r="H1229" i="14"/>
  <c r="H1228" i="14"/>
  <c r="H1227" i="14"/>
  <c r="H1226" i="14"/>
  <c r="H1225" i="14"/>
  <c r="H1224" i="14"/>
  <c r="H1223" i="14"/>
  <c r="H1222" i="14"/>
  <c r="H1221" i="14"/>
  <c r="H1220" i="14"/>
  <c r="H1219" i="14"/>
  <c r="H1218" i="14"/>
  <c r="H1217" i="14"/>
  <c r="H1216" i="14"/>
  <c r="H1215" i="14"/>
  <c r="H1214" i="14"/>
  <c r="H1213" i="14"/>
  <c r="H1212" i="14"/>
  <c r="H1211" i="14"/>
  <c r="H1210" i="14"/>
  <c r="H1209" i="14"/>
  <c r="H1208" i="14"/>
  <c r="H1207" i="14"/>
  <c r="H1206" i="14"/>
  <c r="H1205" i="14"/>
  <c r="H1204" i="14"/>
  <c r="H1203" i="14"/>
  <c r="H1202" i="14"/>
  <c r="H1201" i="14"/>
  <c r="H1200" i="14"/>
  <c r="H1199" i="14"/>
  <c r="H1198" i="14"/>
  <c r="H1197" i="14"/>
  <c r="H1196" i="14"/>
  <c r="H1195" i="14"/>
  <c r="H1194" i="14"/>
  <c r="H1193" i="14"/>
  <c r="H1192" i="14"/>
  <c r="H1191" i="14"/>
  <c r="H1190" i="14"/>
  <c r="H1189" i="14"/>
  <c r="H1188" i="14"/>
  <c r="H1187" i="14"/>
  <c r="H1186" i="14"/>
  <c r="H1185" i="14"/>
  <c r="H1184" i="14"/>
  <c r="H1183" i="14"/>
  <c r="H1182" i="14"/>
  <c r="H1181" i="14"/>
  <c r="H1180" i="14"/>
  <c r="H1179" i="14"/>
  <c r="H1178" i="14"/>
  <c r="H1177" i="14"/>
  <c r="H1176" i="14"/>
  <c r="H1175" i="14"/>
  <c r="H1174" i="14"/>
  <c r="H1173" i="14"/>
  <c r="H1172" i="14"/>
  <c r="H1171" i="14"/>
  <c r="H1170" i="14"/>
  <c r="H1169" i="14"/>
  <c r="H1168" i="14"/>
  <c r="H1167" i="14"/>
  <c r="H1166" i="14"/>
  <c r="H1165" i="14"/>
  <c r="H1164" i="14"/>
  <c r="H1163" i="14"/>
  <c r="H1162" i="14"/>
  <c r="H1161" i="14"/>
  <c r="H1160" i="14"/>
  <c r="H1159" i="14"/>
  <c r="H1158" i="14"/>
  <c r="H1157" i="14"/>
  <c r="H1156" i="14"/>
  <c r="H1155" i="14"/>
  <c r="H1154" i="14"/>
  <c r="H1153" i="14"/>
  <c r="H1152" i="14"/>
  <c r="H1151" i="14"/>
  <c r="H1150" i="14"/>
  <c r="H1149" i="14"/>
  <c r="H1148" i="14"/>
  <c r="H1147" i="14"/>
  <c r="H1146" i="14"/>
  <c r="H1145" i="14"/>
  <c r="H1144" i="14"/>
  <c r="H1143" i="14"/>
  <c r="H1142" i="14"/>
  <c r="H1141" i="14"/>
  <c r="H1140" i="14"/>
  <c r="H1139" i="14"/>
  <c r="H1138" i="14"/>
  <c r="H1137" i="14"/>
  <c r="H1136" i="14"/>
  <c r="H1135" i="14"/>
  <c r="H1134" i="14"/>
  <c r="H1133" i="14"/>
  <c r="H1132" i="14"/>
  <c r="H1131" i="14"/>
  <c r="H1130" i="14"/>
  <c r="H1129" i="14"/>
  <c r="H1128" i="14"/>
  <c r="H1127" i="14"/>
  <c r="H1126" i="14"/>
  <c r="H1125" i="14"/>
  <c r="H1124" i="14"/>
  <c r="H1123" i="14"/>
  <c r="H1122" i="14"/>
  <c r="H1121" i="14"/>
  <c r="H1120" i="14"/>
  <c r="H1119" i="14"/>
  <c r="H1118" i="14"/>
  <c r="H1117" i="14"/>
  <c r="H1116" i="14"/>
  <c r="H1115" i="14"/>
  <c r="H1114" i="14"/>
  <c r="H1113" i="14"/>
  <c r="H1112" i="14"/>
  <c r="H1111" i="14"/>
  <c r="H1110" i="14"/>
  <c r="H1109" i="14"/>
  <c r="H1108" i="14"/>
  <c r="H1107" i="14"/>
  <c r="H1106" i="14"/>
  <c r="H1105" i="14"/>
  <c r="H1104" i="14"/>
  <c r="H1103" i="14"/>
  <c r="H1102" i="14"/>
  <c r="H1101" i="14"/>
  <c r="H1100" i="14"/>
  <c r="H1099" i="14"/>
  <c r="H1098" i="14"/>
  <c r="H1097" i="14"/>
  <c r="H1096" i="14"/>
  <c r="H1095" i="14"/>
  <c r="H1094" i="14"/>
  <c r="H1093" i="14"/>
  <c r="H1092" i="14"/>
  <c r="H1091" i="14"/>
  <c r="H1090" i="14"/>
  <c r="H1089" i="14"/>
  <c r="H1088" i="14"/>
  <c r="H1087" i="14"/>
  <c r="H1086" i="14"/>
  <c r="H1085" i="14"/>
  <c r="H1084" i="14"/>
  <c r="H1083" i="14"/>
  <c r="H1082" i="14"/>
  <c r="H1081" i="14"/>
  <c r="H1080" i="14"/>
  <c r="H1079" i="14"/>
  <c r="H1078" i="14"/>
  <c r="H1077" i="14"/>
  <c r="H1076" i="14"/>
  <c r="H1075" i="14"/>
  <c r="H1074" i="14"/>
  <c r="H1073" i="14"/>
  <c r="H1072" i="14"/>
  <c r="H1071" i="14"/>
  <c r="H1070" i="14"/>
  <c r="H1069" i="14"/>
  <c r="H1068" i="14"/>
  <c r="H1067" i="14"/>
  <c r="H1066" i="14"/>
  <c r="H1065" i="14"/>
  <c r="H1064" i="14"/>
  <c r="H1063" i="14"/>
  <c r="H1062" i="14"/>
  <c r="H1061" i="14"/>
  <c r="H1060" i="14"/>
  <c r="H1059" i="14"/>
  <c r="H1058" i="14"/>
  <c r="H1057" i="14"/>
  <c r="H1056" i="14"/>
  <c r="H1055" i="14"/>
  <c r="H1054" i="14"/>
  <c r="H1053" i="14"/>
  <c r="H1052" i="14"/>
  <c r="H1051" i="14"/>
  <c r="H1050" i="14"/>
  <c r="H1049" i="14"/>
  <c r="H1048" i="14"/>
  <c r="H1047" i="14"/>
  <c r="H1046" i="14"/>
  <c r="H1045" i="14"/>
  <c r="H1044" i="14"/>
  <c r="H1043" i="14"/>
  <c r="H1042" i="14"/>
  <c r="H1041" i="14"/>
  <c r="H1040" i="14"/>
  <c r="H1039" i="14"/>
  <c r="H1038" i="14"/>
  <c r="H1037" i="14"/>
  <c r="H1036" i="14"/>
  <c r="H1035" i="14"/>
  <c r="H1034" i="14"/>
  <c r="H1033" i="14"/>
  <c r="H1032" i="14"/>
  <c r="H1031" i="14"/>
  <c r="H1030" i="14"/>
  <c r="H1029" i="14"/>
  <c r="H1028" i="14"/>
  <c r="H1027" i="14"/>
  <c r="H1026" i="14"/>
  <c r="H1025" i="14"/>
  <c r="H1024" i="14"/>
  <c r="H1023" i="14"/>
  <c r="H1022" i="14"/>
  <c r="H1021" i="14"/>
  <c r="H1020" i="14"/>
  <c r="H1019" i="14"/>
  <c r="H1018" i="14"/>
  <c r="H1017" i="14"/>
  <c r="H1016" i="14"/>
  <c r="H1015" i="14"/>
  <c r="H1014" i="14"/>
  <c r="H1013" i="14"/>
  <c r="H1012" i="14"/>
  <c r="H1011" i="14"/>
  <c r="H1010" i="14"/>
  <c r="H1009" i="14"/>
  <c r="H1008" i="14"/>
  <c r="H1007" i="14"/>
  <c r="H1006" i="14"/>
  <c r="H1005" i="14"/>
  <c r="H1004" i="14"/>
  <c r="H1003" i="14"/>
  <c r="H1002" i="14"/>
  <c r="H1001" i="14"/>
  <c r="H1000" i="14"/>
  <c r="H999" i="14"/>
  <c r="H998" i="14"/>
  <c r="H997" i="14"/>
  <c r="H996" i="14"/>
  <c r="H995" i="14"/>
  <c r="H994" i="14"/>
  <c r="H993" i="14"/>
  <c r="H992" i="14"/>
  <c r="H991" i="14"/>
  <c r="H990" i="14"/>
  <c r="H989" i="14"/>
  <c r="H988" i="14"/>
  <c r="H987" i="14"/>
  <c r="H986" i="14"/>
  <c r="H985" i="14"/>
  <c r="H984" i="14"/>
  <c r="H983" i="14"/>
  <c r="H982" i="14"/>
  <c r="H981" i="14"/>
  <c r="H980" i="14"/>
  <c r="H979" i="14"/>
  <c r="H978" i="14"/>
  <c r="H977" i="14"/>
  <c r="H976" i="14"/>
  <c r="H975" i="14"/>
  <c r="H974" i="14"/>
  <c r="H973" i="14"/>
  <c r="H972" i="14"/>
  <c r="H971" i="14"/>
  <c r="H970" i="14"/>
  <c r="H969" i="14"/>
  <c r="H968" i="14"/>
  <c r="H967" i="14"/>
  <c r="H966" i="14"/>
  <c r="H965" i="14"/>
  <c r="H964" i="14"/>
  <c r="H963" i="14"/>
  <c r="H962" i="14"/>
  <c r="H961" i="14"/>
  <c r="H960" i="14"/>
  <c r="H959" i="14"/>
  <c r="H958" i="14"/>
  <c r="H957" i="14"/>
  <c r="H956" i="14"/>
  <c r="H955" i="14"/>
  <c r="H954" i="14"/>
  <c r="H953" i="14"/>
  <c r="H952" i="14"/>
  <c r="H951" i="14"/>
  <c r="H950" i="14"/>
  <c r="H949" i="14"/>
  <c r="H948" i="14"/>
  <c r="H947" i="14"/>
  <c r="H946" i="14"/>
  <c r="H945" i="14"/>
  <c r="H944" i="14"/>
  <c r="H943" i="14"/>
  <c r="H942" i="14"/>
  <c r="H941" i="14"/>
  <c r="H940" i="14"/>
  <c r="H939" i="14"/>
  <c r="H938" i="14"/>
  <c r="H937" i="14"/>
  <c r="H936" i="14"/>
  <c r="H935" i="14"/>
  <c r="H934" i="14"/>
  <c r="H933" i="14"/>
  <c r="H932" i="14"/>
  <c r="H931" i="14"/>
  <c r="H930" i="14"/>
  <c r="H929" i="14"/>
  <c r="H928" i="14"/>
  <c r="H927" i="14"/>
  <c r="H926" i="14"/>
  <c r="H925" i="14"/>
  <c r="H924" i="14"/>
  <c r="H923" i="14"/>
  <c r="H922" i="14"/>
  <c r="H921" i="14"/>
  <c r="H920" i="14"/>
  <c r="H919" i="14"/>
  <c r="H918" i="14"/>
  <c r="H917" i="14"/>
  <c r="H916" i="14"/>
  <c r="H915" i="14"/>
  <c r="H914" i="14"/>
  <c r="H913" i="14"/>
  <c r="H912" i="14"/>
  <c r="H911" i="14"/>
  <c r="H910" i="14"/>
  <c r="H909" i="14"/>
  <c r="H908" i="14"/>
  <c r="H907" i="14"/>
  <c r="H906" i="14"/>
  <c r="H905" i="14"/>
  <c r="H904" i="14"/>
  <c r="H903" i="14"/>
  <c r="H902" i="14"/>
  <c r="H901" i="14"/>
  <c r="H900" i="14"/>
  <c r="H899" i="14"/>
  <c r="H898" i="14"/>
  <c r="H897" i="14"/>
  <c r="H896" i="14"/>
  <c r="H895" i="14"/>
  <c r="H894" i="14"/>
  <c r="H893" i="14"/>
  <c r="H892" i="14"/>
  <c r="H891" i="14"/>
  <c r="H890" i="14"/>
  <c r="H889" i="14"/>
  <c r="H888" i="14"/>
  <c r="H887" i="14"/>
  <c r="H886" i="14"/>
  <c r="H885" i="14"/>
  <c r="H884" i="14"/>
  <c r="H883" i="14"/>
  <c r="H882" i="14"/>
  <c r="H881" i="14"/>
  <c r="H880" i="14"/>
  <c r="H879" i="14"/>
  <c r="H878" i="14"/>
  <c r="H877" i="14"/>
  <c r="H876" i="14"/>
  <c r="H875" i="14"/>
  <c r="H874" i="14"/>
  <c r="H873" i="14"/>
  <c r="H872" i="14"/>
  <c r="H871" i="14"/>
  <c r="H870" i="14"/>
  <c r="H869" i="14"/>
  <c r="H868" i="14"/>
  <c r="H867" i="14"/>
  <c r="H866" i="14"/>
  <c r="H865" i="14"/>
  <c r="H864" i="14"/>
  <c r="H863" i="14"/>
  <c r="H862" i="14"/>
  <c r="H861" i="14"/>
  <c r="H860" i="14"/>
  <c r="H859" i="14"/>
  <c r="H858" i="14"/>
  <c r="H857" i="14"/>
  <c r="H856" i="14"/>
  <c r="H855" i="14"/>
  <c r="H854" i="14"/>
  <c r="H853" i="14"/>
  <c r="H852" i="14"/>
  <c r="H851" i="14"/>
  <c r="H850" i="14"/>
  <c r="H849" i="14"/>
  <c r="H848" i="14"/>
  <c r="H847" i="14"/>
  <c r="H846" i="14"/>
  <c r="H845" i="14"/>
  <c r="H844" i="14"/>
  <c r="H843" i="14"/>
  <c r="H842" i="14"/>
  <c r="H841" i="14"/>
  <c r="H840" i="14"/>
  <c r="H839" i="14"/>
  <c r="H838" i="14"/>
  <c r="H837" i="14"/>
  <c r="H836" i="14"/>
  <c r="H835" i="14"/>
  <c r="H834" i="14"/>
  <c r="H833" i="14"/>
  <c r="H832" i="14"/>
  <c r="H831" i="14"/>
  <c r="H830" i="14"/>
  <c r="H829" i="14"/>
  <c r="H828" i="14"/>
  <c r="H827" i="14"/>
  <c r="H826" i="14"/>
  <c r="H825" i="14"/>
  <c r="H824" i="14"/>
  <c r="H823" i="14"/>
  <c r="H822" i="14"/>
  <c r="H821" i="14"/>
  <c r="H820" i="14"/>
  <c r="H819" i="14"/>
  <c r="H818" i="14"/>
  <c r="H817" i="14"/>
  <c r="H816" i="14"/>
  <c r="H815" i="14"/>
  <c r="H814" i="14"/>
  <c r="H813" i="14"/>
  <c r="H812" i="14"/>
  <c r="H811" i="14"/>
  <c r="H810" i="14"/>
  <c r="H809" i="14"/>
  <c r="H808" i="14"/>
  <c r="H807" i="14"/>
  <c r="H806" i="14"/>
  <c r="H805" i="14"/>
  <c r="H804" i="14"/>
  <c r="H803" i="14"/>
  <c r="H802" i="14"/>
  <c r="H801" i="14"/>
  <c r="H800" i="14"/>
  <c r="H799" i="14"/>
  <c r="H798" i="14"/>
  <c r="H797" i="14"/>
  <c r="H796" i="14"/>
  <c r="H795" i="14"/>
  <c r="H794" i="14"/>
  <c r="H793" i="14"/>
  <c r="H792" i="14"/>
  <c r="H791" i="14"/>
  <c r="H790" i="14"/>
  <c r="H789" i="14"/>
  <c r="H788" i="14"/>
  <c r="H787" i="14"/>
  <c r="H786" i="14"/>
  <c r="H785" i="14"/>
  <c r="H784" i="14"/>
  <c r="H783" i="14"/>
  <c r="H782" i="14"/>
  <c r="H781" i="14"/>
  <c r="H780" i="14"/>
  <c r="H779" i="14"/>
  <c r="H778" i="14"/>
  <c r="H777" i="14"/>
  <c r="H776" i="14"/>
  <c r="H775" i="14"/>
  <c r="H774" i="14"/>
  <c r="H773" i="14"/>
  <c r="H772" i="14"/>
  <c r="H771" i="14"/>
  <c r="H770" i="14"/>
  <c r="H769" i="14"/>
  <c r="H768" i="14"/>
  <c r="H767" i="14"/>
  <c r="H766" i="14"/>
  <c r="H765" i="14"/>
  <c r="H764" i="14"/>
  <c r="H763" i="14"/>
  <c r="H762" i="14"/>
  <c r="H761" i="14"/>
  <c r="H760" i="14"/>
  <c r="H759" i="14"/>
  <c r="H758" i="14"/>
  <c r="H757" i="14"/>
  <c r="H756" i="14"/>
  <c r="H755" i="14"/>
  <c r="H754" i="14"/>
  <c r="H753" i="14"/>
  <c r="H752" i="14"/>
  <c r="H751" i="14"/>
  <c r="H750" i="14"/>
  <c r="H749" i="14"/>
  <c r="H748" i="14"/>
  <c r="H747" i="14"/>
  <c r="H746" i="14"/>
  <c r="H745" i="14"/>
  <c r="H744" i="14"/>
  <c r="H743" i="14"/>
  <c r="H742" i="14"/>
  <c r="H741" i="14"/>
  <c r="H740" i="14"/>
  <c r="H739" i="14"/>
  <c r="H738" i="14"/>
  <c r="H737" i="14"/>
  <c r="H736" i="14"/>
  <c r="H735" i="14"/>
  <c r="H734" i="14"/>
  <c r="H733" i="14"/>
  <c r="H732" i="14"/>
  <c r="H731" i="14"/>
  <c r="H730" i="14"/>
  <c r="H729" i="14"/>
  <c r="H728" i="14"/>
  <c r="H727" i="14"/>
  <c r="H726" i="14"/>
  <c r="H725" i="14"/>
  <c r="H724" i="14"/>
  <c r="H723" i="14"/>
  <c r="H722" i="14"/>
  <c r="H721" i="14"/>
  <c r="H720" i="14"/>
  <c r="H719" i="14"/>
  <c r="H718" i="14"/>
  <c r="H717" i="14"/>
  <c r="H716" i="14"/>
  <c r="H715" i="14"/>
  <c r="H714" i="14"/>
  <c r="H713" i="14"/>
  <c r="H712" i="14"/>
  <c r="H711" i="14"/>
  <c r="H710" i="14"/>
  <c r="H709" i="14"/>
  <c r="H708" i="14"/>
  <c r="H707" i="14"/>
  <c r="H706" i="14"/>
  <c r="H705" i="14"/>
  <c r="H704" i="14"/>
  <c r="H703" i="14"/>
  <c r="H702" i="14"/>
  <c r="H701" i="14"/>
  <c r="H700" i="14"/>
  <c r="H699" i="14"/>
  <c r="H698" i="14"/>
  <c r="H697" i="14"/>
  <c r="H696" i="14"/>
  <c r="H695" i="14"/>
  <c r="H694" i="14"/>
  <c r="H693" i="14"/>
  <c r="H692" i="14"/>
  <c r="H691" i="14"/>
  <c r="H690" i="14"/>
  <c r="H689" i="14"/>
  <c r="H688" i="14"/>
  <c r="H687" i="14"/>
  <c r="H686" i="14"/>
  <c r="H685" i="14"/>
  <c r="H684" i="14"/>
  <c r="H683" i="14"/>
  <c r="H682" i="14"/>
  <c r="H681" i="14"/>
  <c r="H680" i="14"/>
  <c r="H679" i="14"/>
  <c r="H678" i="14"/>
  <c r="H677" i="14"/>
  <c r="H676" i="14"/>
  <c r="H675" i="14"/>
  <c r="H674" i="14"/>
  <c r="H673" i="14"/>
  <c r="H672" i="14"/>
  <c r="H671" i="14"/>
  <c r="H670" i="14"/>
  <c r="H669" i="14"/>
  <c r="H668" i="14"/>
  <c r="H667" i="14"/>
  <c r="H666" i="14"/>
  <c r="H665" i="14"/>
  <c r="H664" i="14"/>
  <c r="H663" i="14"/>
  <c r="H662" i="14"/>
  <c r="H661" i="14"/>
  <c r="H660" i="14"/>
  <c r="H659" i="14"/>
  <c r="H658" i="14"/>
  <c r="H657" i="14"/>
  <c r="H656" i="14"/>
  <c r="H655" i="14"/>
  <c r="H654" i="14"/>
  <c r="H653" i="14"/>
  <c r="H652" i="14"/>
  <c r="H651" i="14"/>
  <c r="H650" i="14"/>
  <c r="H649" i="14"/>
  <c r="H648" i="14"/>
  <c r="H647" i="14"/>
  <c r="H646" i="14"/>
  <c r="H645" i="14"/>
  <c r="H644" i="14"/>
  <c r="H643" i="14"/>
  <c r="H642" i="14"/>
  <c r="H641" i="14"/>
  <c r="H640" i="14"/>
  <c r="H639" i="14"/>
  <c r="H638" i="14"/>
  <c r="H637" i="14"/>
  <c r="H636" i="14"/>
  <c r="H635" i="14"/>
  <c r="H634" i="14"/>
  <c r="H633" i="14"/>
  <c r="H632" i="14"/>
  <c r="H631" i="14"/>
  <c r="H630" i="14"/>
  <c r="H629" i="14"/>
  <c r="H628" i="14"/>
  <c r="H627" i="14"/>
  <c r="H626" i="14"/>
  <c r="H625" i="14"/>
  <c r="H624" i="14"/>
  <c r="H623" i="14"/>
  <c r="H622" i="14"/>
  <c r="H621" i="14"/>
  <c r="H620" i="14"/>
  <c r="H619" i="14"/>
  <c r="H618" i="14"/>
  <c r="H617" i="14"/>
  <c r="H616" i="14"/>
  <c r="H615" i="14"/>
  <c r="H614" i="14"/>
  <c r="H613" i="14"/>
  <c r="H612" i="14"/>
  <c r="H611" i="14"/>
  <c r="H610" i="14"/>
  <c r="H609" i="14"/>
  <c r="H608" i="14"/>
  <c r="H607" i="14"/>
  <c r="H606" i="14"/>
  <c r="H605" i="14"/>
  <c r="H604" i="14"/>
  <c r="H603" i="14"/>
  <c r="H602" i="14"/>
  <c r="H601" i="14"/>
  <c r="H600" i="14"/>
  <c r="H599" i="14"/>
  <c r="H598" i="14"/>
  <c r="H597" i="14"/>
  <c r="H596" i="14"/>
  <c r="H595" i="14"/>
  <c r="H594" i="14"/>
  <c r="H593" i="14"/>
  <c r="H592" i="14"/>
  <c r="H591" i="14"/>
  <c r="H590" i="14"/>
  <c r="H589" i="14"/>
  <c r="H588" i="14"/>
  <c r="H587" i="14"/>
  <c r="H586" i="14"/>
  <c r="H585" i="14"/>
  <c r="H584" i="14"/>
  <c r="H583" i="14"/>
  <c r="H582" i="14"/>
  <c r="H581" i="14"/>
  <c r="H580" i="14"/>
  <c r="H579" i="14"/>
  <c r="H578" i="14"/>
  <c r="H577" i="14"/>
  <c r="H576" i="14"/>
  <c r="H575" i="14"/>
  <c r="H574" i="14"/>
  <c r="H573" i="14"/>
  <c r="H572" i="14"/>
  <c r="H571" i="14"/>
  <c r="H570" i="14"/>
  <c r="H569" i="14"/>
  <c r="H568" i="14"/>
  <c r="H567" i="14"/>
  <c r="H566" i="14"/>
  <c r="H565" i="14"/>
  <c r="H564" i="14"/>
  <c r="H563" i="14"/>
  <c r="H562" i="14"/>
  <c r="H561" i="14"/>
  <c r="H560" i="14"/>
  <c r="H559" i="14"/>
  <c r="H558" i="14"/>
  <c r="H557" i="14"/>
  <c r="H556" i="14"/>
  <c r="H555" i="14"/>
  <c r="H554" i="14"/>
  <c r="H553" i="14"/>
  <c r="H552" i="14"/>
  <c r="H551" i="14"/>
  <c r="H550" i="14"/>
  <c r="H549" i="14"/>
  <c r="H548" i="14"/>
  <c r="H547" i="14"/>
  <c r="H546" i="14"/>
  <c r="H545" i="14"/>
  <c r="H544" i="14"/>
  <c r="H543" i="14"/>
  <c r="H542" i="14"/>
  <c r="H541" i="14"/>
  <c r="H540" i="14"/>
  <c r="H539" i="14"/>
  <c r="H538" i="14"/>
  <c r="H537" i="14"/>
  <c r="H536" i="14"/>
  <c r="H535" i="14"/>
  <c r="H534" i="14"/>
  <c r="H533" i="14"/>
  <c r="H532" i="14"/>
  <c r="H531" i="14"/>
  <c r="H530" i="14"/>
  <c r="H529" i="14"/>
  <c r="H528" i="14"/>
  <c r="H527" i="14"/>
  <c r="H526" i="14"/>
  <c r="H525" i="14"/>
  <c r="H524" i="14"/>
  <c r="H523" i="14"/>
  <c r="H522" i="14"/>
  <c r="H521" i="14"/>
  <c r="H520" i="14"/>
  <c r="H519" i="14"/>
  <c r="H518" i="14"/>
  <c r="H517" i="14"/>
  <c r="H516" i="14"/>
  <c r="H515" i="14"/>
  <c r="H514" i="14"/>
  <c r="H513" i="14"/>
  <c r="H512" i="14"/>
  <c r="H511" i="14"/>
  <c r="H510" i="14"/>
  <c r="H509" i="14"/>
  <c r="H508" i="14"/>
  <c r="H507" i="14"/>
  <c r="H506" i="14"/>
  <c r="H505" i="14"/>
  <c r="H504" i="14"/>
  <c r="H503" i="14"/>
  <c r="H502" i="14"/>
  <c r="H501" i="14"/>
  <c r="H500" i="14"/>
  <c r="H499" i="14"/>
  <c r="H498" i="14"/>
  <c r="H497" i="14"/>
  <c r="H496" i="14"/>
  <c r="H495" i="14"/>
  <c r="H494" i="14"/>
  <c r="H493" i="14"/>
  <c r="H492" i="14"/>
  <c r="H491" i="14"/>
  <c r="H490" i="14"/>
  <c r="H489" i="14"/>
  <c r="H488" i="14"/>
  <c r="H487" i="14"/>
  <c r="H486" i="14"/>
  <c r="H485" i="14"/>
  <c r="H484" i="14"/>
  <c r="H483" i="14"/>
  <c r="H482" i="14"/>
  <c r="H481" i="14"/>
  <c r="H480" i="14"/>
  <c r="H479" i="14"/>
  <c r="H478" i="14"/>
  <c r="H477" i="14"/>
  <c r="H476" i="14"/>
  <c r="H475" i="14"/>
  <c r="H474" i="14"/>
  <c r="H473" i="14"/>
  <c r="H472" i="14"/>
  <c r="H471" i="14"/>
  <c r="H470" i="14"/>
  <c r="H469" i="14"/>
  <c r="H468" i="14"/>
  <c r="H467" i="14"/>
  <c r="H466" i="14"/>
  <c r="H465" i="14"/>
  <c r="H464" i="14"/>
  <c r="H463" i="14"/>
  <c r="H462" i="14"/>
  <c r="H461" i="14"/>
  <c r="H460" i="14"/>
  <c r="H459" i="14"/>
  <c r="H458" i="14"/>
  <c r="H457" i="14"/>
  <c r="H456" i="14"/>
  <c r="H455" i="14"/>
  <c r="H454" i="14"/>
  <c r="H453" i="14"/>
  <c r="H452" i="14"/>
  <c r="H451" i="14"/>
  <c r="H450" i="14"/>
  <c r="H449" i="14"/>
  <c r="H448" i="14"/>
  <c r="H447" i="14"/>
  <c r="H446" i="14"/>
  <c r="H445" i="14"/>
  <c r="H444" i="14"/>
  <c r="H443" i="14"/>
  <c r="H442" i="14"/>
  <c r="H441" i="14"/>
  <c r="H440" i="14"/>
  <c r="H439" i="14"/>
  <c r="H438" i="14"/>
  <c r="H437" i="14"/>
  <c r="H436" i="14"/>
  <c r="H435" i="14"/>
  <c r="H434" i="14"/>
  <c r="H433" i="14"/>
  <c r="H432" i="14"/>
  <c r="H431" i="14"/>
  <c r="H430" i="14"/>
  <c r="H429" i="14"/>
  <c r="H428" i="14"/>
  <c r="H427" i="14"/>
  <c r="H426" i="14"/>
  <c r="H425" i="14"/>
  <c r="H424" i="14"/>
  <c r="H423" i="14"/>
  <c r="H422" i="14"/>
  <c r="H421" i="14"/>
  <c r="H420" i="14"/>
  <c r="H419" i="14"/>
  <c r="H418" i="14"/>
  <c r="H417" i="14"/>
  <c r="H416" i="14"/>
  <c r="H415" i="14"/>
  <c r="H414" i="14"/>
  <c r="H413" i="14"/>
  <c r="H412" i="14"/>
  <c r="H411" i="14"/>
  <c r="H410" i="14"/>
  <c r="H409" i="14"/>
  <c r="H408" i="14"/>
  <c r="H407" i="14"/>
  <c r="H406" i="14"/>
  <c r="H405" i="14"/>
  <c r="H404" i="14"/>
  <c r="H403" i="14"/>
  <c r="H402" i="14"/>
  <c r="H401" i="14"/>
  <c r="H400" i="14"/>
  <c r="H399" i="14"/>
  <c r="H398" i="14"/>
  <c r="H397" i="14"/>
  <c r="H396" i="14"/>
  <c r="H395" i="14"/>
  <c r="H394" i="14"/>
  <c r="H393" i="14"/>
  <c r="H392" i="14"/>
  <c r="H391" i="14"/>
  <c r="H390" i="14"/>
  <c r="H389" i="14"/>
  <c r="H388" i="14"/>
  <c r="H387" i="14"/>
  <c r="H386" i="14"/>
  <c r="H385" i="14"/>
  <c r="H384" i="14"/>
  <c r="H383" i="14"/>
  <c r="H382" i="14"/>
  <c r="H381" i="14"/>
  <c r="H380" i="14"/>
  <c r="H379" i="14"/>
  <c r="H378" i="14"/>
  <c r="H377" i="14"/>
  <c r="H376" i="14"/>
  <c r="H375" i="14"/>
  <c r="H374" i="14"/>
  <c r="H373" i="14"/>
  <c r="H372" i="14"/>
  <c r="H371" i="14"/>
  <c r="H370" i="14"/>
  <c r="H369" i="14"/>
  <c r="H368"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J1288" i="13"/>
  <c r="J1287" i="13"/>
  <c r="J1286" i="13"/>
  <c r="J1285" i="13"/>
  <c r="J1284" i="13"/>
  <c r="J1283" i="13"/>
  <c r="J1282" i="13"/>
  <c r="J1281" i="13"/>
  <c r="J1280" i="13"/>
  <c r="J1279" i="13"/>
  <c r="J1278" i="13"/>
  <c r="J1277" i="13"/>
  <c r="J1276" i="13"/>
  <c r="J1275" i="13"/>
  <c r="J1274" i="13"/>
  <c r="J1273" i="13"/>
  <c r="J1272" i="13"/>
  <c r="J1271" i="13"/>
  <c r="J1270" i="13"/>
  <c r="J1269" i="13"/>
  <c r="J1268" i="13"/>
  <c r="J1267" i="13"/>
  <c r="J1266" i="13"/>
  <c r="J1265" i="13"/>
  <c r="J1264" i="13"/>
  <c r="J1263" i="13"/>
  <c r="J1262" i="13"/>
  <c r="J1261" i="13"/>
  <c r="J1260" i="13"/>
  <c r="J1259" i="13"/>
  <c r="J1258" i="13"/>
  <c r="J1257" i="13"/>
  <c r="J1256" i="13"/>
  <c r="J1255" i="13"/>
  <c r="J1254" i="13"/>
  <c r="J1253" i="13"/>
  <c r="J1252" i="13"/>
  <c r="J1251" i="13"/>
  <c r="J1250" i="13"/>
  <c r="J1249" i="13"/>
  <c r="J1248" i="13"/>
  <c r="J1247" i="13"/>
  <c r="J1246" i="13"/>
  <c r="J1245" i="13"/>
  <c r="J1244" i="13"/>
  <c r="J1243" i="13"/>
  <c r="J1242" i="13"/>
  <c r="J1241" i="13"/>
  <c r="J1240" i="13"/>
  <c r="J1239" i="13"/>
  <c r="J1238" i="13"/>
  <c r="J1237" i="13"/>
  <c r="J1236" i="13"/>
  <c r="J1235" i="13"/>
  <c r="J1234" i="13"/>
  <c r="J1233" i="13"/>
  <c r="J1232" i="13"/>
  <c r="J1231" i="13"/>
  <c r="J1230" i="13"/>
  <c r="J1229" i="13"/>
  <c r="J1228" i="13"/>
  <c r="J1227" i="13"/>
  <c r="J1226" i="13"/>
  <c r="J1225" i="13"/>
  <c r="J1224" i="13"/>
  <c r="J1223" i="13"/>
  <c r="J1222" i="13"/>
  <c r="J1221" i="13"/>
  <c r="J1220" i="13"/>
  <c r="J1219" i="13"/>
  <c r="J1218" i="13"/>
  <c r="J1217" i="13"/>
  <c r="J1216" i="13"/>
  <c r="J1215" i="13"/>
  <c r="J1214" i="13"/>
  <c r="J1213" i="13"/>
  <c r="J1212" i="13"/>
  <c r="J1211" i="13"/>
  <c r="J1210" i="13"/>
  <c r="J1209" i="13"/>
  <c r="J1208" i="13"/>
  <c r="J1207" i="13"/>
  <c r="J1206" i="13"/>
  <c r="J1205" i="13"/>
  <c r="J1204" i="13"/>
  <c r="J1203" i="13"/>
  <c r="J1202" i="13"/>
  <c r="J1201" i="13"/>
  <c r="J1200" i="13"/>
  <c r="J1199" i="13"/>
  <c r="J1198" i="13"/>
  <c r="J1197" i="13"/>
  <c r="J1196" i="13"/>
  <c r="J1195" i="13"/>
  <c r="J1194" i="13"/>
  <c r="J1193" i="13"/>
  <c r="J1192" i="13"/>
  <c r="J1191" i="13"/>
  <c r="J1190" i="13"/>
  <c r="J1189" i="13"/>
  <c r="J1188" i="13"/>
  <c r="J1187" i="13"/>
  <c r="J1186" i="13"/>
  <c r="J1185" i="13"/>
  <c r="J1184" i="13"/>
  <c r="J1183" i="13"/>
  <c r="J1182" i="13"/>
  <c r="J1181" i="13"/>
  <c r="J1180" i="13"/>
  <c r="J1179" i="13"/>
  <c r="J1178" i="13"/>
  <c r="J1177" i="13"/>
  <c r="J1176" i="13"/>
  <c r="J1175" i="13"/>
  <c r="J1174" i="13"/>
  <c r="J1173" i="13"/>
  <c r="J1172" i="13"/>
  <c r="J1171" i="13"/>
  <c r="J1170" i="13"/>
  <c r="J1169" i="13"/>
  <c r="J1168" i="13"/>
  <c r="J1167" i="13"/>
  <c r="J1166" i="13"/>
  <c r="J1165" i="13"/>
  <c r="J1164" i="13"/>
  <c r="J1163" i="13"/>
  <c r="J1162" i="13"/>
  <c r="J1161" i="13"/>
  <c r="J1160" i="13"/>
  <c r="J1159" i="13"/>
  <c r="J1158" i="13"/>
  <c r="J1157" i="13"/>
  <c r="J1156" i="13"/>
  <c r="J1155" i="13"/>
  <c r="J1154" i="13"/>
  <c r="J1153" i="13"/>
  <c r="J1152" i="13"/>
  <c r="J1151" i="13"/>
  <c r="J1150" i="13"/>
  <c r="J1149" i="13"/>
  <c r="J1148" i="13"/>
  <c r="J1147" i="13"/>
  <c r="J1146" i="13"/>
  <c r="J1145" i="13"/>
  <c r="J1144" i="13"/>
  <c r="J1143" i="13"/>
  <c r="J1142" i="13"/>
  <c r="J1141" i="13"/>
  <c r="J1140" i="13"/>
  <c r="J1139" i="13"/>
  <c r="J1138" i="13"/>
  <c r="J1137" i="13"/>
  <c r="J1136" i="13"/>
  <c r="J1135" i="13"/>
  <c r="J1134" i="13"/>
  <c r="J1133" i="13"/>
  <c r="J1132" i="13"/>
  <c r="J1131" i="13"/>
  <c r="J1130" i="13"/>
  <c r="J1129" i="13"/>
  <c r="J1128" i="13"/>
  <c r="J1127" i="13"/>
  <c r="J1126" i="13"/>
  <c r="J1125" i="13"/>
  <c r="J1124" i="13"/>
  <c r="J1123" i="13"/>
  <c r="J1122" i="13"/>
  <c r="J1121" i="13"/>
  <c r="J1120" i="13"/>
  <c r="J1119" i="13"/>
  <c r="J1118" i="13"/>
  <c r="J1117" i="13"/>
  <c r="J1116" i="13"/>
  <c r="J1115" i="13"/>
  <c r="J1114" i="13"/>
  <c r="J1113" i="13"/>
  <c r="J1112" i="13"/>
  <c r="J1111" i="13"/>
  <c r="J1110" i="13"/>
  <c r="J1109" i="13"/>
  <c r="J1108" i="13"/>
  <c r="J1107" i="13"/>
  <c r="J1106" i="13"/>
  <c r="J1105" i="13"/>
  <c r="J1104" i="13"/>
  <c r="J1103" i="13"/>
  <c r="J1102" i="13"/>
  <c r="J1101" i="13"/>
  <c r="J1100" i="13"/>
  <c r="J1099" i="13"/>
  <c r="J1098" i="13"/>
  <c r="J1097" i="13"/>
  <c r="J1096" i="13"/>
  <c r="J1095" i="13"/>
  <c r="J1094" i="13"/>
  <c r="J1093" i="13"/>
  <c r="J1092" i="13"/>
  <c r="J1091" i="13"/>
  <c r="J1090" i="13"/>
  <c r="J1089" i="13"/>
  <c r="J1088" i="13"/>
  <c r="J1087" i="13"/>
  <c r="J1086" i="13"/>
  <c r="J1085" i="13"/>
  <c r="J1084" i="13"/>
  <c r="J1083" i="13"/>
  <c r="J1082" i="13"/>
  <c r="J1081" i="13"/>
  <c r="J1080" i="13"/>
  <c r="J1079" i="13"/>
  <c r="J1078" i="13"/>
  <c r="J1077" i="13"/>
  <c r="J1076" i="13"/>
  <c r="J1075" i="13"/>
  <c r="J1074" i="13"/>
  <c r="J1073" i="13"/>
  <c r="J1072" i="13"/>
  <c r="J1071" i="13"/>
  <c r="J1070" i="13"/>
  <c r="J1069" i="13"/>
  <c r="J1068" i="13"/>
  <c r="J1067" i="13"/>
  <c r="J1066" i="13"/>
  <c r="J1065" i="13"/>
  <c r="J1064" i="13"/>
  <c r="J1063" i="13"/>
  <c r="J1062" i="13"/>
  <c r="J1061" i="13"/>
  <c r="J1060" i="13"/>
  <c r="J1059" i="13"/>
  <c r="J1058" i="13"/>
  <c r="J1057" i="13"/>
  <c r="J1056" i="13"/>
  <c r="J1055" i="13"/>
  <c r="J1054" i="13"/>
  <c r="J1053" i="13"/>
  <c r="J1052" i="13"/>
  <c r="J1051" i="13"/>
  <c r="J1050" i="13"/>
  <c r="J1049" i="13"/>
  <c r="J1048" i="13"/>
  <c r="J1047" i="13"/>
  <c r="J1046" i="13"/>
  <c r="J1045" i="13"/>
  <c r="J1044" i="13"/>
  <c r="J1043" i="13"/>
  <c r="J1042" i="13"/>
  <c r="J1041" i="13"/>
  <c r="J1040" i="13"/>
  <c r="J1039" i="13"/>
  <c r="J1038" i="13"/>
  <c r="J1037" i="13"/>
  <c r="J1036" i="13"/>
  <c r="J1035" i="13"/>
  <c r="J1034" i="13"/>
  <c r="J1033" i="13"/>
  <c r="J1032" i="13"/>
  <c r="J1031" i="13"/>
  <c r="J1030" i="13"/>
  <c r="J1029" i="13"/>
  <c r="J1028" i="13"/>
  <c r="J1027" i="13"/>
  <c r="J1026" i="13"/>
  <c r="J1025" i="13"/>
  <c r="J1024" i="13"/>
  <c r="J1023" i="13"/>
  <c r="J1022" i="13"/>
  <c r="J1021" i="13"/>
  <c r="J1020" i="13"/>
  <c r="J1019" i="13"/>
  <c r="J1018" i="13"/>
  <c r="J1017" i="13"/>
  <c r="J1016" i="13"/>
  <c r="J1015" i="13"/>
  <c r="J1014" i="13"/>
  <c r="J1013" i="13"/>
  <c r="J1012" i="13"/>
  <c r="J1011" i="13"/>
  <c r="J1010" i="13"/>
  <c r="J1009" i="13"/>
  <c r="J1008" i="13"/>
  <c r="J1007" i="13"/>
  <c r="J1006" i="13"/>
  <c r="J1005" i="13"/>
  <c r="J1004" i="13"/>
  <c r="J1003" i="13"/>
  <c r="J1002" i="13"/>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L1373" i="11"/>
  <c r="L1372" i="11"/>
  <c r="L1371" i="11"/>
  <c r="L1370" i="11"/>
  <c r="L1369" i="11"/>
  <c r="L1368" i="11"/>
  <c r="L1367" i="11"/>
  <c r="L1366" i="11"/>
  <c r="L1365" i="11"/>
  <c r="L1364" i="11"/>
  <c r="L1363" i="11"/>
  <c r="L1362" i="11"/>
  <c r="L1361" i="11"/>
  <c r="L1360" i="11"/>
  <c r="L1359" i="11"/>
  <c r="L1358" i="11"/>
  <c r="L1357" i="11"/>
  <c r="L1356" i="11"/>
  <c r="L1355" i="11"/>
  <c r="L1354" i="11"/>
  <c r="L1353" i="11"/>
  <c r="L1352" i="11"/>
  <c r="L1351" i="11"/>
  <c r="L1350" i="11"/>
  <c r="L1349" i="11"/>
  <c r="L1348" i="11"/>
  <c r="L1347" i="11"/>
  <c r="L1346" i="11"/>
  <c r="L1345" i="11"/>
  <c r="L1344" i="11"/>
  <c r="L1343" i="11"/>
  <c r="L1342" i="11"/>
  <c r="L1341" i="11"/>
  <c r="L1340" i="11"/>
  <c r="L1339" i="11"/>
  <c r="L1338" i="11"/>
  <c r="L1337" i="11"/>
  <c r="L1336" i="11"/>
  <c r="L1335" i="11"/>
  <c r="L1334" i="11"/>
  <c r="L1333" i="11"/>
  <c r="L1332" i="11"/>
  <c r="L1331" i="11"/>
  <c r="L1330" i="11"/>
  <c r="L1329" i="11"/>
  <c r="L1328" i="11"/>
  <c r="L1327" i="11"/>
  <c r="L1326" i="11"/>
  <c r="L1325" i="11"/>
  <c r="L1324" i="11"/>
  <c r="L1323" i="11"/>
  <c r="L1322" i="11"/>
  <c r="L1321" i="11"/>
  <c r="L1320" i="11"/>
  <c r="L1319" i="11"/>
  <c r="L1318" i="11"/>
  <c r="L1317" i="11"/>
  <c r="L1316" i="11"/>
  <c r="L1315" i="11"/>
  <c r="L1314" i="11"/>
  <c r="L1313" i="11"/>
  <c r="L1312" i="11"/>
  <c r="L1311" i="11"/>
  <c r="L1310" i="11"/>
  <c r="L1309" i="11"/>
  <c r="L1308" i="11"/>
  <c r="L1307" i="11"/>
  <c r="L1306" i="11"/>
  <c r="L1305" i="11"/>
  <c r="L1304" i="11"/>
  <c r="L1303" i="11"/>
  <c r="L1302" i="11"/>
  <c r="L1301" i="11"/>
  <c r="L1300" i="11"/>
  <c r="L1299" i="11"/>
  <c r="L1298" i="11"/>
  <c r="L1297" i="11"/>
  <c r="L1296" i="11"/>
  <c r="L1295" i="11"/>
  <c r="L1294" i="11"/>
  <c r="L1293" i="11"/>
  <c r="L1292" i="11"/>
  <c r="L1291" i="11"/>
  <c r="L1290" i="11"/>
  <c r="L1289" i="11"/>
  <c r="L1288" i="11"/>
  <c r="L1287" i="11"/>
  <c r="L1286" i="11"/>
  <c r="L1285" i="11"/>
  <c r="L1284" i="11"/>
  <c r="L1283" i="11"/>
  <c r="L1282" i="11"/>
  <c r="L1281" i="11"/>
  <c r="L1280" i="11"/>
  <c r="L1279" i="11"/>
  <c r="L1278" i="11"/>
  <c r="L1277" i="11"/>
  <c r="L1276" i="11"/>
  <c r="L1275" i="11"/>
  <c r="L1274" i="11"/>
  <c r="L1273" i="11"/>
  <c r="L1272" i="11"/>
  <c r="L1271" i="11"/>
  <c r="L1270" i="11"/>
  <c r="L1269" i="11"/>
  <c r="L1268" i="11"/>
  <c r="L1267" i="11"/>
  <c r="L1266" i="11"/>
  <c r="L1265" i="11"/>
  <c r="L1264" i="11"/>
  <c r="L1263" i="11"/>
  <c r="L1262" i="11"/>
  <c r="L1261" i="11"/>
  <c r="L1260" i="11"/>
  <c r="L1259" i="11"/>
  <c r="L1258" i="11"/>
  <c r="L1257" i="11"/>
  <c r="L1256" i="11"/>
  <c r="L1255" i="11"/>
  <c r="L1254" i="11"/>
  <c r="L1253" i="11"/>
  <c r="L1252" i="11"/>
  <c r="L1251" i="11"/>
  <c r="L1250" i="11"/>
  <c r="L1249" i="11"/>
  <c r="L1248" i="11"/>
  <c r="L1247" i="11"/>
  <c r="L1246" i="11"/>
  <c r="L1245" i="11"/>
  <c r="L1244" i="11"/>
  <c r="L1243" i="11"/>
  <c r="L1242" i="11"/>
  <c r="L1241" i="11"/>
  <c r="L1240" i="11"/>
  <c r="L1239" i="11"/>
  <c r="L1238" i="11"/>
  <c r="L1237" i="11"/>
  <c r="L1236" i="11"/>
  <c r="L1235" i="11"/>
  <c r="L1234" i="11"/>
  <c r="L1233" i="11"/>
  <c r="L1232" i="11"/>
  <c r="L1231" i="11"/>
  <c r="L1230" i="11"/>
  <c r="L1229" i="11"/>
  <c r="L1228" i="11"/>
  <c r="L1227" i="11"/>
  <c r="L1226" i="11"/>
  <c r="L1225" i="11"/>
  <c r="L1224" i="11"/>
  <c r="L1223" i="11"/>
  <c r="L1222" i="11"/>
  <c r="L1221" i="11"/>
  <c r="L1220" i="11"/>
  <c r="L1219" i="11"/>
  <c r="L1218" i="11"/>
  <c r="L1217" i="11"/>
  <c r="L1216" i="11"/>
  <c r="L1215" i="11"/>
  <c r="L1214" i="11"/>
  <c r="L1213" i="11"/>
  <c r="L1212" i="11"/>
  <c r="L1211" i="11"/>
  <c r="L1210" i="11"/>
  <c r="L1209" i="11"/>
  <c r="L1208" i="11"/>
  <c r="L1207" i="11"/>
  <c r="L1206" i="11"/>
  <c r="L1205" i="11"/>
  <c r="L1204" i="11"/>
  <c r="L1203" i="11"/>
  <c r="L1202" i="11"/>
  <c r="L1201" i="11"/>
  <c r="L1200" i="11"/>
  <c r="L1199" i="11"/>
  <c r="L1198" i="11"/>
  <c r="L1197" i="11"/>
  <c r="L1196" i="11"/>
  <c r="L1195" i="11"/>
  <c r="L1194" i="11"/>
  <c r="L1193" i="11"/>
  <c r="L1192" i="11"/>
  <c r="L1191" i="11"/>
  <c r="L1190" i="11"/>
  <c r="L1189" i="11"/>
  <c r="L1188" i="11"/>
  <c r="L1187" i="11"/>
  <c r="L1186" i="11"/>
  <c r="L1185" i="11"/>
  <c r="L1184" i="11"/>
  <c r="L1183" i="11"/>
  <c r="L1182" i="11"/>
  <c r="L1181" i="11"/>
  <c r="L1180" i="11"/>
  <c r="L1179" i="11"/>
  <c r="L1178" i="11"/>
  <c r="L1177" i="11"/>
  <c r="L1176" i="11"/>
  <c r="L1175" i="11"/>
  <c r="L1174" i="11"/>
  <c r="L1173" i="11"/>
  <c r="L1172" i="11"/>
  <c r="L1171" i="11"/>
  <c r="L1170" i="11"/>
  <c r="L1169" i="11"/>
  <c r="L1168" i="11"/>
  <c r="L1167" i="11"/>
  <c r="L1166" i="11"/>
  <c r="L1165" i="11"/>
  <c r="L1164" i="11"/>
  <c r="L1163" i="11"/>
  <c r="L1162" i="11"/>
  <c r="L1161" i="11"/>
  <c r="L1160" i="11"/>
  <c r="L1159" i="11"/>
  <c r="L1158" i="11"/>
  <c r="L1157" i="11"/>
  <c r="L1156" i="11"/>
  <c r="L1155" i="11"/>
  <c r="L1154" i="11"/>
  <c r="L1153" i="11"/>
  <c r="L1152" i="11"/>
  <c r="L1151" i="11"/>
  <c r="L1150" i="11"/>
  <c r="L1149" i="11"/>
  <c r="L1148" i="11"/>
  <c r="L1147" i="11"/>
  <c r="L1146" i="11"/>
  <c r="L1145" i="11"/>
  <c r="L1144" i="11"/>
  <c r="L1143" i="11"/>
  <c r="L1142" i="11"/>
  <c r="L1141" i="11"/>
  <c r="L1140" i="11"/>
  <c r="L1139" i="11"/>
  <c r="L1138" i="11"/>
  <c r="L1137" i="11"/>
  <c r="L1136" i="11"/>
  <c r="L1135" i="11"/>
  <c r="L1134" i="11"/>
  <c r="L1133" i="11"/>
  <c r="L1132" i="11"/>
  <c r="L1131" i="11"/>
  <c r="L1130" i="11"/>
  <c r="L1129" i="11"/>
  <c r="L1128" i="11"/>
  <c r="L1127" i="11"/>
  <c r="L1126" i="11"/>
  <c r="L1125" i="11"/>
  <c r="L1124" i="11"/>
  <c r="L1123" i="11"/>
  <c r="L1122" i="11"/>
  <c r="L1121" i="11"/>
  <c r="L1120" i="11"/>
  <c r="L1119" i="11"/>
  <c r="L1118" i="11"/>
  <c r="L1117" i="11"/>
  <c r="L1116" i="11"/>
  <c r="L1115" i="11"/>
  <c r="L1114" i="11"/>
  <c r="L1113" i="11"/>
  <c r="L1112" i="11"/>
  <c r="L1111" i="11"/>
  <c r="L1110" i="11"/>
  <c r="L1109" i="11"/>
  <c r="L1108" i="11"/>
  <c r="L1107" i="11"/>
  <c r="L1106" i="11"/>
  <c r="L1105" i="11"/>
  <c r="L1104" i="11"/>
  <c r="L1103" i="11"/>
  <c r="L1102" i="11"/>
  <c r="L1101" i="11"/>
  <c r="L1100" i="11"/>
  <c r="L1099" i="11"/>
  <c r="L1098" i="11"/>
  <c r="L1097" i="11"/>
  <c r="L1096" i="11"/>
  <c r="L1095" i="11"/>
  <c r="L1094" i="11"/>
  <c r="L1093" i="11"/>
  <c r="L1092" i="11"/>
  <c r="L1091" i="11"/>
  <c r="L1090" i="11"/>
  <c r="L1089" i="11"/>
  <c r="L1088" i="11"/>
  <c r="L1087" i="11"/>
  <c r="L1086" i="11"/>
  <c r="L1085" i="11"/>
  <c r="L1084" i="11"/>
  <c r="L1083" i="11"/>
  <c r="L1082" i="11"/>
  <c r="L1081" i="11"/>
  <c r="L1080" i="11"/>
  <c r="L1079" i="11"/>
  <c r="L1078" i="11"/>
  <c r="L1077" i="11"/>
  <c r="L1076" i="11"/>
  <c r="L1075" i="11"/>
  <c r="L1074" i="11"/>
  <c r="L1073" i="11"/>
  <c r="L1072" i="11"/>
  <c r="L1071" i="11"/>
  <c r="L1070" i="11"/>
  <c r="L1069" i="11"/>
  <c r="L1068" i="11"/>
  <c r="L1067" i="11"/>
  <c r="L1066" i="11"/>
  <c r="L1065" i="11"/>
  <c r="L1064" i="11"/>
  <c r="L1063" i="11"/>
  <c r="L1062" i="11"/>
  <c r="L1061" i="11"/>
  <c r="L1060" i="11"/>
  <c r="L1059" i="11"/>
  <c r="L1058" i="11"/>
  <c r="L1057" i="11"/>
  <c r="L1056" i="11"/>
  <c r="L1055" i="11"/>
  <c r="L1054" i="11"/>
  <c r="L1053" i="11"/>
  <c r="L1052" i="11"/>
  <c r="L1051" i="11"/>
  <c r="L1050" i="11"/>
  <c r="L1049" i="11"/>
  <c r="L1048" i="11"/>
  <c r="L1047" i="11"/>
  <c r="L1046" i="11"/>
  <c r="L1045" i="11"/>
  <c r="L1044" i="11"/>
  <c r="L1043" i="11"/>
  <c r="L1042" i="11"/>
  <c r="L1041" i="11"/>
  <c r="L1040" i="11"/>
  <c r="L1039" i="11"/>
  <c r="L1038" i="11"/>
  <c r="L1037" i="11"/>
  <c r="L1036" i="11"/>
  <c r="L1035" i="11"/>
  <c r="L1034" i="11"/>
  <c r="L1033" i="11"/>
  <c r="L1032" i="11"/>
  <c r="L1031" i="11"/>
  <c r="L1030" i="11"/>
  <c r="L1029" i="11"/>
  <c r="L1028" i="11"/>
  <c r="L1027" i="11"/>
  <c r="L1026" i="11"/>
  <c r="L1025" i="11"/>
  <c r="L1024" i="11"/>
  <c r="L1023" i="11"/>
  <c r="L1022" i="11"/>
  <c r="L1021" i="11"/>
  <c r="L1020" i="11"/>
  <c r="L1019" i="11"/>
  <c r="L1018" i="11"/>
  <c r="L1017" i="11"/>
  <c r="L1016" i="11"/>
  <c r="L1015" i="11"/>
  <c r="L1014" i="11"/>
  <c r="L1013" i="11"/>
  <c r="L1012" i="11"/>
  <c r="L1011" i="11"/>
  <c r="L1010" i="11"/>
  <c r="L1009" i="11"/>
  <c r="L1008" i="11"/>
  <c r="L1007" i="11"/>
  <c r="L1006" i="11"/>
  <c r="L1005" i="11"/>
  <c r="L1004" i="11"/>
  <c r="L1003" i="11"/>
  <c r="L1002" i="11"/>
  <c r="L1001" i="11"/>
  <c r="L1000" i="11"/>
  <c r="L999" i="11"/>
  <c r="L998" i="11"/>
  <c r="L997" i="11"/>
  <c r="L996" i="11"/>
  <c r="L995" i="11"/>
  <c r="L994" i="11"/>
  <c r="L993" i="11"/>
  <c r="L992" i="11"/>
  <c r="L991" i="11"/>
  <c r="L990" i="11"/>
  <c r="L989" i="11"/>
  <c r="L988" i="11"/>
  <c r="L987" i="11"/>
  <c r="L986" i="11"/>
  <c r="L985" i="11"/>
  <c r="L984" i="11"/>
  <c r="L983" i="11"/>
  <c r="L982" i="11"/>
  <c r="L981" i="11"/>
  <c r="L980" i="11"/>
  <c r="L979" i="11"/>
  <c r="L978" i="11"/>
  <c r="L977" i="11"/>
  <c r="L976" i="11"/>
  <c r="L975" i="11"/>
  <c r="L974" i="11"/>
  <c r="L973" i="11"/>
  <c r="L972" i="11"/>
  <c r="L971" i="11"/>
  <c r="L970" i="11"/>
  <c r="L969" i="11"/>
  <c r="L968" i="11"/>
  <c r="L967" i="11"/>
  <c r="L966" i="11"/>
  <c r="L965" i="11"/>
  <c r="L964" i="11"/>
  <c r="L963" i="11"/>
  <c r="L962" i="11"/>
  <c r="L961" i="11"/>
  <c r="L960" i="11"/>
  <c r="L959" i="11"/>
  <c r="L958" i="11"/>
  <c r="L957" i="11"/>
  <c r="L956" i="11"/>
  <c r="L955" i="11"/>
  <c r="L954" i="11"/>
  <c r="L953" i="11"/>
  <c r="L952" i="11"/>
  <c r="L951" i="11"/>
  <c r="L950" i="11"/>
  <c r="L949" i="11"/>
  <c r="L948" i="11"/>
  <c r="L947" i="11"/>
  <c r="L946" i="11"/>
  <c r="L945" i="11"/>
  <c r="L944" i="11"/>
  <c r="L943" i="11"/>
  <c r="L942" i="11"/>
  <c r="L941" i="11"/>
  <c r="L940" i="11"/>
  <c r="L939" i="11"/>
  <c r="L938" i="11"/>
  <c r="L937" i="11"/>
  <c r="L936" i="11"/>
  <c r="L935" i="11"/>
  <c r="L934" i="11"/>
  <c r="L933" i="11"/>
  <c r="L932" i="11"/>
  <c r="L931" i="11"/>
  <c r="L930" i="11"/>
  <c r="L929" i="11"/>
  <c r="L928" i="11"/>
  <c r="L927" i="11"/>
  <c r="L926" i="11"/>
  <c r="L925" i="11"/>
  <c r="L924" i="11"/>
  <c r="L923" i="11"/>
  <c r="L922" i="11"/>
  <c r="L921" i="11"/>
  <c r="L920" i="11"/>
  <c r="L919" i="11"/>
  <c r="L918" i="11"/>
  <c r="L917" i="11"/>
  <c r="L916" i="11"/>
  <c r="L915" i="11"/>
  <c r="L914" i="11"/>
  <c r="L913" i="11"/>
  <c r="L912" i="11"/>
  <c r="L911" i="11"/>
  <c r="L910" i="11"/>
  <c r="L909" i="11"/>
  <c r="L908" i="11"/>
  <c r="L907" i="11"/>
  <c r="L906" i="11"/>
  <c r="L905" i="11"/>
  <c r="L904" i="11"/>
  <c r="L903" i="11"/>
  <c r="L902" i="11"/>
  <c r="L901" i="11"/>
  <c r="L900" i="11"/>
  <c r="L899" i="11"/>
  <c r="L898" i="11"/>
  <c r="L897" i="11"/>
  <c r="L896" i="11"/>
  <c r="L895" i="11"/>
  <c r="L894" i="11"/>
  <c r="L893" i="11"/>
  <c r="L892" i="11"/>
  <c r="L891" i="11"/>
  <c r="L890" i="11"/>
  <c r="L889" i="11"/>
  <c r="L888" i="11"/>
  <c r="L887" i="11"/>
  <c r="L886" i="11"/>
  <c r="L885" i="11"/>
  <c r="L884" i="11"/>
  <c r="L883" i="11"/>
  <c r="L882" i="11"/>
  <c r="L881" i="11"/>
  <c r="L880" i="11"/>
  <c r="L879" i="11"/>
  <c r="L878" i="11"/>
  <c r="L877" i="11"/>
  <c r="L876" i="11"/>
  <c r="L875" i="11"/>
  <c r="L874" i="11"/>
  <c r="L873" i="11"/>
  <c r="L872" i="11"/>
  <c r="L871" i="11"/>
  <c r="L870" i="11"/>
  <c r="L869" i="11"/>
  <c r="L868" i="11"/>
  <c r="L867" i="11"/>
  <c r="L866" i="11"/>
  <c r="L865" i="11"/>
  <c r="L864" i="11"/>
  <c r="L863" i="11"/>
  <c r="L862" i="11"/>
  <c r="L861" i="11"/>
  <c r="L860" i="11"/>
  <c r="L859" i="11"/>
  <c r="L858" i="11"/>
  <c r="L857" i="11"/>
  <c r="L856" i="11"/>
  <c r="L855" i="11"/>
  <c r="L854" i="11"/>
  <c r="L853" i="11"/>
  <c r="L852" i="11"/>
  <c r="L851" i="11"/>
  <c r="L850" i="11"/>
  <c r="L849" i="11"/>
  <c r="L848" i="11"/>
  <c r="L847" i="11"/>
  <c r="L846" i="11"/>
  <c r="L845" i="11"/>
  <c r="L844" i="11"/>
  <c r="L843" i="11"/>
  <c r="L842" i="11"/>
  <c r="L841" i="11"/>
  <c r="L840" i="11"/>
  <c r="L839" i="11"/>
  <c r="L838" i="11"/>
  <c r="L837" i="11"/>
  <c r="L836" i="11"/>
  <c r="L835" i="11"/>
  <c r="L834" i="11"/>
  <c r="L833" i="11"/>
  <c r="L832" i="11"/>
  <c r="L831" i="11"/>
  <c r="L830" i="11"/>
  <c r="L829" i="11"/>
  <c r="L828" i="11"/>
  <c r="L827" i="11"/>
  <c r="L826" i="11"/>
  <c r="L825" i="11"/>
  <c r="L824" i="11"/>
  <c r="L823" i="11"/>
  <c r="L822" i="11"/>
  <c r="L821" i="11"/>
  <c r="L820" i="11"/>
  <c r="L819" i="11"/>
  <c r="L818" i="11"/>
  <c r="L817" i="11"/>
  <c r="L816" i="11"/>
  <c r="L815" i="11"/>
  <c r="L814" i="11"/>
  <c r="L813" i="11"/>
  <c r="L812" i="11"/>
  <c r="L811" i="11"/>
  <c r="L810" i="11"/>
  <c r="L809" i="11"/>
  <c r="L808" i="11"/>
  <c r="L807" i="11"/>
  <c r="L806" i="11"/>
  <c r="L805" i="11"/>
  <c r="L804" i="11"/>
  <c r="L803" i="11"/>
  <c r="L802" i="11"/>
  <c r="L801" i="11"/>
  <c r="L800" i="11"/>
  <c r="L799" i="11"/>
  <c r="L798" i="11"/>
  <c r="L797" i="11"/>
  <c r="L796" i="11"/>
  <c r="L795" i="11"/>
  <c r="L794" i="11"/>
  <c r="L793" i="11"/>
  <c r="L792" i="11"/>
  <c r="L791" i="11"/>
  <c r="L790" i="11"/>
  <c r="L789" i="11"/>
  <c r="L788" i="11"/>
  <c r="L787" i="11"/>
  <c r="L786" i="11"/>
  <c r="L785" i="11"/>
  <c r="L784" i="11"/>
  <c r="L783" i="11"/>
  <c r="L782" i="11"/>
  <c r="L781" i="11"/>
  <c r="L780" i="11"/>
  <c r="L779" i="11"/>
  <c r="L778" i="11"/>
  <c r="L777" i="11"/>
  <c r="L776" i="11"/>
  <c r="L775" i="11"/>
  <c r="L774" i="11"/>
  <c r="L773" i="11"/>
  <c r="L772" i="11"/>
  <c r="L771" i="11"/>
  <c r="L770" i="11"/>
  <c r="L769" i="11"/>
  <c r="L768" i="11"/>
  <c r="L767" i="11"/>
  <c r="L766" i="11"/>
  <c r="L765" i="11"/>
  <c r="L764" i="11"/>
  <c r="L763" i="11"/>
  <c r="L762" i="11"/>
  <c r="L761" i="11"/>
  <c r="L760" i="11"/>
  <c r="L759" i="11"/>
  <c r="L758" i="11"/>
  <c r="L757" i="11"/>
  <c r="L756" i="11"/>
  <c r="L755" i="11"/>
  <c r="L754" i="11"/>
  <c r="L753" i="11"/>
  <c r="L752" i="11"/>
  <c r="L751" i="11"/>
  <c r="L750" i="11"/>
  <c r="L749" i="11"/>
  <c r="L748" i="11"/>
  <c r="L747" i="11"/>
  <c r="L746" i="11"/>
  <c r="L745" i="11"/>
  <c r="L744" i="11"/>
  <c r="L743" i="11"/>
  <c r="L742" i="11"/>
  <c r="L741" i="11"/>
  <c r="L740" i="11"/>
  <c r="L739" i="11"/>
  <c r="L738" i="11"/>
  <c r="L737" i="11"/>
  <c r="L736" i="11"/>
  <c r="L735" i="11"/>
  <c r="L734" i="11"/>
  <c r="L733" i="11"/>
  <c r="L732" i="11"/>
  <c r="L731" i="11"/>
  <c r="L730" i="11"/>
  <c r="L729" i="11"/>
  <c r="L728" i="11"/>
  <c r="L727" i="11"/>
  <c r="L726" i="11"/>
  <c r="L725" i="11"/>
  <c r="L724" i="11"/>
  <c r="L723" i="11"/>
  <c r="L722" i="11"/>
  <c r="L721" i="11"/>
  <c r="L720" i="11"/>
  <c r="L719" i="11"/>
  <c r="L718" i="11"/>
  <c r="L717" i="11"/>
  <c r="L716" i="11"/>
  <c r="L715" i="11"/>
  <c r="L714" i="11"/>
  <c r="L713" i="11"/>
  <c r="L712" i="11"/>
  <c r="L711" i="11"/>
  <c r="L710" i="11"/>
  <c r="L709" i="11"/>
  <c r="L708" i="11"/>
  <c r="L707" i="11"/>
  <c r="L706" i="11"/>
  <c r="L705" i="11"/>
  <c r="L704" i="11"/>
  <c r="L703" i="11"/>
  <c r="L702" i="11"/>
  <c r="L701" i="11"/>
  <c r="L700" i="11"/>
  <c r="L699" i="11"/>
  <c r="L698" i="11"/>
  <c r="L697" i="11"/>
  <c r="L696" i="11"/>
  <c r="L695" i="11"/>
  <c r="L694" i="11"/>
  <c r="L693" i="11"/>
  <c r="L692" i="11"/>
  <c r="L691" i="11"/>
  <c r="L690" i="11"/>
  <c r="L689" i="11"/>
  <c r="L688" i="11"/>
  <c r="L687" i="11"/>
  <c r="L686" i="11"/>
  <c r="L685" i="11"/>
  <c r="L684" i="11"/>
  <c r="L683" i="11"/>
  <c r="L682" i="11"/>
  <c r="L681" i="11"/>
  <c r="L680" i="11"/>
  <c r="L679" i="11"/>
  <c r="L678" i="11"/>
  <c r="L677" i="11"/>
  <c r="L676" i="11"/>
  <c r="L675" i="11"/>
  <c r="L674" i="11"/>
  <c r="L673" i="11"/>
  <c r="L672" i="11"/>
  <c r="L671" i="11"/>
  <c r="L670" i="11"/>
  <c r="L669" i="11"/>
  <c r="L668" i="11"/>
  <c r="L667" i="11"/>
  <c r="L666" i="11"/>
  <c r="L665" i="11"/>
  <c r="L664" i="11"/>
  <c r="L663" i="11"/>
  <c r="L662" i="11"/>
  <c r="L661" i="11"/>
  <c r="L660" i="11"/>
  <c r="L659" i="11"/>
  <c r="L658" i="11"/>
  <c r="L657" i="11"/>
  <c r="L656" i="11"/>
  <c r="L655" i="11"/>
  <c r="L654" i="11"/>
  <c r="L653" i="11"/>
  <c r="L652" i="11"/>
  <c r="L651" i="11"/>
  <c r="L650" i="11"/>
  <c r="L649" i="11"/>
  <c r="L648" i="11"/>
  <c r="L647" i="11"/>
  <c r="L646" i="11"/>
  <c r="L645" i="11"/>
  <c r="L644" i="11"/>
  <c r="L643" i="11"/>
  <c r="L642" i="11"/>
  <c r="L641" i="11"/>
  <c r="L640" i="11"/>
  <c r="L639" i="11"/>
  <c r="L638" i="11"/>
  <c r="L637" i="11"/>
  <c r="L636" i="11"/>
  <c r="L635" i="11"/>
  <c r="L634" i="11"/>
  <c r="L633" i="11"/>
  <c r="L632" i="11"/>
  <c r="L631" i="11"/>
  <c r="L630" i="11"/>
  <c r="L629" i="11"/>
  <c r="L628" i="11"/>
  <c r="L627" i="11"/>
  <c r="L626" i="11"/>
  <c r="L625" i="11"/>
  <c r="L624" i="11"/>
  <c r="L623" i="11"/>
  <c r="L622" i="11"/>
  <c r="L621" i="11"/>
  <c r="L620" i="11"/>
  <c r="L619" i="11"/>
  <c r="L618" i="11"/>
  <c r="L617" i="11"/>
  <c r="L616" i="11"/>
  <c r="L615" i="11"/>
  <c r="L614" i="11"/>
  <c r="L613" i="11"/>
  <c r="L612" i="11"/>
  <c r="L611" i="11"/>
  <c r="L610" i="11"/>
  <c r="L609" i="11"/>
  <c r="L608" i="11"/>
  <c r="L607" i="11"/>
  <c r="L606" i="11"/>
  <c r="L605" i="11"/>
  <c r="L604" i="11"/>
  <c r="L603" i="11"/>
  <c r="L602" i="11"/>
  <c r="L601" i="11"/>
  <c r="L600" i="11"/>
  <c r="L599" i="11"/>
  <c r="L598" i="11"/>
  <c r="L597" i="11"/>
  <c r="L596" i="11"/>
  <c r="L595" i="11"/>
  <c r="L594" i="11"/>
  <c r="L593" i="11"/>
  <c r="L592" i="11"/>
  <c r="L591" i="11"/>
  <c r="L590" i="11"/>
  <c r="L589" i="11"/>
  <c r="L588" i="11"/>
  <c r="L587" i="11"/>
  <c r="L586" i="11"/>
  <c r="L585" i="11"/>
  <c r="L584" i="11"/>
  <c r="L583" i="11"/>
  <c r="L582" i="11"/>
  <c r="L581" i="11"/>
  <c r="L580" i="11"/>
  <c r="L579" i="11"/>
  <c r="L578" i="11"/>
  <c r="L577" i="11"/>
  <c r="L576" i="11"/>
  <c r="L575" i="11"/>
  <c r="L574" i="11"/>
  <c r="L573" i="11"/>
  <c r="L572" i="11"/>
  <c r="L571" i="11"/>
  <c r="L570" i="11"/>
  <c r="L569" i="11"/>
  <c r="L568" i="11"/>
  <c r="L567" i="11"/>
  <c r="L566" i="11"/>
  <c r="L565" i="11"/>
  <c r="L564" i="11"/>
  <c r="L563" i="11"/>
  <c r="L562" i="11"/>
  <c r="L561" i="11"/>
  <c r="L560" i="11"/>
  <c r="L559" i="11"/>
  <c r="L558" i="11"/>
  <c r="L557" i="11"/>
  <c r="L556" i="11"/>
  <c r="L555" i="11"/>
  <c r="L554" i="11"/>
  <c r="L553" i="11"/>
  <c r="L552" i="11"/>
  <c r="L551" i="11"/>
  <c r="L550" i="11"/>
  <c r="L549" i="11"/>
  <c r="L548" i="11"/>
  <c r="L547" i="11"/>
  <c r="L546" i="11"/>
  <c r="L545" i="11"/>
  <c r="L544" i="11"/>
  <c r="L543" i="11"/>
  <c r="L542" i="11"/>
  <c r="L541" i="11"/>
  <c r="L540" i="11"/>
  <c r="L539" i="11"/>
  <c r="L538" i="11"/>
  <c r="L537" i="11"/>
  <c r="L536" i="11"/>
  <c r="L535" i="11"/>
  <c r="L534" i="11"/>
  <c r="L533" i="11"/>
  <c r="L532" i="11"/>
  <c r="L531" i="11"/>
  <c r="L530" i="11"/>
  <c r="L529" i="11"/>
  <c r="L528" i="11"/>
  <c r="L527" i="11"/>
  <c r="L526" i="11"/>
  <c r="L525" i="11"/>
  <c r="L524" i="11"/>
  <c r="L523" i="11"/>
  <c r="L522" i="11"/>
  <c r="L521" i="11"/>
  <c r="L520" i="11"/>
  <c r="L519" i="11"/>
  <c r="L518" i="11"/>
  <c r="L517" i="11"/>
  <c r="L516" i="11"/>
  <c r="L515" i="11"/>
  <c r="L514" i="11"/>
  <c r="L513" i="11"/>
  <c r="L512" i="11"/>
  <c r="L511" i="11"/>
  <c r="L510" i="11"/>
  <c r="L509" i="11"/>
  <c r="L508" i="11"/>
  <c r="L507" i="11"/>
  <c r="L506" i="11"/>
  <c r="L505" i="11"/>
  <c r="L504" i="11"/>
  <c r="L503" i="11"/>
  <c r="L502" i="11"/>
  <c r="L501" i="11"/>
  <c r="L500" i="11"/>
  <c r="L499" i="11"/>
  <c r="L498" i="11"/>
  <c r="L497" i="11"/>
  <c r="L496" i="11"/>
  <c r="L495" i="11"/>
  <c r="L494" i="11"/>
  <c r="L493" i="11"/>
  <c r="L492" i="11"/>
  <c r="L491" i="11"/>
  <c r="L490" i="11"/>
  <c r="L489" i="11"/>
  <c r="L488" i="11"/>
  <c r="L487" i="11"/>
  <c r="L486" i="11"/>
  <c r="L485" i="11"/>
  <c r="L484" i="11"/>
  <c r="L483" i="11"/>
  <c r="L482" i="11"/>
  <c r="L481" i="11"/>
  <c r="L480" i="11"/>
  <c r="L479" i="11"/>
  <c r="L478" i="11"/>
  <c r="L477" i="11"/>
  <c r="L476" i="11"/>
  <c r="L475" i="11"/>
  <c r="L474" i="11"/>
  <c r="L473" i="11"/>
  <c r="L472" i="11"/>
  <c r="L471" i="11"/>
  <c r="L470" i="11"/>
  <c r="L469" i="11"/>
  <c r="L468" i="11"/>
  <c r="L467" i="11"/>
  <c r="L466" i="11"/>
  <c r="L465" i="11"/>
  <c r="L464" i="11"/>
  <c r="L463" i="11"/>
  <c r="L462" i="11"/>
  <c r="L461" i="11"/>
  <c r="L460" i="11"/>
  <c r="L459" i="11"/>
  <c r="L458" i="11"/>
  <c r="L457" i="11"/>
  <c r="L456" i="11"/>
  <c r="L455" i="11"/>
  <c r="L454" i="11"/>
  <c r="L453" i="11"/>
  <c r="L452" i="11"/>
  <c r="L451" i="11"/>
  <c r="L450" i="11"/>
  <c r="L449" i="11"/>
  <c r="L448" i="11"/>
  <c r="L447" i="11"/>
  <c r="L446" i="11"/>
  <c r="L445" i="11"/>
  <c r="L444" i="11"/>
  <c r="L443" i="11"/>
  <c r="L442" i="11"/>
  <c r="L441" i="11"/>
  <c r="L440" i="11"/>
  <c r="L439" i="11"/>
  <c r="L438" i="11"/>
  <c r="L437" i="11"/>
  <c r="L436" i="11"/>
  <c r="L435" i="11"/>
  <c r="L434" i="11"/>
  <c r="L433" i="11"/>
  <c r="L432" i="11"/>
  <c r="L431" i="11"/>
  <c r="L430" i="11"/>
  <c r="L429" i="11"/>
  <c r="L428" i="11"/>
  <c r="L427" i="11"/>
  <c r="L426" i="11"/>
  <c r="L425" i="11"/>
  <c r="L424" i="11"/>
  <c r="L423" i="11"/>
  <c r="L422" i="11"/>
  <c r="L421" i="11"/>
  <c r="L420" i="11"/>
  <c r="L419" i="11"/>
  <c r="L418" i="11"/>
  <c r="L417" i="11"/>
  <c r="L416" i="11"/>
  <c r="L415" i="11"/>
  <c r="L414" i="11"/>
  <c r="L413" i="11"/>
  <c r="L412" i="11"/>
  <c r="L411" i="11"/>
  <c r="L410" i="11"/>
  <c r="L409" i="11"/>
  <c r="L408" i="11"/>
  <c r="L407" i="11"/>
  <c r="L406" i="11"/>
  <c r="L405" i="11"/>
  <c r="L404" i="11"/>
  <c r="L403" i="11"/>
  <c r="L402" i="11"/>
  <c r="L401" i="11"/>
  <c r="L400" i="11"/>
  <c r="L399" i="11"/>
  <c r="L398" i="11"/>
  <c r="L397" i="11"/>
  <c r="L396" i="11"/>
  <c r="L395" i="11"/>
  <c r="L394" i="11"/>
  <c r="L393" i="11"/>
  <c r="L392" i="11"/>
  <c r="L391" i="11"/>
  <c r="L390" i="11"/>
  <c r="L389" i="11"/>
  <c r="L388" i="11"/>
  <c r="L387" i="11"/>
  <c r="L386" i="11"/>
  <c r="L385" i="11"/>
  <c r="L384" i="11"/>
  <c r="L383" i="11"/>
  <c r="L382" i="11"/>
  <c r="L381" i="11"/>
  <c r="L380" i="11"/>
  <c r="L379" i="11"/>
  <c r="L378" i="11"/>
  <c r="L377" i="11"/>
  <c r="L376" i="11"/>
  <c r="L375" i="11"/>
  <c r="L374" i="11"/>
  <c r="L373" i="11"/>
  <c r="L372" i="11"/>
  <c r="L371" i="11"/>
  <c r="L370" i="11"/>
  <c r="L369" i="11"/>
  <c r="L368" i="11"/>
  <c r="L367" i="11"/>
  <c r="L366" i="11"/>
  <c r="L365" i="11"/>
  <c r="L364" i="11"/>
  <c r="L363" i="11"/>
  <c r="L362" i="11"/>
  <c r="L361" i="11"/>
  <c r="L360" i="11"/>
  <c r="L359" i="11"/>
  <c r="L358" i="11"/>
  <c r="L357" i="11"/>
  <c r="L356" i="11"/>
  <c r="L355" i="11"/>
  <c r="L354" i="11"/>
  <c r="L353" i="11"/>
  <c r="L352" i="11"/>
  <c r="L351" i="11"/>
  <c r="L350" i="11"/>
  <c r="L349" i="11"/>
  <c r="L348" i="11"/>
  <c r="L347" i="11"/>
  <c r="L346" i="11"/>
  <c r="L345" i="11"/>
  <c r="L344" i="11"/>
  <c r="L343" i="11"/>
  <c r="L342" i="11"/>
  <c r="L341" i="11"/>
  <c r="L340" i="11"/>
  <c r="L339" i="11"/>
  <c r="L338" i="11"/>
  <c r="L337" i="11"/>
  <c r="L336" i="11"/>
  <c r="L335" i="11"/>
  <c r="L334" i="11"/>
  <c r="L333" i="11"/>
  <c r="L332" i="11"/>
  <c r="L331" i="11"/>
  <c r="L330" i="11"/>
  <c r="L329" i="11"/>
  <c r="L328" i="11"/>
  <c r="L327" i="11"/>
  <c r="L326" i="11"/>
  <c r="L325" i="11"/>
  <c r="L324" i="11"/>
  <c r="L323" i="11"/>
  <c r="L322" i="11"/>
  <c r="L321" i="11"/>
  <c r="L320" i="11"/>
  <c r="L319" i="11"/>
  <c r="L318" i="11"/>
  <c r="L317" i="11"/>
  <c r="L316" i="11"/>
  <c r="L315" i="11"/>
  <c r="L314" i="11"/>
  <c r="L313" i="11"/>
  <c r="L312" i="11"/>
  <c r="L311" i="11"/>
  <c r="L310" i="11"/>
  <c r="L309" i="11"/>
  <c r="L308" i="11"/>
  <c r="L307" i="11"/>
  <c r="L306" i="11"/>
  <c r="L305" i="11"/>
  <c r="L304" i="11"/>
  <c r="L303" i="11"/>
  <c r="L302" i="11"/>
  <c r="L301" i="11"/>
  <c r="L300" i="11"/>
  <c r="L299" i="11"/>
  <c r="L298" i="11"/>
  <c r="L297" i="11"/>
  <c r="L296" i="11"/>
  <c r="L295" i="11"/>
  <c r="L294" i="11"/>
  <c r="L293" i="11"/>
  <c r="L292" i="11"/>
  <c r="L291" i="11"/>
  <c r="L290" i="11"/>
  <c r="L289" i="11"/>
  <c r="L288" i="11"/>
  <c r="L287" i="11"/>
  <c r="L286" i="11"/>
  <c r="L285" i="11"/>
  <c r="L284" i="11"/>
  <c r="L283" i="11"/>
  <c r="L282" i="11"/>
  <c r="L281" i="11"/>
  <c r="L280" i="11"/>
  <c r="L279" i="11"/>
  <c r="L278" i="11"/>
  <c r="L277" i="11"/>
  <c r="L276" i="11"/>
  <c r="L275" i="11"/>
  <c r="L274" i="11"/>
  <c r="L273" i="11"/>
  <c r="L272" i="11"/>
  <c r="L271" i="11"/>
  <c r="L270" i="11"/>
  <c r="L269" i="11"/>
  <c r="L268" i="11"/>
  <c r="L267" i="11"/>
  <c r="L266" i="11"/>
  <c r="L265" i="11"/>
  <c r="L264" i="11"/>
  <c r="L263" i="11"/>
  <c r="L262" i="11"/>
  <c r="L261" i="11"/>
  <c r="L260" i="11"/>
  <c r="L259" i="11"/>
  <c r="L258" i="11"/>
  <c r="L257" i="11"/>
  <c r="L256" i="11"/>
  <c r="L255" i="11"/>
  <c r="L254" i="11"/>
  <c r="L253" i="11"/>
  <c r="L252" i="11"/>
  <c r="L251" i="11"/>
  <c r="L250" i="11"/>
  <c r="L249" i="11"/>
  <c r="L248" i="11"/>
  <c r="L247" i="11"/>
  <c r="L246" i="11"/>
  <c r="L245" i="11"/>
  <c r="L244" i="11"/>
  <c r="L243" i="11"/>
  <c r="L242" i="11"/>
  <c r="L241" i="11"/>
  <c r="L240" i="11"/>
  <c r="L239" i="11"/>
  <c r="L238" i="11"/>
  <c r="L237" i="11"/>
  <c r="L236" i="11"/>
  <c r="L235" i="11"/>
  <c r="L234" i="11"/>
  <c r="L233" i="11"/>
  <c r="L232" i="11"/>
  <c r="L231" i="11"/>
  <c r="L230" i="11"/>
  <c r="L229" i="11"/>
  <c r="L228" i="11"/>
  <c r="L227" i="11"/>
  <c r="L226" i="11"/>
  <c r="L225" i="11"/>
  <c r="L224" i="11"/>
  <c r="L223" i="11"/>
  <c r="L222" i="11"/>
  <c r="L221" i="11"/>
  <c r="L220" i="11"/>
  <c r="L219" i="11"/>
  <c r="L218" i="11"/>
  <c r="L217" i="11"/>
  <c r="L216" i="11"/>
  <c r="L215" i="11"/>
  <c r="L214" i="11"/>
  <c r="L213" i="11"/>
  <c r="L212" i="11"/>
  <c r="L211" i="11"/>
  <c r="L210" i="11"/>
  <c r="L209" i="11"/>
  <c r="L208" i="11"/>
  <c r="L207" i="11"/>
  <c r="L206" i="11"/>
  <c r="L205" i="11"/>
  <c r="L204" i="11"/>
  <c r="L203" i="11"/>
  <c r="L202" i="11"/>
  <c r="L201" i="11"/>
  <c r="L200" i="11"/>
  <c r="L199" i="11"/>
  <c r="L198" i="11"/>
  <c r="L197" i="11"/>
  <c r="L196" i="11"/>
  <c r="L195" i="11"/>
  <c r="L194" i="11"/>
  <c r="L193" i="11"/>
  <c r="L192" i="11"/>
  <c r="L191" i="11"/>
  <c r="L190" i="11"/>
  <c r="L189" i="11"/>
  <c r="L188" i="11"/>
  <c r="L187" i="11"/>
  <c r="L186" i="11"/>
  <c r="L185" i="11"/>
  <c r="L184" i="11"/>
  <c r="L183" i="11"/>
  <c r="L182" i="11"/>
  <c r="L181" i="11"/>
  <c r="L180" i="11"/>
  <c r="L179" i="11"/>
  <c r="L178" i="11"/>
  <c r="L177" i="11"/>
  <c r="L176" i="11"/>
  <c r="L175" i="11"/>
  <c r="L174" i="11"/>
  <c r="L173" i="11"/>
  <c r="L172" i="11"/>
  <c r="L171" i="11"/>
  <c r="L170" i="11"/>
  <c r="L169" i="11"/>
  <c r="L168" i="11"/>
  <c r="L167" i="11"/>
  <c r="L166" i="11"/>
  <c r="L165" i="11"/>
  <c r="L164" i="11"/>
  <c r="L163" i="11"/>
  <c r="L162" i="11"/>
  <c r="L161" i="11"/>
  <c r="L160" i="11"/>
  <c r="L159" i="11"/>
  <c r="L158" i="11"/>
  <c r="L157" i="11"/>
  <c r="L156" i="11"/>
  <c r="L155" i="11"/>
  <c r="L154" i="11"/>
  <c r="L153" i="11"/>
  <c r="L152" i="11"/>
  <c r="L151" i="11"/>
  <c r="L150" i="11"/>
  <c r="L149" i="11"/>
  <c r="L148" i="11"/>
  <c r="L147" i="11"/>
  <c r="L146" i="11"/>
  <c r="L145" i="11"/>
  <c r="L144" i="11"/>
  <c r="L143" i="11"/>
  <c r="L142" i="11"/>
  <c r="L141" i="11"/>
  <c r="L140" i="11"/>
  <c r="L139" i="11"/>
  <c r="L138" i="11"/>
  <c r="L137" i="11"/>
  <c r="L136" i="11"/>
  <c r="L135" i="11"/>
  <c r="L134" i="11"/>
  <c r="L133" i="11"/>
  <c r="L132" i="11"/>
  <c r="L131" i="11"/>
  <c r="L130" i="11"/>
  <c r="L129" i="11"/>
  <c r="L128" i="11"/>
  <c r="L127" i="11"/>
  <c r="L126" i="11"/>
  <c r="K8" i="1" l="1"/>
  <c r="P10" i="23"/>
  <c r="H11" i="1"/>
  <c r="P1" i="19"/>
  <c r="P9" i="5"/>
  <c r="O9" i="5" s="1"/>
  <c r="H35" i="1"/>
  <c r="H6" i="1"/>
  <c r="O6" i="9"/>
  <c r="Q6" i="9" s="1"/>
  <c r="H8" i="1"/>
  <c r="H32" i="24"/>
  <c r="G33" i="24" s="1"/>
  <c r="N31" i="24"/>
  <c r="K31" i="24"/>
  <c r="H34" i="1"/>
  <c r="O24" i="8"/>
  <c r="Q24" i="8" l="1"/>
  <c r="K32" i="24"/>
  <c r="N11" i="23"/>
  <c r="P11" i="23" s="1"/>
  <c r="N32" i="24"/>
  <c r="R9" i="5"/>
  <c r="P1" i="6"/>
  <c r="Q1" i="11"/>
  <c r="H33" i="24"/>
  <c r="G34" i="24" s="1"/>
  <c r="O25" i="8"/>
  <c r="Q25" i="8" s="1"/>
  <c r="O26" i="8"/>
  <c r="Q26" i="8" s="1"/>
  <c r="Q1" i="8" l="1"/>
  <c r="N33" i="24"/>
  <c r="K33" i="24"/>
  <c r="P11" i="5"/>
  <c r="O11" i="5" s="1"/>
  <c r="P10" i="5"/>
  <c r="O10" i="5" s="1"/>
  <c r="O1" i="8"/>
  <c r="H7" i="1"/>
  <c r="O9" i="9"/>
  <c r="H34" i="24"/>
  <c r="G35" i="24" s="1"/>
  <c r="K34" i="24" l="1"/>
  <c r="K34" i="1"/>
  <c r="O1" i="9"/>
  <c r="Q9" i="9"/>
  <c r="Q1" i="9" s="1"/>
  <c r="N12" i="23"/>
  <c r="P12" i="23" s="1"/>
  <c r="R10" i="5"/>
  <c r="R11" i="5"/>
  <c r="P13" i="5"/>
  <c r="O13" i="5" s="1"/>
  <c r="H35" i="24"/>
  <c r="K35" i="24" s="1"/>
  <c r="K1" i="24" s="1"/>
  <c r="N34" i="24"/>
  <c r="K7" i="1" l="1"/>
  <c r="N35" i="24"/>
  <c r="R13" i="5"/>
  <c r="P14" i="5"/>
  <c r="O14" i="5" s="1"/>
  <c r="R14" i="5" l="1"/>
  <c r="N14" i="23" l="1"/>
  <c r="N13" i="23"/>
  <c r="P13" i="23" s="1"/>
  <c r="P17" i="5"/>
  <c r="O17" i="5" s="1"/>
  <c r="P15" i="5"/>
  <c r="O15" i="5" s="1"/>
  <c r="P14" i="23" l="1"/>
  <c r="N15" i="23"/>
  <c r="P15" i="23" s="1"/>
  <c r="R15" i="5"/>
  <c r="R17" i="5"/>
  <c r="P18" i="5"/>
  <c r="O18" i="5" s="1"/>
  <c r="N16" i="23" l="1"/>
  <c r="P16" i="23" s="1"/>
  <c r="R18" i="5"/>
  <c r="P19" i="5"/>
  <c r="O19" i="5" s="1"/>
  <c r="H9" i="1"/>
  <c r="N17" i="23" l="1"/>
  <c r="R19" i="5"/>
  <c r="P20" i="5"/>
  <c r="O20" i="5" s="1"/>
  <c r="P17" i="23" l="1"/>
  <c r="N18" i="23"/>
  <c r="R20" i="5"/>
  <c r="H5" i="1"/>
  <c r="P3" i="5"/>
  <c r="O3" i="5" s="1"/>
  <c r="J5" i="1" s="1"/>
  <c r="P18" i="23" l="1"/>
  <c r="N19" i="23"/>
  <c r="P19" i="23" s="1"/>
  <c r="P1" i="5"/>
  <c r="R3" i="5"/>
  <c r="R1" i="5" s="1"/>
  <c r="O4" i="37" s="1"/>
  <c r="K5" i="1" l="1"/>
  <c r="H16" i="1"/>
  <c r="N20" i="23"/>
  <c r="N1" i="23" l="1"/>
  <c r="P20" i="23"/>
  <c r="P1" i="23" s="1"/>
  <c r="J16" i="1"/>
  <c r="K16" i="1" l="1"/>
  <c r="J10" i="1" l="1"/>
  <c r="J7" i="1"/>
  <c r="P1" i="17" l="1"/>
  <c r="H12" i="1" l="1"/>
  <c r="J12" i="1"/>
  <c r="K81" i="3"/>
  <c r="J82" i="3" s="1"/>
  <c r="P81" i="3" l="1"/>
  <c r="R81" i="3" s="1"/>
  <c r="K82" i="3"/>
  <c r="J83" i="3" s="1"/>
  <c r="P82" i="3" l="1"/>
  <c r="R82" i="3" s="1"/>
  <c r="O81" i="3"/>
  <c r="K83" i="3"/>
  <c r="J84" i="3" s="1"/>
  <c r="O82" i="3" l="1"/>
  <c r="P83" i="3"/>
  <c r="K84" i="3"/>
  <c r="J85" i="3" s="1"/>
  <c r="R83" i="3" l="1"/>
  <c r="O83" i="3"/>
  <c r="P84" i="3"/>
  <c r="R84" i="3" s="1"/>
  <c r="K85" i="3"/>
  <c r="P85" i="3" s="1"/>
  <c r="P1" i="3" l="1"/>
  <c r="H4" i="1"/>
  <c r="O84" i="3"/>
  <c r="O85" i="3"/>
  <c r="R85" i="3"/>
  <c r="R1" i="3" s="1"/>
  <c r="J4" i="1" l="1"/>
  <c r="K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tc={AA70C4EF-3ABE-4B84-A154-001590F7ADE1}</author>
  </authors>
  <commentList>
    <comment ref="D117" authorId="0" shapeId="0" xr:uid="{AA70C4EF-3ABE-4B84-A154-001590F7ADE1}">
      <text>
        <t>[Threaded comment]
Your version of Excel allows you to read this threaded comment; however, any edits to it will get removed if the file is opened in a newer version of Excel. Learn more: https://go.microsoft.com/fwlink/?linkid=870924
Comment:
    bind check req no in payment assignment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tc={3C55AA4C-FE24-47AB-998F-4235116DB5F1}</author>
    <author>tc={F141668E-6553-4229-BEBF-CB9D855F1930}</author>
    <author>tc={97FE7397-F3F9-4674-9AFD-3B59D43FA85E}</author>
  </authors>
  <commentList>
    <comment ref="D41" authorId="0" shapeId="0" xr:uid="{3C55AA4C-FE24-47AB-998F-4235116DB5F1}">
      <text>
        <t xml:space="preserve">[Threaded comment]
Your version of Excel allows you to read this threaded comment; however, any edits to it will get removed if the file is opened in a newer version of Excel. Learn more: https://go.microsoft.com/fwlink/?linkid=870924
Comment:
    Supplier invoice taxable value live issue fix.
</t>
      </text>
    </comment>
    <comment ref="D42" authorId="1" shapeId="0" xr:uid="{F141668E-6553-4229-BEBF-CB9D855F1930}">
      <text>
        <t>[Threaded comment]
Your version of Excel allows you to read this threaded comment; however, any edits to it will get removed if the file is opened in a newer version of Excel. Learn more: https://go.microsoft.com/fwlink/?linkid=870924
Comment:
    After recheck unable to edit Extra added items (issue )
Tax value and total value missmatch in approval page</t>
      </text>
    </comment>
    <comment ref="D49" authorId="2" shapeId="0" xr:uid="{97FE7397-F3F9-4674-9AFD-3B59D43FA85E}">
      <text>
        <t>[Threaded comment]
Your version of Excel allows you to read this threaded comment; however, any edits to it will get removed if the file is opened in a newer version of Excel. Learn more: https://go.microsoft.com/fwlink/?linkid=870924
Comment:
    Live Issue fix in supplier and vender, Vendor overall credit limit (pending approval ) did newly and live also done., PFR Download Excel downlod did.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tc={3C42375D-9840-42C8-A77D-79C548088F9D}</author>
  </authors>
  <commentList>
    <comment ref="E37" authorId="0" shapeId="0" xr:uid="{3C42375D-9840-42C8-A77D-79C548088F9D}">
      <text>
        <t>[Threaded comment]
Your version of Excel allows you to read this threaded comment; however, any edits to it will get removed if the file is opened in a newer version of Excel. Learn more: https://go.microsoft.com/fwlink/?linkid=870924
Comment:
    hi tomi testing issue fix,  listing out issues for manage customer, manage creditor and emd processing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tc={1BB209F4-0B1E-4E12-9F18-0304EA93CAA3}</author>
  </authors>
  <commentList>
    <comment ref="D115" authorId="0" shapeId="0" xr:uid="{1BB209F4-0B1E-4E12-9F18-0304EA93CAA3}">
      <text>
        <t xml:space="preserve">[Threaded comment]
Your version of Excel allows you to read this threaded comment; however, any edits to it will get removed if the file is opened in a newer version of Excel. Learn more: https://go.microsoft.com/fwlink/?linkid=870924
Comment:
    PERT CHART LIVE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tc={559BB997-08AA-4449-BB92-1CEC0BB8448B}</author>
  </authors>
  <commentList>
    <comment ref="D66" authorId="0" shapeId="0" xr:uid="{559BB997-08AA-4449-BB92-1CEC0BB8448B}">
      <text>
        <t>[Threaded comment]
Your version of Excel allows you to read this threaded comment; however, any edits to it will get removed if the file is opened in a newer version of Excel. Learn more: https://go.microsoft.com/fwlink/?linkid=870924
Comment:
    Quatation master issue fix.</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tc={B150791C-C3BC-48EC-B882-D4B93EC7AAD1}</author>
  </authors>
  <commentList>
    <comment ref="D37" authorId="0" shapeId="0" xr:uid="{B150791C-C3BC-48EC-B882-D4B93EC7AAD1}">
      <text>
        <t xml:space="preserve">[Threaded comment]
Your version of Excel allows you to read this threaded comment; however, any edits to it will get removed if the file is opened in a newer version of Excel. Learn more: https://go.microsoft.com/fwlink/?linkid=870924
Comment:
    Tender table histry update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tc={17B5DFE9-EE47-4D71-BD0D-4EEB33E9CE9F}</author>
  </authors>
  <commentList>
    <comment ref="D127" authorId="0" shapeId="0" xr:uid="{17B5DFE9-EE47-4D71-BD0D-4EEB33E9CE9F}">
      <text>
        <t>[Threaded comment]
Your version of Excel allows you to read this threaded comment; however, any edits to it will get removed if the file is opened in a newer version of Excel. Learn more: https://go.microsoft.com/fwlink/?linkid=870924
Comment:
     manage creditor live issue fixing. fd issue analysis on dev server(fb select issue)</t>
      </text>
    </comment>
  </commentList>
</comments>
</file>

<file path=xl/sharedStrings.xml><?xml version="1.0" encoding="utf-8"?>
<sst xmlns="http://schemas.openxmlformats.org/spreadsheetml/2006/main" count="14466" uniqueCount="3431">
  <si>
    <t>PHP DEVELOPER WISE ARN TGT VS ACV</t>
  </si>
  <si>
    <t>SL NO.</t>
  </si>
  <si>
    <t>DEVLOPER NAME</t>
  </si>
  <si>
    <t>DEVELOPER HISTORY</t>
  </si>
  <si>
    <t>TEAM LEAD</t>
  </si>
  <si>
    <t>LANGUAGE</t>
  </si>
  <si>
    <t>WORK LOCATION</t>
  </si>
  <si>
    <t>CONTACT</t>
  </si>
  <si>
    <t>TGT LAST DATE</t>
  </si>
  <si>
    <t>ACT LAST DATE</t>
  </si>
  <si>
    <t>PROB END DT</t>
  </si>
  <si>
    <t>T SAVE</t>
  </si>
  <si>
    <t>TOTAL</t>
  </si>
  <si>
    <t>1</t>
  </si>
  <si>
    <t>Amit Mishra</t>
  </si>
  <si>
    <t>AMIT MISHRA'!A1</t>
  </si>
  <si>
    <t>SANDEEP</t>
  </si>
  <si>
    <t>PHP</t>
  </si>
  <si>
    <t>OFFICE</t>
  </si>
  <si>
    <t>90780 75643</t>
  </si>
  <si>
    <t>2</t>
  </si>
  <si>
    <t>Banita kumari swain</t>
  </si>
  <si>
    <t>BANITA KU SWAIN'!A1</t>
  </si>
  <si>
    <t>WFH</t>
  </si>
  <si>
    <t>90780 84117</t>
  </si>
  <si>
    <t>PYTHON</t>
  </si>
  <si>
    <t>3</t>
  </si>
  <si>
    <t>Gayatri Gochhayat</t>
  </si>
  <si>
    <t>GAYATRI GOCHHAYAT'!A1</t>
  </si>
  <si>
    <t>90780 84119</t>
  </si>
  <si>
    <t>DESIGN</t>
  </si>
  <si>
    <t>4</t>
  </si>
  <si>
    <t>Jyotirani Panda</t>
  </si>
  <si>
    <t>JYOTIRANI PANDA'!A1</t>
  </si>
  <si>
    <t>JYOTIRANI</t>
  </si>
  <si>
    <t>74400 12310</t>
  </si>
  <si>
    <t>ANDROID</t>
  </si>
  <si>
    <t>5</t>
  </si>
  <si>
    <t>Krushna Ch Sahoo</t>
  </si>
  <si>
    <t>KRUSHNA CH SAHOO'!A1</t>
  </si>
  <si>
    <t>KRUSHNA</t>
  </si>
  <si>
    <t>90780 79614</t>
  </si>
  <si>
    <t>Coordination</t>
  </si>
  <si>
    <t>6</t>
  </si>
  <si>
    <t>Puja Verma</t>
  </si>
  <si>
    <t>PUJA VERMA'!A1</t>
  </si>
  <si>
    <t xml:space="preserve"> 89269 73952</t>
  </si>
  <si>
    <t>Testing</t>
  </si>
  <si>
    <t>7</t>
  </si>
  <si>
    <t>Sandeep Jena</t>
  </si>
  <si>
    <t>SANDEEP JENA'!A1</t>
  </si>
  <si>
    <t xml:space="preserve"> 93376 42361</t>
  </si>
  <si>
    <t>DOT NET</t>
  </si>
  <si>
    <t>8</t>
  </si>
  <si>
    <t>Snigdha S. Tripathy</t>
  </si>
  <si>
    <t>SNIGDHA S TRIPATHY'!A1</t>
  </si>
  <si>
    <t>UMESH M</t>
  </si>
  <si>
    <t>9</t>
  </si>
  <si>
    <t>Souvik Paik</t>
  </si>
  <si>
    <t>SOUVIK PAIK'!A1</t>
  </si>
  <si>
    <t>77354 13179</t>
  </si>
  <si>
    <t>10</t>
  </si>
  <si>
    <t>Sradha Suman</t>
  </si>
  <si>
    <t>SRADHA S BEHERA'!A1</t>
  </si>
  <si>
    <t>90780 74812</t>
  </si>
  <si>
    <t>11</t>
  </si>
  <si>
    <t>Subham Behera</t>
  </si>
  <si>
    <t>SUBHAM BEHERA'!A1</t>
  </si>
  <si>
    <t>63729 10485</t>
  </si>
  <si>
    <t>12</t>
  </si>
  <si>
    <t>Subhankar Tripathy</t>
  </si>
  <si>
    <t>SUBHANKAR TRIPATHY'!A1</t>
  </si>
  <si>
    <t>SRADHA</t>
  </si>
  <si>
    <t>13</t>
  </si>
  <si>
    <t>Sitesh moharana</t>
  </si>
  <si>
    <t>SITESH MOHARANA'!A1</t>
  </si>
  <si>
    <t>SUBHAM</t>
  </si>
  <si>
    <t>90780 79609</t>
  </si>
  <si>
    <t>14</t>
  </si>
  <si>
    <t>Satyabrata jati</t>
  </si>
  <si>
    <t>SATYABRATA JATI'!A1</t>
  </si>
  <si>
    <t>98533 83400</t>
  </si>
  <si>
    <t>15</t>
  </si>
  <si>
    <t>Truptirani Behera</t>
  </si>
  <si>
    <t>TRUPTIRANI BEHERA'!A1</t>
  </si>
  <si>
    <t>90780 84118</t>
  </si>
  <si>
    <t>16</t>
  </si>
  <si>
    <t>Umesh Majhi</t>
  </si>
  <si>
    <t>UMESH MAJHI'!A1</t>
  </si>
  <si>
    <t>https://t.me/umeshmjhi</t>
  </si>
  <si>
    <t>17</t>
  </si>
  <si>
    <t>Jyostnamayee Nayak</t>
  </si>
  <si>
    <t>JYOSTNAMAYEE NAYAK'!A1</t>
  </si>
  <si>
    <t>GAYATRI</t>
  </si>
  <si>
    <t>75048 89447</t>
  </si>
  <si>
    <t>18</t>
  </si>
  <si>
    <t>Deenabandhu Dakua</t>
  </si>
  <si>
    <t>DEENABANDHU DAKUA'!A1</t>
  </si>
  <si>
    <t>92373 03661</t>
  </si>
  <si>
    <t>19</t>
  </si>
  <si>
    <t>Shakti Darshan Behera</t>
  </si>
  <si>
    <t>SANJIT</t>
  </si>
  <si>
    <t>20</t>
  </si>
  <si>
    <t>Miki Pradhan</t>
  </si>
  <si>
    <t>21</t>
  </si>
  <si>
    <t>Chetan Pradhan</t>
  </si>
  <si>
    <t>22</t>
  </si>
  <si>
    <t>Sreedhar Panigrahi</t>
  </si>
  <si>
    <t>23</t>
  </si>
  <si>
    <t>Chinmayee Majhi</t>
  </si>
  <si>
    <t>24</t>
  </si>
  <si>
    <t>Rakesh Kumar Dash</t>
  </si>
  <si>
    <t>25</t>
  </si>
  <si>
    <t>Sunila Kumar Dash</t>
  </si>
  <si>
    <t>90780 82272</t>
  </si>
  <si>
    <t>Santosh Nayak</t>
  </si>
  <si>
    <t>27</t>
  </si>
  <si>
    <t>Sibaprasad Behera</t>
  </si>
  <si>
    <t>AMIT M</t>
  </si>
  <si>
    <t>https://t.me/Sibaprasad65</t>
  </si>
  <si>
    <t>28</t>
  </si>
  <si>
    <t>Sunil Kumar Pattanaik</t>
  </si>
  <si>
    <t>30</t>
  </si>
  <si>
    <t>Bibhudatta Triripathy</t>
  </si>
  <si>
    <t>LEFT</t>
  </si>
  <si>
    <t>29</t>
  </si>
  <si>
    <t>Chinmayee Panda</t>
  </si>
  <si>
    <t>26</t>
  </si>
  <si>
    <t>Prangyashree Das</t>
  </si>
  <si>
    <t>92373 03662</t>
  </si>
  <si>
    <t>31</t>
  </si>
  <si>
    <t>Kalyani Priyadarshini</t>
  </si>
  <si>
    <t>KALYANI PRIYADARSHINI'!A1</t>
  </si>
  <si>
    <t>90780 75636</t>
  </si>
  <si>
    <t>32</t>
  </si>
  <si>
    <t>Smita Mishra</t>
  </si>
  <si>
    <t>SMITA MISHRA'!A1</t>
  </si>
  <si>
    <t>Sushanta Mohapatra</t>
  </si>
  <si>
    <t>Office</t>
  </si>
  <si>
    <t>Jitendra Kumar Jena</t>
  </si>
  <si>
    <t>FULL STACK</t>
  </si>
  <si>
    <t>Rakesh Biswal</t>
  </si>
  <si>
    <t>Soumya Mohapatra</t>
  </si>
  <si>
    <t>PHP DEVELOPER WISE DEVELOPMENT HISTORY</t>
  </si>
  <si>
    <t>CATEGORY</t>
  </si>
  <si>
    <t>CURRENT TEAM</t>
  </si>
  <si>
    <t>WORK STAGE</t>
  </si>
  <si>
    <t>CURRENT WORK DETAIL</t>
  </si>
  <si>
    <t>TGT START DATE</t>
  </si>
  <si>
    <t>TG END DATE</t>
  </si>
  <si>
    <t>ACT START DATE</t>
  </si>
  <si>
    <t>RAHUL ROUT</t>
  </si>
  <si>
    <t>Jyotirani</t>
  </si>
  <si>
    <t>83430 33946</t>
  </si>
  <si>
    <t>Material Internal Request</t>
  </si>
  <si>
    <t>ERP</t>
  </si>
  <si>
    <t>Gayatri</t>
  </si>
  <si>
    <t>MIS</t>
  </si>
  <si>
    <t xml:space="preserve">counting for new pending approval </t>
  </si>
  <si>
    <t> SREEDHAR</t>
  </si>
  <si>
    <t> </t>
  </si>
  <si>
    <t>Pending count function creation with old sql query optimization of (Tender, Purchase, Expense) For new pending approval</t>
  </si>
  <si>
    <t>Sailesh Dakua</t>
  </si>
  <si>
    <t>M RULES</t>
  </si>
  <si>
    <t>Output gst report of collection modules El listing, and analyse of the work.</t>
  </si>
  <si>
    <t> RAKESH KUMAR</t>
  </si>
  <si>
    <t>Solving issues of manage creditor and testing in dev</t>
  </si>
  <si>
    <t>Modification in getremark ,getapprovalremark,totalpendingcount function in approvalmatrix function page</t>
  </si>
  <si>
    <t>Fraction of unit entry and calculation at time of PI to EI convertion.</t>
  </si>
  <si>
    <t xml:space="preserve">All 5 module dpr to show attendance status of all employee in dpr section </t>
  </si>
  <si>
    <t xml:space="preserve"> Order Receipt second phase functionality Implement</t>
  </si>
  <si>
    <t>API</t>
  </si>
  <si>
    <t>MIS &amp; CMC</t>
  </si>
  <si>
    <t>working on blogs section of iyro solar website</t>
  </si>
  <si>
    <t>Close job order cancel part and vender assign part implementation.</t>
  </si>
  <si>
    <t>CHETAN PRADHAN</t>
  </si>
  <si>
    <t>2nd Stage implementation in expense module of payment request .</t>
  </si>
  <si>
    <t>Jagannath Prasad Kar</t>
  </si>
  <si>
    <t>DEV COMPLETE</t>
  </si>
  <si>
    <t>Approval access change in multiple section in live server(manual attendance, Leave apply , Leave cancel, OD)</t>
  </si>
  <si>
    <t>Manufecturing</t>
  </si>
  <si>
    <t>Store stock report of manufacturing project.</t>
  </si>
  <si>
    <t>Designing of Factory Creation List page in manufacturing ERP.</t>
  </si>
  <si>
    <t> SHAKTI DESIGN</t>
  </si>
  <si>
    <t>Implement parallel approval in PO Term in dev server</t>
  </si>
  <si>
    <t>Dipti Ranjan Barik</t>
  </si>
  <si>
    <t>DEEPTI</t>
  </si>
  <si>
    <t xml:space="preserve">Solving issue of Supplier Enquiry Page  </t>
  </si>
  <si>
    <t> CHINMAYEE</t>
  </si>
  <si>
    <t xml:space="preserve">
Sanjaya Kumar Rout</t>
  </si>
  <si>
    <t>Backend change request work for ERP complain module</t>
  </si>
  <si>
    <t>Satya Swarup</t>
  </si>
  <si>
    <t>SATYASWARUP</t>
  </si>
  <si>
    <t xml:space="preserve">Working on pending PO amounts and store PO amount as per discussion </t>
  </si>
  <si>
    <t>Bikash Pradhan</t>
  </si>
  <si>
    <t>Loan advance Dynamical approval and 2nd stage design</t>
  </si>
  <si>
    <t>SANJAY KU ROUT'</t>
  </si>
  <si>
    <t>Function part modification in Deduction part with implement in Local System.</t>
  </si>
  <si>
    <t>Moneymela</t>
  </si>
  <si>
    <t>Prabodh Dash</t>
  </si>
  <si>
    <t>Issue Resolve On Lender Management</t>
  </si>
  <si>
    <t>Ratnajit Singh</t>
  </si>
  <si>
    <t xml:space="preserve">Issue fixing In Employee Registration time Aadhar number field. Also in upload document field age proof name and in the drop down PAN Card </t>
  </si>
  <si>
    <t xml:space="preserve">Sabita </t>
  </si>
  <si>
    <t>MoneyMela Testing &amp; ERP KT Acceptance</t>
  </si>
  <si>
    <t>Sushant Mohaptra</t>
  </si>
  <si>
    <t>74400 12108</t>
  </si>
  <si>
    <t>Multi task</t>
  </si>
  <si>
    <t>Janmejaya Giri</t>
  </si>
  <si>
    <t>Soumitra Kumar Sahoo</t>
  </si>
  <si>
    <t>Bunty Das</t>
  </si>
  <si>
    <t>RESIGNED</t>
  </si>
  <si>
    <t>Pabitra Kumar Sethi</t>
  </si>
  <si>
    <t>Outsourcing</t>
  </si>
  <si>
    <t>QA TESTING</t>
  </si>
  <si>
    <t>1ST STAGE</t>
  </si>
  <si>
    <t>2ND STAGE</t>
  </si>
  <si>
    <t>TTBP</t>
  </si>
  <si>
    <t>PHP/WFH</t>
  </si>
  <si>
    <t>SOUMYA RANJAN</t>
  </si>
  <si>
    <t> MIKI PRADHAN</t>
  </si>
  <si>
    <t>MODULE</t>
  </si>
  <si>
    <t>ASSET</t>
  </si>
  <si>
    <t>RENT</t>
  </si>
  <si>
    <t>COLLECTION</t>
  </si>
  <si>
    <t xml:space="preserve">RESCO </t>
  </si>
  <si>
    <t>DEVELOPER</t>
  </si>
  <si>
    <t>EXPENSE</t>
  </si>
  <si>
    <t>SOP</t>
  </si>
  <si>
    <t>MIKI PRADHAN</t>
  </si>
  <si>
    <t>SOUVIK PAIK</t>
  </si>
  <si>
    <t>FINANCE</t>
  </si>
  <si>
    <t>TELE CALLER</t>
  </si>
  <si>
    <t>UMESH MAJHI</t>
  </si>
  <si>
    <t>PUJA VERMA</t>
  </si>
  <si>
    <t>SRADHA SUMAN</t>
  </si>
  <si>
    <t>GENERAL</t>
  </si>
  <si>
    <t>TENDER</t>
  </si>
  <si>
    <t>JYOSTNAMAYEE</t>
  </si>
  <si>
    <t>RAKESH</t>
  </si>
  <si>
    <t>HI-TOMI</t>
  </si>
  <si>
    <t>CRM</t>
  </si>
  <si>
    <t>BIKASH</t>
  </si>
  <si>
    <t>SAILESH</t>
  </si>
  <si>
    <t>SREEDHAR</t>
  </si>
  <si>
    <t>HR</t>
  </si>
  <si>
    <t>OTHER</t>
  </si>
  <si>
    <t>BANITA</t>
  </si>
  <si>
    <t>SAKTI</t>
  </si>
  <si>
    <t xml:space="preserve">SUBHAM </t>
  </si>
  <si>
    <t>LETTER</t>
  </si>
  <si>
    <t>IYRO SOLAR SALES</t>
  </si>
  <si>
    <t>CHETAN</t>
  </si>
  <si>
    <t>SANJAY KU ROUT</t>
  </si>
  <si>
    <t>MAINTENANCE</t>
  </si>
  <si>
    <t>IYRO ERP SALES</t>
  </si>
  <si>
    <t>CHINMAYEE</t>
  </si>
  <si>
    <t>SATYA SWARUP</t>
  </si>
  <si>
    <t>MASTER</t>
  </si>
  <si>
    <t>DEENABANDHU</t>
  </si>
  <si>
    <t>SITESH</t>
  </si>
  <si>
    <t>NEW</t>
  </si>
  <si>
    <t>JAGANNATH</t>
  </si>
  <si>
    <t>SNIGDHA</t>
  </si>
  <si>
    <t>PROJECT</t>
  </si>
  <si>
    <t>PURCHASE</t>
  </si>
  <si>
    <t>STATUS</t>
  </si>
  <si>
    <t>WORK TYPE</t>
  </si>
  <si>
    <t>HOLD</t>
  </si>
  <si>
    <t>BACKEND CHANGE</t>
  </si>
  <si>
    <t>COMPLETE</t>
  </si>
  <si>
    <t>FORM</t>
  </si>
  <si>
    <t>live update</t>
  </si>
  <si>
    <t>INCOMPLETE</t>
  </si>
  <si>
    <t>IMPROVEMENT</t>
  </si>
  <si>
    <t>TABLE MURGING</t>
  </si>
  <si>
    <t>INPROGRESS</t>
  </si>
  <si>
    <t>ISSUE FIX</t>
  </si>
  <si>
    <t>THIRD</t>
  </si>
  <si>
    <t>LIVE</t>
  </si>
  <si>
    <t>R &amp; D</t>
  </si>
  <si>
    <t>LIVE PENDING</t>
  </si>
  <si>
    <t>LIVE ISSUE</t>
  </si>
  <si>
    <t>MODIFICATION</t>
  </si>
  <si>
    <t>PARTLY</t>
  </si>
  <si>
    <t>LIVE WORK</t>
  </si>
  <si>
    <t>RETURN TO DEV</t>
  </si>
  <si>
    <t>TESTING ISSUE</t>
  </si>
  <si>
    <t>TESTING</t>
  </si>
  <si>
    <t>TESTING HOLD</t>
  </si>
  <si>
    <t>OPERATIONAL ISSUES</t>
  </si>
  <si>
    <t>TO-DO</t>
  </si>
  <si>
    <t>SL.NO.</t>
  </si>
  <si>
    <t>SUB MODULE</t>
  </si>
  <si>
    <t>ACTIVITIES</t>
  </si>
  <si>
    <t>APPROVAL</t>
  </si>
  <si>
    <t>RESTRICTION</t>
  </si>
  <si>
    <t>NOTIFICATION</t>
  </si>
  <si>
    <t>TGT ST DATE</t>
  </si>
  <si>
    <t>TGT END DATE</t>
  </si>
  <si>
    <t>ACT ST DATE</t>
  </si>
  <si>
    <t>ACT END DATE</t>
  </si>
  <si>
    <t>PROB ST DT</t>
  </si>
  <si>
    <t>TGT DUR</t>
  </si>
  <si>
    <t>ACT DUR</t>
  </si>
  <si>
    <t>T SAVING</t>
  </si>
  <si>
    <t>DELAY REASON STATUS</t>
  </si>
  <si>
    <t>MONEYMELA</t>
  </si>
  <si>
    <t>Issue resolve in  Borrower details is not showing in the view details.</t>
  </si>
  <si>
    <t>Issue fix of  transation id ,Payment mode and deposit bank is not showing in the pending fund report</t>
  </si>
  <si>
    <t>After profile update when we go to the employee portal for approval in the lender profile some details are not fetched. (EX.Gender and company type)</t>
  </si>
  <si>
    <t>When we uploaded the document and save without entry some data, its not take submit, but the uploaded document is removed that time.</t>
  </si>
  <si>
    <t>There should be an admin in moneymela application .to provide access rights to different employees.</t>
  </si>
  <si>
    <t>Create a new Page LoanFacility Document</t>
  </si>
  <si>
    <t>SANCTION LETTER</t>
  </si>
  <si>
    <t>Working With Sanction Letter,Create a page for Sanction Letter</t>
  </si>
  <si>
    <t>AGREEMENT LETTER</t>
  </si>
  <si>
    <t>Create New webpage Aggrement Letter</t>
  </si>
  <si>
    <t>BANK MANDATE</t>
  </si>
  <si>
    <t>Create Master For Bank Mandate</t>
  </si>
  <si>
    <t xml:space="preserve">MANAGE BANK </t>
  </si>
  <si>
    <t>Bank Details Shows and Update in Borrower Profile</t>
  </si>
  <si>
    <t>Create Bank Mandate Approval Page</t>
  </si>
  <si>
    <t>Bank Mandate Approval  details update in Borrower page and reflect it approval management</t>
  </si>
  <si>
    <t>Bank Mandate amount from Member will reflect when he/she paid EMI</t>
  </si>
  <si>
    <t>Bank Mandate for Employee Portal</t>
  </si>
  <si>
    <t>RND with Adhar API</t>
  </si>
  <si>
    <t>Authenticate OTP from adhar and get all details RND</t>
  </si>
  <si>
    <t xml:space="preserve">Create table structure and modified code for transaction </t>
  </si>
  <si>
    <t>Get Details From PAN NO AND IFSC CODE RND</t>
  </si>
  <si>
    <t xml:space="preserve">working in lender data to be inserted for ledger </t>
  </si>
  <si>
    <t>Approval payment page has some calculation showing wrong .</t>
  </si>
  <si>
    <t>In Withdraw page  data is store another table and call it at Ledger</t>
  </si>
  <si>
    <t>Create a new page for Ledger Report</t>
  </si>
  <si>
    <t>Add Loan Page for adding new field and show it data grid.</t>
  </si>
  <si>
    <t>Loan Approval Page Shows all Data .</t>
  </si>
  <si>
    <t>Correct Data is not coming in Lender Transaction Report</t>
  </si>
  <si>
    <t>Issue Resolve From Lender Portal</t>
  </si>
  <si>
    <t>Dynamically CA certificate format to be uploaded.</t>
  </si>
  <si>
    <t>Work  in investment report section The total principal amt, Principal Received, Loan Status,risk category and remarks details showing wrong.</t>
  </si>
  <si>
    <t>ISSUE RESOLVE</t>
  </si>
  <si>
    <t xml:space="preserve">API Meeting  for PAN AND ADHAAR  at signzy and  RND for integration </t>
  </si>
  <si>
    <t>Video KYC API Meeting From surepass and RND</t>
  </si>
  <si>
    <t>Employee Management Profile Page New Development</t>
  </si>
  <si>
    <t xml:space="preserve"> </t>
  </si>
  <si>
    <t>Changing the new Databse and table name on new MoneyMelaP2P Application</t>
  </si>
  <si>
    <t>Photo refresh on Lender_UpdateProfile</t>
  </si>
  <si>
    <t>Photo remove when page refresh on UpdateProfile2 Page i.e for Borrower Profile Update</t>
  </si>
  <si>
    <t>Borrower and Lender Profile Page for replacing the Download button to Icon and change the place of icon</t>
  </si>
  <si>
    <t>Employee Management on Admin login on page Admin_EmployeeRegistration</t>
  </si>
  <si>
    <t xml:space="preserve"> Approval Management Search &amp; Edit</t>
  </si>
  <si>
    <t>Server Database  MODIFICATION</t>
  </si>
  <si>
    <t>Database for Admin menu modification</t>
  </si>
  <si>
    <t xml:space="preserve"> Employee Profile details after Employee login</t>
  </si>
  <si>
    <t xml:space="preserve"> Admin EmployeeRegistration Page Validation</t>
  </si>
  <si>
    <t>Creat new login Page for Admin Login Page SA Login</t>
  </si>
  <si>
    <t xml:space="preserve"> Creati only for Employee Login portal page i.e Moneymela_Login</t>
  </si>
  <si>
    <t>Validation when he click Update on Profile Page for Borrower portal after approve from Admin .</t>
  </si>
  <si>
    <t xml:space="preserve"> Lender_UpdateProfile validation</t>
  </si>
  <si>
    <t>Working on Lender_Profile page Validation</t>
  </si>
  <si>
    <t>Issue fixing on UpdateProfile2 on Borrower Profile</t>
  </si>
  <si>
    <t>Issue fixing on Admin Portal Loan Management</t>
  </si>
  <si>
    <t>User right for Bank Mandate</t>
  </si>
  <si>
    <t xml:space="preserve"> Bank Mandate for Lender Portal</t>
  </si>
  <si>
    <t>Issue resolve on Admin_Loan_Registration page on Employee Portal</t>
  </si>
  <si>
    <t>Issue fixing on Make Payment on Lender portal</t>
  </si>
  <si>
    <t>Working for photo issue Bank Statement PAN card issue on Admin/Approval Management/ Loan approval</t>
  </si>
  <si>
    <t xml:space="preserve">Issue resolving on  Pending Form report  on Support Management  Admin Portal </t>
  </si>
  <si>
    <t>Find out the path for uploaded photo for entire solution</t>
  </si>
  <si>
    <t>Issue fixing resolve from Website</t>
  </si>
  <si>
    <t>Update_Profile2 page on Borrower portal for modifying to save the image</t>
  </si>
  <si>
    <t>Issue fixing website (As per Arpita)</t>
  </si>
  <si>
    <t xml:space="preserve">Modifiying the photo upload in Lender_UpdateProfile </t>
  </si>
  <si>
    <t xml:space="preserve"> Amount field on Make payment of Lender portal</t>
  </si>
  <si>
    <t>Issue fix of NewLoanApply for Existing loan details(Repayment Schedule, Statement of Account)of Borrower portal</t>
  </si>
  <si>
    <t>Error fixing in Admin portal Admin_Loan_Registeration for Repayment Schedule, Statement of Account photo and working for  Download the photo</t>
  </si>
  <si>
    <t xml:space="preserve">Working on modyfying the address detail of Lender Portal </t>
  </si>
  <si>
    <t>Modify the Bank Account Details( Adding Some field)</t>
  </si>
  <si>
    <t xml:space="preserve">Issue fixing on Borrower portal &amp; Working on  Modifying Bank Account Details adding some field as per required in Borrower Portal
</t>
  </si>
  <si>
    <t xml:space="preserve">Working on  MemberRegisteration and InvestorRegisteration search &amp; Edit on Admin portal </t>
  </si>
  <si>
    <t xml:space="preserve">Issue fixing in Admin_EmployeeRegistration page </t>
  </si>
  <si>
    <t>Modifying in Member Registeration for dropdown value at Admin portal</t>
  </si>
  <si>
    <t>Lender, Borrower portal for modifying the dropdown details and checking  validation</t>
  </si>
  <si>
    <t>MASTER DATA</t>
  </si>
  <si>
    <t>LOCAL SUPPLIER(GENERAL)</t>
  </si>
  <si>
    <t>Manage Local Supplier Listing Page As Per 2Nd Phase Wth Dynamic Approval</t>
  </si>
  <si>
    <t>2ND STAGE IMPLEMENTATION</t>
  </si>
  <si>
    <t>Format Control Module</t>
  </si>
  <si>
    <t>IT'S IN LIVE SERVER AND ASSIGNED MANAGMENT FOR TESTING</t>
  </si>
  <si>
    <t>Error and Issue fix in mange local supplier,Validation in add local supplier,mange local supplier process guide documentation</t>
  </si>
  <si>
    <t>ISSUE</t>
  </si>
  <si>
    <t>MAMAGE LOCATION(PROJECT)</t>
  </si>
  <si>
    <t>State, District, Block, Gramapanchayat</t>
  </si>
  <si>
    <t>CATEGORY AND SUB CATEGORY(PROJECT)</t>
  </si>
  <si>
    <t>Manage Category and sub category new design and dynamic approval.</t>
  </si>
  <si>
    <t>MANAGE GROUP AND SUB GROUP</t>
  </si>
  <si>
    <t>Manage group and sub group new design and dynamic approval.</t>
  </si>
  <si>
    <t>MANAGE MATERIAL</t>
  </si>
  <si>
    <t>Manage Material in Manage Project part</t>
  </si>
  <si>
    <t>Download Excel functionality in Manage Head of Grouping in Finance module.Filtration and PhP Pagination and Sorting in Manage location</t>
  </si>
  <si>
    <t/>
  </si>
  <si>
    <t>Manage Bank Account  dynamic approval ,filtration and php pagination and dynamic approval</t>
  </si>
  <si>
    <t>TEAM LEAD WILL CHECK THE REPORT AND SHE WILL ASSIGN IT FOR TESTING</t>
  </si>
  <si>
    <t>CATEGORY AND SUB CATEGORY,GROUP SUB GROUP</t>
  </si>
  <si>
    <t>Php pagination and filtration in mange category, mange sub category and issue solve.Pagination and filtration in mange group, mange sub sub_group and mange material.</t>
  </si>
  <si>
    <t>ALL PAYMENT REQUEST</t>
  </si>
  <si>
    <t>Page speed functionality in expense module (expense report -&gt; all payment request)</t>
  </si>
  <si>
    <t>PAGE SPEED FUNCTIONALITY</t>
  </si>
  <si>
    <t>IT'S DELAY DUE TO DEV SERVER ISSUE</t>
  </si>
  <si>
    <t>REPORT</t>
  </si>
  <si>
    <t xml:space="preserve">New design, speed customization in journal report
</t>
  </si>
  <si>
    <t>SALES</t>
  </si>
  <si>
    <t xml:space="preserve">Review of documentation of Sales CRM,Database , login and registration set up of sales CRM in local 
</t>
  </si>
  <si>
    <t>COUNTRY</t>
  </si>
  <si>
    <t>Adding country of location part in sale crm</t>
  </si>
  <si>
    <t>DISTRICT</t>
  </si>
  <si>
    <t>Adding district of location part in sale crm</t>
  </si>
  <si>
    <t>Remodification of Database of Sales CRM and Form Design.</t>
  </si>
  <si>
    <t>MANAGE BANK</t>
  </si>
  <si>
    <t xml:space="preserve">create bank master and bank account details form in sales crm </t>
  </si>
  <si>
    <t>TERM/PAYMENT TERM</t>
  </si>
  <si>
    <t xml:space="preserve">Term Master and Payment Term creation in sales crm </t>
  </si>
  <si>
    <t>TAX</t>
  </si>
  <si>
    <t>Tax master creation in sales crm</t>
  </si>
  <si>
    <t>LEAD STAGE /LEAD STATUS</t>
  </si>
  <si>
    <t>Lead Stage and Lead status master creation in sales CRM</t>
  </si>
  <si>
    <t>PRODUCT AND SERVICE</t>
  </si>
  <si>
    <t>Product/Service master creation in sales crm</t>
  </si>
  <si>
    <t>modification work of branch master and employee master in sales CRM</t>
  </si>
  <si>
    <t>ENQUIRY BUCKET</t>
  </si>
  <si>
    <t>Enquiry Bucket Master Sales CRM</t>
  </si>
  <si>
    <t>Sales CRM listing page's Enquiry bucket includes the implementation of the Pending To Assign tab, while the view page is undergoing follow-up functionality implementation.</t>
  </si>
  <si>
    <t xml:space="preserve">Rectification the issue in enquiry bucket and follow up </t>
  </si>
  <si>
    <t>MY TODAYS FOLLOW UP</t>
  </si>
  <si>
    <t xml:space="preserve">My Todays Follow up in sales crm </t>
  </si>
  <si>
    <t>UPCOMING FOLLOW UP</t>
  </si>
  <si>
    <t>Upcoming Follow up in sale CRM</t>
  </si>
  <si>
    <t xml:space="preserve">Testing in Location  Masters of sales CRM </t>
  </si>
  <si>
    <t>COMPANY</t>
  </si>
  <si>
    <t>Testing Company Master in Sales CRM</t>
  </si>
  <si>
    <t>Testing of Bank master(sales CRM)</t>
  </si>
  <si>
    <t xml:space="preserve">Testing of Bank account(sales CRM),Testing of tax master(sales CRM),Testing of term master(sales CRM),Testing of payment term master(sales CRM).
</t>
  </si>
  <si>
    <t>LOCATION</t>
  </si>
  <si>
    <t>Issue fix of location master in sales CRM</t>
  </si>
  <si>
    <t>modification in location master village part and area master .</t>
  </si>
  <si>
    <t>All menu set up for reports and analysis the flow .</t>
  </si>
  <si>
    <t>STAGE WISE REPORT</t>
  </si>
  <si>
    <t>stagewise report of enquiry in sale CRM</t>
  </si>
  <si>
    <t>STATUS WISE REPORT</t>
  </si>
  <si>
    <t>Statuswise report of enquiry in sale CRM</t>
  </si>
  <si>
    <t xml:space="preserve">PRODUCT WISE REPORT,CUSTOMERWISE AND EMPLOYEE WISE </t>
  </si>
  <si>
    <t xml:space="preserve">productwise report  of enquiry in sale CRM,customerwise and employeewise reports of enquiry in sale crm
</t>
  </si>
  <si>
    <t xml:space="preserve">Modification all reports (stagewise,statuswise,productwise,customerwise,employeewise) of enquiry  </t>
  </si>
  <si>
    <t>PLWISE REPORT OF ENQUIRY</t>
  </si>
  <si>
    <t>PIwise  reports of enquiry in sale crm</t>
  </si>
  <si>
    <t>Issue fixing PIwise report</t>
  </si>
  <si>
    <t>laravel setup in local</t>
  </si>
  <si>
    <t>Not interested leads and Lost enquiry in sale crm</t>
  </si>
  <si>
    <t>In local Hr module set up and analysis .</t>
  </si>
  <si>
    <t>Segregation of HR module for sales CRM,with PTI and arrar.</t>
  </si>
  <si>
    <t>Test the HR module.</t>
  </si>
  <si>
    <t xml:space="preserve">create commission master in sale crm </t>
  </si>
  <si>
    <t>Flow check of sale CRM Enquiry bucket onwards than implementation assign and reassign functionality after enquiry bucket</t>
  </si>
  <si>
    <t xml:space="preserve">Real Estate CRM set up in local and Analysis the flow </t>
  </si>
  <si>
    <t>View Page implement in department of real estate crm</t>
  </si>
  <si>
    <t>In designation part of real estate crm implement edit,delete and view .</t>
  </si>
  <si>
    <t xml:space="preserve">Deparment and Designation form validation in real estate CRM </t>
  </si>
  <si>
    <t>In Grade part of real estate crm implement edit,delete ,view and form validation .</t>
  </si>
  <si>
    <t>HEAD</t>
  </si>
  <si>
    <t>Manage head  new pagination ,dynamic approval and pending approval.</t>
  </si>
  <si>
    <t>GROUP</t>
  </si>
  <si>
    <t>Implemantation of  pending approval , pagination  and dunamic approval in manage group.</t>
  </si>
  <si>
    <t>SUB GROUP</t>
  </si>
  <si>
    <t>Pagination,dynamic approval,and pending approval in sub group</t>
  </si>
  <si>
    <t>TYPE</t>
  </si>
  <si>
    <t xml:space="preserve">Pagination,dynamic approval,and pending approval in manage type and Manage sub type with testing </t>
  </si>
  <si>
    <t>SUB TYPE</t>
  </si>
  <si>
    <t>Pagination,dynamic approval,and pending approval in sub sub type</t>
  </si>
  <si>
    <t>All module of groupping(Head,group,subgroup,type,sub type) testing in dev and paralle functionality implement on that.</t>
  </si>
  <si>
    <t>PAYMENT REQUEST</t>
  </si>
  <si>
    <t>SL.</t>
  </si>
  <si>
    <t>DELAY REASON /REMARK</t>
  </si>
  <si>
    <t>Add Bank Account</t>
  </si>
  <si>
    <t>NA</t>
  </si>
  <si>
    <t>Fd Processing</t>
  </si>
  <si>
    <t xml:space="preserve">HITOMI ISUUE SLOVE </t>
  </si>
  <si>
    <t xml:space="preserve">Dd Processing </t>
  </si>
  <si>
    <t>DEADLINE NOTIFICATION WORK BY BANITA MAM</t>
  </si>
  <si>
    <t>Bg Processing</t>
  </si>
  <si>
    <t>Emd Processing</t>
  </si>
  <si>
    <t>Cpbg Processing</t>
  </si>
  <si>
    <t>Spbg Processing</t>
  </si>
  <si>
    <t>Aps Processing</t>
  </si>
  <si>
    <t>Supplier Payment Request</t>
  </si>
  <si>
    <t>Remove Restriction In Job Order Rate Contract And Show Available Total Amount Instead Of Quantity.</t>
  </si>
  <si>
    <t>Vendor Payment Request</t>
  </si>
  <si>
    <t>Transporter Payment Request</t>
  </si>
  <si>
    <t>Collection Payment Request</t>
  </si>
  <si>
    <t>Bug Fixing In All Security Type.</t>
  </si>
  <si>
    <t>Withdraw Payment Request</t>
  </si>
  <si>
    <t>Gst Payment Request</t>
  </si>
  <si>
    <t>Others Payment Request</t>
  </si>
  <si>
    <t>Rent Payment Request</t>
  </si>
  <si>
    <t>Rent Approval</t>
  </si>
  <si>
    <t>Rent Details</t>
  </si>
  <si>
    <t>Live Security Type (Fd,Bg,Emd,Cpbg,Spbg,Aps)Notification And Payment Request Notification</t>
  </si>
  <si>
    <t>MENU ACCESS</t>
  </si>
  <si>
    <t xml:space="preserve">Link Menu Access To The Master Module </t>
  </si>
  <si>
    <t>NOT REQ</t>
  </si>
  <si>
    <t>Implenting Security New Design As Per Designer</t>
  </si>
  <si>
    <t>Add Tcs Rate In Po Supplier Payment Request Section.</t>
  </si>
  <si>
    <t>Add Pending Bank Account Details In Pending Approval</t>
  </si>
  <si>
    <t xml:space="preserve">Add Multiple Attachment File In Add Bank Account </t>
  </si>
  <si>
    <t>Payment Assign In Supplier Section And In Rent Section-Po Number Not Showing At The Time Of Payment Assignment.(Operational Issue)</t>
  </si>
  <si>
    <t>In Rent View Page Rent Details Should Be Shown</t>
  </si>
  <si>
    <t>Remove Bank Account &amp; Import Data Form Live Server</t>
  </si>
  <si>
    <t>For Other Payment Request Background Color Should Be Different.</t>
  </si>
  <si>
    <t>Pending Approval Of Hi-Tomi</t>
  </si>
  <si>
    <t>TABLEUE</t>
  </si>
  <si>
    <t>Prepare Finance Module Table List With All Column In Excel Sheet For Tableau</t>
  </si>
  <si>
    <t>Same Page Landing After Payment Assignment In Erp</t>
  </si>
  <si>
    <t>live pending doe to Bank api implementation</t>
  </si>
  <si>
    <t>Date Filter In Payment Assignment</t>
  </si>
  <si>
    <t>Search Functionality In Payment Assign Page .</t>
  </si>
  <si>
    <t>Transaction Wise Closing Balance &amp; Bank Statement</t>
  </si>
  <si>
    <t>Recheck Option In Payment Assignment</t>
  </si>
  <si>
    <t>Create Payment Assign Menu Under Finanace And Upload Searching And Modal Fucntionality In Dev And Live Server</t>
  </si>
  <si>
    <t>Edit Option While Payment Request</t>
  </si>
  <si>
    <t>Payment Assign In Pending Approval (For Initial And Final)</t>
  </si>
  <si>
    <t>Approval Dynamic Master Flow Guide For Resco Billing</t>
  </si>
  <si>
    <t>Live All Payment Related Work, Fooding Related Work Approval Matrix Live.</t>
  </si>
  <si>
    <t>Beneficiary Account Should Be Linked With Every Payment Request</t>
  </si>
  <si>
    <t xml:space="preserve">Analysis Of 2Nd Stage Work </t>
  </si>
  <si>
    <t>Un-Assigned Payment List</t>
  </si>
  <si>
    <t>Finance  Bank Charges Assignment &lt;1K Sangram, &lt;10K Prabodh Sir, &gt;10K Kk Sir, All Notification To Kk Sir</t>
  </si>
  <si>
    <t>Payment Assignment Issue In Live (Listing And Uploading Both Section)</t>
  </si>
  <si>
    <t>MANUFACTURING</t>
  </si>
  <si>
    <t>List And Export Table Details For Manufacturing Module And Share With Pabitra</t>
  </si>
  <si>
    <t>Show Beneficiary Details For Collection,Rent,Operator,Charity In Payment Request In Both Dev And Live Server.</t>
  </si>
  <si>
    <t>2Nd Phase Discussion With Krushna Ch Sahoo</t>
  </si>
  <si>
    <t>Supplier Payment Request Link With Approval Matrix</t>
  </si>
  <si>
    <t>Once Click On Job Order All Job Details Will Be Shown In Pop Up</t>
  </si>
  <si>
    <t>Vendor Request As Per Project Work Flow.(Means Based On Credit Limit )</t>
  </si>
  <si>
    <t>Bank Payment Api</t>
  </si>
  <si>
    <t xml:space="preserve">Check Payment Request Section Using New Approval Matrix And Check Payment Api .	</t>
  </si>
  <si>
    <t>Bank Api Integration For Direct Payment From View Page.</t>
  </si>
  <si>
    <t>Manufacturing Project Install</t>
  </si>
  <si>
    <t>APPROVAL MASTER</t>
  </si>
  <si>
    <t>Issue In Fetching Approval In Project Payment Section</t>
  </si>
  <si>
    <t>Binding New Approval Matrix Code In Transport And Gst Section In Payment Request,Bind Pending Approval Of New Design Of Pending Approval And Manage Customer And Creditors,Binding Hold And Query.</t>
  </si>
  <si>
    <t>Indusind Bank Api Integrate</t>
  </si>
  <si>
    <t>Canara Bank Api Integrate</t>
  </si>
  <si>
    <t>Axis Bank Api Integrate</t>
  </si>
  <si>
    <t>Kotak Bank Api Integrate</t>
  </si>
  <si>
    <t>Payment Request Listing Page New Design</t>
  </si>
  <si>
    <t xml:space="preserve">Pending Group Function (Dh And Vh ) </t>
  </si>
  <si>
    <t>Organization Name To Be Add In Other Payment Request(Epc,Resco,Corporate)</t>
  </si>
  <si>
    <t>Insert All Api Response Data Into Database And Create A New Field In Exiting Payment Table For Payment Status.Upload All Payment Section In The Live And Dev Server.</t>
  </si>
  <si>
    <t>Show Organisation Name And Po Currency In Supplier Section And Vendor Part</t>
  </si>
  <si>
    <t>Payment For Expense Section In Payment Pending Section</t>
  </si>
  <si>
    <t>Approval Functionality In Supllier Payment Request (Checking All Section Including Ra)</t>
  </si>
  <si>
    <t>Manual Functionality Of The Api Online Erp Payment - Expense</t>
  </si>
  <si>
    <t>Is Parallel Function (All Modules)</t>
  </si>
  <si>
    <t>In Pending Approval, A Sub Count Should Be Shown For Different Cash Range</t>
  </si>
  <si>
    <t>In Pending Approval, When We Approve An Entry Its Still Showing In Pending Approval List</t>
  </si>
  <si>
    <t xml:space="preserve">Release Functionality (Notification Id Changed) </t>
  </si>
  <si>
    <t>Customer &amp; Local Supplier  Section Live</t>
  </si>
  <si>
    <t>Po Acceptance Mandatory For Supplier Payment</t>
  </si>
  <si>
    <t>Po Acceptance Mandatory For Cheque Processing</t>
  </si>
  <si>
    <t>Sms Otp Functionality For Bank Api Erp Payment</t>
  </si>
  <si>
    <t>Manage State Isuue Fix</t>
  </si>
  <si>
    <t>Expense Module Complete Flow Test &amp; Manage District Flow Check</t>
  </si>
  <si>
    <t>Sms Otp Functionality Supplier Payment Request</t>
  </si>
  <si>
    <t>PC PROCESSING</t>
  </si>
  <si>
    <t>Po Acceptance Mandatory In Lc</t>
  </si>
  <si>
    <t>MANAGE LCATION</t>
  </si>
  <si>
    <t>Manage Location Testing &amp; Upload In Dev Server</t>
  </si>
  <si>
    <t>Excel Download</t>
  </si>
  <si>
    <t>MANAGE CUSTOMER</t>
  </si>
  <si>
    <t xml:space="preserve">Manage Customer Live Issue </t>
  </si>
  <si>
    <t xml:space="preserve">Issue checking of team </t>
  </si>
  <si>
    <t>Axis Bank Api Postman Checking</t>
  </si>
  <si>
    <t>Issue In Manage Customer In Edit Part., Check Code In Manage Organisation (Soumya Part)</t>
  </si>
  <si>
    <t>CHECQ PROCESSING</t>
  </si>
  <si>
    <t>Show Po Details In Cheque Processing An Live it.Check and upload fd register into llive server under security .</t>
  </si>
  <si>
    <t>OPERATER PAYMENT REQUEST</t>
  </si>
  <si>
    <t>operator payment not showing in pending approval  and axis api access process in its portal</t>
  </si>
  <si>
    <t>RA Link In the Dynamic approval Master</t>
  </si>
  <si>
    <t>Binding pending approval changes in design and optimise some code in finanace module in live server.</t>
  </si>
  <si>
    <t>Transfer dev server code into new server.</t>
  </si>
  <si>
    <t xml:space="preserve">Axis bank api implementation in postman </t>
  </si>
  <si>
    <t xml:space="preserve">Manage category , sub category ,manage group ,manage sub group and material issue and payment request issue in dev server.
</t>
  </si>
  <si>
    <t>Modification in EMD processing</t>
  </si>
  <si>
    <t>Implement dd processing changes in payment assign.</t>
  </si>
  <si>
    <t>Key performance report for developer</t>
  </si>
  <si>
    <t>Link RA with HR module</t>
  </si>
  <si>
    <t>Axis bank api in postman.</t>
  </si>
  <si>
    <t>Rent module separation for sales</t>
  </si>
  <si>
    <t xml:space="preserve">Server migration </t>
  </si>
  <si>
    <t>Check FD , DD,BG dynamic module in dev server and binding rest part (finance) in live server.</t>
  </si>
  <si>
    <t>VENDER PAYMENT REQUEST</t>
  </si>
  <si>
    <t>payment assignment live issue , vendor payment credit limit and supplier payment request upload in live server. Share Document with Axis bank (latest requirment)</t>
  </si>
  <si>
    <t>Live FD processing and FD register upload in live server. Rent pending approval issue fix</t>
  </si>
  <si>
    <t>SUPPLIER PAYMENT REQUEST</t>
  </si>
  <si>
    <t>Supplier payment request in live server (Indus bank)</t>
  </si>
  <si>
    <t>Live issue fix of complaint group</t>
  </si>
  <si>
    <t xml:space="preserve">MIS issue fix </t>
  </si>
  <si>
    <t>Vender payment request and lc issue fix</t>
  </si>
  <si>
    <t>VENDER PAYMENT ASSIGNMENT</t>
  </si>
  <si>
    <t>check vendor payment assignment in dev server ,Solve lc payment assignment issue,meeting with access bank API team .</t>
  </si>
  <si>
    <t>Add finance section in https://www.iyroerp.com/irus/</t>
  </si>
  <si>
    <t xml:space="preserve">Bind cheque processing,lc processing in iyroerp/irus and prepare LLD for realestate crm 
</t>
  </si>
  <si>
    <t>REAL ESTATE</t>
  </si>
  <si>
    <t>Real estate project  issue check and  finance request no modification</t>
  </si>
  <si>
    <t>Sign in real estate project  work for sales</t>
  </si>
  <si>
    <t xml:space="preserve">Mail integration in real estate </t>
  </si>
  <si>
    <t xml:space="preserve">Add all table using create method and assign foreign key using er diagram </t>
  </si>
  <si>
    <t>Implement captcha in sign up and dashboard and department master in real estae product</t>
  </si>
  <si>
    <t>Real estate project employee based table and bank payment api (guide sreedhar)</t>
  </si>
  <si>
    <t>1.Employee management section in real estate product.2. indexing table for pending approval with umesh sir.</t>
  </si>
  <si>
    <t>Menu add in real estate  product</t>
  </si>
  <si>
    <t xml:space="preserve">All listing page in real estate product </t>
  </si>
  <si>
    <t xml:space="preserve">Test Case for Get balance Api </t>
  </si>
  <si>
    <t>APPROVAL MATRIX</t>
  </si>
  <si>
    <t>Discussion with umesh sir regarding parallel approval</t>
  </si>
  <si>
    <t xml:space="preserve">Live manage bank section And Payment Access Section </t>
  </si>
  <si>
    <t>live bank approval (banita section)</t>
  </si>
  <si>
    <t>check  BG section and EMD section in dev server and  API command Running</t>
  </si>
  <si>
    <t>parallel approval for Supplier Payment request.</t>
  </si>
  <si>
    <t xml:space="preserve">Modification in getapprovaldetails and getstageno function in approvalmatrix function page test parallel and non parallel apparoval for cash range </t>
  </si>
  <si>
    <t xml:space="preserve">Test and live parallel approval in all jytosna and office reqiestion  (puja section) </t>
  </si>
  <si>
    <t xml:space="preserve">live hr salary processing with rectification </t>
  </si>
  <si>
    <t>Test all api for production (axis bank )</t>
  </si>
  <si>
    <t>Supplier payment request (lc and cheque calculation)</t>
  </si>
  <si>
    <t xml:space="preserve">Counting for new pending approval </t>
  </si>
  <si>
    <t>Master Table Mergeing</t>
  </si>
  <si>
    <t>Online &amp; Offline Report For Payment Section</t>
  </si>
  <si>
    <t>Operator Payment Request Dynamic Approval Master Link</t>
  </si>
  <si>
    <t>Duplicate Auto Entry Issue</t>
  </si>
  <si>
    <t>Merging Additional Invoice In Supplier Invoice And Its Impact In Finance Report</t>
  </si>
  <si>
    <t>Party Filter In All Type Of Finance Report.</t>
  </si>
  <si>
    <t>Epc Statement Merging Work In Finance Report.</t>
  </si>
  <si>
    <t>Set Up Erp In  Local Host. Analysis Finance Payment Section.</t>
  </si>
  <si>
    <t>ALL SECURITY TYPE</t>
  </si>
  <si>
    <t>Excel Download Functionality In all scerity type</t>
  </si>
  <si>
    <t>Excel download</t>
  </si>
  <si>
    <t>FD PROCESSING</t>
  </si>
  <si>
    <t>Fd processing (All securiry)2nd stage  design</t>
  </si>
  <si>
    <t xml:space="preserve">2nd stage </t>
  </si>
  <si>
    <t>FD REGISTER</t>
  </si>
  <si>
    <t>FD REGISTER NEW DESIGN.</t>
  </si>
  <si>
    <t>Php Pagination And Create A New Page For Edit/Update In Manage Customers.</t>
  </si>
  <si>
    <t>Pagination</t>
  </si>
  <si>
    <t>PAYMENT ASSIGN</t>
  </si>
  <si>
    <t>Payment assign pagination and exccel download</t>
  </si>
  <si>
    <t>Page slow issue solve</t>
  </si>
  <si>
    <t>DD REGISTER</t>
  </si>
  <si>
    <t>DD register 2nd phase design</t>
  </si>
  <si>
    <t>Register</t>
  </si>
  <si>
    <t>DD PROCESSING</t>
  </si>
  <si>
    <t>pdf issue in view page of dd</t>
  </si>
  <si>
    <t>FD Processing (All securiry)2nd stage implementation</t>
  </si>
  <si>
    <t xml:space="preserve">Dd processing and fd processing with dynaic approval </t>
  </si>
  <si>
    <t>Excel Download Functionality In all payment request</t>
  </si>
  <si>
    <t>LOAN REGISTER</t>
  </si>
  <si>
    <t>Add all organisation in term loan section</t>
  </si>
  <si>
    <t>Create Database Diagram of ERP .</t>
  </si>
  <si>
    <t>BG REGISTER</t>
  </si>
  <si>
    <t>BG  register 2nd  stage  design with new modification</t>
  </si>
  <si>
    <t>2nd stage design</t>
  </si>
  <si>
    <t>REGISTER</t>
  </si>
  <si>
    <t>New design implement in the view page register of dd,fd and bg page</t>
  </si>
  <si>
    <t>FD</t>
  </si>
  <si>
    <t xml:space="preserve">Cash range in fd section </t>
  </si>
  <si>
    <t>IRUS</t>
  </si>
  <si>
    <t>Segregate Finance module. and remove dynamic approval from the segrigated finance module  and testing issue fix in fd and dd</t>
  </si>
  <si>
    <t>SALARY PROCESSING</t>
  </si>
  <si>
    <t>Payment for HR salary processing (Show unpaid salary  of employees in hsalary processing)</t>
  </si>
  <si>
    <t>MIS report of cpbg register,spbg register,aps register</t>
  </si>
  <si>
    <t xml:space="preserve">set up laravel in local system,setup live finance module in local and install laravel them.
</t>
  </si>
  <si>
    <t>Sign up page and remove unused menu and files from realestate theme</t>
  </si>
  <si>
    <t>Sign_in page for realestate crm ,and check processing testing for irus,dynamic menu listiong for irus</t>
  </si>
  <si>
    <t>Create blade file for forgot password, edit profile page,create routes,Test flow of pages for real estate</t>
  </si>
  <si>
    <t>System Admin menu of Realestate project.</t>
  </si>
  <si>
    <t>Branch info's submenu to add or update data.</t>
  </si>
  <si>
    <t>Project master in realestate project.</t>
  </si>
  <si>
    <t xml:space="preserve"> Business Management menus all master submenus in real estate project</t>
  </si>
  <si>
    <t>Create Add new Project page.</t>
  </si>
  <si>
    <t>Create Location menu's Zone,Area,Teritorry,Point pages.</t>
  </si>
  <si>
    <t>Add aleart and clean all form with handling arror in realestate.</t>
  </si>
  <si>
    <t>update and delete branch info in realestate project</t>
  </si>
  <si>
    <t>create update and  view board of  directer sub menu</t>
  </si>
  <si>
    <t>Create Team Management's update,delete,view,listing.</t>
  </si>
  <si>
    <t>Add edit fiunction and creat view page  and add new project</t>
  </si>
  <si>
    <t>Remove star mark from FD and add parallel approval in FD.</t>
  </si>
  <si>
    <t>Add IP address and Remove * mark from DD section.</t>
  </si>
  <si>
    <t>Excel Download of payment assign.(initial,conformation,final)</t>
  </si>
  <si>
    <t>Analyse the GST report work and setup in  local system</t>
  </si>
  <si>
    <t>Salary P[rocessing</t>
  </si>
  <si>
    <t>Add New listing Style In HR salary Processing.</t>
  </si>
  <si>
    <t>Output gst report of collection modules El listing), and analyse of the work.</t>
  </si>
  <si>
    <t>SUB  MODULE</t>
  </si>
  <si>
    <t>APPROVAL STAGE MASTER</t>
  </si>
  <si>
    <t>Add Payment approval employee name for all module.</t>
  </si>
  <si>
    <t xml:space="preserve">Edit and View page for approval stage name </t>
  </si>
  <si>
    <t>Add Approval Stage for all master menu Section.</t>
  </si>
  <si>
    <t>SHE IS IN LEAVE DUE TO HEALTH ISSUES</t>
  </si>
  <si>
    <t>View page for approval employee page for all module</t>
  </si>
  <si>
    <t>Edit page for approval employee name section</t>
  </si>
  <si>
    <t>Multiple selector in all hitomi report section.</t>
  </si>
  <si>
    <t>Modifications on master approval stage</t>
  </si>
  <si>
    <t>Bug Fixing in module approval stage</t>
  </si>
  <si>
    <t>Subtask creation option will be available fir raiser, creater and responsible person</t>
  </si>
  <si>
    <t>For complete status update there should be message box &amp; attachment option</t>
  </si>
  <si>
    <t>Hitomi Cannot be closed Until its sub task are not closed.</t>
  </si>
  <si>
    <t>In hitomi master search department should be selected responsible person wise</t>
  </si>
  <si>
    <t>And new status (hold) in hi tomi section . and change menu section as per user requirement</t>
  </si>
  <si>
    <t>Add remark while reopen a task by raiser person.</t>
  </si>
  <si>
    <t>Sub Task should be similar to the main hitomi task.</t>
  </si>
  <si>
    <t>Multple attachment while creating a hi-tomi</t>
  </si>
  <si>
    <t>A new column for assigned person department head name and department name with extra modification in hi-tomi listings</t>
  </si>
  <si>
    <t>DELETE OPTION IN HI-TOMI</t>
  </si>
  <si>
    <t>Create on extended date in hitomi section and number of changes in due date</t>
  </si>
  <si>
    <t>NOTIFICATIONS</t>
  </si>
  <si>
    <t>MESSAGE BOX WHILE REJECTING A HI-TOMI</t>
  </si>
  <si>
    <t>PENDING APPROVAL OF HI-TOMI</t>
  </si>
  <si>
    <t xml:space="preserve">COMPLETED </t>
  </si>
  <si>
    <t>ASSIGN TO GAYATRI MAM</t>
  </si>
  <si>
    <t>NOTIFICATIONS MODIFICATION</t>
  </si>
  <si>
    <t>Add new tab under hitomi for ( pending for final complete) in pending approval section .</t>
  </si>
  <si>
    <t>Each employee can give comments for multiple times on a particular task</t>
  </si>
  <si>
    <t>Search Box For Assigned By Department And The  Department Search Box Name Should Be Assigned By Department Search Box.</t>
  </si>
  <si>
    <t>Show reject message and reopen message in view pages</t>
  </si>
  <si>
    <t>Setting of fooding rates(All fooding list)</t>
  </si>
  <si>
    <t>FOODING-VIEW PAGE</t>
  </si>
  <si>
    <t>Setting of fooding rates(My pending list)</t>
  </si>
  <si>
    <t>STOPED</t>
  </si>
  <si>
    <t>Setting of fooding rates(Approved list)</t>
  </si>
  <si>
    <t>Setting of fooding rates(Recheck list)</t>
  </si>
  <si>
    <t>Setting of fooding rates(Cancelled list)</t>
  </si>
  <si>
    <t>recheck and cancel functionality in fooding section</t>
  </si>
  <si>
    <t>Modification of HI-TOMII reports</t>
  </si>
  <si>
    <t>Edit function of fodding page</t>
  </si>
  <si>
    <t>PENDING APPROVAL IN FOODING SECTION USING DYNAMICALLY APPROVAL MATRIX</t>
  </si>
  <si>
    <t>ISSUE FIXING IN APPROVAL MATRIX MODULE</t>
  </si>
  <si>
    <t>DYNAMIC APPROVAL MATRIX</t>
  </si>
  <si>
    <t>Payment Request For Fooding</t>
  </si>
  <si>
    <t>Fooding Payment Request Approval</t>
  </si>
  <si>
    <t>Payment Assignment</t>
  </si>
  <si>
    <t>Pending Approval Of Fooding With Notification</t>
  </si>
  <si>
    <t>Fooding Chart Current Report</t>
  </si>
  <si>
    <t>Employee Fooding Report Page</t>
  </si>
  <si>
    <t>Modification In Hitomi Pending Approval</t>
  </si>
  <si>
    <t>Parallel Approval Functionality</t>
  </si>
  <si>
    <t>Cash Range Edit Section</t>
  </si>
  <si>
    <t>1.In Action Message List, It Should Show All The Status Updates &amp; Comment Regarding That Hi-Tomi
2.In Hitomi Next Functionality Show Alert After Updating A Task And Then Redirect To Next Task.</t>
  </si>
  <si>
    <t>Edit Functionality In Fooding Expense</t>
  </si>
  <si>
    <t>Shorting Option In Hi-Tomi Report</t>
  </si>
  <si>
    <t>Add Next , Previous And Go To List Button Functionality In Hitomi View Page After Identifying The Request Is From Normal List Page Or The Pending Approval List Page</t>
  </si>
  <si>
    <t>MASTER CODE</t>
  </si>
  <si>
    <t>If Someone Hold A Hi-Tomi Then He Will Fill A Compulsory Remark Box.</t>
  </si>
  <si>
    <t>Modification In  Approval Master Matrix</t>
  </si>
  <si>
    <t>OPERATIONAL ISSUE</t>
  </si>
  <si>
    <t>Testing Issue Fix Of Fooding Expense</t>
  </si>
  <si>
    <t>Modification In Approval Master</t>
  </si>
  <si>
    <t>Add Validation In The Pay Botton Of Bank Api Implementation</t>
  </si>
  <si>
    <t>Cash Range  Entries Approval Matrix Issue Fix</t>
  </si>
  <si>
    <t xml:space="preserve">Manage Benificiary Form Page And Edit Page </t>
  </si>
  <si>
    <t>Testing Issue Fix Of The Approval Master Module</t>
  </si>
  <si>
    <t>Multiple Attachment</t>
  </si>
  <si>
    <t>Fooding Pending Approval Issue Fix</t>
  </si>
  <si>
    <t xml:space="preserve">Parallel &amp; Non Parallel Function Implment In The Approval Matrix </t>
  </si>
  <si>
    <t>Parallel &amp; Non Parallel Code Bind In The Fooding Section</t>
  </si>
  <si>
    <t>In A 4Stage Approval, After 3Rd Stage When We Delete 2Nd &amp; 3Rd Stage, The Status Of The Entry Is Showing Blank</t>
  </si>
  <si>
    <t>2ND PHASE</t>
  </si>
  <si>
    <t>In Cash Range If We Select Same Approver For Both Ranges It Not Showing All Entries</t>
  </si>
  <si>
    <t>Fix Sequential Stage No Entry Issue In Approval Matrix</t>
  </si>
  <si>
    <t>Modification In Person Wise Hi Tomi Generation Mis Report Page As Per New Design Section</t>
  </si>
  <si>
    <t>Update Process Guide For Approval Matrix</t>
  </si>
  <si>
    <t>Solve Parallel And Non Parallel Issue In Fooding Section</t>
  </si>
  <si>
    <t>Person Wise Hi Tomi Generation Mis Report 2Nd Stage Implementation</t>
  </si>
  <si>
    <t>Dept Head Wise  Hi-Tomi Generation Mis 2Nd Stage Implementation</t>
  </si>
  <si>
    <t>Person Wise Hi-Tomi Mis Report 2Nd Stage Implementation</t>
  </si>
  <si>
    <t>Dept Head Wise  Hi-Tomi Mis 2Nd Stage Implementation</t>
  </si>
  <si>
    <t>Generation And Closer Report</t>
  </si>
  <si>
    <t>Re Assign Hi-Tomi</t>
  </si>
  <si>
    <t>Solve Hitomi Issue In View Page</t>
  </si>
  <si>
    <t>Hi tomi assigned points issue fix.</t>
  </si>
  <si>
    <t>Download excel in all hitomi list page.</t>
  </si>
  <si>
    <t xml:space="preserve"> Calculation And  Header Issues In Hitomi  Excel Reports </t>
  </si>
  <si>
    <t xml:space="preserve"> Modification in all hitomi listpage </t>
  </si>
  <si>
    <t>download excel in all hitomi list page.</t>
  </si>
  <si>
    <t>Solve wrong calculation in person wise hitomi mis report</t>
  </si>
  <si>
    <t xml:space="preserve">Design modification in all hitomi report pages </t>
  </si>
  <si>
    <t>solve hitomi error</t>
  </si>
  <si>
    <t xml:space="preserve">show re-assign status details in hitomi view page </t>
  </si>
  <si>
    <t>Approval matrix non cash range edit page issue check</t>
  </si>
  <si>
    <t>DEV ISSUE FIX</t>
  </si>
  <si>
    <t>solve hitomi error - When we click on Go to list from notification section of a Hi-tomi. The page is showing insufficient &amp; wrong Data</t>
  </si>
  <si>
    <t xml:space="preserve">Show re-assign status details in hitomi view page </t>
  </si>
  <si>
    <t>aLL ASSIGNED BY MW,,ALL ASSIGNED TO ME</t>
  </si>
  <si>
    <t>show color coding of different Hi-tomi task status details in all hitomi ,all assigned by me , all assigned to me list pages</t>
  </si>
  <si>
    <t>Approval matrix</t>
  </si>
  <si>
    <t xml:space="preserve">analyse and solve approval matrix non cash range and cash range edit page issue </t>
  </si>
  <si>
    <t>RATE REQUEST</t>
  </si>
  <si>
    <t xml:space="preserve">Rate request form page modification in purchase module </t>
  </si>
  <si>
    <t>Approval matrix issue fix</t>
  </si>
  <si>
    <t>EMD REGISTER</t>
  </si>
  <si>
    <t>EMD Register mis with new design and all functionality</t>
  </si>
  <si>
    <t>WORKING CAPITAL</t>
  </si>
  <si>
    <t xml:space="preserve">Registered Working Capital mis with new design and all functionality and isssue fix </t>
  </si>
  <si>
    <t>Modification in get approver function in approvalmatrix function page .</t>
  </si>
  <si>
    <t>RECENT UPDATE HI TOMI</t>
  </si>
  <si>
    <t>Recently updated hitomi excel download issue and test getapprover function in fd processing</t>
  </si>
  <si>
    <t>Modification in  finance grouping  module in Iyro ERP</t>
  </si>
  <si>
    <t>MANAGE BAK</t>
  </si>
  <si>
    <t>Remove approval process from manage bank ,manage bank account under master menu in Irus erp</t>
  </si>
  <si>
    <t>IYRS</t>
  </si>
  <si>
    <t xml:space="preserve"> solve page issues in segregated finance module </t>
  </si>
  <si>
    <t>RECENTLY UPDATED HITOMI</t>
  </si>
  <si>
    <t xml:space="preserve">Upload files and test recently updated hitomi list page in dev server </t>
  </si>
  <si>
    <t>Test getapprover function for parallel and non parallel in cash and non cash range in fooding module and modify accordingly</t>
  </si>
  <si>
    <t>Pending approval</t>
  </si>
  <si>
    <t>Remove * mark from select query in hitomi pending  approval and testing</t>
  </si>
  <si>
    <t>Implement segment manage and factory manager in set postion (Also followed second stage)</t>
  </si>
  <si>
    <t xml:space="preserve">Test all functionality in set postion module in dev server </t>
  </si>
  <si>
    <t xml:space="preserve">Approval matrix edit page issue </t>
  </si>
  <si>
    <t xml:space="preserve">Impliment segment manager and factory manager in approval matrix add ,edit ,list and view page </t>
  </si>
  <si>
    <t>xampp and erp setup in system</t>
  </si>
  <si>
    <t>Recurring Hi-Tomi</t>
  </si>
  <si>
    <t>4Th Individual Type Multiple Employee Field Remains Opened In Edit - Edit Page</t>
  </si>
  <si>
    <t>On Submit In Edit Page Form Not Submitting .</t>
  </si>
  <si>
    <t>Duplicate Entry In Set Position .</t>
  </si>
  <si>
    <t>Resigned Employee Id Remove</t>
  </si>
  <si>
    <t>Position Spelling In Approval Matrix Select Position Label</t>
  </si>
  <si>
    <t>Update Process Guide Of Approval Matrix As Per New Requirment.</t>
  </si>
  <si>
    <t>Impliment New Design In Form And List Pages Of Approval Matrix</t>
  </si>
  <si>
    <t>Cash Limit Validation For Different Stages Must Be Added</t>
  </si>
  <si>
    <t>L NO</t>
  </si>
  <si>
    <t>In List View Page Supplier Name Column Required Rate Request</t>
  </si>
  <si>
    <t>Cs Must Sort From L1 To Highest From Left To Right</t>
  </si>
  <si>
    <t>MGMT</t>
  </si>
  <si>
    <t>Target Acchiment Approval Work With Notification</t>
  </si>
  <si>
    <t>Changing Supervisor To Ra In Add Target Page,Ra Specific Pdf Excel In Acv List</t>
  </si>
  <si>
    <t>TARGET VS ACHIVMENT</t>
  </si>
  <si>
    <t>Target Vs Achievement Listing Change As Per The Final Approval</t>
  </si>
  <si>
    <t>Target Achiment Pending Approval Work With Notification</t>
  </si>
  <si>
    <t>Issue Fixation In Target Vs Achievement</t>
  </si>
  <si>
    <t>Kt Transfer From Sandeep Jena - Transport ,Vendor , Suplier  Invoice Processing</t>
  </si>
  <si>
    <t>PFR REPORT</t>
  </si>
  <si>
    <t>Purpose Fullfillment Report</t>
  </si>
  <si>
    <t>Purpose Fullfillment Report Dynamic Approval Link</t>
  </si>
  <si>
    <t>BENEFICIARY</t>
  </si>
  <si>
    <t>Beneficiary Processing In Pending Approval .</t>
  </si>
  <si>
    <t xml:space="preserve">SUPPLIER INVOICE   </t>
  </si>
  <si>
    <t>Supplier Invoice Enhancements</t>
  </si>
  <si>
    <t>Multiple Attachment And Pfr Related Fields Showing In Other Payment Request View Page.</t>
  </si>
  <si>
    <t>Pfr Pending Approval Link With Notification</t>
  </si>
  <si>
    <t>Supplier Invoice Enhancements &amp; Dynamic Approval</t>
  </si>
  <si>
    <t>OTHER PAYMENT REQUEST</t>
  </si>
  <si>
    <t xml:space="preserve">Modification In Add Other Payment Request And View Other Payment Request </t>
  </si>
  <si>
    <t xml:space="preserve">Image Zooming  And Rotate Functionlity In Payment Request </t>
  </si>
  <si>
    <t>All Payment Requests (Php Pagination, Filter, Sorting, Searching ,Excel)</t>
  </si>
  <si>
    <t>SUPPLIER INVOICE ENRY, SUPPLIER INVOICE APPROVAL</t>
  </si>
  <si>
    <t>Php Pagination Adding In Supplier Invoice Entry Listing.
2.Adding Pending Supplier Invoice Processing (Approval) In Pending Approva</t>
  </si>
  <si>
    <t xml:space="preserve">Live Issue Modification In All Payment Requests. </t>
  </si>
  <si>
    <t>MANAGE LOCATION</t>
  </si>
  <si>
    <t>Manage Location issue fix</t>
  </si>
  <si>
    <t>SUPPLIER INVOICE ENRY</t>
  </si>
  <si>
    <t>Testing All Functionality In Supplier Invoice Entry And Approval</t>
  </si>
  <si>
    <t>VEBDER CREADIT LIMIT</t>
  </si>
  <si>
    <t>Vendor credit limit link with payment request .</t>
  </si>
  <si>
    <t>SUPPIER INVOICE APPROVAL</t>
  </si>
  <si>
    <t>Test Supplier Invoice entry and approval for Update in Live</t>
  </si>
  <si>
    <t xml:space="preserve">PFR issue solving and modification </t>
  </si>
  <si>
    <t>All</t>
  </si>
  <si>
    <t>Data base transforming for  new Dev server</t>
  </si>
  <si>
    <t>CREDIT LIMIT</t>
  </si>
  <si>
    <t>Expiry date in CREDIT LIMIT (Vendor ) .</t>
  </si>
  <si>
    <t xml:space="preserve">Entry old payment request in PFR and changes </t>
  </si>
  <si>
    <t xml:space="preserve"> Adding Restriction in Vendor Payment request while raise request. </t>
  </si>
  <si>
    <t>ALL SECURITY REPORT</t>
  </si>
  <si>
    <t xml:space="preserve">Excel download  in security report </t>
  </si>
  <si>
    <t>Testing the Finance Payment Request module and pending approvals payment request in the Dev Server.</t>
  </si>
  <si>
    <t>GENERAL LEDGER</t>
  </si>
  <si>
    <t xml:space="preserve">General Ledger  MIS report </t>
  </si>
  <si>
    <t>VENDER INVOICE PROCESSING</t>
  </si>
  <si>
    <t>Vende invoice processing with 2nd stage dynamic approval and design</t>
  </si>
  <si>
    <t>TESTING ISSUE FIX</t>
  </si>
  <si>
    <t>TRANSPORTER INVOICE PROCESSING</t>
  </si>
  <si>
    <t>Dynamic approval link in transporter invoice processing and 2nd stage design</t>
  </si>
  <si>
    <t xml:space="preserve">Add all fieldname(date,expense no, particulars) in searching in general ledger. </t>
  </si>
  <si>
    <t>LC PROCESSING</t>
  </si>
  <si>
    <t xml:space="preserve">LC Entry New design in listing page. </t>
  </si>
  <si>
    <t xml:space="preserve">LC Assignement New design in listing page. </t>
  </si>
  <si>
    <t>Job Order Credit Limit New Design &amp; Dynamic Approval</t>
  </si>
  <si>
    <t>SUPPLIER INVOICE PROCESSING</t>
  </si>
  <si>
    <t>Supplier Invoice Live issue fixing</t>
  </si>
  <si>
    <t>payment assign</t>
  </si>
  <si>
    <t xml:space="preserve">Payment Assign for LC processing (live issue for show multiple invoice) . flow checking LC entry ,Payment Initial Assign View page Rectification for LC processing type
</t>
  </si>
  <si>
    <t>VENDER INVOICEPROCESSIING</t>
  </si>
  <si>
    <t>VENDER INVOICE PROCESSING TESTING ISSUE FIX</t>
  </si>
  <si>
    <t>IYRO CRM approval removing (finance module Vendor ,Lc)</t>
  </si>
  <si>
    <t>Live issue and changes in Supplier Entry access  // Working on tester report (vendor invoice )</t>
  </si>
  <si>
    <t>Testing Issue</t>
  </si>
  <si>
    <t xml:space="preserve">Bank Transaction API testing in postman. </t>
  </si>
  <si>
    <t>All Payment page API work</t>
  </si>
  <si>
    <t xml:space="preserve">Working on Payment pending Modal page </t>
  </si>
  <si>
    <t xml:space="preserve">Some research related to FinTech Service (given by K.K sir ) </t>
  </si>
  <si>
    <t xml:space="preserve">PFR section all excel and other payment request trail </t>
  </si>
  <si>
    <t xml:space="preserve">Supplier invoice Billied Value and Total value backend chagnes (435) recoreds  </t>
  </si>
  <si>
    <t>parallel approval for vendor payment request.</t>
  </si>
  <si>
    <t>Finance Report ( Rectification listing amount and ledger amount miss match) rectification work.</t>
  </si>
  <si>
    <t>Vendor invoice testing issue report solving</t>
  </si>
  <si>
    <t>Pending approvals HR section review and Design analysis</t>
  </si>
  <si>
    <t xml:space="preserve"> New pending approval Count and Finance listing part</t>
  </si>
  <si>
    <t>Additional Invoice without PO</t>
  </si>
  <si>
    <t>Mrn,Lc,Cheque Link In Payment</t>
  </si>
  <si>
    <t>TGT VS ACV</t>
  </si>
  <si>
    <t>Dynamic approval implementation in target achievement module</t>
  </si>
  <si>
    <t xml:space="preserve"> SUB SUB MODULE</t>
  </si>
  <si>
    <t>REMARKES</t>
  </si>
  <si>
    <t>INPUTER MATRIX</t>
  </si>
  <si>
    <t>Inputer Matrix</t>
  </si>
  <si>
    <t>MASTER GENERAL</t>
  </si>
  <si>
    <t>Manage Customer Listing</t>
  </si>
  <si>
    <t>MANAGE CREADITOR</t>
  </si>
  <si>
    <t>Manage Creditor Listing</t>
  </si>
  <si>
    <t>Testing Issue Of Manage Customer, Creditor</t>
  </si>
  <si>
    <t>Dynamic Approval Functionality In Rent Module .</t>
  </si>
  <si>
    <t>RENT CLOSER</t>
  </si>
  <si>
    <t>Close Functionality (Rent Closure) In Rent Section (Entry Part)</t>
  </si>
  <si>
    <t>RENT DETAILS</t>
  </si>
  <si>
    <t>Show Approval Trail In Rent View Page.</t>
  </si>
  <si>
    <t>Dynamic Approval Link With Manage Customer</t>
  </si>
  <si>
    <t>Excel Download In The Hi-Tomi</t>
  </si>
  <si>
    <t>Dynamic Approval Link With Manage Creditor</t>
  </si>
  <si>
    <t>Manage Creditor Testing Issue Fix</t>
  </si>
  <si>
    <t>Manage Customer In Pending Approval</t>
  </si>
  <si>
    <t>Manage Creditor In Pending Approval (All Four Section )</t>
  </si>
  <si>
    <t>Documentatation</t>
  </si>
  <si>
    <t>Documentation Of Manage Creditor</t>
  </si>
  <si>
    <t>Pagination In Creditor'S Supplier Section</t>
  </si>
  <si>
    <t>IN COMPLETE</t>
  </si>
  <si>
    <t xml:space="preserve">RE ASSIGNED TO SAILESH </t>
  </si>
  <si>
    <t>All security type</t>
  </si>
  <si>
    <t>BG processing</t>
  </si>
  <si>
    <t>BG Processing new desigh implementation with dynamic approval</t>
  </si>
  <si>
    <t xml:space="preserve">DEVELOPER IS ON LEAVE </t>
  </si>
  <si>
    <t>General</t>
  </si>
  <si>
    <t>Manage creditor</t>
  </si>
  <si>
    <t>Modifications in supplier, vendor, transport, other of manage creditor with dynamic approval</t>
  </si>
  <si>
    <t>CHARITY</t>
  </si>
  <si>
    <t>Charity 2nd stage design implementation</t>
  </si>
  <si>
    <t>2ND PHASE DESIGN</t>
  </si>
  <si>
    <t>BG PROCESSING</t>
  </si>
  <si>
    <t>Documentation of BG processing by ER diagram</t>
  </si>
  <si>
    <t xml:space="preserve">Segregate Expense Module </t>
  </si>
  <si>
    <t>New edit page creation in bg processing</t>
  </si>
  <si>
    <t>Modifications in manage customer</t>
  </si>
  <si>
    <t>Manage creaditor testing issue fix</t>
  </si>
  <si>
    <t>Changes in bg processing</t>
  </si>
  <si>
    <t xml:space="preserve"> RECENTLY UPDATED HI TOMI LIST</t>
  </si>
  <si>
    <t>New design  implementation in hi tomi (RECENTLY UPDATED HI TOMI LIST)</t>
  </si>
  <si>
    <t>ASSIGNED BY ME</t>
  </si>
  <si>
    <t>ALL HITOMI</t>
  </si>
  <si>
    <t>Code optimization and implementation of new design in All HI TOMI List Assigned By Me</t>
  </si>
  <si>
    <t>Modification in finance security in irus erp</t>
  </si>
  <si>
    <t>OPENED HITOMI</t>
  </si>
  <si>
    <t>Code optimization and implementatin of new dsign in  All Opened HITOMI List Assigned By Me</t>
  </si>
  <si>
    <t>CLOSED HITOMI</t>
  </si>
  <si>
    <t>code optimization and implementation of new design in All Closed HITOMI List Assigned By Me</t>
  </si>
  <si>
    <t>Fixing issues of pending hitomi assigned by me (reassign to me from soumya task)</t>
  </si>
  <si>
    <t>Fixing Issue in bg processing of devlopment server and also in manage creaditor issue fixing.</t>
  </si>
  <si>
    <t xml:space="preserve">Testing Segregated Finance module in my local and issue solving in manage creditor </t>
  </si>
  <si>
    <t>EMD processing</t>
  </si>
  <si>
    <t xml:space="preserve">EMD processing dynamic approval </t>
  </si>
  <si>
    <t>2nd phase design  of recently updated hitomi issue fix</t>
  </si>
  <si>
    <t>CPBG</t>
  </si>
  <si>
    <t xml:space="preserve">Dynamic approval with 2nd phase design in CPBG Processing 
</t>
  </si>
  <si>
    <t>MANAGE CREDITOR</t>
  </si>
  <si>
    <t>Adding mandatory TAN field in Add page of Manage creditor</t>
  </si>
  <si>
    <t xml:space="preserve">Remove * from querys of BG Processing, EMD Processing, CPBG Processing in Finance Module </t>
  </si>
  <si>
    <t>Tan number implementation with validation changes in all 4 section's update pages of manage creditor</t>
  </si>
  <si>
    <t>Tan number implementation with validation changes and star mark removal in manage customer of master module</t>
  </si>
  <si>
    <t>SPBG</t>
  </si>
  <si>
    <t>Dynamic approval with 2nd phase design in SPBG Processing of Finance Module,parallel approval in spbg processing</t>
  </si>
  <si>
    <t>Bg issue fix and new modifucation</t>
  </si>
  <si>
    <t>MANAGE CREDITOR/CUSTOMER</t>
  </si>
  <si>
    <t xml:space="preserve">pagination in listing page of spbg pending approval </t>
  </si>
  <si>
    <t>TESTING BUG</t>
  </si>
  <si>
    <t>JOB ORDER CANCEL</t>
  </si>
  <si>
    <t>VENDOR ASSGINMENT</t>
  </si>
  <si>
    <t>COLLECTION SUPPLY PART WORK</t>
  </si>
  <si>
    <t>ORDER RECIPT</t>
  </si>
  <si>
    <t>PENDING APPROVAL FOR BOM</t>
  </si>
  <si>
    <t>Bom modification</t>
  </si>
  <si>
    <t>Recheck  add on Bom Entry on Purchase module</t>
  </si>
  <si>
    <t>job order cancel approve modification</t>
  </si>
  <si>
    <t>Create bms, subbms, order receipt ,bom for resco type project.</t>
  </si>
  <si>
    <t>Resco type project testing</t>
  </si>
  <si>
    <t>Purchase module KT Transfer from umesh sir.</t>
  </si>
  <si>
    <t>ADD BOM</t>
  </si>
  <si>
    <t>save and draft option on bom</t>
  </si>
  <si>
    <t>Testing the save and draft options on both project and purchase module. And upload in live</t>
  </si>
  <si>
    <t>Resco type project modification both purchase and project module.</t>
  </si>
  <si>
    <t>changes the qty calculation on job order according to their Billing qty.</t>
  </si>
  <si>
    <t>Create deduction master link with finance sub type and deduction dynamic and project deduction value calculation on bom</t>
  </si>
  <si>
    <t>Deduction part dynamic on view part and version wise store deduction dynamic</t>
  </si>
  <si>
    <t>Deduction part dynamic implement on resco type project.</t>
  </si>
  <si>
    <t>Job order status modification according to the additional job order and rate contract job order.</t>
  </si>
  <si>
    <t>job order available qty calculation according to new additional biiling qty</t>
  </si>
  <si>
    <t>Change Labour Expenditure qty on bom according to the additional billing qty.</t>
  </si>
  <si>
    <t>Change vendor assignment qty according to the additional billing qty</t>
  </si>
  <si>
    <t>PROJECT-API</t>
  </si>
  <si>
    <t>PROJECT MASTER API</t>
  </si>
  <si>
    <t>Vendor assignment rate links on both additional and normal job order according to their vendor rate and additional vendor rate.</t>
  </si>
  <si>
    <t>Daily progress report(work update)API</t>
  </si>
  <si>
    <t>Modification on vendor assignment according to there additional billing qty</t>
  </si>
  <si>
    <t>Due to leave</t>
  </si>
  <si>
    <t>Job order Lose type</t>
  </si>
  <si>
    <t>Bms modification according to the collection module requirement</t>
  </si>
  <si>
    <t>BMS WORK WITH MULTIPLE BILLING</t>
  </si>
  <si>
    <t>EDIT PART OF MULTIPLE BILLING</t>
  </si>
  <si>
    <t>Bom Work Value / Labour Expenditure condition change according to the additional billing qty</t>
  </si>
  <si>
    <t>Additional job order converted to regular job order</t>
  </si>
  <si>
    <t>Store stock report</t>
  </si>
  <si>
    <t>vendor assignment coding as well as table modification due to habitat issues</t>
  </si>
  <si>
    <t>Loose job order type modification according the billing qty</t>
  </si>
  <si>
    <t>Loose job order Vendor assignment</t>
  </si>
  <si>
    <t>Rwss project's version wise material changes</t>
  </si>
  <si>
    <t>BILL CONVERSION AS PER NEW BM QTY</t>
  </si>
  <si>
    <t>BILL CONVERSION AS PER BM QTY ON SUPPLY PART</t>
  </si>
  <si>
    <t>LOSE JOB ORDER LIVE ,CHANGES IN BOM</t>
  </si>
  <si>
    <t xml:space="preserve">JOB ORDER REQUEST WITHOUT RATE </t>
  </si>
  <si>
    <t>PR WISE SUPPLER WISE DELAY</t>
  </si>
  <si>
    <t xml:space="preserve">working on bom excel download and bms date delete.	</t>
  </si>
  <si>
    <t>Collection pending approval live and with out work all type job order live.</t>
  </si>
  <si>
    <t>Muniguda BM changes and local set up on project valuation,billing qty and additional bms,subbms.</t>
  </si>
  <si>
    <t>PROJECT MODULE KT TRANSFER FROM KRUSHNA CH SAHOO</t>
  </si>
  <si>
    <t>Delete muniguda project subms and checking ANERT Kerala Project flow and delete village.</t>
  </si>
  <si>
    <t>Live vendor assignment modification page and BOM modification page.RWSS RAMNAGUDA project flow and delete village and modification on job order.</t>
  </si>
  <si>
    <t xml:space="preserve">PWBC Report discussion &amp; analysis </t>
  </si>
  <si>
    <t>Changes in order reciept</t>
  </si>
  <si>
    <t>Material part modification and discussion with sushant sir regarding inventory part.</t>
  </si>
  <si>
    <t>PROJECT VALUEATION ISSUE FIX AND CHECK</t>
  </si>
  <si>
    <t>WORK UPDATE LINK WITH VENDOR VOUCHER ENTRY</t>
  </si>
  <si>
    <t>ADDITIONAL WORK UPDATE LIVE ISSUE FIX,BACKEND CHANGE OF BM(PLLANING)</t>
  </si>
  <si>
    <t>Approver changes in collection module,check recotype project and change project id in resco,cmc,project module</t>
  </si>
  <si>
    <t>Restriction apply on all type job order</t>
  </si>
  <si>
    <t>Add state in the order receipt and change table structure and modify existing data in live, and check where we use the state from the order receipt.</t>
  </si>
  <si>
    <t>Check the project module state flow due to changes on order receipt table structure.live material modification part and discussion with sushant sir regarding collection module.live all user access changes on the project module. AND check Maintenance module state flow.maintenance flow checking due to change on order receipt and changes upload on live.</t>
  </si>
  <si>
    <t>Check category, sub category ,group creation, sub group creation master data</t>
  </si>
  <si>
    <t>Collection modification live and all dpr section live.</t>
  </si>
  <si>
    <t>Inverntory module Flow check</t>
  </si>
  <si>
    <t>Pdf design in collection module and live master organization.</t>
  </si>
  <si>
    <t>Modification of material master and category ,sub category ,group,sub group</t>
  </si>
  <si>
    <t>Restriction apply on BOM both epc type and resco type</t>
  </si>
  <si>
    <t>Add restriction on materials ,BMS,BMW on bom basis up on save option.</t>
  </si>
  <si>
    <t>Project Valuation Live issue</t>
  </si>
  <si>
    <t>ERP Set for ACPL-ABHISEK Client</t>
  </si>
  <si>
    <t>working on bms edit part for billing ,Pertchart live and test the material issue,Add excel All listing page of project module and inventory testing</t>
  </si>
  <si>
    <t>Testing on group,subgroup ,category, sub category and material part.</t>
  </si>
  <si>
    <t>Work on acpl erp and billing qty,working issue on dpr and job order and check collection bill follow up.</t>
  </si>
  <si>
    <t>Inventory module live and collection module EI PI check,New erp set up for new client  and project module kt to sithesh.</t>
  </si>
  <si>
    <t>working on job order approval modification.</t>
  </si>
  <si>
    <t xml:space="preserve">MANUFACTURING </t>
  </si>
  <si>
    <t>Upload files on live and dev server all assigned module,Task assign to puja and sitesh and manufacturing flow discussion with janmejaya.</t>
  </si>
  <si>
    <t>Check additional work update and upload in live.</t>
  </si>
  <si>
    <t>Iyro erp inventory module and master data  for both acpl and irus set up</t>
  </si>
  <si>
    <t>Collection live issue and file upload Cmc and resco complain in live.</t>
  </si>
  <si>
    <t>CRMWTP  Material merging  with project material.</t>
  </si>
  <si>
    <t>All DPR section code merging on live and ordere receipt change planing.</t>
  </si>
  <si>
    <t xml:space="preserve">Table merging of order receipt with vendor assignment, procurement request, ,DPR,village quantity </t>
  </si>
  <si>
    <t>File upload on all job order</t>
  </si>
  <si>
    <t>API modification for suryam finder and discussion  for close PR</t>
  </si>
  <si>
    <t>Anert project location change in all related table in live.</t>
  </si>
  <si>
    <t xml:space="preserve">Working on work value MIS and vendor assignment live issue </t>
  </si>
  <si>
    <t>Project valuation MIS and Check in check out API for location tracking.</t>
  </si>
  <si>
    <t>Material categorisation will be live with approval flow group, sub group category, sub category.</t>
  </si>
  <si>
    <t>Live Project DPR Material consumption part , Check and Live MIS report</t>
  </si>
  <si>
    <t>Testing and issue fixed on all section of project module due to version update on server.collection live issue fix.</t>
  </si>
  <si>
    <t>vender assignment live issue fix,Discussion with souvik MIS related and modifiaction dpr.</t>
  </si>
  <si>
    <t>PI and EI change in live server and material  consumption live and MIS check .</t>
  </si>
  <si>
    <t>TREDA MICROGRID  Project changes</t>
  </si>
  <si>
    <t>File upload and collection module issue check</t>
  </si>
  <si>
    <t>Server migration issue fix</t>
  </si>
  <si>
    <t xml:space="preserve"> IRUS erp set up.</t>
  </si>
  <si>
    <t xml:space="preserve"> Code  mearge of all DPR on live server</t>
  </si>
  <si>
    <t>Change all approver in project  BMS,sub bms,additional BMS,addition sub bms  Master and add put  kk sir id in all project module, ALL MIS upload on live</t>
  </si>
  <si>
    <t>Convert ALL requested  aditional job order to regular job order.</t>
  </si>
  <si>
    <t xml:space="preserve">convert to bill live issue </t>
  </si>
  <si>
    <t>Project office Requisition dev issue , project and inventory live issue.</t>
  </si>
  <si>
    <t>DPR image delete for free up space</t>
  </si>
  <si>
    <t xml:space="preserve">PI and EI bill of collection remove from back end live </t>
  </si>
  <si>
    <t>Check all responsible module segregation.</t>
  </si>
  <si>
    <t>Run rate MIS.</t>
  </si>
  <si>
    <t>RESCO</t>
  </si>
  <si>
    <t>check and upload on bill deatils mis and module cleaning mis.,Check bom dispatch report and check collection deduction part</t>
  </si>
  <si>
    <t xml:space="preserve">All MIS check and update  and live complete MIS  </t>
  </si>
  <si>
    <t>Live all dpr changes and assign modify mis to team members and go through the file movement flow in collection.</t>
  </si>
  <si>
    <t>Remove primary from material part and test the material part .</t>
  </si>
  <si>
    <t>Check work update calculation and correct it.and also check  flow work update to voucher entry.</t>
  </si>
  <si>
    <t>Check PM-KUSUM Phase-3 Uttar Pradesh project flow and allow to change location on order receipt.</t>
  </si>
  <si>
    <t>Project valation</t>
  </si>
  <si>
    <t>project valuation recheck  live issue</t>
  </si>
  <si>
    <t>Backend changes on bill conversion.</t>
  </si>
  <si>
    <t>Test and make a video  for project module.</t>
  </si>
  <si>
    <t>Check collection deduction part.</t>
  </si>
  <si>
    <t xml:space="preserve">change in BMS and BMW description, BMS Percentage and Valuations ,check Bms modification  and live,
</t>
  </si>
  <si>
    <t>Project module work update related sub module and table structure discussion  and live issue fix</t>
  </si>
  <si>
    <t>Test work update part  and changes on all dpr upload in live.</t>
  </si>
  <si>
    <t>Irus erp set up according to the client requirement and check module flow.</t>
  </si>
  <si>
    <t>list the unuse and use  table in erp</t>
  </si>
  <si>
    <t xml:space="preserve">vendor live issue check and collection module changes approver </t>
  </si>
  <si>
    <t>CONSTRUCTION ERP</t>
  </si>
  <si>
    <t>Construction ERP devlopment.</t>
  </si>
  <si>
    <t>VENDER ASSIGNMENT,REQUESTION AND WORK UPDATE</t>
  </si>
  <si>
    <t>update location details on all UTTAR PRADESH  project on billing qty,vendor assignment ,requisition and work update.</t>
  </si>
  <si>
    <t>update location details on all Rwss phulbani project on billing qty,vendor assignment ,requisition and work update.</t>
  </si>
  <si>
    <t>CATEGORY ,SUB CATEGORY,MATERIAL</t>
  </si>
  <si>
    <t>Testing  code generation part group ,subgroup, category ,subcategory material and  live the modification.</t>
  </si>
  <si>
    <t>ORDER RECEPT</t>
  </si>
  <si>
    <t>Order receipt requirment and project flow discussion with puja.,Add location id on vendor assignment ,all type requisition and work update</t>
  </si>
  <si>
    <t>Live maintenance and resco no work functionality  and fix bom live issue</t>
  </si>
  <si>
    <t>check cms theme ,locally install Laravel and Check pending approval function page</t>
  </si>
  <si>
    <t>Discussion with satya Regarding CMS and making planning and create strucutre for database design  on CMS.</t>
  </si>
  <si>
    <t xml:space="preserve">Time base job order </t>
  </si>
  <si>
    <t>Maintence live issue fix .</t>
  </si>
  <si>
    <t>Check  project handover data flow with cmc and change the handover table structure.</t>
  </si>
  <si>
    <t>Check Direct PI in dev server and list out the flow related on order receipt changes.</t>
  </si>
  <si>
    <t>JOB ORDER</t>
  </si>
  <si>
    <t>Working On maintenance job order</t>
  </si>
  <si>
    <t>Making excel for all module and sub module for * remove in live.</t>
  </si>
  <si>
    <t>Additoional work update</t>
  </si>
  <si>
    <t>Test additional work update and live additional work update , Godown master changes live.</t>
  </si>
  <si>
    <t>Discussion with puja regarding changes of project module order receipt changes and live all required changes.</t>
  </si>
  <si>
    <t>Changes billing qty,requsition and vendor assignment due to order receipt change in dev server.</t>
  </si>
  <si>
    <t>Testing
  order receipt changes and add location ID on work update and project DPR.</t>
  </si>
  <si>
    <t>Change ALL PM KUSUM Phase-III project billing percentage and check project and collection module.</t>
  </si>
  <si>
    <t>Back end cmc  habitat date change on live.</t>
  </si>
  <si>
    <t>Backend changes of CMC complain in live given by user</t>
  </si>
  <si>
    <t xml:space="preserve"> job order reasign cancel request.</t>
  </si>
  <si>
    <t xml:space="preserve"> * mark removal from project Master module.</t>
  </si>
  <si>
    <t>Date update on CMC project on live server</t>
  </si>
  <si>
    <t>Check collection issue and backend changes village list .</t>
  </si>
  <si>
    <t>Live collection and resco module after * mark remove and check pending approval function page .</t>
  </si>
  <si>
    <t>Access given to AK sir list  given by mangment</t>
  </si>
  <si>
    <t>Live maintenance  module and direct PI (collection module)</t>
  </si>
  <si>
    <t>Procurement Request Bm Wise Revise If Some Material Requested In Loose</t>
  </si>
  <si>
    <t>Make a remark option at the time of Raise Requisition So that we can write something about the material</t>
  </si>
  <si>
    <t>Pwbc- work ageing</t>
  </si>
  <si>
    <t>Pwbc Report - Billing And Collection</t>
  </si>
  <si>
    <t>Bill Conversion Part For Maintenance</t>
  </si>
  <si>
    <t>Jcc Follow Master Name Change To Be Change Into File Movement</t>
  </si>
  <si>
    <t>PI number should be auto generate as per company wise</t>
  </si>
  <si>
    <t>Consumption As Per Bill Print Request report</t>
  </si>
  <si>
    <t>Bill Conversion For Loose Works</t>
  </si>
  <si>
    <t>Bill Print And Billing For Loose Works</t>
  </si>
  <si>
    <t>In Every Version Of Bom It Must Higlight The Changed Data, Present And Previous Data</t>
  </si>
  <si>
    <t>Gst In Bom Part</t>
  </si>
  <si>
    <t>Deduction Dynamic In Bom</t>
  </si>
  <si>
    <t>Qty Reduce In Procurement Request</t>
  </si>
  <si>
    <t>SUB SUB  MODULE</t>
  </si>
  <si>
    <t xml:space="preserve"> STATUS</t>
  </si>
  <si>
    <t>ADD MATERIAL</t>
  </si>
  <si>
    <t>ADD CLIENT</t>
  </si>
  <si>
    <t>ADD UNIT</t>
  </si>
  <si>
    <t>HANDOVER ACCEPTANCE</t>
  </si>
  <si>
    <t>ADD DPR</t>
  </si>
  <si>
    <t>WORK DPR</t>
  </si>
  <si>
    <t>SITE VISIT DPR</t>
  </si>
  <si>
    <t>STORE DPR</t>
  </si>
  <si>
    <t>ADD VALUATION</t>
  </si>
  <si>
    <t>REGISTER A COMPLAINT</t>
  </si>
  <si>
    <t>TESTING AND CLEANING ASSIGNMENT</t>
  </si>
  <si>
    <t>PROCUMENT REQUEST</t>
  </si>
  <si>
    <t>BACKWASH UPADTE</t>
  </si>
  <si>
    <t>COMPLAINT REGISTER</t>
  </si>
  <si>
    <t>INSTALLATION &amp; BILLING REGISTER</t>
  </si>
  <si>
    <t>TESTING UPDATE</t>
  </si>
  <si>
    <t>BILL CONVERSATION</t>
  </si>
  <si>
    <t>TESTING ISSUE AND FOLLOW UP</t>
  </si>
  <si>
    <t>MRN</t>
  </si>
  <si>
    <t xml:space="preserve">MY COMPLAINT </t>
  </si>
  <si>
    <t>Create new resco add complain , Create master of resco complain type</t>
  </si>
  <si>
    <t>Resco Complain Ticket status report and technician ticket status report</t>
  </si>
  <si>
    <t>Code analysis of vendor rate request part of project module</t>
  </si>
  <si>
    <t>Modification of Vendor rate request of project Module</t>
  </si>
  <si>
    <t>Additional Vendor Request</t>
  </si>
  <si>
    <t>regular vendor request</t>
  </si>
  <si>
    <t>Pending Approval link of maintenance procurement request</t>
  </si>
  <si>
    <t>Pending Approval link of resco procurement request</t>
  </si>
  <si>
    <t>Modification of Vendor rate request and additional vendor request</t>
  </si>
  <si>
    <t>linking Pending approval of vendor rate request , additional endor rate requet and regular vendor request</t>
  </si>
  <si>
    <t>CREDIT LIMIT- VENDOR PART</t>
  </si>
  <si>
    <t>CREDIT LIMIT - EMPLOYEE PART</t>
  </si>
  <si>
    <t>CREDIT LIMIT - SUPPLIER PART</t>
  </si>
  <si>
    <t>MODIFICATION IN MAINTENANCE ADD DPR</t>
  </si>
  <si>
    <t>BLOCK MAINTENANCE DPR AFTER ATTENDANCE PROCESSING</t>
  </si>
  <si>
    <t>RESCO DPR MODIFICATION FOR SITE ATTENDANCE</t>
  </si>
  <si>
    <t>BLOCK RESCO DPR AFTER ATTENDANCE PROCESSING</t>
  </si>
  <si>
    <t>COLLECTION DPR MODIFICATION FOR SITE ATTENDANCE</t>
  </si>
  <si>
    <t>PROJECT DPR MODIFICATION FOR SITE ATTENDANCE</t>
  </si>
  <si>
    <t>Maintenance Dpr Linking with Suryam Finder (For planned/Unplanned Stoppage) and (GPS ON/OFF) Status</t>
  </si>
  <si>
    <t>Resco Dpr Linking with Suryam Finder (For planned/Unplanned Stoppage) and (GPS ON/OFF) Status</t>
  </si>
  <si>
    <t>COLLECTION Dpr Linking with Suryam Finder (For planned/Unplanned Stoppage) and (GPS ON/OFF) Status</t>
  </si>
  <si>
    <t>Modification of Project dpr connect all pages in single page and link Suryam finder unplanned stoppage and gps/internet off details</t>
  </si>
  <si>
    <t>DAILY PROGRESS REPORT</t>
  </si>
  <si>
    <t>Create a new DPR for Other site employee except Maintenance, Resco, Collection and Project</t>
  </si>
  <si>
    <t xml:space="preserve">Dynamic Image rotate feature in All DPR  </t>
  </si>
  <si>
    <t>DPR</t>
  </si>
  <si>
    <t>DPR pending approval of all Dpr(Maintenance, Resco,Project, Collection and DPR for site employee)</t>
  </si>
  <si>
    <t>All DPR Link with pending approval</t>
  </si>
  <si>
    <t>Working on issue of all module dpr and pending approval</t>
  </si>
  <si>
    <t>Working on DPR not submitted report</t>
  </si>
  <si>
    <t>No DPR Report count issue,pending approval link of sales DPR</t>
  </si>
  <si>
    <t>Working on pending approval of sales dpr, change approver in sales dpr</t>
  </si>
  <si>
    <t>IMAGE COMPRESS IN ADD SITE REPORT IN RESCO COMPLAINT REGISTER</t>
  </si>
  <si>
    <t>IMAGE COMPRESS IN ADD SITE REPORT IN MAINTENANCE COMPLAINT REGISTER</t>
  </si>
  <si>
    <t>PENDING APPROVAL PEGINATION WORK</t>
  </si>
  <si>
    <t>AFTER ATTENDANCE PROCESS NO ONE CAN PROVIDE DPR(RESTRICTION)</t>
  </si>
  <si>
    <t xml:space="preserve">MAINTENANCE PROJECT AND VALUEATION </t>
  </si>
  <si>
    <t>MAINTENANCE ACCEPTANCE DATE IN MAINTENANCE PROJECT</t>
  </si>
  <si>
    <t>modification of MAINTENANCE valuation linking with project valuation</t>
  </si>
  <si>
    <t>Working on Additional Vendor rate request modification	(Recheck remark tab etc)</t>
  </si>
  <si>
    <t>Mid month transfer restriction for DPR</t>
  </si>
  <si>
    <t>Dpr Enhancement of problem tabs and map integration in approval page linking of workupdate and asset vehicle reading.</t>
  </si>
  <si>
    <t>Dpr Enhancement of problem tabs and map integration in approval page and linking of asset vehicle reading.</t>
  </si>
  <si>
    <t>Site problems through DPR</t>
  </si>
  <si>
    <t>Employee Credit limit inplementation of individual Credit</t>
  </si>
  <si>
    <t>Restriction on bill conversion (MAINTENANCE bill Conversion)</t>
  </si>
  <si>
    <t>All DPR Testing isuue Fix</t>
  </si>
  <si>
    <t>Working on approver changes in vendor rate , addtional vendor rate , employee credit limit, vendor credit limit and supplier credit limit</t>
  </si>
  <si>
    <t>Attendance processing linked in dpr individual employee, change in approval process after approval</t>
  </si>
  <si>
    <t>Register complaint modification for new no of complaint field</t>
  </si>
  <si>
    <t>Testing all dpr blocking after attendance processing in add and approve dpr part and live all 5 modules DPR</t>
  </si>
  <si>
    <t>Dpr date Showing to office employee</t>
  </si>
  <si>
    <t>All DPR Problem Link in the Pending approval</t>
  </si>
  <si>
    <t>Modification In the MAINTENANCE Project &amp; Project Wise Acceptance</t>
  </si>
  <si>
    <t xml:space="preserve">Manage organization improvement </t>
  </si>
  <si>
    <t>MAINTENANCE Project Acceptance/MAINTENANCE Handover To maintenance</t>
  </si>
  <si>
    <t>Working on changes in MAINTENANCE billing register due to modifications of MAINTENANCE project</t>
  </si>
  <si>
    <t>Auto CL add when OFF DAY DPR APPROVE</t>
  </si>
  <si>
    <t>Work update pending approval &amp; View page</t>
  </si>
  <si>
    <t xml:space="preserve">Change in view page of work progress report and  listing page of work progress report </t>
  </si>
  <si>
    <t>Update stock of mateial in dpr and work update  linking with material stock</t>
  </si>
  <si>
    <t>Modification of MAINTENANCE handover</t>
  </si>
  <si>
    <t>Modification of work update and dpr linking to consumption</t>
  </si>
  <si>
    <t>Date restriction before joining in ERP in all DPR (Maintenance, resco, collection, sales dpr, project)</t>
  </si>
  <si>
    <t xml:space="preserve">Changes in office requisition approval in view page </t>
  </si>
  <si>
    <t>LPP amout shown in procurement request (Maintenance module)</t>
  </si>
  <si>
    <t>Main dpr date  block  before 5 days</t>
  </si>
  <si>
    <t>MAINTENANCE and resco  complaint changes on listing page</t>
  </si>
  <si>
    <t xml:space="preserve">Check all dpr issues </t>
  </si>
  <si>
    <t>Restriction after attendance processing any approval , show a message after attendance processing view page</t>
  </si>
  <si>
    <t xml:space="preserve">Live all 5 modules DPR
</t>
  </si>
  <si>
    <t xml:space="preserve">LIVE </t>
  </si>
  <si>
    <t xml:space="preserve">Project dpr validation issue (Blank value pass)
</t>
  </si>
  <si>
    <t xml:space="preserve">ASSIGNED DEVELOPER TO LIVE THE SUB MODULE </t>
  </si>
  <si>
    <t xml:space="preserve">Material consumption restriction part in project dpr </t>
  </si>
  <si>
    <t xml:space="preserve">Dev server database setup
</t>
  </si>
  <si>
    <t>Water test report excel download</t>
  </si>
  <si>
    <t xml:space="preserve"> MAINTENANCE procurement request MIS report</t>
  </si>
  <si>
    <t>MIS report of all 5 module DPR problem  page</t>
  </si>
  <si>
    <t xml:space="preserve">MAINTENANCE Project Billing Details MIS report </t>
  </si>
  <si>
    <t>Code modification of Sales DPR Specific 5 person to add  DPR</t>
  </si>
  <si>
    <t xml:space="preserve">Project DPR modification , add new restriction during material consumption,Give manually access of DPR person wise </t>
  </si>
  <si>
    <t xml:space="preserve"> LInk MRN to all DPR to add 2 days restriction</t>
  </si>
  <si>
    <t xml:space="preserve">Purchase module MRN part to link in Project, resco, maintenance, collection, sales Module DPR </t>
  </si>
  <si>
    <t>MRN linking to all module DPR in dev server test in dev server.</t>
  </si>
  <si>
    <t>Material consumption  live issue fix</t>
  </si>
  <si>
    <t>All 5 modules DPR images compress for all before and after work photos</t>
  </si>
  <si>
    <t>Maintenance module segregation</t>
  </si>
  <si>
    <t>freeing up server space by deleting all DPR images that were uploaded six months ago.</t>
  </si>
  <si>
    <t xml:space="preserve">Mis of MAINTENANCE complain and fix issue in MIS of MAINTENANCE billing register </t>
  </si>
  <si>
    <t>Changes of material shown at the time of work update from requisition to bom part</t>
  </si>
  <si>
    <t xml:space="preserve">MIS of MAINTENANCE billing register by village list </t>
  </si>
  <si>
    <t>RESCO and MAINTENANCE material consumption report</t>
  </si>
  <si>
    <t xml:space="preserve">Manually date input issue in all 5 module DPR </t>
  </si>
  <si>
    <t>Material consumption report of DPR</t>
  </si>
  <si>
    <t>New LPP addition of Project DPR and Work update part</t>
  </si>
  <si>
    <t xml:space="preserve">DPR Problem related changes in all module DPR  and check  live issue in cmc complain And check Project material consumption MIS
</t>
  </si>
  <si>
    <t>Changes of asset part in all module DPR</t>
  </si>
  <si>
    <t xml:space="preserve">Test all asset  linking part of all module DPR in dev server  and live </t>
  </si>
  <si>
    <t xml:space="preserve">IRUS Engineering Master Data , project and purchase module test </t>
  </si>
  <si>
    <t xml:space="preserve">Database table check of maintenance module </t>
  </si>
  <si>
    <t>Testing of project module segregation without approval process</t>
  </si>
  <si>
    <t>Test project module segregation and remove all data from database after testing</t>
  </si>
  <si>
    <t>Material consumption changes In DPR</t>
  </si>
  <si>
    <t xml:space="preserve"> RESCO and MAINTENENCE module DPR modification, to add no work form in both DPR</t>
  </si>
  <si>
    <t>Highlight of material consumption not given and only workupdate given in project dpr</t>
  </si>
  <si>
    <t xml:space="preserve">Test changes of no work in both resco and maintenance module and code merge in live </t>
  </si>
  <si>
    <t>Fix live issue of cmc project  calcualtion according to  state to village wise not only habbitat wise</t>
  </si>
  <si>
    <t>MANAGE DPR</t>
  </si>
  <si>
    <t xml:space="preserve">project DPR approval  from single stage to 2 stage </t>
  </si>
  <si>
    <t xml:space="preserve">Fix testing issue in Project DPR </t>
  </si>
  <si>
    <t xml:space="preserve">Backend changes of cmc project acceptance date </t>
  </si>
  <si>
    <t xml:space="preserve"> project dpr modification to add labour</t>
  </si>
  <si>
    <t>Check issue in 5 projects in CMC project as cmc handover and cmc acceptance got mismatched</t>
  </si>
  <si>
    <t>* mark removal from maintenance module</t>
  </si>
  <si>
    <t xml:space="preserve">* mark removal from all module DPR pages </t>
  </si>
  <si>
    <t>All 5 module dpr to show attendance status of all employee in dpr sectioN</t>
  </si>
  <si>
    <t>Maintenance Job order</t>
  </si>
  <si>
    <t>BUG RESOLVE DT.</t>
  </si>
  <si>
    <t>LETTER ISSUE</t>
  </si>
  <si>
    <t>MODIFYING LETTER ISSUE BY MASTER DATA</t>
  </si>
  <si>
    <t>MODIFICATION ON ADD LETTER</t>
  </si>
  <si>
    <t>MODIFICATION ON LETTER RECEICE REPORT</t>
  </si>
  <si>
    <t>MY DEPT LETTER</t>
  </si>
  <si>
    <t>LETTER RECEIVED</t>
  </si>
  <si>
    <t>SURYAM FINDER</t>
  </si>
  <si>
    <t>TEAM MASTER</t>
  </si>
  <si>
    <t>NOTIFICATION SENT TO RESPECTIVE REPORTING AUTHORITY/CORDINATOR DURING GPS OFF,MOBILE OF ON,MOBILE AIRPLANE MODE</t>
  </si>
  <si>
    <t>TEAM WISE TRAVEL KM ON DAILY BASIS(GPS OFF,INTERNET OFF,PUNCH IN/PUNCH OUT,LIVE TIME)</t>
  </si>
  <si>
    <t>MIS FOR TRAVEL DETAILS</t>
  </si>
  <si>
    <t>STOPAGE MASTER</t>
  </si>
  <si>
    <t>ONE CAN REVIEW TRACK FOR A PERTICULAR SITE THAT HOW MANY EMPLOYEE VISITED THE SITE HOW MANY TIMES ON A PURTICULAR TIME PERIOD</t>
  </si>
  <si>
    <t>PLOT THE LOCATION,SUB LOCATION,SUB-SUB LOCATION,CHILD LOCATION ON THE MAP WHERE THE MANAGER CAN TRACK HIS WHOLE EMPLOYEE ON ASINGLE MAP AN THE RESPECTIVE PROJECT.EMPLOYEE'S NAME,PHOTO,DESIGNATION,CONTACT NO SHOULD PRESENT ON THE LOCATION</t>
  </si>
  <si>
    <t>ISSUE'S AND MODIFICATIONS</t>
  </si>
  <si>
    <t>PENDING APPROVAL OF LETTER MODULE</t>
  </si>
  <si>
    <t>Option for multiple cc and bcc</t>
  </si>
  <si>
    <t>Add filters in all issue letter report</t>
  </si>
  <si>
    <t>Assigner master for received letter</t>
  </si>
  <si>
    <t>Add Letter Master Approval in pending Approvals</t>
  </si>
  <si>
    <t>Approval for received letter completion</t>
  </si>
  <si>
    <t>MANUAL LETTER UPLOAD</t>
  </si>
  <si>
    <t>Assigned By me &amp; Assigned To me Reports</t>
  </si>
  <si>
    <t>Assigned By my Dept. &amp; Assigned To my Dept Reports</t>
  </si>
  <si>
    <t>EMPLLOYEE WILL FILL THE UN PLANNED STOPPAGE REASON WHEN FILL THE DPR</t>
  </si>
  <si>
    <t>Modification on TEAM WISE TRAVEL KM ON DAILY BASIS ( GPS OFF, INTERNET OFF, PUNCH IN/OUT, LIVE TIME)</t>
  </si>
  <si>
    <t>Modification on Travel MIS Report</t>
  </si>
  <si>
    <t>Actual / Planned Stopage Master</t>
  </si>
  <si>
    <t>Stoppage listing will be shown like All Stoppage, My Pending Stoppage, Known Stoppage</t>
  </si>
  <si>
    <t>link Actual Stoppage Master with Project village</t>
  </si>
  <si>
    <t>DPR in Suryam Finder(Highlight the reason of GPS Off and Internet Off by employee
2 stages Approval)</t>
  </si>
  <si>
    <t>Daily Unavailable Report 2nd Stage &amp; 3rd</t>
  </si>
  <si>
    <t>Unplanned Stoppage Update as Official and Personal</t>
  </si>
  <si>
    <t>EDIT &amp; RECHECK PART OF LETTER ISSUE</t>
  </si>
  <si>
    <t>Approval process of rechecked issue letter &amp; uploaded letter</t>
  </si>
  <si>
    <t>Workflow notification on Modification &amp; Confirm of issued letter and uploaded letter</t>
  </si>
  <si>
    <t>List View for Modified Issued Letter.</t>
  </si>
  <si>
    <t>Library Storage Location Hierarchy Master</t>
  </si>
  <si>
    <t>Modification Issue Letter Pending Approval</t>
  </si>
  <si>
    <t>Implementing Dynamic Storage Hierarchy Master</t>
  </si>
  <si>
    <t>Modification on letter librery details</t>
  </si>
  <si>
    <t>Edit and delete of Unassigned received letter</t>
  </si>
  <si>
    <t>Listing Of Deleted Received Letter AND Assigned Received Letter.</t>
  </si>
  <si>
    <t>Recheck option for approvers in issue letter approval Process</t>
  </si>
  <si>
    <t>All Action Trail of Issue Letter</t>
  </si>
  <si>
    <t>CMC-API</t>
  </si>
  <si>
    <t>COMPLAINT TO ME API</t>
  </si>
  <si>
    <t>RESCO-API</t>
  </si>
  <si>
    <t>DAILY PROGRESS REPORT-API</t>
  </si>
  <si>
    <t>COLLECTION-API</t>
  </si>
  <si>
    <t>SUB PROJECT WISE BLOCK,GP,VILLAGE,HABBITAT LISTING API</t>
  </si>
  <si>
    <t>Maintenance DPR Gram panchayat &amp; Village list API</t>
  </si>
  <si>
    <t>GENERAL-API</t>
  </si>
  <si>
    <t>CHECKUP SCHEDULE API</t>
  </si>
  <si>
    <t>CHECKUP SCHEDULE UPDATE</t>
  </si>
  <si>
    <t>HI-TOMI-API</t>
  </si>
  <si>
    <t>ASSIGNED TO ME</t>
  </si>
  <si>
    <t>EMPLOYEE WISE LETTER COMPLETION AGEING</t>
  </si>
  <si>
    <t>LETTER WISE COMPLETION AGEING</t>
  </si>
  <si>
    <t>LETTER LIBRARY</t>
  </si>
  <si>
    <t>Vendor stock report</t>
  </si>
  <si>
    <t>R&amp;D Table Modification of Inventory</t>
  </si>
  <si>
    <t>R&amp;D</t>
  </si>
  <si>
    <t>API for Store Material Transaction and Store stock finYear wise,Inventory Module complete enhancement</t>
  </si>
  <si>
    <t>Testing Inventory material flow and stock report with user</t>
  </si>
  <si>
    <t>Inventory Enhancement</t>
  </si>
  <si>
    <t>Project</t>
  </si>
  <si>
    <t>Inventory Issue fix ,testing and update in live server</t>
  </si>
  <si>
    <t>Suryam Finder</t>
  </si>
  <si>
    <t>suryam finder application API</t>
  </si>
  <si>
    <t>Bom vs despatch report</t>
  </si>
  <si>
    <t>Axis Bank API Function</t>
  </si>
  <si>
    <t>Construction Stock statement</t>
  </si>
  <si>
    <t>Modify Inventory stock Project Sub Project wise</t>
  </si>
  <si>
    <t>Maintenance complaint link with inventory stock</t>
  </si>
  <si>
    <t>Unavailable Employee report of suryam finder.</t>
  </si>
  <si>
    <t>suryam finder Unavailable excel and report modification</t>
  </si>
  <si>
    <t>Live Table Mapping</t>
  </si>
  <si>
    <t>Modification ON Stock Reports</t>
  </si>
  <si>
    <t>Modification suryam Finder Offline API</t>
  </si>
  <si>
    <t>Sales DPR API modification as per new implementation in ERP</t>
  </si>
  <si>
    <t xml:space="preserve">Material  return to supplier </t>
  </si>
  <si>
    <t>Material  return to supplier new implemantation</t>
  </si>
  <si>
    <t>RESCO DPR API</t>
  </si>
  <si>
    <t>Modification on material return to supplier</t>
  </si>
  <si>
    <t xml:space="preserve">Collection DPR  API </t>
  </si>
  <si>
    <t>Letter Module ' * ' mark removal from select query</t>
  </si>
  <si>
    <t>* mark removing from Suryam Finder Module</t>
  </si>
  <si>
    <t>salary report API</t>
  </si>
  <si>
    <t>Undertstanding scopes and freatures of new ecommerce website</t>
  </si>
  <si>
    <t>set up ecommerce website</t>
  </si>
  <si>
    <t>Dynamic gallery of iyrosolar website</t>
  </si>
  <si>
    <t>Making Dynamic section of Awards section</t>
  </si>
  <si>
    <t>Testimonial section of iyro solar</t>
  </si>
  <si>
    <t>change in daily un avaialbe report</t>
  </si>
  <si>
    <t>Pr Cancel And Material Reversal</t>
  </si>
  <si>
    <t>Project To Project Stock Transfer</t>
  </si>
  <si>
    <t>Stock Report Project Wise</t>
  </si>
  <si>
    <t>Godown Hierarchy</t>
  </si>
  <si>
    <t>Maintenance Store Stock</t>
  </si>
  <si>
    <t>Resco Store Stock</t>
  </si>
  <si>
    <t>SL</t>
  </si>
  <si>
    <t>REQUISITION REPORT</t>
  </si>
  <si>
    <t>DPR REPORT</t>
  </si>
  <si>
    <t>VENDOR STOCK REPORT</t>
  </si>
  <si>
    <t>STORE STOCK REPORT</t>
  </si>
  <si>
    <t>MATERIAL RECEIVE REPORT</t>
  </si>
  <si>
    <t>MATERIAL ISSUE REPORT</t>
  </si>
  <si>
    <t>DURGA PUJA LEAVE</t>
  </si>
  <si>
    <t>VENDOR WORK VALUE</t>
  </si>
  <si>
    <t>PR STATUS REPORT</t>
  </si>
  <si>
    <t>WORK REGISTER</t>
  </si>
  <si>
    <t>JOB ORDER REGISTER</t>
  </si>
  <si>
    <t>VILLAGE ASSIGN REPORT</t>
  </si>
  <si>
    <t>VENDOR ASSIGN REPORT</t>
  </si>
  <si>
    <t>PROJECT WORK VALUE</t>
  </si>
  <si>
    <t>PO STATUS REPORT</t>
  </si>
  <si>
    <t>ALL QUOTATIONS</t>
  </si>
  <si>
    <t>CS REPORT</t>
  </si>
  <si>
    <t>RATE CHART</t>
  </si>
  <si>
    <t>ITEM ENQUIRY</t>
  </si>
  <si>
    <t>TRANSIT REPORT</t>
  </si>
  <si>
    <t>Short Supply Invoice Report</t>
  </si>
  <si>
    <t>Short Supply MRN Report</t>
  </si>
  <si>
    <t>PR TRACKER</t>
  </si>
  <si>
    <t>MRN PENDING TO RECEIVE</t>
  </si>
  <si>
    <t>BOM VS DISPATCH REPORT</t>
  </si>
  <si>
    <t>ALL SEARCHING STATUS</t>
  </si>
  <si>
    <t>ALL COSTING STATUS</t>
  </si>
  <si>
    <t>ALL TESTING STATUS</t>
  </si>
  <si>
    <t>TIME TABLE</t>
  </si>
  <si>
    <t>FINANCE TERM</t>
  </si>
  <si>
    <t>TENDER PREPARATION STATUS</t>
  </si>
  <si>
    <t>LIVE EMD REGISTER</t>
  </si>
  <si>
    <t>EMD TO BE RETURNED</t>
  </si>
  <si>
    <t>CLOSED EMD REGISTER</t>
  </si>
  <si>
    <t>TENDER QUALIFYING STATUS</t>
  </si>
  <si>
    <t>JV CLIENTS</t>
  </si>
  <si>
    <t>CPBG REPORT</t>
  </si>
  <si>
    <t>SPBG REPORT</t>
  </si>
  <si>
    <t>APS REPORT</t>
  </si>
  <si>
    <t>ALL BIDDING STATUS</t>
  </si>
  <si>
    <t>RENT REPORT</t>
  </si>
  <si>
    <t>R&amp;D OF COLLECTION , KT TRANSFER , CODE REVIEQ</t>
  </si>
  <si>
    <t>BILL PRINT REQUEST-CMC</t>
  </si>
  <si>
    <t>LIST Of PI AND EI CMC BILL PRINT REQUEST IN COLLECTION</t>
  </si>
  <si>
    <t>Edit Raised CMC Bill print Request</t>
  </si>
  <si>
    <t>Approval of CMC PI Bill Print Request</t>
  </si>
  <si>
    <t>Conversion of Pi bill print request to EI bill Print request.</t>
  </si>
  <si>
    <t>Maintenance EI bill Print request Listing And calculation.</t>
  </si>
  <si>
    <t>Approval of EI Bill print request AND Edit of EI bill print request.</t>
  </si>
  <si>
    <t>Recheck/Edit of PI to EI converted bill</t>
  </si>
  <si>
    <t>Deduction Mapping of Maintenance Collection</t>
  </si>
  <si>
    <t>Pending Approval of CMC Bill Print Request</t>
  </si>
  <si>
    <t>Pending Approval of CMC Deduction</t>
  </si>
  <si>
    <t>1.Work on  CMC Bill Print approve Notification.
2.Work on  CMC deduction approve Notification.
3.Work on  CMC Bill Print Recheck Notification.
4.Work on  CMC Bill Print Reject Notification.
5.Work on  CMC deduction Reject Notification.</t>
  </si>
  <si>
    <t>Modification In bill print request for maintenance bill.</t>
  </si>
  <si>
    <t>Testing issue of cmc collection</t>
  </si>
  <si>
    <t>Modification in convert EI to PI bill of maintenance for organisation wise</t>
  </si>
  <si>
    <t>Changes in deduction mapping of collection.</t>
  </si>
  <si>
    <t>Modification</t>
  </si>
  <si>
    <t>Changes in collectable deduction.</t>
  </si>
  <si>
    <t>Changes in non collectable deduction.</t>
  </si>
  <si>
    <t>Changes in GST and TDS Deduction Of Collection Bill.</t>
  </si>
  <si>
    <t>Collectable,GST, AND TDS Deduction Followup</t>
  </si>
  <si>
    <t>Testing of Maintenance collection Bill Print,Deduction Mapping and Deduction Followup.</t>
  </si>
  <si>
    <t>Testing and Modification Deduction Mapping of maintenance</t>
  </si>
  <si>
    <t xml:space="preserve">BILL FOLLOWUP </t>
  </si>
  <si>
    <t>MONTHLY SUMMARY OF MAINTENANCE COLLECTION</t>
  </si>
  <si>
    <t>MASTER BASED ATTACHMENT FOR EACH FORM</t>
  </si>
  <si>
    <t>FETCH FIELD IN EACH FORM THROUGH MASTER BASED ATTACHMENT</t>
  </si>
  <si>
    <t>Add fields and Fetch fields Link Wise master based attachment for each form</t>
  </si>
  <si>
    <t>Modification in CMC Collection Deduction mapping, Unexecutive Order value Report</t>
  </si>
  <si>
    <t>Modification in Unexecutive Order Value Report PI AND EI Details and download</t>
  </si>
  <si>
    <t>FIELD CREATION -MASTER</t>
  </si>
  <si>
    <t>Dynamic Approval of master based  field,Edit of master based attachment field for recheck</t>
  </si>
  <si>
    <t>CMC BILL FOLLOW UP ISSUE FIX</t>
  </si>
  <si>
    <t>INSERT DYNAMIC FIELD VALUE OF COLLECTION MODULE OF CMC BILL PRINT REQUEST.</t>
  </si>
  <si>
    <t>1.MASTER BASED ATTACHMENT FOR EACH FORM
2.MASTER FOR FIELD ENTRY</t>
  </si>
  <si>
    <t>DOWNLOAD RIGHTS IMPLEMENTATION</t>
  </si>
  <si>
    <t xml:space="preserve">DYNAMIC APPROVAL TABS </t>
  </si>
  <si>
    <t>RA IN DYNAMIC APPROVAL MASTER</t>
  </si>
  <si>
    <t>In complete</t>
  </si>
  <si>
    <t>DYNAMIC FIELD ATTACHMENT LINK IN CMC BILL PRINT REQUEST</t>
  </si>
  <si>
    <t>EDIT SECTION OF INPUTER MATRIX</t>
  </si>
  <si>
    <t>Changes in the approval matrix function</t>
  </si>
  <si>
    <t>RA implementation,Enty&amp;fetching in approval matrix uploads in dev server</t>
  </si>
  <si>
    <t>Set position duplicate entry issue fix</t>
  </si>
  <si>
    <t>Functionality of IS parallel not working both in cash range &amp; non cash range</t>
  </si>
  <si>
    <t>Manage Master type &amp; details</t>
  </si>
  <si>
    <t>Approval layout applying in Download right approval.</t>
  </si>
  <si>
    <t>Rectification of unit calculation in cmc bill print request.</t>
  </si>
  <si>
    <t>Rectification of in cmc bill print request.</t>
  </si>
  <si>
    <t>Recheck all in which using of approvalmatrixfunction.Rectification of approval layout.</t>
  </si>
  <si>
    <t>2nd phase</t>
  </si>
  <si>
    <t>Create and Download view page cmc billprint request.</t>
  </si>
  <si>
    <t>Collection Pending Approval Modification</t>
  </si>
  <si>
    <t>Correction of Dates CMC bill View Page</t>
  </si>
  <si>
    <t>Changes Deduction mapping of collection for payment assign.</t>
  </si>
  <si>
    <t>Edit at deduction mapping of regular collection.</t>
  </si>
  <si>
    <t>Collection approver modification.</t>
  </si>
  <si>
    <t>Deduction mapping approval recheck .</t>
  </si>
  <si>
    <t>PI &amp; EI Modification</t>
  </si>
  <si>
    <t>Show details of collectable deduction and non collectable deduction</t>
  </si>
  <si>
    <t xml:space="preserve"> Changes  of PI to EI conversion in CMC collection.</t>
  </si>
  <si>
    <t>Edit of EI bill according to new PI to EI bill process in project collection.</t>
  </si>
  <si>
    <t>After EI preparation , Pending amount will Not Reverse.</t>
  </si>
  <si>
    <t>Setup project module in local and code understand.</t>
  </si>
  <si>
    <t>CODE REVIEW</t>
  </si>
  <si>
    <t>Correction of Collectable and Noncollectable deduction report of collection.</t>
  </si>
  <si>
    <t xml:space="preserve">Colour coding of BOM </t>
  </si>
  <si>
    <t>Issue fix of Project collection followup searching and excel.</t>
  </si>
  <si>
    <t>LIVE ISSUE FIX</t>
  </si>
  <si>
    <t>Collection bill conversion download modification</t>
  </si>
  <si>
    <t>DEVELOPMENT COPLETE ASSIGNED TEAM LEAD TO LIVE IT</t>
  </si>
  <si>
    <t>FORTH COMMIING SECURITY PAYMENT REPORT</t>
  </si>
  <si>
    <t>DEVELOPER IS ON LEAVE</t>
  </si>
  <si>
    <t>COLLECTION EXECUTIVE WISE PROJECT WISE REPORT</t>
  </si>
  <si>
    <t xml:space="preserve">EI Delete from live database table </t>
  </si>
  <si>
    <t xml:space="preserve">Show Billing Stage in PI register </t>
  </si>
  <si>
    <t>Direct supply EI rejection work.</t>
  </si>
  <si>
    <t>Live Issue fixing of update cmc bill.</t>
  </si>
  <si>
    <t>Project wise receivable Report of collection</t>
  </si>
  <si>
    <t>Testing Issue fix in  BOM and labor expence</t>
  </si>
  <si>
    <t>server set up,collection part test in live server</t>
  </si>
  <si>
    <t xml:space="preserve">Testing issue solve of  edit BOM material,labour expence and deduction </t>
  </si>
  <si>
    <t>BOM VS DISPATCH</t>
  </si>
  <si>
    <t>EI CONVERSION</t>
  </si>
  <si>
    <t xml:space="preserve">Collection EI amount details error and .Pending approval of Collection modification in live
</t>
  </si>
  <si>
    <t>Migration</t>
  </si>
  <si>
    <t>BILL CONVERSION</t>
  </si>
  <si>
    <t>Live issue in Convert PI to EI not showing every remain PI unit</t>
  </si>
  <si>
    <t>FILE MANGEMENT REPORT</t>
  </si>
  <si>
    <t>File management Report</t>
  </si>
  <si>
    <t>PAYMENT ASSIGNMENT</t>
  </si>
  <si>
    <t>Payment Assign EI live issue fix</t>
  </si>
  <si>
    <t>BOM DETAILS</t>
  </si>
  <si>
    <t>Issue fix in purchage Bom Details.</t>
  </si>
  <si>
    <t>purchage Bom Details,In bill print view page After Downloading With Letter Head its Not showing Isue fixing</t>
  </si>
  <si>
    <t>Issue solve of BOM version Details showing wrong.</t>
  </si>
  <si>
    <t>Bill conversion excel download issue in live.</t>
  </si>
  <si>
    <t>Segregation of collection module</t>
  </si>
  <si>
    <t xml:space="preserve">Changes of sd report,Excel Download of receivable bucket report,Collection executive wise report excel download
</t>
  </si>
  <si>
    <t>BILL PRIENT REQUEST</t>
  </si>
  <si>
    <t>PI and EI bill of collection remove from back end liVE  and old menu issue check</t>
  </si>
  <si>
    <t>BOM vs Dispatch Report excel Download</t>
  </si>
  <si>
    <t>Modification of bom vs dispatch report.</t>
  </si>
  <si>
    <t>MONTHLY SUMMMERY REPORT</t>
  </si>
  <si>
    <t>Modification of collection monthly summary report.</t>
  </si>
  <si>
    <t>EXECUTIVE WISE REPORT</t>
  </si>
  <si>
    <t>Modification of Colection executive wise Report.</t>
  </si>
  <si>
    <t>SD REPORT</t>
  </si>
  <si>
    <t>Modification of SD Report</t>
  </si>
  <si>
    <t>RECEIVABLE BUCKET</t>
  </si>
  <si>
    <t>Correction of Receivable Bucket Report.</t>
  </si>
  <si>
    <t>DEDUCTION</t>
  </si>
  <si>
    <t>Cheack all Deduction part of collection</t>
  </si>
  <si>
    <t>Bill Conversion Report check and modification</t>
  </si>
  <si>
    <t>COLLECTABLE DEDUCTION,GST AND TDS DEDUCTION</t>
  </si>
  <si>
    <t>Collectable Deduction,GST Deduction,TDS Deduction followup Issue fix in Live.</t>
  </si>
  <si>
    <t>GST AND TDS DEDUCTION</t>
  </si>
  <si>
    <t>GST AND TDS Deduction collection Followup</t>
  </si>
  <si>
    <t>COLLECTABLE DEDUCTION</t>
  </si>
  <si>
    <t>Collectable Deduction followup modification.</t>
  </si>
  <si>
    <t xml:space="preserve">BOM vs dispatch report coorection </t>
  </si>
  <si>
    <t>BILL FOLLOW UP</t>
  </si>
  <si>
    <t>Bill followup completed date update and show in followup record.</t>
  </si>
  <si>
    <t>MATERIAL CONSUMPTION</t>
  </si>
  <si>
    <t>Material Consumption Report modification</t>
  </si>
  <si>
    <t>List out use and unused table in collection module</t>
  </si>
  <si>
    <t>Live issue in bill view client name showing wrong and PI &amp; EI add new approver.</t>
  </si>
  <si>
    <t>Testing Project Module segrigation without approval.</t>
  </si>
  <si>
    <t>Closing showing in Bill followup of project and CMC.</t>
  </si>
  <si>
    <t xml:space="preserve"> Update closing date When PI Bill to EI Bill create modification for Bill followup.</t>
  </si>
  <si>
    <t>Correction bill followup of project and CMC bill and file moanagement report.</t>
  </si>
  <si>
    <t>Unexecutive order value report correction.</t>
  </si>
  <si>
    <t>Modification of CMC bill conversion Report</t>
  </si>
  <si>
    <t xml:space="preserve">BILL PRINT REQUEST </t>
  </si>
  <si>
    <t>Bill Print Request of Direct PI,Bill Print Request of Direct PI bill listing,approval,edit or update,view page and all download of Direct PI</t>
  </si>
  <si>
    <t>Mapping of Direct PI and EI payment assign.</t>
  </si>
  <si>
    <t>Add Godown Type in Manage Godown.</t>
  </si>
  <si>
    <t>In Bill print Request multiple amount details entry.</t>
  </si>
  <si>
    <t>Remove * (star) from all fetched data in Collection module.</t>
  </si>
  <si>
    <t xml:space="preserve">Billing from restriction in In Billprint request </t>
  </si>
  <si>
    <t>16/5/2024</t>
  </si>
  <si>
    <t>Access to AK sir and add approval to Pradeep sir in pending approval for collection.</t>
  </si>
  <si>
    <t>Object tabs</t>
  </si>
  <si>
    <t>Forword tabs</t>
  </si>
  <si>
    <t>SUB SUB MODULE</t>
  </si>
  <si>
    <t>API DATA FETCHING AND INSERTION</t>
  </si>
  <si>
    <t>PROCUREMENT REQUEST</t>
  </si>
  <si>
    <t>VALUATION</t>
  </si>
  <si>
    <t>CHECKUP AND CLEANING ASSIGNMENT</t>
  </si>
  <si>
    <t>CLEANING SCHEDULE FOLLOWUP</t>
  </si>
  <si>
    <t>CHECKUP  SCHEDULE FOLLOWUP</t>
  </si>
  <si>
    <t>ACCEPTANCE</t>
  </si>
  <si>
    <t>ADD ASSETS</t>
  </si>
  <si>
    <t>ADD DEVICE</t>
  </si>
  <si>
    <t>cleaning assignment new feature add manual wise date calculation in resco module</t>
  </si>
  <si>
    <t>cleaning Re-assignment add manual wise date calculation in resco module</t>
  </si>
  <si>
    <t>new modification of work flow notification Cleaning Assignment and Checkup Assignment</t>
  </si>
  <si>
    <t>manual calculation in cleaing schedule</t>
  </si>
  <si>
    <t xml:space="preserve"> ADD UNIT part approval recheck reject  in resco module</t>
  </si>
  <si>
    <t>work flow notification add unit of resco module</t>
  </si>
  <si>
    <t>Procurment request pending approval in resco module</t>
  </si>
  <si>
    <t>value evaluation pending approval in resco module</t>
  </si>
  <si>
    <t>Add unit pending approval in resco module</t>
  </si>
  <si>
    <t>ADD DEVICE APPROVAL IN PENDING APPROVAL WITH NOTIFICATION</t>
  </si>
  <si>
    <t>ADD COMPONENT APPROVAL IN PENDING APPROVAL WITH NOTIFICATION</t>
  </si>
  <si>
    <t>RESCO BILLING PART</t>
  </si>
  <si>
    <t xml:space="preserve">Dynamic Approval stages of Resco Billing  Matrix </t>
  </si>
  <si>
    <t>modification in resco billing and apply pending recheck reject and approval in list new page</t>
  </si>
  <si>
    <t>Modification Unit Wise Bill Calculation part and Restriction</t>
  </si>
  <si>
    <t>Pending approval &amp; notiication link in resco billing</t>
  </si>
  <si>
    <t>Client details implementaion in Resco</t>
  </si>
  <si>
    <t>Unit wise resco summary list report,multiple filter,excel pdf download.</t>
  </si>
  <si>
    <t>New design Implementation Add, Edit , List and view page for Unit of Manage Opening Balance</t>
  </si>
  <si>
    <t>PAYMENT LINKING WITH UNIT WISE REPORT</t>
  </si>
  <si>
    <t>ADJUSTMENT ENTRY LINK WITH UNIT WISE REPORT</t>
  </si>
  <si>
    <t>ISSUE FIX OF RESCO BILLING ADD PART AND SET UNIT PAGE,PRESENT READING AND GENERATION CALCULATION IN LIST PAGE AND LIST DETAIL PAGE,DATE RESTRICTION ADD, UPDATE PART IN RESCO BILLING</t>
  </si>
  <si>
    <t>ADD, EDIT, VIEW AND RESTRICTION PART OF PAYMENT ASSIGN</t>
  </si>
  <si>
    <t>ADD, EDIT, VIEW AND RESTRICTION PART OF  ADJUSTMENT  ENTRY</t>
  </si>
  <si>
    <t>Adjustment entry issue fix</t>
  </si>
  <si>
    <r>
      <rPr>
        <sz val="11"/>
        <color rgb="FF000000"/>
        <rFont val="Calibri"/>
        <family val="2"/>
        <scheme val="minor"/>
      </rPr>
      <t xml:space="preserve">DYNAMIC APPROVAL WITH NOTIFICATION  INTEGRATION IN </t>
    </r>
    <r>
      <rPr>
        <b/>
        <sz val="11"/>
        <color rgb="FF000000"/>
        <rFont val="Calibri"/>
        <family val="2"/>
        <scheme val="minor"/>
      </rPr>
      <t>CLIENTS</t>
    </r>
  </si>
  <si>
    <t>PERT CHART</t>
  </si>
  <si>
    <t>Issue fixing of bill request in RESCO module and new design implement of table structure</t>
  </si>
  <si>
    <t>Unit wise Bill calculation in Resco Billing</t>
  </si>
  <si>
    <t>Modification in Resco Billing Request</t>
  </si>
  <si>
    <t>Pert Chart modifications</t>
  </si>
  <si>
    <t>Budgeting</t>
  </si>
  <si>
    <t>Analysis</t>
  </si>
  <si>
    <t>Bill print Download pdf</t>
  </si>
  <si>
    <t>Modification Pert chat</t>
  </si>
  <si>
    <t>Manage Benificiary Addition</t>
  </si>
  <si>
    <t xml:space="preserve">client dynamic approval  functionality issue fixing </t>
  </si>
  <si>
    <t>EPC REQUESTION</t>
  </si>
  <si>
    <t>EPC Requisition list page, filter and view page new  design Implementation  with dynamic approval</t>
  </si>
  <si>
    <t>Resco Procurment Details,Value Evaluation List,Cleaning Schedule,Checkup Schedule download excel file</t>
  </si>
  <si>
    <t>Issue Fixing of Beneficiary Processing of finance Module</t>
  </si>
  <si>
    <t>Office Requisition 2nd stage Implementation</t>
  </si>
  <si>
    <t>CLIENT</t>
  </si>
  <si>
    <t xml:space="preserve">New Design Implementation in Resco Clients </t>
  </si>
  <si>
    <t>2ND STAGE DESIGN</t>
  </si>
  <si>
    <t>PR Status New Design Implementation and  cancle  PR,PO and MRN</t>
  </si>
  <si>
    <t xml:space="preserve">RESCO BILL REQUEST MIS </t>
  </si>
  <si>
    <t>Water Testing Report MIS in Maintenance</t>
  </si>
  <si>
    <t xml:space="preserve">  Module Cleaning Report MIS</t>
  </si>
  <si>
    <t>Engineering Inspection Report  MIS</t>
  </si>
  <si>
    <t xml:space="preserve">Bill generation Report </t>
  </si>
  <si>
    <t>Multiple Cheque request in a Single PO</t>
  </si>
  <si>
    <t xml:space="preserve">In project 2nd stage dynamic approval and new design implementation </t>
  </si>
  <si>
    <t>Material MIS Report PO and PR part</t>
  </si>
  <si>
    <t>SUB PROJECT</t>
  </si>
  <si>
    <t>Dynamic Approval Matrix and 2nd stage Functionality implementation of Sub project in master module</t>
  </si>
  <si>
    <t xml:space="preserve">Issue fixing of EPC and Office Requisition </t>
  </si>
  <si>
    <t>RESCO Invoice Report</t>
  </si>
  <si>
    <t>Check all live issue of RESCO Module and Pertchart Module live issue</t>
  </si>
  <si>
    <t>Segregation Project module</t>
  </si>
  <si>
    <t>Segregation RESCO module and master RESCO</t>
  </si>
  <si>
    <t xml:space="preserve">Modification in Pertchart  Module </t>
  </si>
  <si>
    <t xml:space="preserve">Testing  fixing of master project and subproject  office requisition </t>
  </si>
  <si>
    <t>MIS Discussion with jyoti maam, bom vs dispatch report calculation check and office requisition issue solve</t>
  </si>
  <si>
    <t>Module cleaning  MIS Report</t>
  </si>
  <si>
    <t>Bom dispatch report project requsition part and check purchase po part, Dispatch part and mrn receive part additional remove</t>
  </si>
  <si>
    <t>BOM Vs Procured -Work</t>
  </si>
  <si>
    <t>BOM Vs Procured -Work and supply part of Collection</t>
  </si>
  <si>
    <t>PROJECT FILE MOVEMENT MIS</t>
  </si>
  <si>
    <t>File upload and testing Project File Movement MIS of Collection Module</t>
  </si>
  <si>
    <t>CMC bill follow up MIS in Collection Module</t>
  </si>
  <si>
    <t xml:space="preserve">New Modification Bom vs Dispatch report </t>
  </si>
  <si>
    <t xml:space="preserve">Project BMS Master add ,edit part </t>
  </si>
  <si>
    <t xml:space="preserve">Project job order , work progress report , assign vender setup in local </t>
  </si>
  <si>
    <t>Going through  flow of Work update in Project Module</t>
  </si>
  <si>
    <t>Project  and purchase module test of IRUS ERP</t>
  </si>
  <si>
    <t xml:space="preserve">Material part of BOM vs Dispatch report in project </t>
  </si>
  <si>
    <t>Testing of purchase module segregation without approval process</t>
  </si>
  <si>
    <t xml:space="preserve">Database table check in RESCO module </t>
  </si>
  <si>
    <t>Segregation Purchase module and remove data after testing</t>
  </si>
  <si>
    <t xml:space="preserve">Flow analysis and discussion of Materials,Category,SubCategory, Group And Subgroup </t>
  </si>
  <si>
    <t>GROUP AND SUB GROUP</t>
  </si>
  <si>
    <t xml:space="preserve">Update Code Generation in material, group and subgroup </t>
  </si>
  <si>
    <t>Order Receipt  village details new implemantation</t>
  </si>
  <si>
    <t>ADDITIONAL WORK UPDATE</t>
  </si>
  <si>
    <t xml:space="preserve">Additional Work Update Flow check and Solving Calculation Issue </t>
  </si>
  <si>
    <t xml:space="preserve">Issue in bill requesting resco module </t>
  </si>
  <si>
    <t xml:space="preserve">Location id according update vendor assignment ,requisition and work update in project module </t>
  </si>
  <si>
    <t xml:space="preserve"> Raise EPC Requisition in project module </t>
  </si>
  <si>
    <t xml:space="preserve">Star mark remove in RESCO module </t>
  </si>
  <si>
    <t xml:space="preserve">EPC and Office Requisition  Parallel approval </t>
  </si>
  <si>
    <t>Internal Vendor JO Work</t>
  </si>
  <si>
    <t>Meter Recharge Entry page</t>
  </si>
  <si>
    <t>Meter Recharge payment request page</t>
  </si>
  <si>
    <t>Cmc Handover To Resco Module</t>
  </si>
  <si>
    <t xml:space="preserve">Resco </t>
  </si>
  <si>
    <t>Flow Analysis And 2nd Stage Functionality In  Resco Project List Page</t>
  </si>
  <si>
    <t>2Nd Stage New Design</t>
  </si>
  <si>
    <t xml:space="preserve"> New Design Implementation In  Project Valuation.</t>
  </si>
  <si>
    <t>Cmc</t>
  </si>
  <si>
    <t xml:space="preserve"> CMC Project With Dynamic Approval</t>
  </si>
  <si>
    <t>2Nd Stage New Design With Dynamic Approval</t>
  </si>
  <si>
    <t xml:space="preserve">BILL CONVERSION - PROJECT </t>
  </si>
  <si>
    <t>Dev Complete</t>
  </si>
  <si>
    <t>BILL CONVERSION - CMC</t>
  </si>
  <si>
    <t>New Design Implementation, Pagination, Filter, Sorting and Excel Download in DPR.</t>
  </si>
  <si>
    <t xml:space="preserve">Review of documentation of Sales CRM,Creating a new database and tables for SALES CRM
,Database , Login and Registration setup of Sales CRM in Local device.
</t>
  </si>
  <si>
    <t>STATE</t>
  </si>
  <si>
    <t>Add State of location part in Sales CRM</t>
  </si>
  <si>
    <t>CITY</t>
  </si>
  <si>
    <t>Creat City-Master's Add page, Listing Page and View Page for Sales CRM.</t>
  </si>
  <si>
    <t>VILLAGE</t>
  </si>
  <si>
    <t>Village Master Designing and Village Master code for Add Page, List Page , Edit Page and View Page</t>
  </si>
  <si>
    <t>DEPARTMENT</t>
  </si>
  <si>
    <t>Department Master - implemamtation</t>
  </si>
  <si>
    <t>ORGANIZATION</t>
  </si>
  <si>
    <t>Organisation Master  creatation</t>
  </si>
  <si>
    <t>Remodification of Database of Sales CRM and Form Design</t>
  </si>
  <si>
    <t>Modification in Pincode Master for Sales CRM.</t>
  </si>
  <si>
    <t>Modification of Organisation Master in Sales CRM</t>
  </si>
  <si>
    <t>ARREAR</t>
  </si>
  <si>
    <t>Area Master for SALES CRM.</t>
  </si>
  <si>
    <t>SEGMENT</t>
  </si>
  <si>
    <t>Segment Master for Sales CRM</t>
  </si>
  <si>
    <t>TEAM</t>
  </si>
  <si>
    <t>Team Master for Sales CRM</t>
  </si>
  <si>
    <t>VISIT</t>
  </si>
  <si>
    <t>Visit Demo Master of Sales CRM</t>
  </si>
  <si>
    <t>QUATATION</t>
  </si>
  <si>
    <t>Quotation Master in Sales CRM</t>
  </si>
  <si>
    <t>Add Versions in View Page  when Customer Negotiates in Quotation Master</t>
  </si>
  <si>
    <t>Testing of Lead status master(sales CRM)</t>
  </si>
  <si>
    <t>Testing of Lead status stages master,Testing of activity master,Testing of source master,Testing of product master,Testing of zone master,Testing of area master</t>
  </si>
  <si>
    <t xml:space="preserve">Testing of segment master,Testing of team master,
Issue Fixing in Lead Stage Master ,Issue Fixing in Lead Status ,Issue Fixing in Activity Master ,Issue Fixing in Source Master </t>
  </si>
  <si>
    <t>Issue Fixing in Zone Master</t>
  </si>
  <si>
    <t xml:space="preserve">Issue Fixing in Area Master,Issue Fixing in Team Master 
</t>
  </si>
  <si>
    <t xml:space="preserve">Issue Fixing for Company Master </t>
  </si>
  <si>
    <t>Issue Fixing for Designation Master ,</t>
  </si>
  <si>
    <t>Issue Fixing in Pincode Master in Sales CRM.</t>
  </si>
  <si>
    <t>Edit Page for Team Master in Sales CRM</t>
  </si>
  <si>
    <t>Setup Menu for Reports in Sales CRM.</t>
  </si>
  <si>
    <t>Changes and Rectification in Quotation of Sales CRM</t>
  </si>
  <si>
    <t>RECTIFICATION</t>
  </si>
  <si>
    <t>Testing and Flow check of Quotation to PI of Sales CRM.</t>
  </si>
  <si>
    <t>Issue Fixing from Quotation to PI and Test Case 2.</t>
  </si>
  <si>
    <t>Add Stage Number and it's Status Update From Enquiry to PI stepwise.</t>
  </si>
  <si>
    <t>Flow Testing in Live SALES CRM and Issue Fixing.</t>
  </si>
  <si>
    <t>PI History Details in View Page of Sales CRM.</t>
  </si>
  <si>
    <t>Testing of Payment Schedule and PI of Sales CRM in Live.</t>
  </si>
  <si>
    <t>Total Counts for different conditions in PI Reports.</t>
  </si>
  <si>
    <t>Modification in Quotation View Page of Sales(Modal for Whatsapp, Call,Email and PDF download).</t>
  </si>
  <si>
    <t>Tab Wise Info in View Page of Enquiry Bucket of Sales CRM.</t>
  </si>
  <si>
    <t>All Activity Tab Details in View Page of Enquiry Bucket.</t>
  </si>
  <si>
    <t>Follow-Up Modal in Enquiry Bucket List Page.</t>
  </si>
  <si>
    <t>Flow Testing of Modifictaions (Sales CRM).</t>
  </si>
  <si>
    <t>EMPLOYEE MASTER</t>
  </si>
  <si>
    <t>Modification in Signup and Employee Master.</t>
  </si>
  <si>
    <t>PRODUCT MASTER</t>
  </si>
  <si>
    <t>New Product Master for Sales CRM</t>
  </si>
  <si>
    <t>QUATATIO MASTER</t>
  </si>
  <si>
    <t>Project and Product Modification in Quotation Master of Sales CRM.</t>
  </si>
  <si>
    <t>Menu, Fabicon Column Visibility Design Modification in Sales CRM.</t>
  </si>
  <si>
    <t>Modifictaion in Quotation Products.</t>
  </si>
  <si>
    <t>Setup Xampp Latest Version in Local System.</t>
  </si>
  <si>
    <t>Modification in Validation,Table Design,etc In Sales CRM.</t>
  </si>
  <si>
    <t>LPO AND PAYMENT</t>
  </si>
  <si>
    <t>Modification in LPO and Payment Schedule for new Project Section.</t>
  </si>
  <si>
    <t>PI</t>
  </si>
  <si>
    <t>Modification in Proforma Invoice for new Project Section.</t>
  </si>
  <si>
    <t>PRODUCT(MASTER)</t>
  </si>
  <si>
    <t>Modification in Product Master.</t>
  </si>
  <si>
    <t>Review the Code and Flow of Creditors Master in ERP.</t>
  </si>
  <si>
    <t>New Vendor Master for Braceinfra CRM</t>
  </si>
  <si>
    <t>Modification in Product Master to Add vendor details.</t>
  </si>
  <si>
    <t>VENDER REPORT</t>
  </si>
  <si>
    <t>Vendor Report for Sales CRM.</t>
  </si>
  <si>
    <t>Flow Testing of KNR-Integrity CRM</t>
  </si>
  <si>
    <t>STOCK REPORT</t>
  </si>
  <si>
    <t>Stock Report for BraceInfra CRM.</t>
  </si>
  <si>
    <t>Flow Testing of Live KNR-Integrity from Enquiry to Proforma Invoice.</t>
  </si>
  <si>
    <t>Mail Functionality Integration in Quotation</t>
  </si>
  <si>
    <t>COMMISSION MASTER</t>
  </si>
  <si>
    <t>New Commission Master For CRM.</t>
  </si>
  <si>
    <t>Location API Integration and Modification In Enquiry Bucket.</t>
  </si>
  <si>
    <t>Location API integration in Quotation in KNR Integrity CRM.</t>
  </si>
  <si>
    <t>Location API Integration in LPO and Payment Schedule in KNR Integrity CRM.</t>
  </si>
  <si>
    <t>GOAL MASTER</t>
  </si>
  <si>
    <t>Scope Understanding of Goal Master and Goal Master for Sales CRM</t>
  </si>
  <si>
    <t>ACHIVMENT COMMISSION (MASTER)</t>
  </si>
  <si>
    <t>Acheivement Commission Master for CRM.</t>
  </si>
  <si>
    <t>Product Wise &amp; Achievement Wise Commission Calculation for Employees in CRM.</t>
  </si>
  <si>
    <t>Achievment Wise Commission Calculation for Employees in CRM.</t>
  </si>
  <si>
    <t>List Page and View Page for Achievment and Product Commission in CRM.</t>
  </si>
  <si>
    <t>Testing of Laxmi Vaikunthapuram CRM in Server.</t>
  </si>
  <si>
    <t xml:space="preserve">Testing of Achievement and Product Calculation in Laxmi CRM.
</t>
  </si>
  <si>
    <t>CMC PROJECT</t>
  </si>
  <si>
    <t>Setup ERP in Local.CMC project dynamic approval and  with 2nd stage design.</t>
  </si>
  <si>
    <t>ORDER RECEIPT</t>
  </si>
  <si>
    <t>New Design Implementation in Order Receipt in Project Module and Approval matrix functionality</t>
  </si>
  <si>
    <t>14/17/2024</t>
  </si>
  <si>
    <t>Implementing Parallel Approval and Pending Approval in Order Receipt.</t>
  </si>
  <si>
    <t xml:space="preserve">DAILY </t>
  </si>
  <si>
    <t>2nd Stage New Design Implementation in Daily Stoppage Details.</t>
  </si>
  <si>
    <t>ERP SALES</t>
  </si>
  <si>
    <t xml:space="preserve">IYRO ERP WESITE DEVELOPEMNT </t>
  </si>
  <si>
    <t>WEBSITE</t>
  </si>
  <si>
    <t xml:space="preserve">SOLAR BROUCHER DESIGN </t>
  </si>
  <si>
    <t>Team Page, contact page changes</t>
  </si>
  <si>
    <t>Partner Page</t>
  </si>
  <si>
    <t>header footer modification</t>
  </si>
  <si>
    <t>Testimonial</t>
  </si>
  <si>
    <t>Login, Sign Up , Forgot Password Page</t>
  </si>
  <si>
    <t>Lender , Borrower Page</t>
  </si>
  <si>
    <t>Media centre</t>
  </si>
  <si>
    <t>Carrear page</t>
  </si>
  <si>
    <t>Moneymela home page modification</t>
  </si>
  <si>
    <t>Header modification in moneymela</t>
  </si>
  <si>
    <t>About &amp; Team Page Design Change and borrower faq page</t>
  </si>
  <si>
    <t>Moneymela index page responsive design</t>
  </si>
  <si>
    <t>Loan Product Description &amp; Loan agreement Policy Page Design</t>
  </si>
  <si>
    <t>Moneymela User Module Dashborad Design</t>
  </si>
  <si>
    <t>Privacy policy</t>
  </si>
  <si>
    <t xml:space="preserve">Surya Plast Banner Design </t>
  </si>
  <si>
    <t>Moneymela Dashboard Design</t>
  </si>
  <si>
    <t>Moneymela Dashboard Design MASTER</t>
  </si>
  <si>
    <t>Visiting Card Design For Site Employee</t>
  </si>
  <si>
    <t>Moneymela Borrower managenemt Design</t>
  </si>
  <si>
    <t>Moneymela Website Correction</t>
  </si>
  <si>
    <t>Moneymela Loan management Design</t>
  </si>
  <si>
    <t>Website responsive &amp; Browser Compatibility</t>
  </si>
  <si>
    <t>Nbi Presentation Design &amp; Graphic For Surya</t>
  </si>
  <si>
    <t>Moneymela New page design</t>
  </si>
  <si>
    <t>Moneymela Page Link, issue fix and iyroerp flayer design</t>
  </si>
  <si>
    <t>Janmastmi Image Design</t>
  </si>
  <si>
    <t>IYRO Industries PPT Design</t>
  </si>
  <si>
    <t>IYRO Solar Sticker Design</t>
  </si>
  <si>
    <t>Moneymela Design Update</t>
  </si>
  <si>
    <t>Ganesh puja Image Design</t>
  </si>
  <si>
    <t>Website Design changes</t>
  </si>
  <si>
    <t>Menu Design Issue</t>
  </si>
  <si>
    <t>IYRO Product Broucher Design</t>
  </si>
  <si>
    <t>NBI</t>
  </si>
  <si>
    <t>NBI Solar project PPT design</t>
  </si>
  <si>
    <t>PTI DESIGN</t>
  </si>
  <si>
    <t>Moneymela Investor dashboard ,change password,lender dashboard page design.</t>
  </si>
  <si>
    <t>IYRO</t>
  </si>
  <si>
    <t>Solar TDS pdf design</t>
  </si>
  <si>
    <t>Iyro solar price list design</t>
  </si>
  <si>
    <t>Durga Puja Image Design</t>
  </si>
  <si>
    <t>iyrosolar channel partner agreement form</t>
  </si>
  <si>
    <t>MOneymela email template design &amp; Login page modification,Money login page modification &amp; lender/borrower email template design, member approval email template design</t>
  </si>
  <si>
    <t>New lender and borrower login page design</t>
  </si>
  <si>
    <t>Iyro Solarr R&amp;D , Website Design,projrct and services page design,About &amp; Contact Page Design,Manufacturing Plant, Why Solar, Client, Awards page design</t>
  </si>
  <si>
    <t>Diwali Image Design,iyrosolar Video for diwali</t>
  </si>
  <si>
    <t>Moneymela loan product page content update</t>
  </si>
  <si>
    <t>Iyro solar social media image design</t>
  </si>
  <si>
    <t>Iyrosolar Product listing and details page, iyrosolar social media image design</t>
  </si>
  <si>
    <t>moneymela support page design</t>
  </si>
  <si>
    <t>Iyrosolar cover packet design ,social media post design</t>
  </si>
  <si>
    <t>Iyro Solar Distributor agreement Design add, Packaging design change, social image design</t>
  </si>
  <si>
    <t>Iyrosolar brochure design</t>
  </si>
  <si>
    <t xml:space="preserve">Iyro Solar website responsive </t>
  </si>
  <si>
    <t>New theme review and setup</t>
  </si>
  <si>
    <t>iyroerp career, partner page design and moneymela's website changes</t>
  </si>
  <si>
    <t>iyro crm dashboard design</t>
  </si>
  <si>
    <t xml:space="preserve">iyrocrm country, state &amp; district view and listing page design </t>
  </si>
  <si>
    <t>iyrocrm view page design</t>
  </si>
  <si>
    <t>Iyrocrm menu design horizontal menu design</t>
  </si>
  <si>
    <t>iyrocrm village and Tax master design</t>
  </si>
  <si>
    <t>iyrocrm Pin-code, bank-name, bank account, department list and form design</t>
  </si>
  <si>
    <t>iyro crm Designation, Employee, Lead master, Lead stage master pages form and list design</t>
  </si>
  <si>
    <t>iyrocrm Branch Master, Payment Term Master &amp; Activity master design</t>
  </si>
  <si>
    <t>Christmas Image Design, Iyrocrm Third level menu design, company master design update</t>
  </si>
  <si>
    <t>iyrocrm Desgination, zone, source, product-services, area, segment, lead stages , all view and list design</t>
  </si>
  <si>
    <t>iyrocrm enquiry bucket list and form design</t>
  </si>
  <si>
    <t>iyrocrm follow up design</t>
  </si>
  <si>
    <t>iyrocrm quation part design</t>
  </si>
  <si>
    <t>iyrocrm not-interested, lost enquiry, my today follow up, upcoimg follow up page design</t>
  </si>
  <si>
    <t>iyrocrm visit demo design</t>
  </si>
  <si>
    <t xml:space="preserve">iyrocrm LPO list, view page design, payment all page design </t>
  </si>
  <si>
    <t>Moneymela Webapp design issue fix</t>
  </si>
  <si>
    <t xml:space="preserve">Moneymela invest dashboard ,loan report design </t>
  </si>
  <si>
    <t xml:space="preserve">CRM Design modifification </t>
  </si>
  <si>
    <t>Column Visibility add on datatable</t>
  </si>
  <si>
    <t>ERP for Real Estate HRMS Module Design</t>
  </si>
  <si>
    <t xml:space="preserve">ERP for Real Estate Project &amp; Procurement module design </t>
  </si>
  <si>
    <t>ERP for Real Estate Warehouse &amp; Construction moudle design</t>
  </si>
  <si>
    <t>ERP for Real Estate Construction, product, commission, agent, accounts form design</t>
  </si>
  <si>
    <t>ERP for Real Estate report section &amp; dashboard design</t>
  </si>
  <si>
    <t>Surya Group Business profile pdf design</t>
  </si>
  <si>
    <t>Box CRM Bill print preview,Bill print request page design modification</t>
  </si>
  <si>
    <t xml:space="preserve">iyroerp landing page deisgn </t>
  </si>
  <si>
    <t>iyroerp seo and responsive issue fixing</t>
  </si>
  <si>
    <t>Box crm report section deisgn</t>
  </si>
  <si>
    <t>Moneymela menu design and design modification in dashboard</t>
  </si>
  <si>
    <t>Iyroerp website modification as per excel sheet</t>
  </si>
  <si>
    <t xml:space="preserve">IYROCRM dashboard design </t>
  </si>
  <si>
    <t>IYROERP website modification</t>
  </si>
  <si>
    <t xml:space="preserve">Surya Manufacturing broacher design modification </t>
  </si>
  <si>
    <t>IyroCMS Admin panel Design setup</t>
  </si>
  <si>
    <t>IYROCMS Menu Management, page maker , Content Manager Design</t>
  </si>
  <si>
    <t>iyroerp new landing page design</t>
  </si>
  <si>
    <t xml:space="preserve">IYROERP Design modification on home page and content update as per google sheet </t>
  </si>
  <si>
    <t>iyrocms design modification and iyroerp website's home page design modification as per abhimanyu sir</t>
  </si>
  <si>
    <t>iyroerp website about us page design and live issue fixing</t>
  </si>
  <si>
    <t>iyroerp service listing page design and modification in about and home page</t>
  </si>
  <si>
    <t xml:space="preserve">Iyroerp about, product listing page content update and icon design in product listing page </t>
  </si>
  <si>
    <t>iyrocrm live website issue fixing and design update</t>
  </si>
  <si>
    <t xml:space="preserve">iyroerp EPC page mockup design </t>
  </si>
  <si>
    <t>Iyroerp EPC page design as per mockup, graphics design of hero section, problem and and cta section</t>
  </si>
  <si>
    <t>Moneymela website changes image changes</t>
  </si>
  <si>
    <t xml:space="preserve">iyroerp website product listing page mock design
</t>
  </si>
  <si>
    <t>Moneymela Loan Agreement Pdf Design</t>
  </si>
  <si>
    <t>Moneymela Sanction Letter pdf design</t>
  </si>
  <si>
    <t>Moneymela Borrower dashboard design</t>
  </si>
  <si>
    <t>iyroerp product details page design &amp; product listing page content and responsive design</t>
  </si>
  <si>
    <t xml:space="preserve">Groupsurya hope page mockup design </t>
  </si>
  <si>
    <t>iyrocrm Email template design</t>
  </si>
  <si>
    <t>iyrocrm goal vs achievement , commission page design</t>
  </si>
  <si>
    <t xml:space="preserve">iyrocms listing page design and page maker page designing </t>
  </si>
  <si>
    <t>Group surya mock design</t>
  </si>
  <si>
    <t>moneymela name plate design</t>
  </si>
  <si>
    <t>Groupsurya Website Contact Us Page, Success Stories, Gallery &amp; Photos , News &amp; Blog Pages Mock design</t>
  </si>
  <si>
    <t>Groupsurya mockup design modification as per requirement</t>
  </si>
  <si>
    <t>iyrosolar e-commerce landing page design, ListIng page design, product details page design</t>
  </si>
  <si>
    <t>Iyrocrm pdf design</t>
  </si>
  <si>
    <t>Cart and checkout page design</t>
  </si>
  <si>
    <t>Iyrosolar user profile section design</t>
  </si>
  <si>
    <t>iyrosolar login,signup,forgot password page design</t>
  </si>
  <si>
    <t xml:space="preserve">Moneymela user onboard design </t>
  </si>
  <si>
    <t>IYRO SOLAR ORDER DETAILS DESIGN AND MENU DESIGN</t>
  </si>
  <si>
    <t>iyrosolar website image &amp; content update &amp; moneymela user onboarding desgin modification</t>
  </si>
  <si>
    <t>Moneymela borrower dashboard modification as per requirement</t>
  </si>
  <si>
    <t>iyrosolar cms setup and new iyrosolar gallery, distributor partner design</t>
  </si>
  <si>
    <t>Moneymela loan listing, loan emi pay, loan foreclose design</t>
  </si>
  <si>
    <t>Moneymela lender add money to wallet and lender increase limt design</t>
  </si>
  <si>
    <t>Fair practise code</t>
  </si>
  <si>
    <t>Grievance Redressal Policy</t>
  </si>
  <si>
    <t>Sample Loan agreement</t>
  </si>
  <si>
    <t>Cancellation and Refund Policy</t>
  </si>
  <si>
    <t xml:space="preserve">Key Fact statement </t>
  </si>
  <si>
    <t>Partner T&amp;Cs</t>
  </si>
  <si>
    <t>Business Model</t>
  </si>
  <si>
    <t>Lender FAQ</t>
  </si>
  <si>
    <t>Borrower FAQ</t>
  </si>
  <si>
    <t>Fees and charges</t>
  </si>
  <si>
    <t>Glossary</t>
  </si>
  <si>
    <t>Why to invest</t>
  </si>
  <si>
    <t>How to invest</t>
  </si>
  <si>
    <t>Return calculator</t>
  </si>
  <si>
    <t>15-05-</t>
  </si>
  <si>
    <t>How to borrow from us</t>
  </si>
  <si>
    <t>Loan Products</t>
  </si>
  <si>
    <t>Briefing of products for borrower</t>
  </si>
  <si>
    <t>Listing of borrowing products</t>
  </si>
  <si>
    <t>New modifications in leave apply page, attendance processing page, and download page of raise attendance page.</t>
  </si>
  <si>
    <t>Addition of attendance processing approval in pending approval(live/dev server).</t>
  </si>
  <si>
    <t>Create documentations for form and listing pages(HR MODULE)</t>
  </si>
  <si>
    <t>issue fixing the issues given by tester(for OD and attendance)</t>
  </si>
  <si>
    <t>New modification and bug fixing of resignation entry and list page</t>
  </si>
  <si>
    <t>Modifications in my attendance report.</t>
  </si>
  <si>
    <t>Modifications in attendance raise page</t>
  </si>
  <si>
    <t>Issue fix download page of daily attendance report.</t>
  </si>
  <si>
    <t>REPAIR</t>
  </si>
  <si>
    <t>Modifications in employee attendance report</t>
  </si>
  <si>
    <t>R&amp;D analysis of DPR part of Maintenance, Resco, Collection, and Project module</t>
  </si>
  <si>
    <t>Maintenance DPR linking with attendance</t>
  </si>
  <si>
    <t>Project module DPR linking with Attendance.</t>
  </si>
  <si>
    <t>Collection module DPR linking with Attendance.</t>
  </si>
  <si>
    <t>RESCO module DPR linking with Attendance.</t>
  </si>
  <si>
    <t>Loan advance issue fix in live server</t>
  </si>
  <si>
    <t>modifications in download page in daily attendance report</t>
  </si>
  <si>
    <t>Modifications in attendance view page for site employees</t>
  </si>
  <si>
    <t>Testing and modifications of attendance raise page for transfer(dev server)</t>
  </si>
  <si>
    <t>APPROVAL FLOW CHANGE OF MANUAL ATTENDANCE(APPROVER) WITH RN PART OF ARN.</t>
  </si>
  <si>
    <t>PENDING APPROVAL LINK IN MANUAL ATTENDANCE</t>
  </si>
  <si>
    <t>Modifications of attendance raise page for mid month transfer</t>
  </si>
  <si>
    <t>Attendance calculations according to deputation</t>
  </si>
  <si>
    <t>modifications in attendance calculations of download page of raise attendance page</t>
  </si>
  <si>
    <t>Changes in calculation part according to deputation logic and testing in my attendance report and employee attendance report</t>
  </si>
  <si>
    <t>Operational issue fix of resignation &amp; testing issue fix of attendance processing</t>
  </si>
  <si>
    <t>OPERATION ISSUE &amp; TESTING ISSUE</t>
  </si>
  <si>
    <t>Modification of Manual punch IN/OUT</t>
  </si>
  <si>
    <t>Modification Pending approval in Manual punch IN/OUT</t>
  </si>
  <si>
    <t>Testing issue fix Manual punch IN/OUT</t>
  </si>
  <si>
    <t>Manual Punch IN/OUT report</t>
  </si>
  <si>
    <t>Late comming deduction apply in attendance processing</t>
  </si>
  <si>
    <t>Employee code generation  &amp; Manual resignation updation of left employee in database</t>
  </si>
  <si>
    <t>Creat filter in manual punch in/out report</t>
  </si>
  <si>
    <t>Loan advance emi request modification</t>
  </si>
  <si>
    <t>Modification in manual punch in/out report</t>
  </si>
  <si>
    <t>Linking of food deduction with salary raise page and modifications in other deductions</t>
  </si>
  <si>
    <t>Modifications in the attendance raise page,Salary report, salary sheet,attendance reports</t>
  </si>
  <si>
    <t>OPERATION ISSUE</t>
  </si>
  <si>
    <t>Add restriction for Sunday count in the attendance process</t>
  </si>
  <si>
    <t xml:space="preserve">Attendance and loan advance issues </t>
  </si>
  <si>
    <t>OD MODIFICATIONS</t>
  </si>
  <si>
    <t>Modifications in leave apply page, employee register page ,attendance function page and attendance view page</t>
  </si>
  <si>
    <t>All Employee attendance report</t>
  </si>
  <si>
    <t>Tsting issue fix of OD,punch in report</t>
  </si>
  <si>
    <t>Fix issue in attendance restriction in leave apply ,cancel, OD and attendance approval.</t>
  </si>
  <si>
    <t>Revise attendance restriction in leave and od</t>
  </si>
  <si>
    <t>Recheck attendance testing repot</t>
  </si>
  <si>
    <t>Onduty OD modifications with restrictions</t>
  </si>
  <si>
    <t>Modifications in Loan advance and salary processing according to (fooding calculations).</t>
  </si>
  <si>
    <t>Bug fix of the arrear Raise page</t>
  </si>
  <si>
    <t>live attendance data Modification of BBSR manufacturing unit.</t>
  </si>
  <si>
    <t>Modifications in attendance Calculation.</t>
  </si>
  <si>
    <t>Modification and rectification of salary processing according to food allowance.</t>
  </si>
  <si>
    <t>Increment page live server issue fix,Onboarding live server issue fix</t>
  </si>
  <si>
    <t>Manual punch IN rerort page re design</t>
  </si>
  <si>
    <t>Modifications in arrear apply list page and form page. And code review of pending approval section of attendance, leave and OD section.</t>
  </si>
  <si>
    <t>Modifications in onboarding section, PTI section and Salary calculation section.</t>
  </si>
  <si>
    <t>Service register Duplicate entry issue fix</t>
  </si>
  <si>
    <t>Live Attendance related Work &amp; Manual Punch IN Report</t>
  </si>
  <si>
    <t>Test and live all pages regarding attendance processing and Optimize restriction code of pending approval.</t>
  </si>
  <si>
    <t>Fixing issues in attendance live server , arrear master in dev and WFH in dev server.</t>
  </si>
  <si>
    <t>Live manual punchers report, and top 10 manual punchers report.</t>
  </si>
  <si>
    <t>User can reapply his manual attendance after rejection a manual punch out/in</t>
  </si>
  <si>
    <t>Modifications in attendance raise page, my attendance report, employee attendance report, all download and Ajax pages.</t>
  </si>
  <si>
    <t>Live attendance checking, issue fixing ,issue fixing of manpower recruitment in dev server.</t>
  </si>
  <si>
    <t>Manual punch reapply</t>
  </si>
  <si>
    <t>Separate code of attendance calculations and live all pages of attendance.</t>
  </si>
  <si>
    <t>Testing several issue in manual puncher's report in dev server and attendance report in live server.</t>
  </si>
  <si>
    <t>Add year in EMI pages of Loan advance, salary advance and asset finance.</t>
  </si>
  <si>
    <t>Attendance and arrear checking in live server.</t>
  </si>
  <si>
    <t>Modifications and testing of manual onboarding process of IYRO ERP work, and data changes of some employees in backend.</t>
  </si>
  <si>
    <t>Issue fixing of download pages in the HR module,Issue fixing of manual puncher's report.</t>
  </si>
  <si>
    <t>Update block code in Attendance, Leave apply and cancel , OD and Arrear pages. And update pages of bonus, asset and other deduction in dev and live server.</t>
  </si>
  <si>
    <t>Testing of OD, tele-caller and Manpower recruitment approval pages for approvals in details view pages.</t>
  </si>
  <si>
    <t>Tbale merging of manpower requisition, manpower assign  and JD of HR module,Tbale merging of CRMWTP module, Tbale merging of asset module.</t>
  </si>
  <si>
    <t>TABLE MERGING</t>
  </si>
  <si>
    <t>Fix issue in leave cance and crm devlopment</t>
  </si>
  <si>
    <t xml:space="preserve">Change approval of manual Punch IN/OUT And employee entry page of the Sales CRM module.
</t>
  </si>
  <si>
    <t xml:space="preserve">SALE </t>
  </si>
  <si>
    <t>Database setup, signup and login setup of sales CRM</t>
  </si>
  <si>
    <t>SALE</t>
  </si>
  <si>
    <t>LOCATION MASTER</t>
  </si>
  <si>
    <t>Setup and work on City , district and employee menu of sales CRM .</t>
  </si>
  <si>
    <t>INSTALLATION REGISTER</t>
  </si>
  <si>
    <t>Installation register MIS</t>
  </si>
  <si>
    <t xml:space="preserve">Manual Punch in approval access changes to Babita mam and Remodification of Database of Sales CRM,and live issue fix of gopla sir.
</t>
  </si>
  <si>
    <t>ACTIVITY MASTER</t>
  </si>
  <si>
    <t>Activity Master of Sales CRM</t>
  </si>
  <si>
    <t>DESIGNATION MASTER</t>
  </si>
  <si>
    <t>Create Designation master of sales CRM.</t>
  </si>
  <si>
    <t>SOURCE AND ZONE MASTER</t>
  </si>
  <si>
    <t>Create Source and Zone Master for sales CRM</t>
  </si>
  <si>
    <t>Update worksheet of sales CRM team.</t>
  </si>
  <si>
    <t xml:space="preserve">Manual Punch in approval access changes to Babita mam </t>
  </si>
  <si>
    <t xml:space="preserve">Issue fixing of live attendance of Gopalji Mishra </t>
  </si>
  <si>
    <t>Fix asset procurement live issue</t>
  </si>
  <si>
    <t>Check live attendance of BBSR manufacturing unit.</t>
  </si>
  <si>
    <t>Review Enquiry bucket, not intrested leads and  lost enquiry's DB.</t>
  </si>
  <si>
    <t>Prepare LLD for Sales CRM</t>
  </si>
  <si>
    <t xml:space="preserve">VISIT CUSTOMER AND LPO DB </t>
  </si>
  <si>
    <t>Review Visit customer and LPO DB and design pages.</t>
  </si>
  <si>
    <t>EMAIL INTEGRATION</t>
  </si>
  <si>
    <t>Email integration in sales CRM module.</t>
  </si>
  <si>
    <t>Live server migration issue fixing.</t>
  </si>
  <si>
    <t>018-01-2024</t>
  </si>
  <si>
    <t>Database Update and create ER for LLD</t>
  </si>
  <si>
    <t>R&amp;D about test case</t>
  </si>
  <si>
    <t>LPO AND ACCEPTANCE FORM</t>
  </si>
  <si>
    <t>LPO list, view and acceptance form.</t>
  </si>
  <si>
    <t>PAYMENT SCHEDULE</t>
  </si>
  <si>
    <t xml:space="preserve">Payment Schedule,Pdf, excel and master search implementation in payment schedule list page.
,Bill Print List View
</t>
  </si>
  <si>
    <t>Testing of enquiry bucket</t>
  </si>
  <si>
    <t>Quotation pages setup and  flow check.</t>
  </si>
  <si>
    <t>BILL PRINT</t>
  </si>
  <si>
    <t xml:space="preserve">Sales CRM bill print list view page,PDF and excel implementation of bill print list
</t>
  </si>
  <si>
    <t>FOLLOW UP ENQUORY</t>
  </si>
  <si>
    <t>Modification in enquiry follow up list pages and testing of follow up flow.(sales CRM)</t>
  </si>
  <si>
    <t>Testing of quotation form, list and view in live server.(sales CRM)</t>
  </si>
  <si>
    <t xml:space="preserve">VISIT DEMO   </t>
  </si>
  <si>
    <t>Testing of Visit demo(sales CRM).</t>
  </si>
  <si>
    <t>Bug fixing of register page of sales CRM and dash board work of sales CRM.</t>
  </si>
  <si>
    <t>PDF, excel and search panel of all 3 list pages of enquiry bucket.</t>
  </si>
  <si>
    <t>VISIT DEMO AND PO</t>
  </si>
  <si>
    <t>PDF, excel and search panel of all 3 list pages of follow up, visit demo and LPO</t>
  </si>
  <si>
    <t>Setup of team master.</t>
  </si>
  <si>
    <t>Set up and test flow of follow up enquiry.</t>
  </si>
  <si>
    <t>Iyro erp server merging and subdomain creation for sales CRM</t>
  </si>
  <si>
    <t>Fix bug in session of sales CRM</t>
  </si>
  <si>
    <t>Server testing of Payment schedule and PI generation in dev server of Sales CRM.</t>
  </si>
  <si>
    <t>STAGE WISE REPORT,STATUS WISE REPORT AND PRODUCT WISE REPORT</t>
  </si>
  <si>
    <t>Fetch total counts of stage wise report, status wise report and product wise report.</t>
  </si>
  <si>
    <t>ENQUIRY  ASSIGNMENT</t>
  </si>
  <si>
    <t>Modifications in enquiry assignments.</t>
  </si>
  <si>
    <t>Modifications in team master in sales CRM</t>
  </si>
  <si>
    <t>Flow testing of modifictaions in enquiry bucket.  (Sales CRM).</t>
  </si>
  <si>
    <t>R&amp;D about php file encryption.</t>
  </si>
  <si>
    <t>Upload files of chinmayee and satya in both dev and live server.</t>
  </si>
  <si>
    <t>Modifications in enquiry bucket validation and its flow.</t>
  </si>
  <si>
    <t>MONTHLY ATTENDANCE REPORT</t>
  </si>
  <si>
    <t>Live data modification in attendance monthly table and Attendance issue fixing in live server.</t>
  </si>
  <si>
    <t>Braceinfra flow testing and 4th version workflow discussion</t>
  </si>
  <si>
    <t>Table indexing for pending approval slow down issue.</t>
  </si>
  <si>
    <t>Update files in KNRintegrity and braceinfra cpanel and check flow of two sites.</t>
  </si>
  <si>
    <t>Location API setup in crm</t>
  </si>
  <si>
    <t>Check the HR segregation module.</t>
  </si>
  <si>
    <t>Review call and message API demo review.</t>
  </si>
  <si>
    <t>Facebook lead integration with CRM.</t>
  </si>
  <si>
    <t>Python assignment checking.</t>
  </si>
  <si>
    <t>Local setup of CRM,BRACE AND KNR CRM</t>
  </si>
  <si>
    <t xml:space="preserve">Issue fixing in sales.iyroerp.com and live all changed pages for location API in CRM, brace-infra, knr, laxmi and vijay portal.
</t>
  </si>
  <si>
    <t>January and February months attendance data updation of all locations.</t>
  </si>
  <si>
    <t>Export,import and PDF implementation in master's of CRM.</t>
  </si>
  <si>
    <t>Export,import and PDF implementation in master's of Brace infra.</t>
  </si>
  <si>
    <t>Export, import and PDF implementation in master's of Laxmi infra.</t>
  </si>
  <si>
    <t xml:space="preserve">Modifications in Quotation and product master of laxmi infra.
</t>
  </si>
  <si>
    <t>Modifications in sales CRM masters .</t>
  </si>
  <si>
    <t xml:space="preserve">29-04-24
</t>
  </si>
  <si>
    <t>Fix issues in the attendance cron page in the dev server.</t>
  </si>
  <si>
    <t>Attendance data Updation in Live table.</t>
  </si>
  <si>
    <t>Live attendance data checking in live server.</t>
  </si>
  <si>
    <t>Testing OD and live OD.</t>
  </si>
  <si>
    <t>Test attendance processing approval issue in dev server.</t>
  </si>
  <si>
    <t>PTI</t>
  </si>
  <si>
    <t>Check PTI approval issue in live server.</t>
  </si>
  <si>
    <t>ONBOARDING</t>
  </si>
  <si>
    <t>Modifications in the Onboarding section and offer letter section.</t>
  </si>
  <si>
    <t>OD</t>
  </si>
  <si>
    <t>Issue checking in the live server of OD and arrear section.</t>
  </si>
  <si>
    <t>Modification in onboarding raise request part.</t>
  </si>
  <si>
    <t xml:space="preserve"> Shifting the approve and reject buttons in the view page of OD in both the main menu and pending approval. </t>
  </si>
  <si>
    <t>Fixed issue in arrear submission in live server.</t>
  </si>
  <si>
    <t>After attendance processing Leave and OD Auto cancel</t>
  </si>
  <si>
    <t>Attendance -Ve Correction</t>
  </si>
  <si>
    <t>Loan advance processing page preview</t>
  </si>
  <si>
    <t>F &amp; F Restriction And Live</t>
  </si>
  <si>
    <t>attendance page review after resignation</t>
  </si>
  <si>
    <t>Loan advance processing page review.</t>
  </si>
  <si>
    <t>Employee ID correction</t>
  </si>
  <si>
    <t>Service register in one page</t>
  </si>
  <si>
    <t xml:space="preserve">Monthly employee attendance report loading issue </t>
  </si>
  <si>
    <t>Late Comming Deduction Apply In Attendance Processing</t>
  </si>
  <si>
    <t>DEPUTATION</t>
  </si>
  <si>
    <t>3RD PHASE</t>
  </si>
  <si>
    <t>ATTENDANCE PROCESSING</t>
  </si>
  <si>
    <t xml:space="preserve">ARNM </t>
  </si>
  <si>
    <t>OTHER DEDUCTIONS</t>
  </si>
  <si>
    <t>MOBILE CONTACT ENTRY</t>
  </si>
  <si>
    <t>RESIGNATION ENTRY</t>
  </si>
  <si>
    <t>DEPT PLANNING</t>
  </si>
  <si>
    <t>LEAVE APPLY</t>
  </si>
  <si>
    <t>LEAVE CANCEL</t>
  </si>
  <si>
    <t>LOAN ADV</t>
  </si>
  <si>
    <t>LOAN EMI REQ</t>
  </si>
  <si>
    <t>EARLY SALARY</t>
  </si>
  <si>
    <t>EARLY SALARY EMI REQ</t>
  </si>
  <si>
    <t>ASSET FINANCE</t>
  </si>
  <si>
    <t>ASSET FIN REQ</t>
  </si>
  <si>
    <t>JOB DESCRIPTION</t>
  </si>
  <si>
    <t>ARNM</t>
  </si>
  <si>
    <t>1ST ROUND INTERVIEW</t>
  </si>
  <si>
    <t>2ND ROUND INTERVIEW</t>
  </si>
  <si>
    <t>3RD ROUND INTERVIEW</t>
  </si>
  <si>
    <t>WALK IN INTERVEIW</t>
  </si>
  <si>
    <t>REMARK</t>
  </si>
  <si>
    <t>ALL EXPENSES</t>
  </si>
  <si>
    <t>MY STATEMENT</t>
  </si>
  <si>
    <t>EMPLOYEE LEDGER</t>
  </si>
  <si>
    <t>LOCAL SUPPLIER STATEMENT</t>
  </si>
  <si>
    <t>ALL CREDIT NOTES</t>
  </si>
  <si>
    <t>ALL DEBIT NOTES</t>
  </si>
  <si>
    <t>CHEQUE REPORT</t>
  </si>
  <si>
    <t>CHEQUE REQUEST REPORT</t>
  </si>
  <si>
    <t>TERM LOAN REGISTER</t>
  </si>
  <si>
    <t>WORKING CAPITAL REGISTER</t>
  </si>
  <si>
    <t>LIMIT SANCTION REPORT</t>
  </si>
  <si>
    <t>LC DUE REPORT</t>
  </si>
  <si>
    <t>LC REPORT</t>
  </si>
  <si>
    <t>LC REGISTER</t>
  </si>
  <si>
    <t>INCOMMING PAYMENT REGISTER</t>
  </si>
  <si>
    <t>OUTGOING PAYMENT REGISTER</t>
  </si>
  <si>
    <t>PURCHASE REGISTER</t>
  </si>
  <si>
    <t>CHANGE IN LC &amp; BG REGISTER</t>
  </si>
  <si>
    <t>ALL SUPPLIER INVOICE</t>
  </si>
  <si>
    <t>ALL VENDOR BILLS</t>
  </si>
  <si>
    <t>BMS WISE PURCHASE  REGISTER</t>
  </si>
  <si>
    <t>ALL TRANSPORT BILLS</t>
  </si>
  <si>
    <t>Term loan Regiter report</t>
  </si>
  <si>
    <t>Modification of Purchase Register Report.</t>
  </si>
  <si>
    <t>TRACK SO API</t>
  </si>
  <si>
    <t>TRACK SO API SITE DATA DETAILS</t>
  </si>
  <si>
    <t>CLEANING Vs GENERATION MIS REPORT</t>
  </si>
  <si>
    <t>INVERTER ALARM REPORT</t>
  </si>
  <si>
    <t>Fault Code Work flow Notification</t>
  </si>
  <si>
    <t>INVERTER ALARM FAULT CODE DATA LINKING WITH HI-TOMI</t>
  </si>
  <si>
    <t>MODIFICATION ON ALL PAYMENT REQUEST REPORT.</t>
  </si>
  <si>
    <t>PLANT WISE INSTANT PR REPORT</t>
  </si>
  <si>
    <t>Mapping Of WMS Master data to all site report</t>
  </si>
  <si>
    <t xml:space="preserve">TIME BASED PR </t>
  </si>
  <si>
    <t>WMS Master Data on API</t>
  </si>
  <si>
    <t>Create Dynamic Master for Wms Mapping Data to Cron</t>
  </si>
  <si>
    <t>Modification on Time based pr and instant plantwise pr according to dynamic wms master.</t>
  </si>
  <si>
    <t>Hour based Pr report</t>
  </si>
  <si>
    <t>Data not comming</t>
  </si>
  <si>
    <t>Modification on time based pr report</t>
  </si>
  <si>
    <t>Modification on hour based pr calculation on basis of cronjob</t>
  </si>
  <si>
    <t>Sitewise Pr details cron job calculation.</t>
  </si>
  <si>
    <t>Modification on data not coming Report and plant wise pr Report</t>
  </si>
  <si>
    <t>Modification in hour based PR report</t>
  </si>
  <si>
    <t>Inverter alarm report &amp; trackso alarm report</t>
  </si>
  <si>
    <t>Additional job order work UPDATE</t>
  </si>
  <si>
    <t>DAILY PROGRESS REPORT API</t>
  </si>
  <si>
    <t>WORK UPDATE API</t>
  </si>
  <si>
    <t>MATERIAL RETURN TO GODOWN &amp; SUPPLIER EDIT API</t>
  </si>
  <si>
    <t>ADDITIONAL JOB ORDER WORK UPDATE API</t>
  </si>
  <si>
    <t>ADDITIONAL JOB ORDER WORK UPDATE LINK WITH DYNAMIC APPROVAL</t>
  </si>
  <si>
    <t>RMS MASTER MODIFICATION,ASSIGN DEVICE TO RMS</t>
  </si>
  <si>
    <t>Project, sub project and organization according to user assign in supplier and godown Api.</t>
  </si>
  <si>
    <t>vendor name project subproject bms organization according to user asign Api</t>
  </si>
  <si>
    <t>Rms dashboard modification</t>
  </si>
  <si>
    <t>MATERIAL INTERNAL REQUEST</t>
  </si>
  <si>
    <t>STORE TO STORE REQUEST</t>
  </si>
  <si>
    <t>STORE TO STORE DESPATCH</t>
  </si>
  <si>
    <t>MATERIAL ISSUE</t>
  </si>
  <si>
    <t>MENU</t>
  </si>
  <si>
    <t>MEGA MENU ACESS API ACCESS BY USER SPECIFIC</t>
  </si>
  <si>
    <t>MATERIAL RECIEVE NOTE</t>
  </si>
  <si>
    <t>SHORT SUPPLY MRN</t>
  </si>
  <si>
    <t>MY ATTENDANCE REPORT API</t>
  </si>
  <si>
    <t>Manufacturing</t>
  </si>
  <si>
    <t>Manufacturing works setup and get the flow of source code</t>
  </si>
  <si>
    <t>OUT SOUTCE IMP</t>
  </si>
  <si>
    <t>Manufacturing works multiple database connection</t>
  </si>
  <si>
    <t xml:space="preserve">Addn work update Dynamic approval </t>
  </si>
  <si>
    <t>Additional work update pending approval link</t>
  </si>
  <si>
    <t>My leave sheet report API</t>
  </si>
  <si>
    <t>HI-TOMI Create API &amp; HI-TOMI Closed API</t>
  </si>
  <si>
    <t>My salary Slip API</t>
  </si>
  <si>
    <t>Testing Update-Update API</t>
  </si>
  <si>
    <t>Backwash Update-Update API</t>
  </si>
  <si>
    <t>Manage MRN &amp; Short Supply MRN</t>
  </si>
  <si>
    <t>All Testing issue Solve API</t>
  </si>
  <si>
    <t>Rectification of Attendance Report</t>
  </si>
  <si>
    <t>User authentication login API</t>
  </si>
  <si>
    <t>Manage DPR</t>
  </si>
  <si>
    <t>Modification on Attendance Sheet According to Dpr. Modification on backwash Update Api.</t>
  </si>
  <si>
    <t>Maintenance  Dpr  Problem Api.</t>
  </si>
  <si>
    <t>Sales Dpr Problem Api.</t>
  </si>
  <si>
    <t>Manufacturing set up and CRM sales work.</t>
  </si>
  <si>
    <t>Sales Crm Project Setup With Login Panel</t>
  </si>
  <si>
    <t>Modification on Raw Material Part According to our Material List.</t>
  </si>
  <si>
    <t>Sale Crm Vilage Master</t>
  </si>
  <si>
    <t>PIN CODE,PRODUCT CATEGORY</t>
  </si>
  <si>
    <t xml:space="preserve">Sales Crm Pincode Master,Manufacturing Product Category
</t>
  </si>
  <si>
    <t>LLD preaparation and new table added with respective workflow</t>
  </si>
  <si>
    <t>Set up Git Hub for sales Crm</t>
  </si>
  <si>
    <t>Grid Outage Report</t>
  </si>
  <si>
    <t>SERVER MIGRATION ISSUE FIXING</t>
  </si>
  <si>
    <t>Sales Crm databases and check all design for work flow forward.</t>
  </si>
  <si>
    <t>Email Integration in sales Crm</t>
  </si>
  <si>
    <t>Manufacturing project migration to Dev server.update new work of manufacturing to the local setup file and merge it to dev server</t>
  </si>
  <si>
    <t xml:space="preserve">PI </t>
  </si>
  <si>
    <t>Sales Crm Pi form.</t>
  </si>
  <si>
    <t>Payment Schedule Form Page</t>
  </si>
  <si>
    <t>Merging of all Files with Updated Work, Make a sub domain and create  a new user database.</t>
  </si>
  <si>
    <t>Changes In Material Management,Raw Material,Product Catagories of Manufacturing Project.</t>
  </si>
  <si>
    <t>Manufacturing new changes on factory part.</t>
  </si>
  <si>
    <t>Changes in Factory list, factory view details,filteration Factory approve list and view details.</t>
  </si>
  <si>
    <t>MANAGE MATERIALS</t>
  </si>
  <si>
    <t>Changes of Material part in Manufacturing project.</t>
  </si>
  <si>
    <t>MANAGE BOM</t>
  </si>
  <si>
    <t>Changes of BOM part in Manufacturing project.</t>
  </si>
  <si>
    <t>PP FINISHED GOOD</t>
  </si>
  <si>
    <t>Changes of PP finished good part in Manufacturing project.</t>
  </si>
  <si>
    <t>PRODUCTION PROCESS</t>
  </si>
  <si>
    <t>Working on production Process Changes In Manufacturing Project.</t>
  </si>
  <si>
    <t>ORDER REQUIRMENT</t>
  </si>
  <si>
    <t>Changes of Order Requirement</t>
  </si>
  <si>
    <t>MATERIAL MASTER</t>
  </si>
  <si>
    <t>Manufacturing of Raw Material Master changes</t>
  </si>
  <si>
    <t>REQUISITION</t>
  </si>
  <si>
    <t>Changes of Store Requisition part.</t>
  </si>
  <si>
    <t>STORE ISSUE</t>
  </si>
  <si>
    <t>Changes in Store Issue part.</t>
  </si>
  <si>
    <t>Approval Count in all Approval Menu of Manufacturing Project.</t>
  </si>
  <si>
    <t>Make an dashboard and landing page change factory to dashboard</t>
  </si>
  <si>
    <t>Manufacturing Project Live</t>
  </si>
  <si>
    <t>Setup Updated Work and Flow Discussion with Aditya sir</t>
  </si>
  <si>
    <t>Prodcution Part implemamtation</t>
  </si>
  <si>
    <t>Live Production part in dev server and live server</t>
  </si>
  <si>
    <t xml:space="preserve">Credetial access for using Manufactuing. </t>
  </si>
  <si>
    <t>Qc Sample testing in manufacturing project</t>
  </si>
  <si>
    <t>Inventory Mnanagement part of Manufacturing Project.</t>
  </si>
  <si>
    <t xml:space="preserve"> Free And Sample Good part of Manufacturing Project.</t>
  </si>
  <si>
    <t>Procurement request changes on manufacturing Project</t>
  </si>
  <si>
    <t>CRMWTP</t>
  </si>
  <si>
    <t xml:space="preserve">KT OF CRMWTP </t>
  </si>
  <si>
    <t>Check devserver login issue after server file shifting and File updation of all changes and design changes.</t>
  </si>
  <si>
    <t>Procurement changes and remove some master module from live.</t>
  </si>
  <si>
    <t>DPR Problem</t>
  </si>
  <si>
    <t>Pending Approval API</t>
  </si>
  <si>
    <t>BONUS MODULE</t>
  </si>
  <si>
    <t>Hr</t>
  </si>
  <si>
    <t>Pdf And Excel Download Of Tender , Nbi and hr module</t>
  </si>
  <si>
    <t>Approval Button Add In View Part Of Leave Apply &amp; Leave Cancel Module In Hr(Pending Approval)</t>
  </si>
  <si>
    <t>Implementation of new design and code optimization of monthly employee attendance report.</t>
  </si>
  <si>
    <t>11-</t>
  </si>
  <si>
    <t>Tender</t>
  </si>
  <si>
    <t>Code review of tender module</t>
  </si>
  <si>
    <t>Order entry  approval issue &amp; tech bidding  approval button</t>
  </si>
  <si>
    <t>PENDING APPROVAL  ISSUE CHECK IN DEV SERVER</t>
  </si>
  <si>
    <t>Others</t>
  </si>
  <si>
    <t>OD dev  issue check, Add full year attendance data in the local server for the bonus testing.</t>
  </si>
  <si>
    <t>Telecaller</t>
  </si>
  <si>
    <t>Tele caller mis</t>
  </si>
  <si>
    <t>KT of hr module</t>
  </si>
  <si>
    <t>Attendance live issue fix</t>
  </si>
  <si>
    <t>Order Entry issue solve in dev server</t>
  </si>
  <si>
    <t>OD Apply live Issue check</t>
  </si>
  <si>
    <t>Document Verification live issue check</t>
  </si>
  <si>
    <t>Stock &amp; Vehicle Report issue solve.</t>
  </si>
  <si>
    <t>Attendance issue solve</t>
  </si>
  <si>
    <t xml:space="preserve"> Pending approval module issue checking in live server.</t>
  </si>
  <si>
    <t>Attendance Issue solve in Live Server and help juniour in their work</t>
  </si>
  <si>
    <t>Do details</t>
  </si>
  <si>
    <t>Do-Details file issue solve of CRMWTP module</t>
  </si>
  <si>
    <t>MANPOWER RECRUITMENT</t>
  </si>
  <si>
    <t>Manpower Recruitment to JD Process flow re-check with data table merging of Dev Table &amp; Live Table and junior work check.</t>
  </si>
  <si>
    <t>Manpower and jd upload to live server</t>
  </si>
  <si>
    <t>Attendance Report check and Manage Place file upload to Live Server</t>
  </si>
  <si>
    <t xml:space="preserve">HR segregation file import in construction ERP in Live Server. </t>
  </si>
  <si>
    <t>Attendance File &amp; Table setup in Local System and flow check</t>
  </si>
  <si>
    <t>Attendance Modification</t>
  </si>
  <si>
    <t>Deduction part modification in Attendance module.</t>
  </si>
  <si>
    <t>Deduction part implement in Local System.</t>
  </si>
  <si>
    <t>Crmwtp</t>
  </si>
  <si>
    <t>Code review of CRM module</t>
  </si>
  <si>
    <t>All Module</t>
  </si>
  <si>
    <t xml:space="preserve">Excel Download  </t>
  </si>
  <si>
    <t xml:space="preserve"> So  New Design With Dynamic Approval Implementation with edit option</t>
  </si>
  <si>
    <t>Data table merging  on crmwtp po details table</t>
  </si>
  <si>
    <t xml:space="preserve">Add sub-project field in Procurement Request of Assets module,Limited user condition add for view listing data in Insurance &amp; Polution of Asset module,
</t>
  </si>
  <si>
    <t>Manage employee location 2nd phase implementation</t>
  </si>
  <si>
    <t xml:space="preserve"> Holiday master 2nd phase implementation</t>
  </si>
  <si>
    <t>Testing issue fix and modification  of manage place and so details.</t>
  </si>
  <si>
    <t>2nd stage implementatin in leave apply</t>
  </si>
  <si>
    <t>2nd stage implementatin in leave cancel</t>
  </si>
  <si>
    <t>LEAVE SHEET REPORT</t>
  </si>
  <si>
    <t>2nd stage design with php pagination on leave sheet report</t>
  </si>
  <si>
    <t>CV SHORTLISTING</t>
  </si>
  <si>
    <t>File setup and analysing CV Shortlisting(HR)</t>
  </si>
  <si>
    <t xml:space="preserve">code optimization on Manage place with indexing </t>
  </si>
  <si>
    <t>Monthly attendance report</t>
  </si>
  <si>
    <t>Monthly Employee Attendance code review for slow down issue fixing  and second stage design</t>
  </si>
  <si>
    <t xml:space="preserve">Leavesheet calculation isuue fixing on dev </t>
  </si>
  <si>
    <t>2nd stage design and Dyanamical approval on Apply Loan(Loan Advance HR)</t>
  </si>
  <si>
    <t>Modification and issue fixing on Leave apply,leave cancel and monthly emp attendance</t>
  </si>
  <si>
    <t>HOLIDAY</t>
  </si>
  <si>
    <t>Modification on Holiday master (MASTER HR)</t>
  </si>
  <si>
    <t>Pending approval with dev uploading and testing on holiday (master HR)</t>
  </si>
  <si>
    <t>KT OF LOAN ADVANCE FROMSTADHA SUMAN BEHERA</t>
  </si>
  <si>
    <t>LOAN ADVANCE</t>
  </si>
  <si>
    <t>HR MODULE CODE REVIEW</t>
  </si>
  <si>
    <t>ARREAR MASTER</t>
  </si>
  <si>
    <t>Wfh Employee assign</t>
  </si>
  <si>
    <t>ITEAM DETAILS</t>
  </si>
  <si>
    <t>ITEM DETAILS -2ND STAGE WORK</t>
  </si>
  <si>
    <t>2ND STAGE WITH DYNAMIC APPROVAL</t>
  </si>
  <si>
    <t>DYNAMIC APPROVAL FUNCTION MODIFICATION</t>
  </si>
  <si>
    <t>FIELD ENTRY</t>
  </si>
  <si>
    <t>Field Entry 2nd stage Implementation</t>
  </si>
  <si>
    <t>STOCK ENTRY</t>
  </si>
  <si>
    <t>Stock Entry 2nd stage implementation</t>
  </si>
  <si>
    <t>Asset</t>
  </si>
  <si>
    <t>PROCURMENT REQUEST</t>
  </si>
  <si>
    <t>Procurement request 2nd stage implementation</t>
  </si>
  <si>
    <t>2Nd Stage and dynamic approval</t>
  </si>
  <si>
    <t>NOT UPLOADED IN DEV SERVER,TEAM LEAD NEED TO CHECK</t>
  </si>
  <si>
    <t>Table merging and analysis of code for item details,field details,stock entry and stock assignment of asset module</t>
  </si>
  <si>
    <t>Table merging work for procurement request of asset module</t>
  </si>
  <si>
    <t>ITEM DETAILS ISSUE FIX</t>
  </si>
  <si>
    <t>Testing issue fix</t>
  </si>
  <si>
    <t>MAINTENANCE REQUEST</t>
  </si>
  <si>
    <t>Maintenance request 2nd stage implementation</t>
  </si>
  <si>
    <t>Stock report</t>
  </si>
  <si>
    <t>Stock report 2nd stage implementation</t>
  </si>
  <si>
    <t>Stock assignment</t>
  </si>
  <si>
    <t>Stock Assignment 2nd stage implementation</t>
  </si>
  <si>
    <t>Item details</t>
  </si>
  <si>
    <t xml:space="preserve">Item details column adding in procurement request listing page
</t>
  </si>
  <si>
    <t>VEHICLE REPORT</t>
  </si>
  <si>
    <t>Vehicle report 2nd stage Implementation</t>
  </si>
  <si>
    <t>Field Details, Stock Entry &amp; Procurement Request  issue fix</t>
  </si>
  <si>
    <t>New pagination implementation  in pocurment request,maintenance request,stock entry</t>
  </si>
  <si>
    <t>New pagination and second stage work for maintenence request and stock entry</t>
  </si>
  <si>
    <t xml:space="preserve">Setting recovery submodule all files in local and code review ,field details view page modification and notification issue fixing
</t>
  </si>
  <si>
    <t>Recovery</t>
  </si>
  <si>
    <t>Second stage implementation in recovery submodule of asset</t>
  </si>
  <si>
    <t>Asset testing issue fixing and modifcations</t>
  </si>
  <si>
    <t>dev uploading &amp; flow checking(stock assaignment, recovery) dev testing issue fixing (item details)</t>
  </si>
  <si>
    <t>Dev testing issue fixing (field details, stock entry, procurement request, stock report)</t>
  </si>
  <si>
    <t>MAINTENANCE REQUEST,STOCK ASSIGNMENT</t>
  </si>
  <si>
    <t>Modification work for maintenance request,stock assaignment and recovery</t>
  </si>
  <si>
    <t>HR  live table list prepairation</t>
  </si>
  <si>
    <t>Table merging and testing of item details for live upload</t>
  </si>
  <si>
    <t>Testing Modification of  maintenance request  and notification msg issue solve</t>
  </si>
  <si>
    <t>Recoveru and stock assignment test in devlopment server</t>
  </si>
  <si>
    <t>Insurance update</t>
  </si>
  <si>
    <t>2nd stage work and dynamic approvl on Insurance update of asset module</t>
  </si>
  <si>
    <t>Pollution update</t>
  </si>
  <si>
    <t>2nd stage work and dynamic approvl for Pollution doc update of asset module</t>
  </si>
  <si>
    <t>Star(*) mark remove with add index in Item Details of Asset module</t>
  </si>
  <si>
    <t>Star(*) mark remove with add index in Field Details of Asset module</t>
  </si>
  <si>
    <t>Star(*) mark remove with add index in Stock entry of Asset module and procurement request history showing</t>
  </si>
  <si>
    <t>New form development for General approval</t>
  </si>
  <si>
    <t>Stock entry file upload in Live server</t>
  </si>
  <si>
    <t>PROCURMNET REQUEST</t>
  </si>
  <si>
    <t>Star(*) mark remove with add index in procurement request and maintenance request of asset module</t>
  </si>
  <si>
    <t>MANAGE GODWON</t>
  </si>
  <si>
    <t>Second stage work for manage godown of project master</t>
  </si>
  <si>
    <t>Development work in ERP complain module</t>
  </si>
  <si>
    <t>Dev testing for manage godown and erp complain module</t>
  </si>
  <si>
    <t>BACKENED CHNAGE REQUEST</t>
  </si>
  <si>
    <t>Manage assignment 2nd stage Implementation</t>
  </si>
  <si>
    <t>Maintenance entry accept 2nd stage implementation</t>
  </si>
  <si>
    <t>Recovery 2nd stage Implementation</t>
  </si>
  <si>
    <t>Vehicle Doc Update 2nd stage implementation</t>
  </si>
  <si>
    <t>Manpower Recruitment</t>
  </si>
  <si>
    <t>Manpower Recruitment dynamic approval link and 2nd stage new design</t>
  </si>
  <si>
    <t>2nd stage</t>
  </si>
  <si>
    <t>Manpower  assignment</t>
  </si>
  <si>
    <t>Assignment Of Hr Executive In Manpower Requierment.</t>
  </si>
  <si>
    <t>Job Description</t>
  </si>
  <si>
    <t>JD 2nd stage Implementation Analysis</t>
  </si>
  <si>
    <t>Other deduction</t>
  </si>
  <si>
    <t>Other deduction 2nd stage implementation with dynamic approval</t>
  </si>
  <si>
    <t>Job description  2nd stage implementation with dynamic approval</t>
  </si>
  <si>
    <t>Manpower recruitment testing in dev server ,Table column sorting in other deduction,Pagination in manpower recruitment</t>
  </si>
  <si>
    <t>Pagination in manpower assignment and excel download for manpower recruitment</t>
  </si>
  <si>
    <t>Excel report download for all data in Asset Finance Statement</t>
  </si>
  <si>
    <t>Call tracking</t>
  </si>
  <si>
    <t xml:space="preserve">new field add in Call tracking            </t>
  </si>
  <si>
    <t>Modification  of  cancel manpower assignment process</t>
  </si>
  <si>
    <t>Testing issue fix in job description</t>
  </si>
  <si>
    <t xml:space="preserve">New design with second phase functionality to call tracking process </t>
  </si>
  <si>
    <t>2Nd Stage design</t>
  </si>
  <si>
    <t>Issue fix and  table pagination &amp; sorting issue in other deduction process ,issue fixing in manpower recruitment &amp; jd process after testing ;Modifying flow in cancel assignment as per new requirement</t>
  </si>
  <si>
    <t>Employee service register</t>
  </si>
  <si>
    <t>Implement new design &amp; pagination for employee service register &amp; showing data tab wise as per requirement</t>
  </si>
  <si>
    <t>Adding new requirements in employee service register</t>
  </si>
  <si>
    <t>Telecaller table list,crmwtp and hr table table listing for  sales</t>
  </si>
  <si>
    <t>MANPOWER AND JD</t>
  </si>
  <si>
    <t xml:space="preserve">Merg all manpower &amp; JD tables locally with live tables &amp; modify master search </t>
  </si>
  <si>
    <t>OTHER DEDUCTION</t>
  </si>
  <si>
    <t>Other deduction   issue fixing</t>
  </si>
  <si>
    <t>Setting up laravel and implement design for cms .</t>
  </si>
  <si>
    <t>New modification in  call tracking</t>
  </si>
  <si>
    <t>PO TERM</t>
  </si>
  <si>
    <t>Implementing second stage dynamic approval in PO replanning amount</t>
  </si>
  <si>
    <t>CMS for as per new design and requirement</t>
  </si>
  <si>
    <t>Call Tracking Follow-Up Status To Be Master Based</t>
  </si>
  <si>
    <t>In Call Tracking List View Page Recruitment Request No To Be Shown Of Candidates Contacted.</t>
  </si>
  <si>
    <t>Add "Denied By Candidate" In Status List Of Candidates Contacted</t>
  </si>
  <si>
    <t>Candidate Denied Field Tobe Interduced.Denied Reason To Be Master Based .</t>
  </si>
  <si>
    <t>In Call Tracking &amp; Cv Shortlisting Candidate Source(Naukri,Linkedin) Field To Be Implement</t>
  </si>
  <si>
    <t>Approval Process For Cv Shortlisting</t>
  </si>
  <si>
    <t>Notification By Email , To All Interview And Candidate By Erp</t>
  </si>
  <si>
    <t>Candidate &amp; Interviewer Confirm The Interview Schedule On Send Link</t>
  </si>
  <si>
    <t>Alternation Of Interview Assignment By Recruiter And Interviewer Also</t>
  </si>
  <si>
    <t>Candidate Must Get Contact Number Of Recruiter And Interviewer Also, There Will Be Alteranative Number .</t>
  </si>
  <si>
    <t>If A Interview Scheduled A Intemantion In Erp And A E-Mail Will Be Sent To Interviewer For Confirmation</t>
  </si>
  <si>
    <t>A Restriction To Be Interduced If A Person Raised 5 Nos Of Manpower Requisition, In That Particular Recruitment Process The Vacancys Are Not Going To Increase.</t>
  </si>
  <si>
    <t>Offer Letter And Appointment Letter Must Have Some Same Content Related To Legal Issues.</t>
  </si>
  <si>
    <t>Joining Confirmation To Be Implementated After Document Verification , Hr Head Will Be The Inputer, Hiring Manager Will Approve And Then Go To Kk Sir.</t>
  </si>
  <si>
    <t>Joining Formalities</t>
  </si>
  <si>
    <t>Recruiter Wise Data(Tabuler Format) To Be Shown In Every Section Of Man Power Recuitment Process</t>
  </si>
  <si>
    <t>Recruitment Wise Recruiter Perfomance Tobe Shown In Every Section Of Man Power Recruitment Process.</t>
  </si>
  <si>
    <t>Export Data In Excel  Format (Adding  A Downloading Excel Button )</t>
  </si>
  <si>
    <t>BOM ENTRY</t>
  </si>
  <si>
    <t xml:space="preserve">Bom Entry, Rfq Page Header And Footer Include </t>
  </si>
  <si>
    <t xml:space="preserve">QUATATION </t>
  </si>
  <si>
    <t>View Quotation Page Header And Footer Include</t>
  </si>
  <si>
    <t>CS REQUEST</t>
  </si>
  <si>
    <t xml:space="preserve">Header And Footer In Cs Request And Rate Chart </t>
  </si>
  <si>
    <t xml:space="preserve">Po Term Page, List Of Po Page Header And Footer </t>
  </si>
  <si>
    <t>RFQ DETAILS</t>
  </si>
  <si>
    <t xml:space="preserve">New Design Implementation In Rfq Details  Page </t>
  </si>
  <si>
    <t xml:space="preserve">New Design Implementation In Manage Rate Request Page </t>
  </si>
  <si>
    <t xml:space="preserve">New Design Implementation In Manage Bom Page </t>
  </si>
  <si>
    <t>PO FOLLOW UP</t>
  </si>
  <si>
    <t xml:space="preserve"> New Design implementation  In Po Details Page</t>
  </si>
  <si>
    <t xml:space="preserve">Implementing New Design In Bom View Page </t>
  </si>
  <si>
    <t xml:space="preserve">Item Details Page,  Pr Tracker Page, Voucher Entry Page  Header And Footer Include </t>
  </si>
  <si>
    <t>New Design Implementation In Quotation Details Page</t>
  </si>
  <si>
    <t>TRANSIT DETAILS</t>
  </si>
  <si>
    <t xml:space="preserve">Voucher Entry (Transport) page and Manage Transit Details page  header and footer </t>
  </si>
  <si>
    <t xml:space="preserve">New design implementation inRate Request Details(View page)  </t>
  </si>
  <si>
    <t xml:space="preserve">New design implementation in CS request page </t>
  </si>
  <si>
    <t xml:space="preserve">Implemention New design in Manage BOM view page </t>
  </si>
  <si>
    <t xml:space="preserve">New design implementation in comparison statement rqst(View page) </t>
  </si>
  <si>
    <t>Code Flow  Analysis of Approval matrix</t>
  </si>
  <si>
    <t xml:space="preserve">ANALYSIS </t>
  </si>
  <si>
    <t>Issue Fix of BOM entry and manage BOM page</t>
  </si>
  <si>
    <t>ISSUE FIXING</t>
  </si>
  <si>
    <t>REQUISTION</t>
  </si>
  <si>
    <t>New design implementation in  EPC REQUISITION DETAILS page</t>
  </si>
  <si>
    <t>New design implementation in Manage Rate Chart page</t>
  </si>
  <si>
    <t>JOB ORDER REQUEST</t>
  </si>
  <si>
    <t>New design implementation in ManagE job order</t>
  </si>
  <si>
    <t>PO DETAILS</t>
  </si>
  <si>
    <t>New design implementation in po details view page</t>
  </si>
  <si>
    <t xml:space="preserve"> Implementing new design in PO Follow up All PO page, Live PO Page,CAN/CLS/COM page and FOLLOWUPSCHEDULE Page</t>
  </si>
  <si>
    <t>LIST OF PO</t>
  </si>
  <si>
    <t xml:space="preserve">Issue fix  of List of PO page in Purchase module Module (searching, Pagination and Ajax page) </t>
  </si>
  <si>
    <t xml:space="preserve">13-01-2024
</t>
  </si>
  <si>
    <t>Add Excel Downloading in (Bom entry, Manage Bom, Requisition, Rate Request, RFQ Manual Quotation,CS rqst) Pages</t>
  </si>
  <si>
    <t>RATE CHART,LIST OF PO,PO FOLLOW UP</t>
  </si>
  <si>
    <t xml:space="preserve">Adding Excel Downloading And sticky in (Manage Rate chart, List of po , PO Follow up ) Pages </t>
  </si>
  <si>
    <t>2nd stage design implementation in PO Terms Page in Purchase Module</t>
  </si>
  <si>
    <t>2nd stage design implementation in Transit Details Page in Purchase Module</t>
  </si>
  <si>
    <t>MANAGE MRN</t>
  </si>
  <si>
    <t>2nd Stage implementation  in Manage MRN page and all tabs in Purchase Module</t>
  </si>
  <si>
    <t>2nd Stage implementation  in PR Tracker in purchase module</t>
  </si>
  <si>
    <t xml:space="preserve">PURCHASE  </t>
  </si>
  <si>
    <t>Segrigation of purchase module</t>
  </si>
  <si>
    <t>TENDER  Module (Segregation)</t>
  </si>
  <si>
    <t>Installing xampp latest version and setup ERP (local and devlopment server version update)</t>
  </si>
  <si>
    <t>2nd Stage implementation (New Design) inShort Supply Invoice page, Pending Page in purchase module</t>
  </si>
  <si>
    <t>2nd Stage implementation (New Design) in Short Supply MRN page, Pending Page in purchase module</t>
  </si>
  <si>
    <t>2nd Stage implementation (New Design) in Purchase Register page,  in purchase module</t>
  </si>
  <si>
    <t>Testing issue fix of purchase module</t>
  </si>
  <si>
    <t>List out all the tables used in PURCHASE module</t>
  </si>
  <si>
    <t>Solving issue of PR tracker page (Excel was not downloading properly)   AND   Removing Select * from all the pages of PURCHASE module</t>
  </si>
  <si>
    <t xml:space="preserve">In Rate request add page material should select once </t>
  </si>
  <si>
    <t xml:space="preserve">Manage MRN page data not showing Ajax page issue solving </t>
  </si>
  <si>
    <t>2nd stage design implementation in Transit Details</t>
  </si>
  <si>
    <t xml:space="preserve"> Po term page issue fix</t>
  </si>
  <si>
    <t>TRANSPORT VOUCHER ENTRY</t>
  </si>
  <si>
    <t>Transporter voucher pagenew design</t>
  </si>
  <si>
    <t>2nd stage design implemantation in register report</t>
  </si>
  <si>
    <t>Transport voucher entry new design implemantatoion</t>
  </si>
  <si>
    <t xml:space="preserve">Implementing 2nd stage (Adding Master search and all excel download , Add page design) In Purchase register report  </t>
  </si>
  <si>
    <t>Solving issue of Manage MRN (My pending view page and MRN follow up view page)mrn no searching issue</t>
  </si>
  <si>
    <t xml:space="preserve"> PO term page (Solving issue) IN Additional po term without ledger tab Materials should select once,adding search box in every dropdowns</t>
  </si>
  <si>
    <t>2nd Stage implementation (New Design) in Supplier enquiry  page, in purchase module</t>
  </si>
  <si>
    <t xml:space="preserve"> issue of Transit details Add page. Adding Dropdown search option, Change Date format</t>
  </si>
  <si>
    <t xml:space="preserve">Solving issue of Manage MRN (MRN follow up) All data is not downloading , view page design </t>
  </si>
  <si>
    <t xml:space="preserve"> issue of  Short Supply Invoice Page  Pending tab in purchase module (Master search and view page issue fixing)</t>
  </si>
  <si>
    <t>2nd Stage implementation (New Design) in Short Supply MRN page, ALL And Pending Page in purchase module</t>
  </si>
  <si>
    <t xml:space="preserve">Testing Manage MRN in dev server </t>
  </si>
  <si>
    <t>Solving Manage MRN dev issue</t>
  </si>
  <si>
    <t>Testing Short Supply MRN and Supplier Enquiry page</t>
  </si>
  <si>
    <t>Designing of Pending Approvals(menu section)</t>
  </si>
  <si>
    <t>Designing of Pending Approvals Nav-pills menu Mobile Responsive</t>
  </si>
  <si>
    <t>Designing of Expense View Table pages</t>
  </si>
  <si>
    <t>Expense Bill Entry view and Edit pages Designing</t>
  </si>
  <si>
    <t>Designing of Expense payment Request</t>
  </si>
  <si>
    <t>Designing of menu section in journal Entry Expense</t>
  </si>
  <si>
    <t>Designing of Expense Report New</t>
  </si>
  <si>
    <t>Designing of menu section in Finance Grouping page.</t>
  </si>
  <si>
    <t>Menu section in Finance Credit Notes page Designing.</t>
  </si>
  <si>
    <t>Designing of Vouche Entry for invoice processing page.</t>
  </si>
  <si>
    <t>Menu section in Finance Debit Notes page Designing.</t>
  </si>
  <si>
    <t>Designing of Invoice Processing</t>
  </si>
  <si>
    <t>Menu section finance in financial report,collection and LC report page Designing</t>
  </si>
  <si>
    <t xml:space="preserve">Designing of cheque report </t>
  </si>
  <si>
    <t>Designing of Cheque Processing</t>
  </si>
  <si>
    <t>LC Processing Page Design</t>
  </si>
  <si>
    <t>Menu section finance in All security type and FD</t>
  </si>
  <si>
    <t>Designing of All security Type BG and ,DD pages.</t>
  </si>
  <si>
    <t>EMD and CPBG Processing</t>
  </si>
  <si>
    <t>SPBG and APS processing</t>
  </si>
  <si>
    <t>Security Report and TRACKSO mobile responsive</t>
  </si>
  <si>
    <t>Designing of CRMWTP menu section in Enquiry page</t>
  </si>
  <si>
    <t>Quotation list and Price List</t>
  </si>
  <si>
    <t>Discount Approval and So Details page Designing</t>
  </si>
  <si>
    <t>PI Details and Collection</t>
  </si>
  <si>
    <t>Designing of Do Details page and Do Factory</t>
  </si>
  <si>
    <t>Return inward and Do Against Warranty</t>
  </si>
  <si>
    <t>Dispatch Against Warranty and Credit Limit</t>
  </si>
  <si>
    <t>Designing oftender menu section in Costing page</t>
  </si>
  <si>
    <t>Voucher Entry for Invoice processing</t>
  </si>
  <si>
    <t>.Designed the Return Inward list page, Price list page and Revise price list Mobile Responsive are checked in the moved to dev-test.</t>
  </si>
  <si>
    <t>Voucher Entry Page.</t>
  </si>
  <si>
    <t>Designing Finance menu section in payment page</t>
  </si>
  <si>
    <t>Withdraw and Supplier</t>
  </si>
  <si>
    <t>Transporter,GST, Vendor</t>
  </si>
  <si>
    <t>Rent and Payment Assign</t>
  </si>
  <si>
    <t>Transporter and GST page.</t>
  </si>
  <si>
    <t>Rent and Payment Assign page</t>
  </si>
  <si>
    <t>Term Loan Processing</t>
  </si>
  <si>
    <t>Payment Entry page</t>
  </si>
  <si>
    <t>Designing of Finance Menu section Register Report page.</t>
  </si>
  <si>
    <t>Designing of Fianance Report &amp; mobile responsive</t>
  </si>
  <si>
    <t>Vendor Invoice and Transport Invoice Processing Page</t>
  </si>
  <si>
    <t>All Hi Tomi Page.</t>
  </si>
  <si>
    <t>Listing Pages in Assign By Me Hitomi Part.</t>
  </si>
  <si>
    <t>Designing of HiTomi View Page.</t>
  </si>
  <si>
    <t>Surya plast Post design</t>
  </si>
  <si>
    <t>Designing of HiTomi Create page</t>
  </si>
  <si>
    <t>Designing of Expense page in view Details page images rotate and zoom</t>
  </si>
  <si>
    <t>Rent Approval Page.</t>
  </si>
  <si>
    <t>Listing pages in Rent Details page and Rent Report page</t>
  </si>
  <si>
    <t>Rent report</t>
  </si>
  <si>
    <t>Listing pages in Reports table page hitomi</t>
  </si>
  <si>
    <t>Designing of Salary Slip Page.</t>
  </si>
  <si>
    <t>Listing pages in vendor assign report and Vendor work value report</t>
  </si>
  <si>
    <t>Recently Updated HI Tomi</t>
  </si>
  <si>
    <t>Reports menu section in Generation and Closer Report Hitomi part.</t>
  </si>
  <si>
    <t>Reports menu section in Person Wise HI TOMI MIS Report Hitomi part.</t>
  </si>
  <si>
    <t>Person Wise HI TOMI Generation  MIS Report and  TOMI MIS Report page</t>
  </si>
  <si>
    <t xml:space="preserve">Hi Tomi View page </t>
  </si>
  <si>
    <t>Listing pages in Material receive report and Store stock report page</t>
  </si>
  <si>
    <t>DPR report and Project requestion report page.</t>
  </si>
  <si>
    <t>Responsive of all qoutation report &amp; cs report</t>
  </si>
  <si>
    <t>Dashboard New menu design for ERP</t>
  </si>
  <si>
    <t>Designing of Rate Chart Report and  Transit Report page.</t>
  </si>
  <si>
    <t>Designing of All Searching Status Report page.</t>
  </si>
  <si>
    <t>Listing pages in All Bidding Status Report page Tender Reports part.</t>
  </si>
  <si>
    <t>Finance Term and Tender Preparation Status in Tender Reports</t>
  </si>
  <si>
    <t>Closed EMD resister and Tender Quality status page in Tender report module</t>
  </si>
  <si>
    <t>Designing of Project Assignment</t>
  </si>
  <si>
    <t>CPBG Report in Tender Report page</t>
  </si>
  <si>
    <t>My Attendance Report in HR module</t>
  </si>
  <si>
    <t>Daily Attendance Report</t>
  </si>
  <si>
    <t>Employee Attendance Report in HR module</t>
  </si>
  <si>
    <t>Attendance Processing page in HR module.</t>
  </si>
  <si>
    <t>LIST VIEW PAGE DESIGN</t>
  </si>
  <si>
    <t>FORM PAGE DESIGN</t>
  </si>
  <si>
    <t>LEAVE APPLY PAGE ANDROID RESPONSIVE</t>
  </si>
  <si>
    <t>DETAIL VIEW PAGE DESIGN</t>
  </si>
  <si>
    <t>My Attendance Report Details page in HR module</t>
  </si>
  <si>
    <t xml:space="preserve">LEAVE APPLY AND CANCEL PAGE </t>
  </si>
  <si>
    <t>ATTENDANCE FORM IN HR MODULE</t>
  </si>
  <si>
    <t xml:space="preserve">LIST VIEW PAGE MODIFICATION </t>
  </si>
  <si>
    <t>Mandatory laws of the list,detail,form page design</t>
  </si>
  <si>
    <t>Detail view page and print previw page design for bill print in collection module</t>
  </si>
  <si>
    <t>Designing of Form and MIS report page</t>
  </si>
  <si>
    <t>Designing of View page</t>
  </si>
  <si>
    <t>Master code of field costomization</t>
  </si>
  <si>
    <t>Designing of pending approval page</t>
  </si>
  <si>
    <t>designing of groupsurya Our Client section</t>
  </si>
  <si>
    <t>Modify website Manufacturing in solar panel page</t>
  </si>
  <si>
    <t>Manufacturing menu section in water page ,HDEP pipes,PVC pipes,Water tank</t>
  </si>
  <si>
    <t>Modify website Manufacturing in Polymer page ,LLDPE,HDPE</t>
  </si>
  <si>
    <t>Enquiry form in group surya</t>
  </si>
  <si>
    <t>Designing of New listing table filter add and responcive</t>
  </si>
  <si>
    <t>Designing OD APPLY Page and mobile responsive</t>
  </si>
  <si>
    <t>Designing of Dashboard menu pending actions page.</t>
  </si>
  <si>
    <t>list of states in the about page</t>
  </si>
  <si>
    <t>Table header dynamic in Listing page, payment pending page &amp; Manage attendance processing in pending approval</t>
  </si>
  <si>
    <t>Attendance Processing view page</t>
  </si>
  <si>
    <t>Designing of manage Rent Details page</t>
  </si>
  <si>
    <t>Material My Issue page</t>
  </si>
  <si>
    <t>Designing of Groupsurya website in HDPE page</t>
  </si>
  <si>
    <t>Designing of Groupsurya website in EPC page.</t>
  </si>
  <si>
    <t>Designing of Employee Service Register in HR Module</t>
  </si>
  <si>
    <t>Jounal Expense By me view page Design</t>
  </si>
  <si>
    <t>HR module attendance processing</t>
  </si>
  <si>
    <t>MY Leave sheet report Design</t>
  </si>
  <si>
    <t>Store stock Report</t>
  </si>
  <si>
    <t>Leave sheet report</t>
  </si>
  <si>
    <t>Designing of HR module in Full and Final Settlement</t>
  </si>
  <si>
    <t>Employee salary report design</t>
  </si>
  <si>
    <t>My Salary report design</t>
  </si>
  <si>
    <t>Manage Employee salary</t>
  </si>
  <si>
    <t>Manage Employee salary Break up Report</t>
  </si>
  <si>
    <t>Resignation Entry page,View page,Withdraw page</t>
  </si>
  <si>
    <t>Dashboard menu and List View page Design</t>
  </si>
  <si>
    <t>HI-TOMI Mis Page Design</t>
  </si>
  <si>
    <t xml:space="preserve">Onboarding Processing  complete module </t>
  </si>
  <si>
    <t>Designing of Groupsurya website in Contact page</t>
  </si>
  <si>
    <t>Project Stock Entry page</t>
  </si>
  <si>
    <t>Store to store Request</t>
  </si>
  <si>
    <t xml:space="preserve">Material all request details page Design </t>
  </si>
  <si>
    <t>Store stock report and vendor stock report page design</t>
  </si>
  <si>
    <t>Material Issue page Design in Project module</t>
  </si>
  <si>
    <t>Designing of All Issue page and My pending page.</t>
  </si>
  <si>
    <t>Material returns to Godown my returns page Design</t>
  </si>
  <si>
    <t>Designing of material All return to Godown Detaila page</t>
  </si>
  <si>
    <t>Designing of material return to Godown My pending page</t>
  </si>
  <si>
    <t>Manage dpr page design.</t>
  </si>
  <si>
    <t>Add maintenance DPR page and IYRO logo design.</t>
  </si>
  <si>
    <t>Collection DPR page design.</t>
  </si>
  <si>
    <t>Designing of Pending Approvals page</t>
  </si>
  <si>
    <t>Person wise Hitomi MIS report page Design</t>
  </si>
  <si>
    <t>Resco DPR page design.</t>
  </si>
  <si>
    <t>Sales DPR page design.</t>
  </si>
  <si>
    <t>Pending Approvals page Design</t>
  </si>
  <si>
    <t>Designing of Manage RFQ details page in Purchase module.</t>
  </si>
  <si>
    <t>Designing of Order receipt page in Project module</t>
  </si>
  <si>
    <t>Order Receipt view page design</t>
  </si>
  <si>
    <t>Designing of Billing QTY pages in Project module.</t>
  </si>
  <si>
    <t>Billing Qty Edit page Design</t>
  </si>
  <si>
    <t>Order details</t>
  </si>
  <si>
    <t>Designing of Order Details page in Project module</t>
  </si>
  <si>
    <t xml:space="preserve">Designing of Assign manpower and Machinery page in project module.
</t>
  </si>
  <si>
    <t>Brochure design About page and Certificates page</t>
  </si>
  <si>
    <t>Rfq manual</t>
  </si>
  <si>
    <t>Designing of RFQ manual add page.</t>
  </si>
  <si>
    <t>Designing of View Details Outstation Duty page in pending approval module .</t>
  </si>
  <si>
    <t>Rat chart</t>
  </si>
  <si>
    <t>Add Rate Request page Design</t>
  </si>
  <si>
    <t>Design of RFQ view page</t>
  </si>
  <si>
    <t>Requisition details</t>
  </si>
  <si>
    <t>CMC requisition Details page Design.</t>
  </si>
  <si>
    <t>So details</t>
  </si>
  <si>
    <t>Designing of So Details page in Relationship Mngmt module and mobile responsive</t>
  </si>
  <si>
    <t>Manage Rate Chart page Design and mobile responsive</t>
  </si>
  <si>
    <t>Bom Entry</t>
  </si>
  <si>
    <t>BOM entry View page design and mobile responsive</t>
  </si>
  <si>
    <t>Designing of Edit page in Add so Details section and mobile responsive</t>
  </si>
  <si>
    <t>Quatation</t>
  </si>
  <si>
    <t>Designing of Quotatiton view page and mobile responsive</t>
  </si>
  <si>
    <t>Po term</t>
  </si>
  <si>
    <t>PO Terms View page design in purchase module</t>
  </si>
  <si>
    <t>Additional po term</t>
  </si>
  <si>
    <t>Additional PO terms view page Design</t>
  </si>
  <si>
    <t xml:space="preserve">IYRO Industries Brochure contact page Design </t>
  </si>
  <si>
    <t>Rate chart</t>
  </si>
  <si>
    <t>Rate Chart page design</t>
  </si>
  <si>
    <t>Manpower and jd</t>
  </si>
  <si>
    <t>Pending Manpower Job Description page design and iyro realestate website index page desigm.</t>
  </si>
  <si>
    <t>IYRO ERP Realestate website index and about page Design</t>
  </si>
  <si>
    <t>IYRO ERP Realestate website About Us page, Logistic page, Construction pages DesignINPROGRESS</t>
  </si>
  <si>
    <t>IYRO ERP Realestate website Upcoming Projects page and Past Projects page design.</t>
  </si>
  <si>
    <t>Brace Infra Logo Design</t>
  </si>
  <si>
    <t>KNR Integrity Real Estate Website design</t>
  </si>
  <si>
    <t>Designing of KNR Integrity Projects Details page</t>
  </si>
  <si>
    <t>Designing of KNR Integrity Plots Details page</t>
  </si>
  <si>
    <t>Braceinfra Projects Details page design</t>
  </si>
  <si>
    <t>Designing of Real Estate CRM Dashboard.</t>
  </si>
  <si>
    <t>Designing of Real Estate CRM System Admin menu section.</t>
  </si>
  <si>
    <t>Real Estate CRM Company Info page and Bank Info page Design.</t>
  </si>
  <si>
    <t>Real Estate CRM Department page Design</t>
  </si>
  <si>
    <t xml:space="preserve">CRM Employee Management page Design </t>
  </si>
  <si>
    <t>Designing of Real Estate CRM Projects menu section in Project Type and Payment Schedule page.</t>
  </si>
  <si>
    <t>Designing of CRM Product Type and Detailed Product page.</t>
  </si>
  <si>
    <t>Employee Management Experience page and Skill level page Design.</t>
  </si>
  <si>
    <t>Business Management Location Master page and Segment page Design.</t>
  </si>
  <si>
    <t>Real Estate CRM Design modification on Employee Management and Team Management</t>
  </si>
  <si>
    <t>System Admin listing page Design.</t>
  </si>
  <si>
    <t>Pre Project page Design.</t>
  </si>
  <si>
    <t>Designing of Enquiry Bucket section page and mobile responsive.</t>
  </si>
  <si>
    <t>Designing of Enquiry Bucket Enquiry Table and Dead Table page.</t>
  </si>
  <si>
    <t>FollowUp Activity page Design</t>
  </si>
  <si>
    <t>Goal and Target Page design</t>
  </si>
  <si>
    <t>Designing of System Admin all view details page</t>
  </si>
  <si>
    <t>FollowUp History page Design</t>
  </si>
  <si>
    <t>Sales Payment Schedule page Design</t>
  </si>
  <si>
    <t>Designing of Braceinfra home page and mobile responsive.</t>
  </si>
  <si>
    <t>Collection and Demand Letted Master page design</t>
  </si>
  <si>
    <t>Designing of Braceinfra about Us page Design</t>
  </si>
  <si>
    <t>Designing of Manufacturing ERP Menu Section.</t>
  </si>
  <si>
    <t>Manufacturing ERP Dashboard and Login page Design.</t>
  </si>
  <si>
    <t>Menufacturing BOM List page Design.</t>
  </si>
  <si>
    <t>BOM View page Design</t>
  </si>
  <si>
    <t>Menufacturing BOM Edit page Design.</t>
  </si>
  <si>
    <t>Designing of BOM Approve page.</t>
  </si>
  <si>
    <t>Procurement Request List Page Design.</t>
  </si>
  <si>
    <t>Procurement Approve List page Deisgn.</t>
  </si>
  <si>
    <t>Production Process List page Design.</t>
  </si>
  <si>
    <t>Designing of Production Approval page in Manufacturing ERP</t>
  </si>
  <si>
    <t>Other Deduction page Design</t>
  </si>
  <si>
    <t>`</t>
  </si>
  <si>
    <t>``````</t>
  </si>
  <si>
    <t>CALCULATION OF LEAVE BALANCE</t>
  </si>
  <si>
    <t>KT Transfer of HR module</t>
  </si>
  <si>
    <t>Check Leave Balance Calculation</t>
  </si>
  <si>
    <t>KT Transfer of purchase  module</t>
  </si>
  <si>
    <t>re assign to sradha mam</t>
  </si>
  <si>
    <t>PURCHASE -MASTER</t>
  </si>
  <si>
    <t>SUPPLY MASTER -(vendor management)</t>
  </si>
  <si>
    <t>PENDING APPROVAL</t>
  </si>
  <si>
    <t>OD LEAVE' NAME CHANGE TO 'COMPOSATORY LEAVE'</t>
  </si>
  <si>
    <t>OUT OD' NAME CHANGE TO 'RETURN POST OD'</t>
  </si>
  <si>
    <t>OD' NAME CHANGE TO 'OUT OF OFFICE DUTY'</t>
  </si>
  <si>
    <t>Fix the Query issue in attendance report of HR module</t>
  </si>
  <si>
    <t>FIx a issue in pending approval in demo server and fix issue in API of Expance Module</t>
  </si>
  <si>
    <t>RATE REQ MORE THAN 100K CAN NOT ACCEPT, IT MUST BE GOES THROUGH CS REQUEST</t>
  </si>
  <si>
    <t>FULL &amp; FINAL SETTLEMENT</t>
  </si>
  <si>
    <t>FORM &amp; ARN</t>
  </si>
  <si>
    <t>Modification of Rate Request form of Purchase Module</t>
  </si>
  <si>
    <t>Issue fixing of OD(Select a date in datetime picker having some restriction and in also offduty)</t>
  </si>
  <si>
    <t>My salary Report</t>
  </si>
  <si>
    <t>MY leave balance report</t>
  </si>
  <si>
    <t>Purchase module &amp; hr module issue fix</t>
  </si>
  <si>
    <t xml:space="preserve">Employee salary slip design </t>
  </si>
  <si>
    <t>Flow rectification of OD</t>
  </si>
  <si>
    <t>Dynamic new menu Upload implement</t>
  </si>
  <si>
    <t>Menu acess slow issue fix</t>
  </si>
  <si>
    <t>EMPLOYEE SALARY BREAKUP REPORT</t>
  </si>
  <si>
    <t>MONTHLY SALARY BREAKUP REPORT</t>
  </si>
  <si>
    <t>PR TRACKER REPORT</t>
  </si>
  <si>
    <t>BOM STATUS REPORT</t>
  </si>
  <si>
    <t>OD ISSUE FIX</t>
  </si>
  <si>
    <t>CS REPORT MODIFICATION</t>
  </si>
  <si>
    <t>EXECUTIVE WISE SEARCHING MIS</t>
  </si>
  <si>
    <t>OD MODAL CREATION</t>
  </si>
  <si>
    <t>CS page Supplier arrangement according Quotation price</t>
  </si>
  <si>
    <t>Po Acceptance Through  Approval To Finance</t>
  </si>
  <si>
    <t>Rate Request Pr Wise And Non Pr Wise &amp; new warranty field</t>
  </si>
  <si>
    <t>DASHBOARD menu</t>
  </si>
  <si>
    <t>Additional Po terms and po terms with additional PR.</t>
  </si>
  <si>
    <t>Arrear &amp; Fooding Linking with Salary Processing</t>
  </si>
  <si>
    <t xml:space="preserve">Rectificxation in calculation of onboarding with organization </t>
  </si>
  <si>
    <t>Salary processing link with Arrear,Fooding hold for issue in history table of PTI, table and query correction of PTI table</t>
  </si>
  <si>
    <t>DASHBOARD menu Modification</t>
  </si>
  <si>
    <t>PTI Testing issues Solve</t>
  </si>
  <si>
    <t>Dynamic new menu</t>
  </si>
  <si>
    <t>Add responsible person for MRN in Material movement Form</t>
  </si>
  <si>
    <t>HI TOMI</t>
  </si>
  <si>
    <t>Fixing Hitomi counting  Issue in excel report of person wise.</t>
  </si>
  <si>
    <t>Tender Dashbord MIS and showing PO Completed date with paid balance in Purchase Module</t>
  </si>
  <si>
    <t>PR STATUS</t>
  </si>
  <si>
    <t>PR STATUS REPORT ENHANCEMENT</t>
  </si>
  <si>
    <t xml:space="preserve">Change in PO payment Terms in backend approved </t>
  </si>
  <si>
    <t>RFQ as per PR Request</t>
  </si>
  <si>
    <t xml:space="preserve">Change in PO payment Terms in backend </t>
  </si>
  <si>
    <t>Store materials from PR instead of MRN in store stock</t>
  </si>
  <si>
    <t>RFQ FORM</t>
  </si>
  <si>
    <t>BOM Status Report download issue</t>
  </si>
  <si>
    <t xml:space="preserve">Real Estate CRM (LLD, Data Structure, Table Structure)
</t>
  </si>
  <si>
    <t>Create ER Diagram for CRM Real Estate site</t>
  </si>
  <si>
    <t>Check purchase module of IRUS site</t>
  </si>
  <si>
    <t xml:space="preserve">Check PR tracker and working on pending approval function in Rate Request </t>
  </si>
  <si>
    <t>Check Restriction of PO term manual page and check flow of purchase module in segregation</t>
  </si>
  <si>
    <t>Purchase segregation pages with Pooja</t>
  </si>
  <si>
    <t>Speed up Pending Approval Page and put dynamic functions</t>
  </si>
  <si>
    <t>Code modification of pending approval for speed up page loading</t>
  </si>
  <si>
    <t>Server access configuration</t>
  </si>
  <si>
    <t>cyber security for moneymela</t>
  </si>
  <si>
    <t>Recheck 2nd stage design and function in dev server up to PR tracker</t>
  </si>
  <si>
    <t>Checking PO Term 2nd Stage and dynamic approval in dev server</t>
  </si>
  <si>
    <t>Testing and implement some function in PO Term and CS Request regarding parallel approval</t>
  </si>
  <si>
    <t xml:space="preserve">Implement Manufacturing requisition in purchase module in dev server </t>
  </si>
  <si>
    <t>Implement Manufacturing section in Material Movement</t>
  </si>
  <si>
    <t>Testing PTI approval issue in dev server</t>
  </si>
  <si>
    <t>Impliment function in CS request parallel approval/and manufecturing inmplemantation in server</t>
  </si>
  <si>
    <t>Manufactacturing</t>
  </si>
  <si>
    <t>Testing MRN stock entry in Manufacturing</t>
  </si>
  <si>
    <t>check MRN and Material movement in dev server</t>
  </si>
  <si>
    <t>TestParallel Approval in CS request and Testing with janmanjaya manufacturing</t>
  </si>
  <si>
    <t>uploading files in dev server and test manufacturing in dev server and changes in MRN API part</t>
  </si>
  <si>
    <t>Testing Manufacturing with Janmanjaya and PO term with Satya</t>
  </si>
  <si>
    <t>Testing Manufacturing in ERP  and fixing issues</t>
  </si>
  <si>
    <t>POTERM</t>
  </si>
  <si>
    <t>PARALAL APPROVAL</t>
  </si>
  <si>
    <t>Alternation of lc,cqand Cash payment in po term</t>
  </si>
  <si>
    <t xml:space="preserve">    </t>
  </si>
  <si>
    <t>Po should not removed from list when cancelled</t>
  </si>
  <si>
    <t xml:space="preserve">RFQ </t>
  </si>
  <si>
    <t>MATERIAL MOVEMENT</t>
  </si>
  <si>
    <t>% ACHIEVED</t>
  </si>
  <si>
    <t>BULK FILE UPLOAD</t>
  </si>
  <si>
    <t>ADD COSTING</t>
  </si>
  <si>
    <t>ADD SEARCHING</t>
  </si>
  <si>
    <t>ADD TESTING</t>
  </si>
  <si>
    <t xml:space="preserve">TENDER FOLLOW UP </t>
  </si>
  <si>
    <t>ASSIGN BIDDER</t>
  </si>
  <si>
    <t>TESTING FOLLOW UP</t>
  </si>
  <si>
    <t xml:space="preserve">ADD JV </t>
  </si>
  <si>
    <t>ASSIGN JV</t>
  </si>
  <si>
    <t>ADD BIDING</t>
  </si>
  <si>
    <t>ASSIGN COSTING &amp; COSTING</t>
  </si>
  <si>
    <t>ASSIGN COSTING &amp; TESTING</t>
  </si>
  <si>
    <t>ASSETS</t>
  </si>
  <si>
    <t>STOCK ASSIGNMENT</t>
  </si>
  <si>
    <t>MAINTENANCE ENTRY</t>
  </si>
  <si>
    <t>ASSETS RECOVERY</t>
  </si>
  <si>
    <t>INSURANCE UPDATE</t>
  </si>
  <si>
    <t>POLLUATION UPADTE</t>
  </si>
  <si>
    <t xml:space="preserve">IT DEVELOPEMNT </t>
  </si>
  <si>
    <t>ASEET</t>
  </si>
  <si>
    <t>PAYMENT TERM MIS</t>
  </si>
  <si>
    <t>FORTH COMMING DUE PAYMENT REPORT</t>
  </si>
  <si>
    <t>PROCUREMENT REQUEST LIVE ISSUE</t>
  </si>
  <si>
    <t>Material Master creation and data modification</t>
  </si>
  <si>
    <t>CRMWTP - Create direct sales invoice</t>
  </si>
  <si>
    <t>Additional sales Invoice</t>
  </si>
  <si>
    <t>OD-Modifications</t>
  </si>
  <si>
    <t>Top 25 Manual puncher reports</t>
  </si>
  <si>
    <t>Separate menu For Arrear ,live issue fix,junior developer  work check</t>
  </si>
  <si>
    <t>Manual onboarding process form and entry process for client .</t>
  </si>
  <si>
    <t>Top 25 punch in/out report - HR Module</t>
  </si>
  <si>
    <t xml:space="preserve">OD onduty issue fixing </t>
  </si>
  <si>
    <t>Add LPP Amount in Assets Procurement Request</t>
  </si>
  <si>
    <t>Arrear restriction live issue fixing,Od testing issue fix,top 25 issue fix</t>
  </si>
  <si>
    <t>MANAGE DEPARTMENT</t>
  </si>
  <si>
    <t xml:space="preserve">Manage department 2nd stage implementation with new design </t>
  </si>
  <si>
    <t>CRMWTPRETAIL - Manage enquiry data insert and listing</t>
  </si>
  <si>
    <t>TELECALLER</t>
  </si>
  <si>
    <t>Telecaller mis report</t>
  </si>
  <si>
    <t>CRMWTP pending approval issue in live serve</t>
  </si>
  <si>
    <t>Manage department approval matrix issue fix in dev</t>
  </si>
  <si>
    <t>Calling officer/Benificiary Live Isuue</t>
  </si>
  <si>
    <t>Telecaller - Assign contacts Live Issue,Beneficiary list live issue</t>
  </si>
  <si>
    <t>CRMWTP - Credit limit add in do raise</t>
  </si>
  <si>
    <t>CRMWTP - Debtor credit limit upload and check in dev</t>
  </si>
  <si>
    <t>Irus erp server menu creation and approval chanes and flow check for CRMWTP</t>
  </si>
  <si>
    <t>2nd stage new design with php pagination and 3menus on Manage department and arrear live issue checking</t>
  </si>
  <si>
    <t>Od apply modifications</t>
  </si>
  <si>
    <t>OD with attendance</t>
  </si>
  <si>
    <t>Attendance Restrictions</t>
  </si>
  <si>
    <t xml:space="preserve">Developer Profitability in IT Development </t>
  </si>
  <si>
    <t>Developer profitibility report - IT Development</t>
  </si>
  <si>
    <t>Manual Punch in/out Report</t>
  </si>
  <si>
    <t>Monthly Salary Report</t>
  </si>
  <si>
    <t>CRM Table merging</t>
  </si>
  <si>
    <t>Manual supply invoice processing upto 10000</t>
  </si>
  <si>
    <t>JOURNAL ENTRY EXPENSE</t>
  </si>
  <si>
    <t>CHEQUE ASSIGN</t>
  </si>
  <si>
    <t>LIMIT SANCTION</t>
  </si>
  <si>
    <t>WORKING CAPITAL PROCESSING</t>
  </si>
  <si>
    <t>PAYMENT APPROVAL</t>
  </si>
  <si>
    <t>DUE LIMIT SANCTION ENHANCEMENT WORK</t>
  </si>
  <si>
    <t>CHEQUE REQUEST</t>
  </si>
  <si>
    <t>CHEQUE ENTRY</t>
  </si>
  <si>
    <t>EXPENSE REGISTER</t>
  </si>
  <si>
    <t>CHEQUE BOOK ENTRY</t>
  </si>
  <si>
    <t>REJECT CHEQUE</t>
  </si>
  <si>
    <t>LC REQUEST</t>
  </si>
  <si>
    <t>LC ENTRY</t>
  </si>
  <si>
    <t>EXPENSE REGISTER MODIFICATION</t>
  </si>
  <si>
    <t>LC REQUEST PENDING APPROVAL</t>
  </si>
  <si>
    <t>Add pagination in Expense register &amp; bug fix for duplicate entry restriction in journal entry</t>
  </si>
  <si>
    <t>LC ASSIGNMENT</t>
  </si>
  <si>
    <t>PAY FORM LC</t>
  </si>
  <si>
    <t>LC due deadline reminder</t>
  </si>
  <si>
    <t>Notification modification in UI section</t>
  </si>
  <si>
    <t>JOURNAL ENTRY CANCEL &amp; ADD DATE AND REMARKS AT THE TIME OF MODIFY AND APPROVE</t>
  </si>
  <si>
    <t>EXPENSE PAYMENT REQUEST ENHANCEMENT</t>
  </si>
  <si>
    <t>EXPENSE-API</t>
  </si>
  <si>
    <t>JOURNAL ENPENSE ENTRY</t>
  </si>
  <si>
    <t>DUPLICATE CHECK IN JOURNAL EDIT</t>
  </si>
  <si>
    <t>EXPENSE PAYMENT REQUEST</t>
  </si>
  <si>
    <t>JOURNAL ENTRY UPDATE ISSUE FIX</t>
  </si>
  <si>
    <t>CANCEL STATUS HISTORY</t>
  </si>
  <si>
    <t>PREVIOUS EXENSE HISTORY BASED ON PROJECT, SUB PROJECT &amp; HEAD</t>
  </si>
  <si>
    <t>RECHECK OPTION IN EXPENSE JOURNAL ENTRY</t>
  </si>
  <si>
    <t>PAYMENT REQUEST( REQUEST FOR ME, REQUEST BY ME &amp; ALL REQUEST)</t>
  </si>
  <si>
    <t>VIEW PAYMENT REQUEST , UPDATE PAYMENT REQUEST API, ENHANCEMENT OF EMPLOYEE_EXPENCE_API.PHP&amp;LOGIN_CHECK.PHP API FOR EMPLOYEE CODE (ANDROID APK)</t>
  </si>
  <si>
    <t>API FOR DEBIT CREDIT BALANCE DETAILS IN PAYMENT REQUEST</t>
  </si>
  <si>
    <t>EXPENSE MY STATEMENT API</t>
  </si>
  <si>
    <t>DESIGN LIVE EXPENSE MODULE</t>
  </si>
  <si>
    <t>DESIGN LIVE FINANCE MODULE(LIMIT SANCTION,WORKING CAPITAL,ALL CHEQUE &amp; LC PROCESSING)</t>
  </si>
  <si>
    <t>Local erp setup &amp; notification files upload on live server</t>
  </si>
  <si>
    <t xml:space="preserve">EXPENSE </t>
  </si>
  <si>
    <t>RECHECK OPTION NOTIFICATION JOURNAL ENTRY</t>
  </si>
  <si>
    <t>Expense payment request enhancement(add date time at the time of approval)</t>
  </si>
  <si>
    <t>Add journal entry API in expense module</t>
  </si>
  <si>
    <t>JOURNAL PAYMENT REQUEST ENHANCEMENT(add department in payment request entry page, show project and department in both listing page and pending approval page)</t>
  </si>
  <si>
    <t>Show hold/object records in expense payment request in pending approval</t>
  </si>
  <si>
    <t>Expense payment request files upload in both dev and live server &amp; Listings tables and it's links for expense module report section</t>
  </si>
  <si>
    <t>loan advance back end process in live server</t>
  </si>
  <si>
    <t>JOURNAL ENTRY EXPENSE DELETE</t>
  </si>
  <si>
    <t>ADD DEPARTMENT IN ALL EXPENSE PAYMENT REQUEST API</t>
  </si>
  <si>
    <t>PREVIOUS EXPENSE HISTORY</t>
  </si>
  <si>
    <t>Modiication journal entry expense delete API</t>
  </si>
  <si>
    <t>expense payment request approval restriction(when internet is slow it automatically passes 2nd approval)</t>
  </si>
  <si>
    <t xml:space="preserve">EXPENSE ATTACHMENTS ZOOM IN , ZOOM OUT AND ROTATE </t>
  </si>
  <si>
    <t>Expense journal entry recheck option enhancement</t>
  </si>
  <si>
    <t>SHOW EMPLOYEE DEBIT CREDIT BALANCE IN PAYMENT REQUEST VIEW DETAILS PAGE</t>
  </si>
  <si>
    <t>RECHECK IN JOURNAL ENTRY AND IMAGE ZOOM IN ZOOM OUT ISSUE FIXATION</t>
  </si>
  <si>
    <t>Expense</t>
  </si>
  <si>
    <t>Multiple Image Upload(Journal Expense Entry)</t>
  </si>
  <si>
    <t>Improvement</t>
  </si>
  <si>
    <t>LIVE Pending Due To Api Is Not LIVE In The Android</t>
  </si>
  <si>
    <t>Show Multiple Attachment In Journal Entry View Page</t>
  </si>
  <si>
    <t>Edit Multiple Attachment In Journal Entry View Page</t>
  </si>
  <si>
    <t>Show Raise Details In Approval History Section In Journal Entry</t>
  </si>
  <si>
    <t>Multiple Image Show In All Journal Entry Detail Pages</t>
  </si>
  <si>
    <t>LIVE PENDING Due To Api Is Not Live In The Android</t>
  </si>
  <si>
    <t>Show Journal Entry Recheck Tab In Pending Approval</t>
  </si>
  <si>
    <t>Show Previous 10 Payment Request History Of An Employee In Expense Payment Request Section</t>
  </si>
  <si>
    <t>Employee Ledger Report For Expense Payment Request</t>
  </si>
  <si>
    <t>Add Date Range &amp; Organization Filter In Payment Request Ledger</t>
  </si>
  <si>
    <t>Journal Entry Update Amount Issue Fixation</t>
  </si>
  <si>
    <t>Cheque Book Entry Panding Approval Issue Fixation</t>
  </si>
  <si>
    <t>Journal Payment Request Debit Credit Balance Issue Fixation</t>
  </si>
  <si>
    <t>Expense Payment Request Employee Ledger Modification</t>
  </si>
  <si>
    <t>Api For Multiple Attachment For Multiple Expense In Expense Journal Entry</t>
  </si>
  <si>
    <t>ANROID API</t>
  </si>
  <si>
    <t>View Multiple Attachment Api(Expense Journal Entry)</t>
  </si>
  <si>
    <t>Multiple Attachment Update Api(Expense Journal Entry)</t>
  </si>
  <si>
    <t>Api For Show Previous Payment Request History Of An Employee In Expense Payment Request Section</t>
  </si>
  <si>
    <t>In LIVE Server Approval Status Is Showing Pending With Project Coordinator Instead Of Person Name</t>
  </si>
  <si>
    <t>Pending Payment Request Report</t>
  </si>
  <si>
    <t>Pending Payment Request Report Testing Issue</t>
  </si>
  <si>
    <t>Api For Employee Debit Credit Balance And Opening Balance In Expense Add Payment Request</t>
  </si>
  <si>
    <t>Api For Employee Ledger In Expense Payment Request Section</t>
  </si>
  <si>
    <t>Pending Payment Request Mis Modification Like Add Expense Payment Request In Mis</t>
  </si>
  <si>
    <t>Rent Module Flow Analyssis</t>
  </si>
  <si>
    <t>In Rent Detail Add The Aadhar Card Number And Aadhar Card  Attchment Becoz Some Owner Are Not Having The Pan Card .</t>
  </si>
  <si>
    <t xml:space="preserve">Journal Entry Mutiple Attachment Api Issue Fixation	</t>
  </si>
  <si>
    <t>In Rent Module Must Have A Active And Inactive Option. So That When We Inactive A Room Rent, It'S Not Shown At The Time Of Request Payment.</t>
  </si>
  <si>
    <t>We Need A Clounm Of Rent Start  Date And Rent  End  Date In List View Page  .</t>
  </si>
  <si>
    <t>At The Time Of Rate Approval The Owner Name Also Mention .</t>
  </si>
  <si>
    <t>We Need Renewal Option , So That When A Room Rent Agreement Complete, We Are Add Only Agreement Against Same Rate Approval.</t>
  </si>
  <si>
    <t>Https Modification In The Expense Api</t>
  </si>
  <si>
    <t>Cheque Request Entry Page Enhancement</t>
  </si>
  <si>
    <t>Credit Limit Validatition In Payment Request</t>
  </si>
  <si>
    <t>In Payment Request Should Option To View Ledger Of The Party</t>
  </si>
  <si>
    <t>Expense New Approval Matrix Set</t>
  </si>
  <si>
    <t>Rent Approval Listing Page As Per New Design</t>
  </si>
  <si>
    <t>Rent Approval Form Page As Per New Design With Select Type And Owner Name Modification.</t>
  </si>
  <si>
    <t>Rent Details Page Form Page New Design With Owner Name Modification.</t>
  </si>
  <si>
    <t>Credit Limit Calculation In Payment Request</t>
  </si>
  <si>
    <t>Journal Expense Entry Issue Fix</t>
  </si>
  <si>
    <t>Journal Expense Entry Approval Process Modification</t>
  </si>
  <si>
    <t>Expense Credit Limit Testing Issue Fix</t>
  </si>
  <si>
    <t>Auto Assign Of Expenses</t>
  </si>
  <si>
    <t>Journal Entry Table Structure Modification</t>
  </si>
  <si>
    <t xml:space="preserve">Excel Download </t>
  </si>
  <si>
    <t>Credit  Limit Issssue &amp; Payment Assignment Issue</t>
  </si>
  <si>
    <t>Expense employee ledger statement excel issue and approval matrix anaysis.</t>
  </si>
  <si>
    <t>Rent Details dynamic approval implementation</t>
  </si>
  <si>
    <t>Operator payment request  live issue fixing</t>
  </si>
  <si>
    <t xml:space="preserve"> Expense employee ledger statement pdf excel live issue fix</t>
  </si>
  <si>
    <t>Manage organisation and Manage bank TESTING and issue fixing on dev server</t>
  </si>
  <si>
    <t>Term loan analyis and issue fix fix of term loan issue fix in dev server.</t>
  </si>
  <si>
    <t>Payment request live issue fixing</t>
  </si>
  <si>
    <t>Payment request by me  and  for me issue fix</t>
  </si>
  <si>
    <t>Migration issue fix and live issue fix</t>
  </si>
  <si>
    <t>In progress amount enhancement in expense payment request</t>
  </si>
  <si>
    <t>Date picker restriction for disable dates and 30 days prior to current dates.</t>
  </si>
  <si>
    <t>Expense payment assign live issue fix ,help soumya in add bank,payment assign</t>
  </si>
  <si>
    <t>Expense auto assign live issue fix and help soumya in expense testing issue fixing.</t>
  </si>
  <si>
    <t xml:space="preserve">Manage organization  and expense auto assign  live issue </t>
  </si>
  <si>
    <t xml:space="preserve">Expense jurnal report project and sub project  with search and master search </t>
  </si>
  <si>
    <t>Recheck expense mis with new design</t>
  </si>
  <si>
    <t>Expense listing pages file upload on live server after dev testing,Add auth in some finanace ajax pages in penind approval,Testing issue in rent details ,payment request approval issue fix</t>
  </si>
  <si>
    <t>Add limit restriction and compress files at the time of file upload in journal entry</t>
  </si>
  <si>
    <t>New design implementation with second phase functionality in expense register</t>
  </si>
  <si>
    <t>Expense payment assign calculation enhancement in finanace module</t>
  </si>
  <si>
    <t>PAYMENT REQUEST REPORT</t>
  </si>
  <si>
    <t>Payment request new report page work</t>
  </si>
  <si>
    <t>Modification in finance term loan and credit note module in Iyro ERP</t>
  </si>
  <si>
    <t>pending approval and enhancement in finance approval MIS ,Issue fix of reject functionality for finance payment request (banking Approval MIS)</t>
  </si>
  <si>
    <t>1. expense live issue fixing
2. other payment assign auto assign issue fixing
3. banking approval (Finance payment request) reject tab issue fixing</t>
  </si>
  <si>
    <t>1. Manage Customer dev file upload on live server and fix customer issue and flow testing(Add page)
2. Banking approval file uploading and testing
3. Expense live issue analysis and fixing</t>
  </si>
  <si>
    <t>Menu set up and new design page issue fixing in Finance segregation module</t>
  </si>
  <si>
    <t>RENT APPROVAL</t>
  </si>
  <si>
    <t>Rent Approval Issue testing fixing, creditor validation issue fixing (taxable and tax exempt)</t>
  </si>
  <si>
    <t>Manage creaditor issue fix</t>
  </si>
  <si>
    <t>Expense employee ledger opening balance amount mismatch issue fixing</t>
  </si>
  <si>
    <t>Fix Recheck status live issue and filve upload of soumya in devlopment server</t>
  </si>
  <si>
    <t>Banking approval enhancement</t>
  </si>
  <si>
    <t>Add bank name and creditor search in banking approval</t>
  </si>
  <si>
    <t>Table list excel sheet prepare and create PPT</t>
  </si>
  <si>
    <t>Banking approva</t>
  </si>
  <si>
    <t>Rent Advance Request</t>
  </si>
  <si>
    <t>Rent Advance Report</t>
  </si>
  <si>
    <t>Rent Transaction Details Show In Rent Report</t>
  </si>
  <si>
    <t xml:space="preserve">In Rent Module The Ledger Is Not Showing . </t>
  </si>
  <si>
    <t>Time Based Rent</t>
  </si>
  <si>
    <t xml:space="preserve">After Payment Done For The Months Of Jan , Feb , Mar Then Also The Payment Status Is Showing Not Paid . </t>
  </si>
  <si>
    <t>Client Word Must Be Replaced With Owner Name In Rent Payment Request.</t>
  </si>
  <si>
    <t>At The Time Of Edit Room Rent Request, Single Rejection Must Be Required.</t>
  </si>
  <si>
    <t>In Rent Module There Is Not Tab For Entering A  Room Rent Bills Against The Payment .</t>
  </si>
  <si>
    <t>Dynamic Approval Of Journal Entry</t>
  </si>
  <si>
    <t>Dynamic Approval Of Expense Payment Request</t>
  </si>
  <si>
    <t>Rent Module Analysis</t>
  </si>
  <si>
    <t>Analysys</t>
  </si>
  <si>
    <t>Rent Details Dynamic Approval Implementation</t>
  </si>
  <si>
    <t>MANAGE ORGANISSATION</t>
  </si>
  <si>
    <t>Manage organization 2nd stage implementation</t>
  </si>
  <si>
    <t>Manage Bank 2nd stage dynamic approval imlementation with new design</t>
  </si>
  <si>
    <t>Issue fix and Code review of Manage Organisation</t>
  </si>
  <si>
    <t>Dynamic payment access (ex: supplier,vendor) in addpayrequest in finance module</t>
  </si>
  <si>
    <t>MANAGE BAMK</t>
  </si>
  <si>
    <t>Excel sheet download in Manage Bank and issue fixing</t>
  </si>
  <si>
    <t>RENT  DETAILS</t>
  </si>
  <si>
    <t xml:space="preserve">Testing in Rent module, and make error sheet report. </t>
  </si>
  <si>
    <t>Link  Approval matrix Reporting Aurhority  with HR module.</t>
  </si>
  <si>
    <t>THE DEVELOPER WAS NOT ABLE TO COMPLETE THE WORK SO THE WORK ASSIGNED TO SOMEONE ELSE</t>
  </si>
  <si>
    <t>RENEW</t>
  </si>
  <si>
    <t>In rent, renew modal add more row work</t>
  </si>
  <si>
    <t>Dev testing and make issue report on manage category , manage sub category , manage group , manage subgroup .</t>
  </si>
  <si>
    <t>PAYMENT REQUEST BY ME</t>
  </si>
  <si>
    <t>Request by  me 2nd stage design(list page design only)</t>
  </si>
  <si>
    <t>PAYMENT REQUEST FOR ME</t>
  </si>
  <si>
    <t>Request for  me 2nd stage design(list page design only)</t>
  </si>
  <si>
    <t>Payment request approval 2nd stage design(list page design only)</t>
  </si>
  <si>
    <t xml:space="preserve">JURNAL ENTRY EXPENSE </t>
  </si>
  <si>
    <t>JURNAL EXPENSE FOR ME</t>
  </si>
  <si>
    <t>Jurnal expense for me 2nd stage design</t>
  </si>
  <si>
    <t>jURNAL EXPENSE BY ME</t>
  </si>
  <si>
    <t>Jurnal expense by me 2nd stage design</t>
  </si>
  <si>
    <t>EXPENSE APPROVAL</t>
  </si>
  <si>
    <t>DYNAMIC APPROVAL WITH 2ND STAGE</t>
  </si>
  <si>
    <t>2ND STAGE DESIGN WITH DYNAMIC APPROVAL</t>
  </si>
  <si>
    <t>MANAGE ORGANISATION</t>
  </si>
  <si>
    <t>Issue fixing on manage organisation</t>
  </si>
  <si>
    <t>Payment Request and Journal Entry expense Testing on dev and issue fixing</t>
  </si>
  <si>
    <t>BILL ENTRY</t>
  </si>
  <si>
    <t>Dynamic approval with new design implementation second phase functionality in expense bill entry</t>
  </si>
  <si>
    <t xml:space="preserve">Expense testing issue fixing,rent module is dev test manage organixation issue fix and modifications. </t>
  </si>
  <si>
    <t>2ND STAGE testing issue</t>
  </si>
  <si>
    <t xml:space="preserve">Making Menu and Submenu report of IYRO solar according to ERP </t>
  </si>
  <si>
    <t>PENDING WITH ME</t>
  </si>
  <si>
    <t xml:space="preserve">Pending HITOMI,  of Assigned By me of HI TOMI module. </t>
  </si>
  <si>
    <t>Segregation of Finance module for IRUS</t>
  </si>
  <si>
    <t xml:space="preserve">Remove approval stages of Operator payment in Finance module </t>
  </si>
  <si>
    <t>Remove Approval stages and segregation of  Cheque Processing in Finance module.</t>
  </si>
  <si>
    <t>Segregation and removal approval stages of Cheque entry of Finance module.</t>
  </si>
  <si>
    <t xml:space="preserve">1. In Finance, All  module and submodule testing. </t>
  </si>
  <si>
    <t>Approval stages removal of Rent module.</t>
  </si>
  <si>
    <t>CHEQUE PROCESSING</t>
  </si>
  <si>
    <t xml:space="preserve">Dynamic Approval of Cheque request of  Cheque Processing </t>
  </si>
  <si>
    <t>1. Dynamic Approval of Cheque Book Entry</t>
  </si>
  <si>
    <t>JURNAL EXPENSE BY ME ,FOR ME</t>
  </si>
  <si>
    <t xml:space="preserve">Modification and issue fixing in Journal Expense for me and journal Expense By me </t>
  </si>
  <si>
    <t>Testing issue solved in Bill entry of expense</t>
  </si>
  <si>
    <t>Make PPT of payment Access of Master Data Module</t>
  </si>
  <si>
    <t>Officers contact</t>
  </si>
  <si>
    <t>Assign contacts</t>
  </si>
  <si>
    <t>Assign Tele caller</t>
  </si>
  <si>
    <t>Calling C</t>
  </si>
  <si>
    <t>Calling O</t>
  </si>
  <si>
    <t>Date wise calling report</t>
  </si>
  <si>
    <t>Person wise calling report</t>
  </si>
  <si>
    <t xml:space="preserve">Project wise report </t>
  </si>
  <si>
    <t>Beneficiary or dept calling report</t>
  </si>
  <si>
    <t>Complaing Page</t>
  </si>
  <si>
    <t>CANCELED</t>
  </si>
  <si>
    <t>MANPOWER RECRUITMENT &amp; JOB DESCRPTION R&amp;D</t>
  </si>
  <si>
    <t>Official contact in pending approvals</t>
  </si>
  <si>
    <t>Modifications(HR Module) in manpower recruitment and it's approval and linking with manage approval of master</t>
  </si>
  <si>
    <t>Modifications(HR Module) in Add Job Description(Job Description/Summary).</t>
  </si>
  <si>
    <t>JD Approval ,Reject, and Recheck.</t>
  </si>
  <si>
    <t>JD &amp; JR changes and bug fixing.</t>
  </si>
  <si>
    <t>Pending approval of Manpower Requisition and Job Description</t>
  </si>
  <si>
    <t>ORDER ENTRY CODE ANALYSIS</t>
  </si>
  <si>
    <t>ORDER ENTRY</t>
  </si>
  <si>
    <t>ORDER ENTRY NOTIFICATION</t>
  </si>
  <si>
    <t>Telecaller OFFICIAL CONTACTS pending tab all search and Todays Followup list page project and sub project wish search</t>
  </si>
  <si>
    <t>Changes all approval of LOI,LOA,AGREEMENT.</t>
  </si>
  <si>
    <t>Material Category-MASTER</t>
  </si>
  <si>
    <t>SUB CATEGORY-MASTER</t>
  </si>
  <si>
    <t>GROUP CATEGORY-MASTER</t>
  </si>
  <si>
    <t>SUB GROUP CATEGORY-MASTER</t>
  </si>
  <si>
    <t>Order Entry Notification to All Tender Employees</t>
  </si>
  <si>
    <t xml:space="preserve">ITEM CREATION </t>
  </si>
  <si>
    <t>Category,Sub Category,Group,Sub Group and Item(Project Module) Pending Approval work and Notification</t>
  </si>
  <si>
    <t>Modification on order entry(LOA &amp; LOI)</t>
  </si>
  <si>
    <t>Add LOA and Add AGREEMENT button in the listing page of Order Entry,Diract add LOA and AGREEMENT</t>
  </si>
  <si>
    <t>Multi add CPBG,SPBG,APS in LOI and LOA(Tender Module).</t>
  </si>
  <si>
    <t>ADD CHARITY</t>
  </si>
  <si>
    <t>CHARITY LIST</t>
  </si>
  <si>
    <t>VIEW CHARITY DETAILS</t>
  </si>
  <si>
    <t>CHARITY HISTORY</t>
  </si>
  <si>
    <t>EDIT CHARITY DURING PENDING</t>
  </si>
  <si>
    <t>2 STAGE APPROVAL</t>
  </si>
  <si>
    <t>RECHECK CHARITY BEFORE FINAL APPROVAL</t>
  </si>
  <si>
    <t>MODIFY CHARITY WITH MULTIPLE OPTIONS</t>
  </si>
  <si>
    <t>RENEW CHARITY IF TERMINATED PREVIOUSLY</t>
  </si>
  <si>
    <t>CHARITY MODULE APPROVAL LINK WITH PENDING APPROVALS</t>
  </si>
  <si>
    <t>CANCEL CHANGES AND NOTIFICATION WORK IN CHARITY.</t>
  </si>
  <si>
    <t>PAYMENT REQUEST FOR CHARITY</t>
  </si>
  <si>
    <t>CHARITY PAYMENT REQUEST APPROVAL</t>
  </si>
  <si>
    <t>PAYMENT ASSIGNMENT OF CHARITY</t>
  </si>
  <si>
    <t>PENDING APPROVAL OF CHARITY WITH NOTIFICATION OF PAYMENT REQUEST</t>
  </si>
  <si>
    <t>CASH RANGE DYNAMIC APPROVAL - APPEND UNDER APEND FEATURE</t>
  </si>
  <si>
    <t>DYNAMIC-APPROVAL(CASH RANGE)MULTI APPEND UNDER MULTI STAGES OPEN AND HIDE WORK DEPEND ON ASSIGN</t>
  </si>
  <si>
    <t>DYNAMIC-APPROVAL(CASH RANGE) VELIDATION</t>
  </si>
  <si>
    <t>Payment Request Link With Approval Matrix(Vendor &amp; Supplier)</t>
  </si>
  <si>
    <t>Payment Request Link With Approval Matrix(Gst,Withdraw,Collection,Rent,Other)(Individual To Noncash Range)</t>
  </si>
  <si>
    <t>Payment Request Link With Approval Matrix(Supplier,Vendor,Transport,Gst,Withdraw,Collection,Rent,Other)(Individual To Cash Range)</t>
  </si>
  <si>
    <t>ARREAR MODULE</t>
  </si>
  <si>
    <t>Arrear Approval Matrix</t>
  </si>
  <si>
    <t>Arrear Calculation</t>
  </si>
  <si>
    <t>Rectifications and Modifications in Arrear Apply Form.</t>
  </si>
  <si>
    <t>Arrear Leave Adjustment data calculation change and pending approval count work using approval matrix.</t>
  </si>
  <si>
    <t>Arrear test and issue fix with approval matrix issue fix</t>
  </si>
  <si>
    <t>KT Acceptance Of CRM WTP</t>
  </si>
  <si>
    <t>CRMWTP - Testing and Issue Found.</t>
  </si>
  <si>
    <t>Arrear Approval Matrix Function change</t>
  </si>
  <si>
    <t>KT Transfer of the arrear,telecaller,Order entry etc</t>
  </si>
  <si>
    <t>REPORT STATUS</t>
  </si>
  <si>
    <t>PPROB END DT</t>
  </si>
  <si>
    <t>ADJUSTMENT ENTRY</t>
  </si>
  <si>
    <t>MANAGE HEAD</t>
  </si>
  <si>
    <t>MANAGE GROUP</t>
  </si>
  <si>
    <t>MANAGE SUB GROUP</t>
  </si>
  <si>
    <t>MANAGE TYPE</t>
  </si>
  <si>
    <t>MANAGE SUB TYPE</t>
  </si>
  <si>
    <t>ADD CREDIT NOTE</t>
  </si>
  <si>
    <t>ADD DEBIT NOTE</t>
  </si>
  <si>
    <t>VENDOR INVOICE PROCESSING</t>
  </si>
  <si>
    <t>TRANSPORT INVOICE PROCESSING</t>
  </si>
  <si>
    <t>LOCAL SUPPLIER BILL ENTRY</t>
  </si>
  <si>
    <t>SUPPLIER PAYMENT ASSIGNMENT</t>
  </si>
  <si>
    <t>VENDOR PAYMENT ASSIGNMENT</t>
  </si>
  <si>
    <t>TRANSPORTER PAYMENT ASSIGNMENT</t>
  </si>
  <si>
    <t>GST PAYMENT ASSIGNMENT</t>
  </si>
  <si>
    <t>WITHDRAW PAYMENT ASSIGNMENT</t>
  </si>
  <si>
    <t>COLLECTION PAYMENT ASSIGNMENT</t>
  </si>
  <si>
    <t>RENT PAYMENT ASSIGNMENT</t>
  </si>
  <si>
    <t>OTHER PAYMENT ASSIGNMENT</t>
  </si>
  <si>
    <t>GST INPUT REGISTER</t>
  </si>
  <si>
    <t>GST OUTPUT REGISTER</t>
  </si>
  <si>
    <t>EPF STATEMENT</t>
  </si>
  <si>
    <t>ESI STATEMENT</t>
  </si>
  <si>
    <t>supplier invoice organisation, sub project issue fixation</t>
  </si>
  <si>
    <t>Vendor and Supplier Finance Report Changes.</t>
  </si>
  <si>
    <t>Intergration of epf &amp; esi statement in finance report</t>
  </si>
  <si>
    <t>Reference no issue for payment details in supplier finance,Supplier Filter issue</t>
  </si>
  <si>
    <t>Excel, PDF, print, payment details feature in EPF/ESI Report.</t>
  </si>
  <si>
    <t>Cost Center and PO no. issue in Supplier Payment Details in Finance Report</t>
  </si>
  <si>
    <t>Same Milestone quantity issue in Vendor voucher entry</t>
  </si>
  <si>
    <t>Additional Approval work in Adjustment Entry</t>
  </si>
  <si>
    <t>VENDOR VOUCHER ENTRY RATE ENHANCEMENT</t>
  </si>
  <si>
    <t>Listing Tables and its link for Finance Module Reports for Tableau.</t>
  </si>
  <si>
    <t>Merging different submodule tables and its linking for finance for Tableau</t>
  </si>
  <si>
    <t>Debit Note on the basis of Rate Difference and Cash Discount.</t>
  </si>
  <si>
    <t>Modification in finance report  according new changes of debit note Cash Discount</t>
  </si>
  <si>
    <t>Amount Column in Supplier, Vendor &amp; Transport Invoice processing Listing</t>
  </si>
  <si>
    <t xml:space="preserve">DEVELOPER ON LEAVE 21-23 JAN </t>
  </si>
  <si>
    <t>Credit Note on the basis of Rate Difference and Cash Discount.</t>
  </si>
  <si>
    <t>All Head provision in Finance Report</t>
  </si>
  <si>
    <t>EXPENSE REPORT LOAD TIME REDUCE.</t>
  </si>
  <si>
    <t>FINANCE REPORT LOAD TIME REDUCE.</t>
  </si>
  <si>
    <t>Link collection ledger &amp; CMC ledger in finance report</t>
  </si>
  <si>
    <t>TARGET vs ACHIVEMENT AND TAT</t>
  </si>
  <si>
    <t>Voucher entry and supplier invoice issue fixation</t>
  </si>
  <si>
    <t>Debit note enhancement</t>
  </si>
  <si>
    <t xml:space="preserve">Linking resco in epc debtor finance report	</t>
  </si>
  <si>
    <t>Analysis work update and linking it in vendor voucher</t>
  </si>
  <si>
    <t>vendor voucher enhancements</t>
  </si>
  <si>
    <t>work flow notification &amp; pending approval for recheck in vendor voucher</t>
  </si>
  <si>
    <t>Pending approval for pending vendor Invoice</t>
  </si>
  <si>
    <t>addtional invoice without po</t>
  </si>
  <si>
    <t>TRANSFER TO GAYATRI GOCHHAYAT</t>
  </si>
  <si>
    <t>merging additional invoice in supplier invoice and its impact in finance report</t>
  </si>
  <si>
    <t>supplier invoice enhancements</t>
  </si>
  <si>
    <t>party filter in all type of finance report.</t>
  </si>
  <si>
    <t>epc statement merging work in finance report.</t>
  </si>
  <si>
    <t>DELAY REASON STATUS/REMARK</t>
  </si>
  <si>
    <t>BILL PRINT REQUEST WORK FOR NEW BILL</t>
  </si>
  <si>
    <t>BILL PRINT SUPPLY FOR NEW BILL</t>
  </si>
  <si>
    <t>BILL PRINT TRAILRUN FOR NEW BILL</t>
  </si>
  <si>
    <t>BILL PRINT APPROVAL PROCESS WORK,SUPPLY,TRAIL RUN FOR NEW PI</t>
  </si>
  <si>
    <t>DETAIL VIEW/INVOICE VIEW FOR NEW PI</t>
  </si>
  <si>
    <t>COLLECTION MAPING WITH PI /EI</t>
  </si>
  <si>
    <t xml:space="preserve">PYMENT ASSIGN OF EI </t>
  </si>
  <si>
    <t xml:space="preserve">AFTER PAYMENT DEDUCTION MAPING </t>
  </si>
  <si>
    <t>BILL PRINT REQUEST WORK FOR EXISTING BILL</t>
  </si>
  <si>
    <t>BILL PRINT SUPPLY FOR EXISTING BILL</t>
  </si>
  <si>
    <t>BILL PRINT TRAILRUN FOR EXISTING BILL</t>
  </si>
  <si>
    <t>SUBMIT OF WORK SUPPLY, TRIAL RUN EXSTING BILL FOR TEMPORARY PERIOD WITH VALIDATION</t>
  </si>
  <si>
    <t>FINAL SUBMIT OF WORK SUPPLY TRIAL RUN EXSTING BILL WITH VALIDATION</t>
  </si>
  <si>
    <t>BILL PRINT APPROVAL PROCESS WORK,SUPPLY,TRAIL RUN FOR EXISTING BILL</t>
  </si>
  <si>
    <t>modification of collectable deduction from project</t>
  </si>
  <si>
    <t>LC request during PO amount fetch</t>
  </si>
  <si>
    <t>Modification and calculation of bill print request in collection</t>
  </si>
  <si>
    <t>Testing and issue fix of collection (bill print request to deduction mapping of EI) for project</t>
  </si>
  <si>
    <t>bms multiple billing testing and collection testing</t>
  </si>
  <si>
    <t>UNEXECUTED REPORT FOR COLLECTION</t>
  </si>
  <si>
    <t>Monthly summary of collection</t>
  </si>
  <si>
    <t>BILL FOLLOWUP TESTING ISSUE FIX</t>
  </si>
  <si>
    <t>PENDING APPROVAL LINK OF REGUAR BILL</t>
  </si>
  <si>
    <t>MODIFICATION ON EI</t>
  </si>
  <si>
    <t>LC Assignment invoice entry</t>
  </si>
  <si>
    <t xml:space="preserve">AMOUNT AND GST CALCULATION </t>
  </si>
  <si>
    <t>CHANGES IN BILL PRINT REQUEST &amp; BILL PREVIEW PRINT ISSUE</t>
  </si>
  <si>
    <t>BUDGET MODULE</t>
  </si>
  <si>
    <t>DUE TO DEVELOPER ON LEAVE RE JOIN ON  21</t>
  </si>
  <si>
    <t>deduction mapping and add view page after deduction mapping for EI</t>
  </si>
  <si>
    <t>show pending bill unit on selection of basic request percent</t>
  </si>
  <si>
    <t>ADD NEW OPERATOR</t>
  </si>
  <si>
    <t>TERM LOAN PROCESSING</t>
  </si>
  <si>
    <t>OPERATOR RATE APPROVAL</t>
  </si>
  <si>
    <t>Notification Testing and Issue fixing for Add Operator, Operator Rate and file uploading in Live server</t>
  </si>
  <si>
    <t>Modification on Operator Payment Report page according to requirement</t>
  </si>
  <si>
    <t>Operator Data Import from Excel Sheet to different table</t>
  </si>
  <si>
    <t>KT of HR Module</t>
  </si>
  <si>
    <t>OPERATOR PAYMENT REQUEST</t>
  </si>
  <si>
    <t>OPERATOR PAYMENT ASSIGNMENT</t>
  </si>
  <si>
    <t>DOLLER</t>
  </si>
  <si>
    <t>Modification of Dollar Login page for Security Purpose</t>
  </si>
  <si>
    <t>Storing in Encoded format for Position and Person name in Dollar Module</t>
  </si>
  <si>
    <t>WORK COMPOSER</t>
  </si>
  <si>
    <t>Integrating Screenshot taking feature for work composer in Python</t>
  </si>
  <si>
    <t>INCOMPLETED</t>
  </si>
  <si>
    <t>Pending Approval Issue Fix for HR Onboarding Process</t>
  </si>
  <si>
    <t xml:space="preserve">2 stage onboarding approval </t>
  </si>
  <si>
    <t xml:space="preserve">HOLD </t>
  </si>
  <si>
    <t>ISSUE FIXING IN HR MODULE AND PENDING APPROVAL</t>
  </si>
  <si>
    <t>Name related issue fixing in Task Module</t>
  </si>
  <si>
    <t>SALARY FORMAT CHANGE IN OFFER LETTER</t>
  </si>
  <si>
    <t>SALARY FORMAT CHANGE IN ONBOARDING</t>
  </si>
  <si>
    <t>SALARY FORMAT CHANGE IN INCREMENT</t>
  </si>
  <si>
    <t>Attaching Multiple files during Operator Registration Process</t>
  </si>
  <si>
    <t>Testing issue of Salary Calculation Process(PTI&amp;OFFER LETTER)</t>
  </si>
  <si>
    <t>PENDING APPROVAL LINK OF OPERATOR SECTION</t>
  </si>
  <si>
    <t>UI Modification in Approval Section of Operator</t>
  </si>
  <si>
    <t>Issue Fixing for Salary Increment in Dev Server</t>
  </si>
  <si>
    <t xml:space="preserve">Modification for Salary Increment related information in Pending Approval </t>
  </si>
  <si>
    <t>HR onboarding process 2stage approval process</t>
  </si>
  <si>
    <t>Increment live issue fixation raised by kk sir</t>
  </si>
  <si>
    <t>Downloading Operator Details in Excel Sheet according to Sub-project</t>
  </si>
  <si>
    <t>Issue fixing in Pending Approval for Increment Process (HR Module)</t>
  </si>
  <si>
    <t>Edit functionalities for Operator's Project Information</t>
  </si>
  <si>
    <t>Double letter head showing in offer letter</t>
  </si>
  <si>
    <t>Issue fixing in Report page of Dept and Salary Allocation Section</t>
  </si>
  <si>
    <t>Offer letter not sent issue fix &amp; python server issue fix</t>
  </si>
  <si>
    <t>Creating Master Entry for Currency, Linking to Site Setting and Time Format for Site setting</t>
  </si>
  <si>
    <t>Table structure &amp; Data flow for Tablue report</t>
  </si>
  <si>
    <t>Implementation of Function structure for site setting</t>
  </si>
  <si>
    <t>Code uptimization in HR module for load issue</t>
  </si>
  <si>
    <t>Dynamic approval tab &amp; button types in ERP</t>
  </si>
  <si>
    <t>Employee code generation</t>
  </si>
  <si>
    <t>DYNAMIC APPROVAL TABS</t>
  </si>
  <si>
    <t>ISSUE FIX IN HR MODULE AND SHOW TRANSFER DETAILS</t>
  </si>
  <si>
    <t>E-MAIL ISSUE FIX FOR FINAL ON BOARDING PROCESS</t>
  </si>
  <si>
    <t>OPERATOR-Month &amp; year wise payment modification in Operator section of Finance Module</t>
  </si>
  <si>
    <t>Manpower requierment Form page,List page,Detail view page 2nd phase Design</t>
  </si>
  <si>
    <t>Manpower requierment Dynamic approval link</t>
  </si>
  <si>
    <t>Transfed to satya swarup</t>
  </si>
  <si>
    <t>Alteration Of Hr Executive  In Manpower Requisition</t>
  </si>
  <si>
    <t>DRAWING APPROVAL</t>
  </si>
  <si>
    <t>PROJECT VALUATION</t>
  </si>
  <si>
    <t>CRM WTP NEW CHANGES</t>
  </si>
  <si>
    <t>CRMWTP New changes implement in all view page and project access given to other employee</t>
  </si>
  <si>
    <t>MATERIAL RETURN TO GODOWN</t>
  </si>
  <si>
    <t>Requisition changes according to project type resco</t>
  </si>
  <si>
    <t>RETURN TO SUPPLIER</t>
  </si>
  <si>
    <t>STORE TO STORE DISPATCH</t>
  </si>
  <si>
    <t>WORK UPDATE</t>
  </si>
  <si>
    <t>Project issue fix and store stock report check</t>
  </si>
  <si>
    <t>Vendor stock report and store stock report check in project module</t>
  </si>
  <si>
    <t>ADDITIONAL PROCUREMENT</t>
  </si>
  <si>
    <t>ADDITIONAL BILLING QTY</t>
  </si>
  <si>
    <t>BILLING QTY DEVIATION</t>
  </si>
  <si>
    <t>LOCAL PURCHASE REQUEST</t>
  </si>
  <si>
    <t>WORK UPDATE QTY CHECK</t>
  </si>
  <si>
    <t>DPR Entry API and Return to godown Api</t>
  </si>
  <si>
    <t>Requisition changes in approval stage and add validation</t>
  </si>
  <si>
    <t>Prepare a Inventory stock report , Material received from vendor and billed to dept as per BOM</t>
  </si>
  <si>
    <t>Submit api for material return to godown</t>
  </si>
  <si>
    <t>Requisition 2 stage approval File upload in live server</t>
  </si>
  <si>
    <t>Material return to Supplier</t>
  </si>
  <si>
    <t>Project valuation changes according to collection part</t>
  </si>
  <si>
    <t>INVENTORY TESTING ISSUE FIX</t>
  </si>
  <si>
    <t>Vendor stock report check , Total inventory module check and issue fix.Edit Api create for MRS</t>
  </si>
  <si>
    <t>vendor assignment code check and issue fix in requisition</t>
  </si>
  <si>
    <t>Planning for employee work assign for pending and 2nd satge work</t>
  </si>
  <si>
    <t>Project valuation and inventory issue check</t>
  </si>
  <si>
    <t>Inventory restriction add and changes in inventory page &amp; Collection module live</t>
  </si>
  <si>
    <t>Material page create and pending approval check dev and live</t>
  </si>
  <si>
    <t>Inventory notification check and changes if required and dynamic approval flow</t>
  </si>
  <si>
    <t>ALL PR &amp; JO LINK WITH APPROVAL MASTER</t>
  </si>
  <si>
    <t>IYRO ERP SET UP FOR SALES</t>
  </si>
  <si>
    <t xml:space="preserve">ADDITIONAL PROCUREMENT DYNAMIC APPROVAL LINK </t>
  </si>
  <si>
    <t xml:space="preserve">JO DYNAMIC APPROVAL LINK </t>
  </si>
  <si>
    <t>Prepare work menu list and pending work upload to live</t>
  </si>
  <si>
    <t>PREPARE PPT OF THE MATERIAL PART OF THE PROJECT MODULE</t>
  </si>
  <si>
    <t>KT TRANSFER</t>
  </si>
  <si>
    <t>REQUISITION PENDING APPROVAL CREATE USING DYNAMIC APPROVAL MATRIX</t>
  </si>
  <si>
    <t>OFFER LETTER</t>
  </si>
  <si>
    <t>ONBOARDING REQ</t>
  </si>
  <si>
    <t>SERVICE REGISTER</t>
  </si>
  <si>
    <t>DOCUMENT VERIFICATION</t>
  </si>
  <si>
    <t>INCREMENT</t>
  </si>
  <si>
    <t>ASSIGN TO SRADHA</t>
  </si>
  <si>
    <t>PROMOTION</t>
  </si>
  <si>
    <t>TRANSFER</t>
  </si>
  <si>
    <t>RECRUITMENT</t>
  </si>
  <si>
    <t>CALL TRACKING</t>
  </si>
  <si>
    <t>ASSIGN TO AMIT SIR</t>
  </si>
  <si>
    <t>ASSIGN DEPT &amp; LEAVE</t>
  </si>
  <si>
    <t>OD APPLY</t>
  </si>
  <si>
    <t>OD LEAVE APPLY</t>
  </si>
  <si>
    <t>JD</t>
  </si>
  <si>
    <t>ASSIGN BIDDER TESTER COSTING ENG</t>
  </si>
  <si>
    <t>In NBI module create a feature to add multiple contact in jv client</t>
  </si>
  <si>
    <t>TESTING ISSUES</t>
  </si>
  <si>
    <t>Tender File Download issue</t>
  </si>
  <si>
    <t>Tender Techbidding and costing notification issue fix in dev server</t>
  </si>
  <si>
    <t>Assets notification issue</t>
  </si>
  <si>
    <t>Pending approval tab create for Asset new update and Stock assignment and Stock recovery approver change</t>
  </si>
  <si>
    <t>Testing the Asset ARN in dev server</t>
  </si>
  <si>
    <t>Fixing asset notification issue in Dev server</t>
  </si>
  <si>
    <t>COSTING PAGE RE-DESIGN FOR DIFFERENT PRODUCTS</t>
  </si>
  <si>
    <t>FOODING-ADD PAGE</t>
  </si>
  <si>
    <t>FOODING-EDIT PAGE</t>
  </si>
  <si>
    <t>TESTING ISSUE FIX  IN ASSET MODULE(ARN)</t>
  </si>
  <si>
    <t>NBI &amp; TENDER</t>
  </si>
  <si>
    <t>MERGING OF NBI &amp; TENDER MODULE</t>
  </si>
  <si>
    <t>CMC</t>
  </si>
  <si>
    <t>ALL COMPLAINTS REPORT</t>
  </si>
  <si>
    <t>ORDER REGISTER</t>
  </si>
  <si>
    <t>PROJECT WISE PURCHASE  REGISTER</t>
  </si>
  <si>
    <t>TICKET STATUS</t>
  </si>
  <si>
    <t>As on Date 02-sep-2023</t>
  </si>
  <si>
    <t>Changes in Tender Order Register</t>
  </si>
  <si>
    <t>TECHNICIAN WISE TICKET STATUS</t>
  </si>
  <si>
    <t>TICKET AGEING REPORT</t>
  </si>
  <si>
    <t>ALL DPR REPORT</t>
  </si>
  <si>
    <t>SITE ENGINEER DPR REPORT</t>
  </si>
  <si>
    <t>BACKWASH OPERATOR REPORT</t>
  </si>
  <si>
    <t>BACKWASH PROJECT REPORT</t>
  </si>
  <si>
    <t>WATER TESTING REPORT</t>
  </si>
  <si>
    <t>CLEANING REPORT</t>
  </si>
  <si>
    <t>CHECKUP REPORT</t>
  </si>
  <si>
    <t>MODULE CLEANING REPORT</t>
  </si>
  <si>
    <t>PROJECT WISE CLEANING REPORT</t>
  </si>
  <si>
    <t>RESCO DPR</t>
  </si>
  <si>
    <t>PROJECT DETAILS PAGE CUSTOMIZATION</t>
  </si>
  <si>
    <t>DEVICES PAGE CUSTOMIZATION</t>
  </si>
  <si>
    <t>MATERIAL PAGE CUSTOMIZATION</t>
  </si>
  <si>
    <t>PROCUREMENT DETAIL PAGE CUSTOMIZATION</t>
  </si>
  <si>
    <t>Soumya Ranjan Das</t>
  </si>
  <si>
    <t>PROCUREMENT REQ APPROVAL PAGE CUSTOMIZATION</t>
  </si>
  <si>
    <t>CHECKUP REPORT DESIGN</t>
  </si>
  <si>
    <t>RESCO - Parameter Details DESIGN</t>
  </si>
  <si>
    <t>RESCO- Manage MRN Report  DESIGN</t>
  </si>
  <si>
    <t>CMC testing issue fix</t>
  </si>
  <si>
    <t>1.Business Unit creation - Add, Edit, Delete, View
2.Zone Creation - Add, Edit, Delete, View
3. Project Assignment - Add, Edit, Delete, View</t>
  </si>
  <si>
    <t>Testing issue fix-BU,Zone creation,Project assignment</t>
  </si>
  <si>
    <t>Set Approval Matrix - Add, Edit, Delete, View</t>
  </si>
  <si>
    <t>Add, Edit, Delete, View</t>
  </si>
  <si>
    <t>LISTING PAGE OF APPROVAL MATRIX</t>
  </si>
  <si>
    <t xml:space="preserve">Process guide of approval master </t>
  </si>
  <si>
    <t>Business unit approval link with Approval matrix master</t>
  </si>
  <si>
    <t xml:space="preserve"> MASTER</t>
  </si>
  <si>
    <t>MASTER MODULE TABLE RESTRUCTURE</t>
  </si>
  <si>
    <t>MASTER-TENDER</t>
  </si>
  <si>
    <t>Each section of the segment type is used as static input inside the tender module will be dynamic</t>
  </si>
  <si>
    <t>REPLACING STATIC DROPDOWN RECORDS INTO DYNAMIC - TENDER MODULE</t>
  </si>
  <si>
    <t>INPUTER MATRIX-EDIT</t>
  </si>
  <si>
    <t>PERT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</si>
</sst>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409]d\-mmm\-yy;@"/>
    <numFmt numFmtId="166" formatCode="[$-409]dd\-mmm\-yy;@"/>
    <numFmt numFmtId="167" formatCode="_(* #,##0_);_(* \(#,##0\);_(* &quot;-&quot;??_);_(@_)"/>
  </numFmts>
  <fonts count="33">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u/>
      <sz val="11"/>
      <color rgb="FF0070C0"/>
      <name val="Calibri"/>
      <family val="2"/>
      <scheme val="minor"/>
    </font>
    <font>
      <sz val="11"/>
      <color theme="1"/>
      <name val="Calibri"/>
      <family val="2"/>
      <scheme val="minor"/>
    </font>
    <font>
      <sz val="11"/>
      <name val="Calibri"/>
      <family val="2"/>
      <scheme val="minor"/>
    </font>
    <font>
      <b/>
      <sz val="9"/>
      <color theme="1"/>
      <name val="Calibri"/>
      <family val="2"/>
      <scheme val="minor"/>
    </font>
    <font>
      <sz val="11"/>
      <name val="Segoe UI"/>
      <family val="2"/>
    </font>
    <font>
      <sz val="11"/>
      <color theme="1"/>
      <name val="Segoe UI"/>
      <family val="2"/>
    </font>
    <font>
      <sz val="10"/>
      <name val="Segoe UI"/>
      <family val="2"/>
    </font>
    <font>
      <sz val="12"/>
      <name val="Calibri"/>
      <family val="2"/>
      <scheme val="minor"/>
    </font>
    <font>
      <sz val="11"/>
      <color theme="1"/>
      <name val="Calibri"/>
      <family val="2"/>
    </font>
    <font>
      <sz val="11"/>
      <color rgb="FF000000"/>
      <name val="Calibri"/>
      <family val="2"/>
      <charset val="1"/>
    </font>
    <font>
      <sz val="11"/>
      <color rgb="FF000000"/>
      <name val="Calibri"/>
      <family val="2"/>
      <scheme val="minor"/>
    </font>
    <font>
      <sz val="11"/>
      <color rgb="FF000000"/>
      <name val="Calibri"/>
      <family val="2"/>
    </font>
    <font>
      <b/>
      <sz val="11"/>
      <color rgb="FF000000"/>
      <name val="Calibri"/>
      <family val="2"/>
    </font>
    <font>
      <u/>
      <sz val="11"/>
      <color rgb="FF0563C1"/>
      <name val="Calibri"/>
      <family val="2"/>
    </font>
    <font>
      <sz val="11"/>
      <name val="Calibri"/>
      <family val="2"/>
    </font>
    <font>
      <sz val="11"/>
      <color rgb="FF444444"/>
      <name val="Calibri"/>
      <family val="2"/>
      <charset val="1"/>
    </font>
    <font>
      <sz val="11"/>
      <color theme="1"/>
      <name val="Calibri"/>
      <family val="2"/>
    </font>
    <font>
      <b/>
      <sz val="11"/>
      <color rgb="FF000000"/>
      <name val="Calibri"/>
      <family val="2"/>
      <scheme val="minor"/>
    </font>
    <font>
      <sz val="10"/>
      <color rgb="FF000000"/>
      <name val="Calibri"/>
      <family val="2"/>
    </font>
    <font>
      <sz val="10"/>
      <color rgb="FF000000"/>
      <name val="Arial"/>
      <family val="2"/>
    </font>
    <font>
      <sz val="10"/>
      <color theme="1"/>
      <name val="Arial"/>
      <family val="2"/>
    </font>
    <font>
      <sz val="8"/>
      <color rgb="FF333333"/>
      <name val="Helvetica Neue"/>
      <charset val="1"/>
    </font>
    <font>
      <sz val="11"/>
      <color rgb="FF333333"/>
      <name val="Arial"/>
      <family val="2"/>
    </font>
    <font>
      <sz val="11"/>
      <color rgb="FF000000"/>
      <name val="Calibri"/>
      <charset val="1"/>
    </font>
    <font>
      <sz val="11"/>
      <color rgb="FF000000"/>
      <name val="Calibri"/>
    </font>
    <font>
      <sz val="11"/>
      <name val="Calibri"/>
    </font>
    <font>
      <b/>
      <sz val="11"/>
      <color rgb="FF000000"/>
      <name val="Calibri"/>
    </font>
    <font>
      <b/>
      <sz val="18"/>
      <color rgb="FF000000"/>
      <name val="Calibri"/>
    </font>
    <font>
      <sz val="18"/>
      <color theme="1"/>
      <name val="Calibri"/>
      <family val="2"/>
      <scheme val="minor"/>
    </font>
  </fonts>
  <fills count="36">
    <fill>
      <patternFill patternType="none"/>
    </fill>
    <fill>
      <patternFill patternType="gray125"/>
    </fill>
    <fill>
      <patternFill patternType="solid">
        <fgColor theme="5" tint="0.59999389629810485"/>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CC99"/>
        <bgColor indexed="64"/>
      </patternFill>
    </fill>
    <fill>
      <patternFill patternType="solid">
        <fgColor rgb="FFFFFF00"/>
        <bgColor indexed="64"/>
      </patternFill>
    </fill>
    <fill>
      <patternFill patternType="solid">
        <fgColor rgb="FFFFCCFF"/>
        <bgColor indexed="64"/>
      </patternFill>
    </fill>
    <fill>
      <patternFill patternType="solid">
        <fgColor rgb="FFCCFFCC"/>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FFFF"/>
        <bgColor indexed="64"/>
      </patternFill>
    </fill>
    <fill>
      <patternFill patternType="solid">
        <fgColor rgb="FF66FFFF"/>
        <bgColor indexed="64"/>
      </patternFill>
    </fill>
    <fill>
      <patternFill patternType="solid">
        <fgColor theme="2"/>
        <bgColor indexed="64"/>
      </patternFill>
    </fill>
    <fill>
      <patternFill patternType="solid">
        <fgColor theme="7" tint="0.59999389629810485"/>
        <bgColor indexed="64"/>
      </patternFill>
    </fill>
    <fill>
      <patternFill patternType="solid">
        <fgColor rgb="FFFFCCFF"/>
        <bgColor rgb="FF000000"/>
      </patternFill>
    </fill>
    <fill>
      <patternFill patternType="solid">
        <fgColor rgb="FFCCFFCC"/>
        <bgColor rgb="FF000000"/>
      </patternFill>
    </fill>
    <fill>
      <patternFill patternType="solid">
        <fgColor rgb="FFF8CBAD"/>
        <bgColor rgb="FF000000"/>
      </patternFill>
    </fill>
    <fill>
      <patternFill patternType="solid">
        <fgColor rgb="FFFF0000"/>
        <bgColor rgb="FF000000"/>
      </patternFill>
    </fill>
    <fill>
      <patternFill patternType="solid">
        <fgColor rgb="FFFFFFFF"/>
        <bgColor rgb="FF000000"/>
      </patternFill>
    </fill>
    <fill>
      <patternFill patternType="solid">
        <fgColor rgb="FFAEAAAA"/>
        <bgColor indexed="64"/>
      </patternFill>
    </fill>
    <fill>
      <patternFill patternType="solid">
        <fgColor rgb="FF92D050"/>
        <bgColor rgb="FF000000"/>
      </patternFill>
    </fill>
    <fill>
      <patternFill patternType="solid">
        <fgColor rgb="FFFFFF00"/>
        <bgColor rgb="FF000000"/>
      </patternFill>
    </fill>
    <fill>
      <patternFill patternType="solid">
        <fgColor rgb="FFAEAAAA"/>
        <bgColor rgb="FF000000"/>
      </patternFill>
    </fill>
    <fill>
      <patternFill patternType="solid">
        <fgColor rgb="FF66FFFF"/>
        <bgColor rgb="FF000000"/>
      </patternFill>
    </fill>
    <fill>
      <patternFill patternType="solid">
        <fgColor theme="9"/>
        <bgColor indexed="64"/>
      </patternFill>
    </fill>
    <fill>
      <patternFill patternType="solid">
        <fgColor rgb="FFF9F9F9"/>
        <bgColor indexed="64"/>
      </patternFill>
    </fill>
    <fill>
      <patternFill patternType="solid">
        <fgColor theme="3" tint="0.79998168889431442"/>
        <bgColor indexed="64"/>
      </patternFill>
    </fill>
    <fill>
      <patternFill patternType="solid">
        <fgColor rgb="FF00B0F0"/>
        <bgColor rgb="FF000000"/>
      </patternFill>
    </fill>
    <fill>
      <patternFill patternType="solid">
        <fgColor rgb="FFAFABAB"/>
        <bgColor rgb="FF000000"/>
      </patternFill>
    </fill>
    <fill>
      <patternFill patternType="solid">
        <fgColor rgb="FFF8CBAC"/>
        <bgColor rgb="FF000000"/>
      </patternFill>
    </fill>
    <fill>
      <patternFill patternType="solid">
        <fgColor rgb="FF99CCFF"/>
        <bgColor rgb="FF000000"/>
      </patternFill>
    </fill>
    <fill>
      <patternFill patternType="solid">
        <fgColor theme="7" tint="0.39997558519241921"/>
        <bgColor indexed="64"/>
      </patternFill>
    </fill>
    <fill>
      <patternFill patternType="solid">
        <fgColor rgb="FFFFC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bottom/>
      <diagonal/>
    </border>
    <border>
      <left/>
      <right style="thin">
        <color rgb="FF000000"/>
      </right>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8">
    <xf numFmtId="0" fontId="0" fillId="0" borderId="0"/>
    <xf numFmtId="0" fontId="3" fillId="0" borderId="0" applyNumberForma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cellStyleXfs>
  <cellXfs count="841">
    <xf numFmtId="0" fontId="0" fillId="0" borderId="0" xfId="0"/>
    <xf numFmtId="0" fontId="0" fillId="0" borderId="0" xfId="0" applyAlignment="1">
      <alignment horizontal="center"/>
    </xf>
    <xf numFmtId="0" fontId="0" fillId="0" borderId="1" xfId="0" applyBorder="1"/>
    <xf numFmtId="0" fontId="4" fillId="0" borderId="1" xfId="1" quotePrefix="1" applyFont="1" applyBorder="1"/>
    <xf numFmtId="165" fontId="0" fillId="0" borderId="0" xfId="0" applyNumberFormat="1"/>
    <xf numFmtId="165"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left" vertical="center"/>
    </xf>
    <xf numFmtId="0" fontId="1" fillId="0" borderId="0" xfId="0" applyFont="1"/>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3" borderId="1" xfId="0" applyNumberFormat="1" applyFill="1" applyBorder="1" applyAlignment="1">
      <alignment horizontal="center" vertical="center" wrapText="1"/>
    </xf>
    <xf numFmtId="166" fontId="0" fillId="0" borderId="1" xfId="0" applyNumberFormat="1" applyBorder="1" applyAlignment="1">
      <alignment horizontal="center" vertical="center"/>
    </xf>
    <xf numFmtId="9" fontId="0" fillId="0" borderId="1" xfId="2" applyFont="1" applyBorder="1" applyAlignment="1">
      <alignment horizontal="center" vertical="center"/>
    </xf>
    <xf numFmtId="0" fontId="0" fillId="0" borderId="2" xfId="0" quotePrefix="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166" fontId="0" fillId="4" borderId="1" xfId="0" applyNumberFormat="1" applyFill="1" applyBorder="1" applyAlignment="1">
      <alignment horizontal="center" vertical="center"/>
    </xf>
    <xf numFmtId="14" fontId="0" fillId="5" borderId="1" xfId="0" applyNumberFormat="1" applyFill="1" applyBorder="1" applyAlignment="1">
      <alignment horizontal="center" vertical="center"/>
    </xf>
    <xf numFmtId="0" fontId="1" fillId="0" borderId="0" xfId="0" applyFont="1" applyAlignment="1">
      <alignment horizontal="center" vertical="center"/>
    </xf>
    <xf numFmtId="0" fontId="0" fillId="0" borderId="0" xfId="0" quotePrefix="1" applyAlignment="1">
      <alignment horizontal="center" vertical="center"/>
    </xf>
    <xf numFmtId="166"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wrapText="1"/>
    </xf>
    <xf numFmtId="9" fontId="0" fillId="0" borderId="0" xfId="2" applyFont="1" applyFill="1" applyBorder="1" applyAlignment="1">
      <alignment horizontal="center" vertical="center"/>
    </xf>
    <xf numFmtId="0" fontId="1" fillId="6" borderId="1" xfId="0" applyFont="1" applyFill="1" applyBorder="1" applyAlignment="1">
      <alignment horizontal="center" vertical="center"/>
    </xf>
    <xf numFmtId="166" fontId="0" fillId="0" borderId="0" xfId="0" applyNumberFormat="1"/>
    <xf numFmtId="14" fontId="0" fillId="5" borderId="1" xfId="0" applyNumberFormat="1" applyFill="1" applyBorder="1" applyAlignment="1">
      <alignment horizontal="center" vertical="center" wrapText="1"/>
    </xf>
    <xf numFmtId="9" fontId="0" fillId="0" borderId="1" xfId="2" applyFont="1" applyFill="1" applyBorder="1" applyAlignment="1">
      <alignment horizontal="center" vertical="center"/>
    </xf>
    <xf numFmtId="0" fontId="6" fillId="0" borderId="1" xfId="0" applyFont="1" applyBorder="1"/>
    <xf numFmtId="0" fontId="3" fillId="0" borderId="1" xfId="1" quotePrefix="1" applyBorder="1"/>
    <xf numFmtId="0" fontId="0" fillId="0" borderId="1" xfId="0" quotePrefix="1" applyBorder="1" applyAlignment="1">
      <alignment horizontal="center"/>
    </xf>
    <xf numFmtId="0" fontId="0" fillId="0" borderId="1" xfId="0" applyBorder="1" applyAlignment="1">
      <alignment horizontal="left" vertical="top" wrapText="1"/>
    </xf>
    <xf numFmtId="0" fontId="1" fillId="9" borderId="2" xfId="0" applyFont="1" applyFill="1" applyBorder="1" applyAlignment="1">
      <alignment horizontal="center" vertical="center"/>
    </xf>
    <xf numFmtId="167" fontId="0" fillId="0" borderId="1" xfId="4" applyNumberFormat="1" applyFont="1" applyBorder="1" applyAlignment="1">
      <alignment horizontal="center" vertical="center"/>
    </xf>
    <xf numFmtId="167" fontId="0" fillId="0" borderId="0" xfId="4" applyNumberFormat="1" applyFont="1" applyAlignment="1">
      <alignment vertical="center"/>
    </xf>
    <xf numFmtId="167" fontId="0" fillId="0" borderId="1" xfId="4" applyNumberFormat="1"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left"/>
    </xf>
    <xf numFmtId="0" fontId="6" fillId="0" borderId="1" xfId="0" applyFont="1" applyBorder="1" applyAlignment="1">
      <alignment horizontal="center" vertical="center"/>
    </xf>
    <xf numFmtId="15" fontId="0" fillId="0" borderId="1" xfId="0" applyNumberFormat="1" applyBorder="1" applyAlignment="1">
      <alignment horizontal="center"/>
    </xf>
    <xf numFmtId="165" fontId="0" fillId="0" borderId="1" xfId="0" applyNumberFormat="1" applyBorder="1" applyAlignment="1">
      <alignment horizontal="center"/>
    </xf>
    <xf numFmtId="166" fontId="0" fillId="0" borderId="3" xfId="0" applyNumberFormat="1" applyBorder="1" applyAlignment="1">
      <alignment horizontal="center" vertical="center"/>
    </xf>
    <xf numFmtId="15" fontId="0" fillId="0" borderId="1" xfId="0" applyNumberFormat="1" applyBorder="1" applyAlignment="1">
      <alignment horizontal="center" vertical="center"/>
    </xf>
    <xf numFmtId="0" fontId="0" fillId="0" borderId="1" xfId="0" applyBorder="1" applyAlignment="1">
      <alignment horizontal="left" vertical="center" wrapText="1"/>
    </xf>
    <xf numFmtId="165" fontId="0" fillId="0" borderId="1" xfId="0" applyNumberFormat="1" applyBorder="1" applyAlignment="1">
      <alignment horizontal="center" vertical="center"/>
    </xf>
    <xf numFmtId="0" fontId="0" fillId="0" borderId="2" xfId="0" applyBorder="1" applyAlignment="1">
      <alignment horizontal="center" vertical="center"/>
    </xf>
    <xf numFmtId="167" fontId="0" fillId="0" borderId="2" xfId="4" applyNumberFormat="1"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166" fontId="0" fillId="0" borderId="4" xfId="0" applyNumberFormat="1" applyBorder="1" applyAlignment="1">
      <alignment horizontal="center" vertical="center"/>
    </xf>
    <xf numFmtId="0" fontId="0" fillId="0" borderId="4" xfId="0" applyBorder="1" applyAlignment="1">
      <alignment horizontal="center"/>
    </xf>
    <xf numFmtId="167" fontId="0" fillId="0" borderId="4" xfId="4" applyNumberFormat="1" applyFont="1" applyBorder="1" applyAlignment="1">
      <alignment vertical="center"/>
    </xf>
    <xf numFmtId="167" fontId="0" fillId="0" borderId="4" xfId="4" applyNumberFormat="1" applyFont="1" applyBorder="1" applyAlignment="1">
      <alignment horizontal="center" vertical="center"/>
    </xf>
    <xf numFmtId="0" fontId="3" fillId="0" borderId="1" xfId="1" applyBorder="1"/>
    <xf numFmtId="0" fontId="0" fillId="0" borderId="4" xfId="0" applyBorder="1" applyAlignment="1">
      <alignment horizontal="left" vertical="center" wrapText="1"/>
    </xf>
    <xf numFmtId="0" fontId="0" fillId="0" borderId="3" xfId="0" applyBorder="1"/>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0" fillId="0" borderId="3" xfId="0" applyBorder="1" applyAlignment="1">
      <alignment horizontal="center"/>
    </xf>
    <xf numFmtId="167" fontId="0" fillId="0" borderId="0" xfId="0" applyNumberFormat="1"/>
    <xf numFmtId="167" fontId="0" fillId="0" borderId="0" xfId="4" applyNumberFormat="1" applyFont="1" applyBorder="1" applyAlignment="1">
      <alignment vertical="center"/>
    </xf>
    <xf numFmtId="167" fontId="0" fillId="0" borderId="0" xfId="4" applyNumberFormat="1" applyFont="1" applyBorder="1" applyAlignment="1">
      <alignment horizontal="center" vertical="center"/>
    </xf>
    <xf numFmtId="0" fontId="3" fillId="0" borderId="1" xfId="1" quotePrefix="1" applyFill="1" applyBorder="1"/>
    <xf numFmtId="0" fontId="0" fillId="7" borderId="1" xfId="0" applyFill="1" applyBorder="1" applyAlignment="1">
      <alignment horizontal="center" vertical="center"/>
    </xf>
    <xf numFmtId="166" fontId="0" fillId="0" borderId="4" xfId="0" applyNumberFormat="1" applyBorder="1" applyAlignment="1">
      <alignment horizontal="center"/>
    </xf>
    <xf numFmtId="0" fontId="0" fillId="0" borderId="4" xfId="0" applyBorder="1"/>
    <xf numFmtId="15" fontId="0" fillId="0" borderId="1" xfId="0" applyNumberFormat="1" applyBorder="1"/>
    <xf numFmtId="0" fontId="7" fillId="6" borderId="1" xfId="0" applyFont="1" applyFill="1" applyBorder="1" applyAlignment="1">
      <alignment horizontal="center" vertical="center"/>
    </xf>
    <xf numFmtId="0" fontId="0" fillId="0" borderId="1" xfId="0" applyBorder="1" applyAlignment="1">
      <alignment vertical="center"/>
    </xf>
    <xf numFmtId="0" fontId="0" fillId="0" borderId="5" xfId="0" applyBorder="1"/>
    <xf numFmtId="0" fontId="6" fillId="11" borderId="1" xfId="0" applyFont="1" applyFill="1" applyBorder="1" applyAlignment="1">
      <alignment horizontal="center" vertical="center"/>
    </xf>
    <xf numFmtId="0" fontId="0" fillId="4" borderId="1" xfId="0" applyFill="1" applyBorder="1" applyAlignment="1">
      <alignment horizontal="center" vertical="center" wrapText="1"/>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6" fillId="0" borderId="1" xfId="0" applyFont="1" applyBorder="1" applyAlignment="1">
      <alignment horizontal="center" vertical="center" wrapText="1"/>
    </xf>
    <xf numFmtId="15" fontId="0" fillId="0" borderId="4" xfId="0" applyNumberFormat="1" applyBorder="1" applyAlignment="1">
      <alignment horizontal="center" vertical="center"/>
    </xf>
    <xf numFmtId="0" fontId="0" fillId="0" borderId="1" xfId="0" applyBorder="1" applyAlignment="1">
      <alignment horizontal="left" wrapText="1"/>
    </xf>
    <xf numFmtId="165" fontId="0" fillId="10" borderId="1" xfId="0" applyNumberFormat="1" applyFill="1" applyBorder="1" applyAlignment="1">
      <alignment horizontal="center" vertical="center"/>
    </xf>
    <xf numFmtId="166" fontId="0" fillId="0" borderId="0" xfId="0" applyNumberFormat="1" applyAlignment="1">
      <alignment horizontal="center" vertical="center"/>
    </xf>
    <xf numFmtId="0" fontId="0" fillId="12" borderId="1" xfId="0" applyFill="1" applyBorder="1"/>
    <xf numFmtId="0" fontId="6" fillId="10" borderId="1" xfId="0" applyFont="1" applyFill="1" applyBorder="1" applyAlignment="1">
      <alignment horizontal="center" vertical="center"/>
    </xf>
    <xf numFmtId="0" fontId="0" fillId="0" borderId="4" xfId="0" applyBorder="1" applyAlignment="1">
      <alignment horizontal="left" vertical="center"/>
    </xf>
    <xf numFmtId="15" fontId="0" fillId="0" borderId="4" xfId="0" applyNumberFormat="1" applyBorder="1" applyAlignment="1">
      <alignment horizontal="center"/>
    </xf>
    <xf numFmtId="165" fontId="0" fillId="0" borderId="1" xfId="0" applyNumberFormat="1" applyBorder="1" applyAlignment="1">
      <alignment horizontal="left" vertical="center"/>
    </xf>
    <xf numFmtId="165" fontId="0" fillId="0" borderId="1" xfId="0" applyNumberFormat="1" applyBorder="1" applyAlignment="1">
      <alignment vertical="center" wrapText="1"/>
    </xf>
    <xf numFmtId="165" fontId="0" fillId="0" borderId="1" xfId="0" applyNumberFormat="1" applyBorder="1" applyAlignment="1">
      <alignment horizontal="left" vertical="center" wrapText="1"/>
    </xf>
    <xf numFmtId="165" fontId="0" fillId="3" borderId="1" xfId="0" applyNumberFormat="1" applyFill="1" applyBorder="1" applyAlignment="1">
      <alignment horizontal="center" vertical="center"/>
    </xf>
    <xf numFmtId="0" fontId="0" fillId="12" borderId="1" xfId="0" applyFill="1" applyBorder="1" applyAlignment="1">
      <alignment horizontal="center" vertical="center"/>
    </xf>
    <xf numFmtId="167" fontId="0" fillId="0" borderId="1" xfId="4" applyNumberFormat="1" applyFont="1" applyFill="1" applyBorder="1" applyAlignment="1">
      <alignment horizontal="center" vertical="center"/>
    </xf>
    <xf numFmtId="165" fontId="0" fillId="3" borderId="1" xfId="0" applyNumberFormat="1" applyFill="1" applyBorder="1" applyAlignment="1">
      <alignment horizontal="center"/>
    </xf>
    <xf numFmtId="0" fontId="0" fillId="3" borderId="1" xfId="0" applyFill="1" applyBorder="1" applyAlignment="1">
      <alignment horizontal="center" vertical="center" wrapText="1"/>
    </xf>
    <xf numFmtId="0" fontId="0" fillId="2" borderId="1" xfId="0" applyFill="1" applyBorder="1" applyAlignment="1">
      <alignment horizontal="center" vertical="center"/>
    </xf>
    <xf numFmtId="0" fontId="0" fillId="14" borderId="1" xfId="0" applyFill="1" applyBorder="1" applyAlignment="1">
      <alignment horizontal="center" vertical="center"/>
    </xf>
    <xf numFmtId="167" fontId="0" fillId="0" borderId="1" xfId="4" applyNumberFormat="1" applyFont="1" applyFill="1" applyBorder="1" applyAlignment="1">
      <alignment vertical="center"/>
    </xf>
    <xf numFmtId="0" fontId="4" fillId="0" borderId="1" xfId="1" quotePrefix="1" applyFont="1" applyFill="1" applyBorder="1"/>
    <xf numFmtId="0" fontId="0" fillId="0" borderId="4" xfId="0" applyBorder="1" applyAlignment="1">
      <alignment horizontal="left" vertical="top" wrapText="1"/>
    </xf>
    <xf numFmtId="0" fontId="0" fillId="12" borderId="4" xfId="0" applyFill="1" applyBorder="1" applyAlignment="1">
      <alignment horizontal="center" vertical="center"/>
    </xf>
    <xf numFmtId="165" fontId="0" fillId="0" borderId="4" xfId="0" applyNumberFormat="1" applyBorder="1" applyAlignment="1">
      <alignment horizontal="center" vertical="center"/>
    </xf>
    <xf numFmtId="167" fontId="0" fillId="0" borderId="4" xfId="4" applyNumberFormat="1" applyFont="1" applyFill="1" applyBorder="1" applyAlignment="1">
      <alignment horizontal="center" vertical="center"/>
    </xf>
    <xf numFmtId="166" fontId="6" fillId="0" borderId="1" xfId="0" applyNumberFormat="1" applyFont="1" applyBorder="1" applyAlignment="1">
      <alignment horizontal="center" vertical="center"/>
    </xf>
    <xf numFmtId="167" fontId="0" fillId="0" borderId="0" xfId="4" applyNumberFormat="1" applyFont="1" applyAlignment="1">
      <alignment horizontal="center" vertical="center"/>
    </xf>
    <xf numFmtId="0" fontId="0" fillId="0" borderId="4" xfId="0" quotePrefix="1" applyBorder="1" applyAlignment="1">
      <alignment horizontal="center" vertical="center"/>
    </xf>
    <xf numFmtId="165" fontId="0" fillId="0" borderId="0" xfId="0" applyNumberFormat="1" applyAlignment="1">
      <alignment horizontal="center" vertical="center"/>
    </xf>
    <xf numFmtId="0" fontId="6" fillId="3"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0" borderId="0" xfId="1" applyFont="1" applyAlignment="1">
      <alignment horizontal="center" vertical="center" wrapText="1"/>
    </xf>
    <xf numFmtId="0" fontId="0" fillId="7" borderId="4" xfId="0" applyFill="1" applyBorder="1" applyAlignment="1">
      <alignment horizontal="center" vertical="center"/>
    </xf>
    <xf numFmtId="0" fontId="1" fillId="6" borderId="4" xfId="0" applyFont="1" applyFill="1" applyBorder="1" applyAlignment="1">
      <alignment horizontal="center" vertical="center"/>
    </xf>
    <xf numFmtId="165" fontId="0" fillId="0" borderId="4" xfId="0" applyNumberFormat="1" applyBorder="1" applyAlignment="1">
      <alignment vertical="center" wrapText="1"/>
    </xf>
    <xf numFmtId="0" fontId="0" fillId="0" borderId="0" xfId="0" applyAlignment="1">
      <alignment vertical="center"/>
    </xf>
    <xf numFmtId="165" fontId="0" fillId="5" borderId="1" xfId="0" applyNumberFormat="1" applyFill="1" applyBorder="1" applyAlignment="1">
      <alignment horizontal="center"/>
    </xf>
    <xf numFmtId="0" fontId="1" fillId="6" borderId="1" xfId="0" applyFont="1" applyFill="1" applyBorder="1" applyAlignment="1">
      <alignment horizontal="left" vertical="center"/>
    </xf>
    <xf numFmtId="15" fontId="0" fillId="0" borderId="2" xfId="0" applyNumberFormat="1" applyBorder="1" applyAlignment="1">
      <alignment horizontal="center" vertical="center"/>
    </xf>
    <xf numFmtId="15" fontId="12" fillId="0" borderId="1" xfId="0" applyNumberFormat="1" applyFont="1" applyBorder="1" applyAlignment="1">
      <alignment horizontal="center" vertical="center"/>
    </xf>
    <xf numFmtId="0" fontId="6" fillId="5" borderId="1" xfId="0" applyFont="1" applyFill="1" applyBorder="1" applyAlignment="1">
      <alignment horizontal="center" vertical="center"/>
    </xf>
    <xf numFmtId="165" fontId="0" fillId="0" borderId="1" xfId="0" applyNumberFormat="1" applyBorder="1" applyAlignment="1">
      <alignment wrapText="1"/>
    </xf>
    <xf numFmtId="166" fontId="3" fillId="0" borderId="1" xfId="1" applyNumberFormat="1" applyFill="1" applyBorder="1" applyAlignment="1">
      <alignment horizontal="center" vertical="center"/>
    </xf>
    <xf numFmtId="0" fontId="0" fillId="0" borderId="11" xfId="0" applyBorder="1" applyAlignment="1">
      <alignment horizontal="center" vertical="center"/>
    </xf>
    <xf numFmtId="165" fontId="0" fillId="0" borderId="11" xfId="0" applyNumberFormat="1" applyBorder="1" applyAlignment="1">
      <alignment horizontal="center" vertical="center"/>
    </xf>
    <xf numFmtId="0" fontId="0" fillId="0" borderId="11" xfId="0" applyBorder="1" applyAlignment="1">
      <alignment horizontal="center"/>
    </xf>
    <xf numFmtId="167" fontId="0" fillId="0" borderId="11" xfId="4" applyNumberFormat="1" applyFont="1" applyBorder="1" applyAlignment="1">
      <alignment vertical="center"/>
    </xf>
    <xf numFmtId="167" fontId="0" fillId="0" borderId="11" xfId="4" applyNumberFormat="1" applyFont="1" applyBorder="1" applyAlignment="1">
      <alignment horizontal="center" vertical="center"/>
    </xf>
    <xf numFmtId="0" fontId="0" fillId="0" borderId="11" xfId="0" applyBorder="1"/>
    <xf numFmtId="165" fontId="0" fillId="0" borderId="11" xfId="0" applyNumberFormat="1" applyBorder="1" applyAlignment="1">
      <alignment horizontal="center"/>
    </xf>
    <xf numFmtId="0" fontId="0" fillId="0" borderId="4" xfId="0" applyBorder="1" applyAlignment="1">
      <alignment wrapText="1"/>
    </xf>
    <xf numFmtId="0" fontId="0" fillId="0" borderId="11" xfId="0" applyBorder="1" applyAlignment="1">
      <alignment horizontal="left" vertical="center" wrapText="1"/>
    </xf>
    <xf numFmtId="166" fontId="0" fillId="0" borderId="11" xfId="0" applyNumberFormat="1"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wrapText="1"/>
    </xf>
    <xf numFmtId="165" fontId="0" fillId="0" borderId="12" xfId="0" applyNumberFormat="1" applyBorder="1" applyAlignment="1">
      <alignment horizontal="center" vertical="center"/>
    </xf>
    <xf numFmtId="15" fontId="0" fillId="0" borderId="12" xfId="0" applyNumberFormat="1" applyBorder="1" applyAlignment="1">
      <alignment horizontal="center" vertical="center"/>
    </xf>
    <xf numFmtId="167" fontId="0" fillId="0" borderId="12" xfId="4" applyNumberFormat="1" applyFont="1" applyBorder="1" applyAlignment="1">
      <alignment vertical="center"/>
    </xf>
    <xf numFmtId="167" fontId="0" fillId="0" borderId="12" xfId="4" applyNumberFormat="1" applyFont="1" applyBorder="1" applyAlignment="1">
      <alignment horizontal="center" vertical="center"/>
    </xf>
    <xf numFmtId="0" fontId="0" fillId="0" borderId="12" xfId="0" applyBorder="1"/>
    <xf numFmtId="0" fontId="15" fillId="0" borderId="13" xfId="0" applyFont="1" applyBorder="1"/>
    <xf numFmtId="0" fontId="15" fillId="0" borderId="5" xfId="0" applyFont="1" applyBorder="1" applyAlignment="1">
      <alignment horizontal="center" vertical="center"/>
    </xf>
    <xf numFmtId="0" fontId="15" fillId="0" borderId="13" xfId="0" applyFon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5" fontId="0" fillId="0" borderId="3" xfId="0" applyNumberFormat="1" applyBorder="1" applyAlignment="1">
      <alignment horizontal="center" vertical="center"/>
    </xf>
    <xf numFmtId="0" fontId="0" fillId="0" borderId="5" xfId="0" applyBorder="1" applyAlignment="1">
      <alignment horizontal="left" vertical="top" wrapText="1"/>
    </xf>
    <xf numFmtId="166" fontId="0" fillId="0" borderId="5" xfId="0" applyNumberFormat="1" applyBorder="1" applyAlignment="1">
      <alignment horizontal="center" vertical="center"/>
    </xf>
    <xf numFmtId="15" fontId="0" fillId="0" borderId="5" xfId="0" applyNumberFormat="1" applyBorder="1" applyAlignment="1">
      <alignment horizontal="center" vertical="center"/>
    </xf>
    <xf numFmtId="165" fontId="0" fillId="14" borderId="1" xfId="0" applyNumberFormat="1" applyFill="1" applyBorder="1" applyAlignment="1">
      <alignment horizontal="center" vertical="center"/>
    </xf>
    <xf numFmtId="15" fontId="0" fillId="0" borderId="11" xfId="0" applyNumberFormat="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left" vertical="center" wrapText="1"/>
    </xf>
    <xf numFmtId="15" fontId="0" fillId="15" borderId="1" xfId="0" applyNumberFormat="1" applyFill="1" applyBorder="1" applyAlignment="1">
      <alignment horizontal="center" vertical="center"/>
    </xf>
    <xf numFmtId="0" fontId="0" fillId="0" borderId="13" xfId="0" applyBorder="1" applyAlignment="1">
      <alignment horizontal="center" vertical="center" wrapText="1"/>
    </xf>
    <xf numFmtId="0" fontId="0" fillId="3" borderId="5" xfId="0" applyFill="1" applyBorder="1" applyAlignment="1">
      <alignment horizontal="center" vertical="center"/>
    </xf>
    <xf numFmtId="0" fontId="15" fillId="3" borderId="5" xfId="0" applyFont="1" applyFill="1" applyBorder="1" applyAlignment="1">
      <alignment horizontal="center" vertical="center"/>
    </xf>
    <xf numFmtId="0" fontId="0" fillId="0" borderId="2" xfId="0" applyBorder="1"/>
    <xf numFmtId="0" fontId="15" fillId="10" borderId="5" xfId="0" applyFont="1" applyFill="1" applyBorder="1" applyAlignment="1">
      <alignment horizontal="center" vertical="center"/>
    </xf>
    <xf numFmtId="0" fontId="0" fillId="0" borderId="12" xfId="0" applyBorder="1" applyAlignment="1">
      <alignment horizontal="center"/>
    </xf>
    <xf numFmtId="15" fontId="15" fillId="0" borderId="11" xfId="0" applyNumberFormat="1" applyFont="1" applyBorder="1" applyAlignment="1">
      <alignment horizontal="center" vertical="center"/>
    </xf>
    <xf numFmtId="0" fontId="0" fillId="4" borderId="11" xfId="0" applyFill="1" applyBorder="1" applyAlignment="1">
      <alignment horizontal="center" vertical="center"/>
    </xf>
    <xf numFmtId="0" fontId="6" fillId="13" borderId="11" xfId="1" applyFont="1" applyFill="1" applyBorder="1" applyAlignment="1">
      <alignment horizontal="left" vertical="top" wrapText="1"/>
    </xf>
    <xf numFmtId="165" fontId="0" fillId="0" borderId="18" xfId="0" applyNumberFormat="1" applyBorder="1" applyAlignment="1">
      <alignment horizontal="center"/>
    </xf>
    <xf numFmtId="15" fontId="15" fillId="0" borderId="12" xfId="0" applyNumberFormat="1" applyFont="1" applyBorder="1" applyAlignment="1">
      <alignment horizontal="center" vertical="center"/>
    </xf>
    <xf numFmtId="166" fontId="0" fillId="0" borderId="12" xfId="0" applyNumberFormat="1" applyBorder="1" applyAlignment="1">
      <alignment horizontal="center" vertical="center"/>
    </xf>
    <xf numFmtId="165" fontId="0" fillId="0" borderId="16" xfId="0" applyNumberFormat="1" applyBorder="1" applyAlignment="1">
      <alignment horizontal="center" vertical="center"/>
    </xf>
    <xf numFmtId="165" fontId="0" fillId="0" borderId="17" xfId="0" applyNumberFormat="1" applyBorder="1" applyAlignment="1">
      <alignment horizontal="center" vertical="center"/>
    </xf>
    <xf numFmtId="166" fontId="0" fillId="0" borderId="17" xfId="0" applyNumberFormat="1" applyBorder="1" applyAlignment="1">
      <alignment horizontal="center" vertical="center"/>
    </xf>
    <xf numFmtId="0" fontId="15" fillId="7" borderId="5" xfId="0" applyFont="1" applyFill="1" applyBorder="1" applyAlignment="1">
      <alignment horizontal="center" vertical="center"/>
    </xf>
    <xf numFmtId="15" fontId="0" fillId="0" borderId="19" xfId="0" applyNumberFormat="1"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4" borderId="1" xfId="0" applyFill="1" applyBorder="1" applyAlignment="1">
      <alignment horizontal="center" vertical="center"/>
    </xf>
    <xf numFmtId="15" fontId="0" fillId="4" borderId="1" xfId="0" applyNumberFormat="1" applyFill="1" applyBorder="1" applyAlignment="1">
      <alignment horizontal="center" vertical="center"/>
    </xf>
    <xf numFmtId="0" fontId="0" fillId="0" borderId="17" xfId="0" applyBorder="1"/>
    <xf numFmtId="0" fontId="15" fillId="0" borderId="11" xfId="0" applyFont="1" applyBorder="1"/>
    <xf numFmtId="0" fontId="0" fillId="0" borderId="2" xfId="0" applyBorder="1" applyAlignment="1">
      <alignment horizontal="center"/>
    </xf>
    <xf numFmtId="15" fontId="15" fillId="0" borderId="11" xfId="0" applyNumberFormat="1" applyFont="1" applyBorder="1" applyAlignment="1">
      <alignment horizontal="center"/>
    </xf>
    <xf numFmtId="0" fontId="15" fillId="0" borderId="11" xfId="0" applyFont="1" applyBorder="1" applyAlignment="1">
      <alignment wrapText="1"/>
    </xf>
    <xf numFmtId="14" fontId="0" fillId="3" borderId="4" xfId="0" applyNumberFormat="1" applyFill="1" applyBorder="1" applyAlignment="1">
      <alignment horizontal="center" vertical="center"/>
    </xf>
    <xf numFmtId="167" fontId="0" fillId="0" borderId="5" xfId="4" applyNumberFormat="1" applyFont="1" applyBorder="1" applyAlignment="1">
      <alignment vertical="center"/>
    </xf>
    <xf numFmtId="0" fontId="0" fillId="4" borderId="0" xfId="0" applyFill="1"/>
    <xf numFmtId="0" fontId="0" fillId="4" borderId="1" xfId="0" applyFill="1" applyBorder="1"/>
    <xf numFmtId="0" fontId="0" fillId="0" borderId="11" xfId="0" quotePrefix="1" applyBorder="1" applyAlignment="1">
      <alignment horizontal="center"/>
    </xf>
    <xf numFmtId="0" fontId="6" fillId="0" borderId="11" xfId="0" applyFont="1" applyBorder="1"/>
    <xf numFmtId="0" fontId="4" fillId="0" borderId="11" xfId="1" quotePrefix="1" applyFont="1" applyBorder="1"/>
    <xf numFmtId="0" fontId="0" fillId="0" borderId="4" xfId="0" quotePrefix="1" applyBorder="1" applyAlignment="1">
      <alignment horizontal="center"/>
    </xf>
    <xf numFmtId="0" fontId="3" fillId="0" borderId="4" xfId="1" quotePrefix="1" applyBorder="1"/>
    <xf numFmtId="0" fontId="0" fillId="0" borderId="2" xfId="0" quotePrefix="1" applyBorder="1" applyAlignment="1">
      <alignment horizontal="center"/>
    </xf>
    <xf numFmtId="0" fontId="0" fillId="0" borderId="8" xfId="0" applyBorder="1"/>
    <xf numFmtId="0" fontId="3" fillId="0" borderId="2" xfId="1" applyFill="1" applyBorder="1" applyAlignment="1">
      <alignment horizontal="center" vertical="center"/>
    </xf>
    <xf numFmtId="0" fontId="0" fillId="0" borderId="20" xfId="0" applyBorder="1"/>
    <xf numFmtId="0" fontId="0" fillId="12" borderId="11" xfId="0" applyFill="1" applyBorder="1" applyAlignment="1">
      <alignment horizontal="center" vertical="center"/>
    </xf>
    <xf numFmtId="0" fontId="0" fillId="0" borderId="12" xfId="0" applyBorder="1" applyAlignment="1">
      <alignment horizontal="center" vertical="center" wrapText="1"/>
    </xf>
    <xf numFmtId="0" fontId="6" fillId="13" borderId="12" xfId="1" applyFont="1" applyFill="1" applyBorder="1" applyAlignment="1">
      <alignment horizontal="left" vertical="top" wrapText="1"/>
    </xf>
    <xf numFmtId="0" fontId="0" fillId="12" borderId="12" xfId="0" applyFill="1" applyBorder="1" applyAlignment="1">
      <alignment horizontal="center" vertical="center"/>
    </xf>
    <xf numFmtId="165" fontId="0" fillId="0" borderId="12" xfId="0" applyNumberFormat="1" applyBorder="1" applyAlignment="1">
      <alignment horizontal="center"/>
    </xf>
    <xf numFmtId="0" fontId="0" fillId="0" borderId="11" xfId="0" applyBorder="1" applyAlignment="1">
      <alignment wrapText="1"/>
    </xf>
    <xf numFmtId="165" fontId="0" fillId="0" borderId="11" xfId="0" applyNumberFormat="1" applyBorder="1" applyAlignment="1">
      <alignment horizontal="center" vertical="center" wrapText="1"/>
    </xf>
    <xf numFmtId="15" fontId="0" fillId="0" borderId="11" xfId="0" applyNumberFormat="1" applyBorder="1" applyAlignment="1">
      <alignment horizontal="center" vertical="center" wrapText="1"/>
    </xf>
    <xf numFmtId="165" fontId="0" fillId="10" borderId="4" xfId="0" applyNumberFormat="1" applyFill="1" applyBorder="1" applyAlignment="1">
      <alignment horizontal="center" vertical="center"/>
    </xf>
    <xf numFmtId="0" fontId="0" fillId="0" borderId="14" xfId="0" applyBorder="1" applyAlignment="1">
      <alignment horizontal="center" vertical="center"/>
    </xf>
    <xf numFmtId="0" fontId="0" fillId="7" borderId="11" xfId="0" applyFill="1" applyBorder="1" applyAlignment="1">
      <alignment horizontal="center" vertical="center"/>
    </xf>
    <xf numFmtId="0" fontId="0" fillId="0" borderId="11" xfId="0" applyBorder="1" applyAlignment="1">
      <alignment horizontal="left" vertical="center"/>
    </xf>
    <xf numFmtId="165" fontId="0" fillId="10" borderId="11" xfId="0" applyNumberFormat="1" applyFill="1" applyBorder="1" applyAlignment="1">
      <alignment horizontal="center" vertical="center"/>
    </xf>
    <xf numFmtId="166" fontId="0" fillId="0" borderId="20" xfId="0" applyNumberFormat="1" applyBorder="1" applyAlignment="1">
      <alignment horizontal="center" vertical="center"/>
    </xf>
    <xf numFmtId="0" fontId="0" fillId="4" borderId="4" xfId="0" applyFill="1" applyBorder="1" applyAlignment="1">
      <alignment horizontal="center" vertical="center"/>
    </xf>
    <xf numFmtId="0" fontId="0" fillId="4" borderId="4" xfId="0" applyFill="1" applyBorder="1" applyAlignment="1">
      <alignment horizontal="left" vertical="center" wrapText="1"/>
    </xf>
    <xf numFmtId="15" fontId="0" fillId="4" borderId="4" xfId="0" applyNumberFormat="1" applyFill="1" applyBorder="1" applyAlignment="1">
      <alignment horizontal="center" vertical="center"/>
    </xf>
    <xf numFmtId="0" fontId="1" fillId="16" borderId="11" xfId="0" applyFont="1" applyFill="1" applyBorder="1" applyAlignment="1">
      <alignment horizontal="center"/>
    </xf>
    <xf numFmtId="0" fontId="6" fillId="0" borderId="3" xfId="0" applyFont="1" applyBorder="1" applyAlignment="1">
      <alignment horizontal="center"/>
    </xf>
    <xf numFmtId="0" fontId="1" fillId="2" borderId="4" xfId="0" applyFont="1" applyFill="1" applyBorder="1" applyAlignment="1">
      <alignment horizontal="center" vertical="center"/>
    </xf>
    <xf numFmtId="0" fontId="3" fillId="0" borderId="0" xfId="1"/>
    <xf numFmtId="0" fontId="3" fillId="0" borderId="11" xfId="1" applyBorder="1"/>
    <xf numFmtId="166" fontId="0" fillId="0" borderId="14" xfId="0" applyNumberFormat="1" applyBorder="1" applyAlignment="1">
      <alignment horizontal="center" vertical="center"/>
    </xf>
    <xf numFmtId="14" fontId="0" fillId="0" borderId="4" xfId="0" applyNumberFormat="1" applyBorder="1" applyAlignment="1">
      <alignment horizontal="center" vertical="center"/>
    </xf>
    <xf numFmtId="15" fontId="0" fillId="4" borderId="11" xfId="0" applyNumberFormat="1" applyFill="1" applyBorder="1" applyAlignment="1">
      <alignment horizontal="center" vertical="center"/>
    </xf>
    <xf numFmtId="15" fontId="0" fillId="4" borderId="15" xfId="0" applyNumberFormat="1" applyFill="1" applyBorder="1" applyAlignment="1">
      <alignment horizontal="center" vertical="center"/>
    </xf>
    <xf numFmtId="0" fontId="16" fillId="18" borderId="22" xfId="0" applyFont="1" applyFill="1" applyBorder="1" applyAlignment="1">
      <alignment horizontal="center" vertical="center"/>
    </xf>
    <xf numFmtId="0" fontId="15" fillId="0" borderId="11" xfId="0" applyFont="1" applyBorder="1" applyAlignment="1">
      <alignment horizontal="center" vertical="center"/>
    </xf>
    <xf numFmtId="0" fontId="15" fillId="0" borderId="11" xfId="0" applyFont="1" applyBorder="1" applyAlignment="1">
      <alignment horizontal="left" vertical="center"/>
    </xf>
    <xf numFmtId="0" fontId="15" fillId="0" borderId="11" xfId="0" applyFont="1" applyBorder="1" applyAlignment="1">
      <alignment horizontal="center"/>
    </xf>
    <xf numFmtId="0" fontId="0" fillId="4" borderId="1" xfId="0" applyFill="1" applyBorder="1" applyAlignment="1">
      <alignment horizontal="left" vertical="center" wrapText="1"/>
    </xf>
    <xf numFmtId="15" fontId="0" fillId="4" borderId="3" xfId="0" applyNumberFormat="1" applyFill="1" applyBorder="1" applyAlignment="1">
      <alignment horizontal="center" vertical="center"/>
    </xf>
    <xf numFmtId="15" fontId="0" fillId="4" borderId="19" xfId="0" applyNumberFormat="1" applyFill="1" applyBorder="1" applyAlignment="1">
      <alignment horizontal="center" vertical="center"/>
    </xf>
    <xf numFmtId="0" fontId="0" fillId="4" borderId="5" xfId="0" applyFill="1" applyBorder="1"/>
    <xf numFmtId="0" fontId="0" fillId="0" borderId="17" xfId="0" applyBorder="1" applyAlignment="1">
      <alignment horizontal="left" vertical="center" wrapText="1"/>
    </xf>
    <xf numFmtId="0" fontId="15" fillId="4" borderId="5" xfId="0" applyFont="1" applyFill="1" applyBorder="1" applyAlignment="1">
      <alignment horizontal="center" vertical="center"/>
    </xf>
    <xf numFmtId="0" fontId="0" fillId="4" borderId="5" xfId="0" applyFill="1" applyBorder="1" applyAlignment="1">
      <alignment horizontal="left" vertical="top" wrapText="1"/>
    </xf>
    <xf numFmtId="166" fontId="0" fillId="4" borderId="5" xfId="0" applyNumberFormat="1" applyFill="1" applyBorder="1" applyAlignment="1">
      <alignment horizontal="center" vertical="center"/>
    </xf>
    <xf numFmtId="15" fontId="0" fillId="4" borderId="5" xfId="0" applyNumberFormat="1" applyFill="1" applyBorder="1" applyAlignment="1">
      <alignment horizontal="center" vertical="center"/>
    </xf>
    <xf numFmtId="0" fontId="0" fillId="4" borderId="5" xfId="0" applyFill="1" applyBorder="1" applyAlignment="1">
      <alignment horizontal="center" vertical="center"/>
    </xf>
    <xf numFmtId="167" fontId="0" fillId="0" borderId="3" xfId="4" applyNumberFormat="1" applyFont="1" applyBorder="1" applyAlignment="1">
      <alignment horizontal="center" vertical="center"/>
    </xf>
    <xf numFmtId="165" fontId="0" fillId="10" borderId="12" xfId="0" applyNumberFormat="1" applyFill="1" applyBorder="1" applyAlignment="1">
      <alignment horizontal="center" vertical="center"/>
    </xf>
    <xf numFmtId="0" fontId="0" fillId="4" borderId="12" xfId="0" applyFill="1" applyBorder="1" applyAlignment="1">
      <alignment horizontal="center" vertical="center"/>
    </xf>
    <xf numFmtId="0" fontId="0" fillId="4" borderId="1" xfId="0" applyFill="1" applyBorder="1" applyAlignment="1">
      <alignment horizontal="left"/>
    </xf>
    <xf numFmtId="15" fontId="0" fillId="4" borderId="1" xfId="0" applyNumberFormat="1" applyFill="1" applyBorder="1" applyAlignment="1">
      <alignment horizontal="center"/>
    </xf>
    <xf numFmtId="166" fontId="0" fillId="0" borderId="18" xfId="0" applyNumberFormat="1" applyBorder="1" applyAlignment="1">
      <alignment horizontal="center" vertical="center"/>
    </xf>
    <xf numFmtId="0" fontId="0" fillId="4" borderId="4"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1" xfId="0" applyFill="1" applyBorder="1"/>
    <xf numFmtId="0" fontId="0" fillId="0" borderId="6" xfId="0" quotePrefix="1"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wrapText="1"/>
    </xf>
    <xf numFmtId="0" fontId="0" fillId="4" borderId="11" xfId="0" applyFill="1" applyBorder="1" applyAlignment="1">
      <alignment horizontal="left" vertical="center" wrapText="1"/>
    </xf>
    <xf numFmtId="15" fontId="0" fillId="4" borderId="25" xfId="0" applyNumberFormat="1" applyFill="1" applyBorder="1" applyAlignment="1">
      <alignment horizontal="center" vertical="center"/>
    </xf>
    <xf numFmtId="166" fontId="0" fillId="0" borderId="16" xfId="0" applyNumberFormat="1" applyBorder="1" applyAlignment="1">
      <alignment horizontal="center" vertical="center"/>
    </xf>
    <xf numFmtId="0" fontId="0" fillId="4" borderId="14" xfId="0" applyFill="1" applyBorder="1"/>
    <xf numFmtId="166" fontId="0" fillId="0" borderId="26" xfId="0" applyNumberFormat="1" applyBorder="1" applyAlignment="1">
      <alignment horizontal="center" vertical="center"/>
    </xf>
    <xf numFmtId="0" fontId="0" fillId="0" borderId="11" xfId="0" quotePrefix="1" applyBorder="1" applyAlignment="1">
      <alignment horizontal="center" vertical="center"/>
    </xf>
    <xf numFmtId="0" fontId="0" fillId="4" borderId="12" xfId="0" applyFill="1" applyBorder="1"/>
    <xf numFmtId="15" fontId="0" fillId="4" borderId="16" xfId="0" applyNumberFormat="1" applyFill="1" applyBorder="1" applyAlignment="1">
      <alignment horizontal="center" vertical="center"/>
    </xf>
    <xf numFmtId="15" fontId="0" fillId="4" borderId="17" xfId="0" applyNumberFormat="1" applyFill="1" applyBorder="1" applyAlignment="1">
      <alignment horizontal="center" vertical="center"/>
    </xf>
    <xf numFmtId="0" fontId="0" fillId="4" borderId="18" xfId="0" applyFill="1" applyBorder="1"/>
    <xf numFmtId="0" fontId="0" fillId="4" borderId="4" xfId="0" applyFill="1" applyBorder="1" applyAlignment="1">
      <alignment horizontal="left"/>
    </xf>
    <xf numFmtId="0" fontId="0" fillId="4" borderId="21" xfId="0" applyFill="1" applyBorder="1" applyAlignment="1">
      <alignment horizontal="center" vertical="center"/>
    </xf>
    <xf numFmtId="0" fontId="0" fillId="0" borderId="19" xfId="0" applyBorder="1" applyAlignment="1">
      <alignment horizontal="center" vertical="center"/>
    </xf>
    <xf numFmtId="165" fontId="0" fillId="14" borderId="11" xfId="0" applyNumberFormat="1" applyFill="1" applyBorder="1" applyAlignment="1">
      <alignment horizontal="center" vertical="center"/>
    </xf>
    <xf numFmtId="167" fontId="0" fillId="0" borderId="0" xfId="0" applyNumberFormat="1" applyAlignment="1">
      <alignment horizontal="center" vertical="center"/>
    </xf>
    <xf numFmtId="0" fontId="18" fillId="0" borderId="11" xfId="0" applyFont="1" applyBorder="1" applyAlignment="1">
      <alignment horizontal="center" vertical="center"/>
    </xf>
    <xf numFmtId="0" fontId="18" fillId="0" borderId="11" xfId="0" applyFont="1" applyBorder="1"/>
    <xf numFmtId="0" fontId="0" fillId="0" borderId="18" xfId="0" applyBorder="1" applyAlignment="1">
      <alignment horizontal="center" vertical="center"/>
    </xf>
    <xf numFmtId="0" fontId="0" fillId="5" borderId="11" xfId="0" applyFill="1" applyBorder="1" applyAlignment="1">
      <alignment horizontal="center" vertical="center"/>
    </xf>
    <xf numFmtId="15" fontId="15" fillId="0" borderId="16" xfId="0" applyNumberFormat="1" applyFont="1" applyBorder="1" applyAlignment="1">
      <alignment horizontal="center" vertical="center"/>
    </xf>
    <xf numFmtId="0" fontId="15" fillId="0" borderId="17" xfId="0" applyFont="1" applyBorder="1" applyAlignment="1">
      <alignment horizontal="center" vertical="center"/>
    </xf>
    <xf numFmtId="0" fontId="0" fillId="0" borderId="28" xfId="0" applyBorder="1" applyAlignment="1">
      <alignment horizontal="center" vertical="center"/>
    </xf>
    <xf numFmtId="167" fontId="0" fillId="0" borderId="15" xfId="4" applyNumberFormat="1" applyFont="1" applyBorder="1" applyAlignment="1">
      <alignment horizontal="center" vertical="center"/>
    </xf>
    <xf numFmtId="0" fontId="0" fillId="0" borderId="17" xfId="0" applyBorder="1" applyAlignment="1">
      <alignment horizontal="center" vertical="center" wrapText="1"/>
    </xf>
    <xf numFmtId="0" fontId="15" fillId="7" borderId="13" xfId="0" applyFont="1" applyFill="1" applyBorder="1" applyAlignment="1">
      <alignment horizontal="center" vertical="center"/>
    </xf>
    <xf numFmtId="0" fontId="0" fillId="3" borderId="20" xfId="0" applyFill="1" applyBorder="1" applyAlignment="1">
      <alignment horizontal="center" vertical="center" wrapText="1"/>
    </xf>
    <xf numFmtId="0" fontId="0" fillId="0" borderId="22" xfId="0" applyBorder="1" applyAlignment="1">
      <alignment horizontal="center" vertical="center" wrapText="1"/>
    </xf>
    <xf numFmtId="0" fontId="13" fillId="0" borderId="0" xfId="0" applyFont="1" applyAlignment="1">
      <alignment horizontal="left" vertical="center" wrapText="1"/>
    </xf>
    <xf numFmtId="0" fontId="0" fillId="0" borderId="11" xfId="0" applyBorder="1" applyAlignment="1">
      <alignment vertical="center"/>
    </xf>
    <xf numFmtId="0" fontId="0" fillId="0" borderId="12" xfId="0" applyBorder="1" applyAlignment="1">
      <alignment horizontal="left" vertical="center"/>
    </xf>
    <xf numFmtId="165" fontId="0" fillId="14" borderId="12" xfId="0" applyNumberFormat="1" applyFill="1" applyBorder="1" applyAlignment="1">
      <alignment horizontal="center" vertical="center"/>
    </xf>
    <xf numFmtId="166" fontId="0" fillId="0" borderId="23" xfId="0" applyNumberFormat="1" applyBorder="1" applyAlignment="1">
      <alignment horizontal="center" vertical="center"/>
    </xf>
    <xf numFmtId="0" fontId="15" fillId="23" borderId="11" xfId="0" applyFont="1" applyFill="1" applyBorder="1" applyAlignment="1">
      <alignment horizontal="center" vertical="center"/>
    </xf>
    <xf numFmtId="0" fontId="15" fillId="0" borderId="0" xfId="0" applyFont="1" applyAlignment="1">
      <alignment wrapText="1"/>
    </xf>
    <xf numFmtId="0" fontId="0" fillId="0" borderId="16" xfId="0" applyBorder="1" applyAlignment="1">
      <alignment horizontal="center" vertical="center" wrapText="1"/>
    </xf>
    <xf numFmtId="0" fontId="0" fillId="4" borderId="13" xfId="0" applyFill="1" applyBorder="1" applyAlignment="1">
      <alignment horizontal="center" vertical="center"/>
    </xf>
    <xf numFmtId="0" fontId="15" fillId="0" borderId="11" xfId="0" applyFont="1" applyBorder="1" applyAlignment="1">
      <alignment horizontal="left" vertical="center" wrapText="1"/>
    </xf>
    <xf numFmtId="0" fontId="15" fillId="4" borderId="9" xfId="0" applyFont="1" applyFill="1" applyBorder="1" applyAlignment="1">
      <alignment horizontal="center" vertical="center"/>
    </xf>
    <xf numFmtId="0" fontId="0" fillId="4" borderId="14" xfId="0" applyFill="1" applyBorder="1" applyAlignment="1">
      <alignment horizontal="left" vertical="top" wrapText="1"/>
    </xf>
    <xf numFmtId="0" fontId="0" fillId="4" borderId="9" xfId="0" applyFill="1" applyBorder="1" applyAlignment="1">
      <alignment horizontal="center" vertical="center"/>
    </xf>
    <xf numFmtId="166" fontId="0" fillId="4" borderId="14" xfId="0" applyNumberFormat="1" applyFill="1" applyBorder="1" applyAlignment="1">
      <alignment horizontal="center" vertical="center"/>
    </xf>
    <xf numFmtId="15" fontId="15" fillId="0" borderId="0" xfId="0" applyNumberFormat="1" applyFont="1" applyAlignment="1">
      <alignment horizontal="center" vertical="center"/>
    </xf>
    <xf numFmtId="0" fontId="15" fillId="0" borderId="12" xfId="0" applyFont="1" applyBorder="1" applyAlignment="1">
      <alignment horizontal="center" vertical="center"/>
    </xf>
    <xf numFmtId="0" fontId="15" fillId="0" borderId="12" xfId="0" applyFont="1" applyBorder="1" applyAlignment="1">
      <alignment wrapText="1"/>
    </xf>
    <xf numFmtId="0" fontId="0" fillId="0" borderId="5" xfId="0" applyBorder="1" applyAlignment="1">
      <alignment vertical="center"/>
    </xf>
    <xf numFmtId="0" fontId="0" fillId="0" borderId="28" xfId="0" applyBorder="1" applyAlignment="1">
      <alignment vertical="center"/>
    </xf>
    <xf numFmtId="0" fontId="0" fillId="7" borderId="18" xfId="0" applyFill="1" applyBorder="1" applyAlignment="1">
      <alignment horizontal="center" vertical="center"/>
    </xf>
    <xf numFmtId="0" fontId="0" fillId="0" borderId="17" xfId="0" quotePrefix="1" applyBorder="1" applyAlignment="1">
      <alignment horizontal="center" vertical="center"/>
    </xf>
    <xf numFmtId="0" fontId="15" fillId="0" borderId="12" xfId="0" applyFont="1" applyBorder="1" applyAlignment="1">
      <alignment horizontal="left" vertical="center" wrapText="1"/>
    </xf>
    <xf numFmtId="0" fontId="0" fillId="0" borderId="14" xfId="0" applyBorder="1" applyAlignment="1">
      <alignment vertical="center"/>
    </xf>
    <xf numFmtId="14" fontId="15" fillId="0" borderId="11" xfId="0" applyNumberFormat="1" applyFont="1" applyBorder="1" applyAlignment="1">
      <alignment horizontal="center" vertical="center"/>
    </xf>
    <xf numFmtId="15" fontId="0" fillId="0" borderId="12" xfId="0" applyNumberFormat="1" applyBorder="1" applyAlignment="1">
      <alignment horizontal="center" vertical="center" wrapText="1"/>
    </xf>
    <xf numFmtId="0" fontId="15" fillId="0" borderId="17" xfId="0" applyFont="1" applyBorder="1" applyAlignment="1">
      <alignment horizontal="left" vertical="center" wrapText="1"/>
    </xf>
    <xf numFmtId="0" fontId="15" fillId="0" borderId="17" xfId="0" applyFont="1" applyBorder="1" applyAlignment="1">
      <alignment horizontal="left" vertical="center"/>
    </xf>
    <xf numFmtId="0" fontId="15" fillId="0" borderId="17" xfId="0" applyFont="1" applyBorder="1" applyAlignment="1">
      <alignment wrapText="1"/>
    </xf>
    <xf numFmtId="165" fontId="0" fillId="0" borderId="12" xfId="0" applyNumberFormat="1" applyBorder="1" applyAlignment="1">
      <alignment horizontal="center" vertical="center" wrapText="1"/>
    </xf>
    <xf numFmtId="0" fontId="0" fillId="4" borderId="10" xfId="0" applyFill="1" applyBorder="1" applyAlignment="1">
      <alignment horizontal="center" vertical="center"/>
    </xf>
    <xf numFmtId="167" fontId="0" fillId="0" borderId="14" xfId="4" applyNumberFormat="1" applyFont="1" applyBorder="1" applyAlignment="1">
      <alignment vertical="center"/>
    </xf>
    <xf numFmtId="0" fontId="0" fillId="4" borderId="4" xfId="0" applyFill="1" applyBorder="1"/>
    <xf numFmtId="15" fontId="0" fillId="0" borderId="0" xfId="0" applyNumberFormat="1" applyAlignment="1">
      <alignment horizontal="center" vertical="center"/>
    </xf>
    <xf numFmtId="9" fontId="0" fillId="0" borderId="0" xfId="0" applyNumberFormat="1" applyAlignment="1">
      <alignment horizontal="center" vertical="center"/>
    </xf>
    <xf numFmtId="0" fontId="15" fillId="0" borderId="12" xfId="0" applyFont="1" applyBorder="1"/>
    <xf numFmtId="15" fontId="15" fillId="0" borderId="12" xfId="0" applyNumberFormat="1" applyFont="1" applyBorder="1" applyAlignment="1">
      <alignment horizontal="center"/>
    </xf>
    <xf numFmtId="0" fontId="15" fillId="0" borderId="17" xfId="0" applyFont="1" applyBorder="1"/>
    <xf numFmtId="14" fontId="15" fillId="0" borderId="12" xfId="0" applyNumberFormat="1" applyFont="1" applyBorder="1" applyAlignment="1">
      <alignment horizontal="center" vertical="center"/>
    </xf>
    <xf numFmtId="14" fontId="15" fillId="0" borderId="12" xfId="0" applyNumberFormat="1" applyFont="1" applyBorder="1" applyAlignment="1">
      <alignment horizontal="center"/>
    </xf>
    <xf numFmtId="0" fontId="15" fillId="23" borderId="12" xfId="0" applyFont="1" applyFill="1" applyBorder="1" applyAlignment="1">
      <alignment horizontal="center" vertical="center"/>
    </xf>
    <xf numFmtId="0" fontId="15" fillId="0" borderId="26" xfId="0" applyFont="1" applyBorder="1" applyAlignment="1">
      <alignment wrapText="1"/>
    </xf>
    <xf numFmtId="14" fontId="15" fillId="0" borderId="11" xfId="0" applyNumberFormat="1" applyFont="1" applyBorder="1" applyAlignment="1">
      <alignment horizontal="center"/>
    </xf>
    <xf numFmtId="15" fontId="15" fillId="0" borderId="12" xfId="0" applyNumberFormat="1" applyFont="1" applyBorder="1" applyAlignment="1">
      <alignment horizontal="center" vertical="center" wrapText="1"/>
    </xf>
    <xf numFmtId="0" fontId="15" fillId="0" borderId="16" xfId="0" applyFont="1" applyBorder="1"/>
    <xf numFmtId="14" fontId="0" fillId="3" borderId="11" xfId="0" applyNumberFormat="1" applyFill="1" applyBorder="1" applyAlignment="1">
      <alignment horizontal="center" vertical="center"/>
    </xf>
    <xf numFmtId="0" fontId="0" fillId="0" borderId="15" xfId="0" applyBorder="1" applyAlignment="1">
      <alignment horizontal="center"/>
    </xf>
    <xf numFmtId="0" fontId="15" fillId="0" borderId="1" xfId="0" applyFont="1" applyBorder="1" applyAlignment="1">
      <alignment horizontal="center" wrapText="1"/>
    </xf>
    <xf numFmtId="0" fontId="15" fillId="27" borderId="20" xfId="0" applyFont="1" applyFill="1" applyBorder="1" applyAlignment="1">
      <alignment horizontal="center" vertical="center"/>
    </xf>
    <xf numFmtId="0" fontId="15" fillId="4" borderId="11" xfId="0" applyFont="1" applyFill="1" applyBorder="1" applyAlignment="1">
      <alignment horizontal="center" vertical="center"/>
    </xf>
    <xf numFmtId="0" fontId="24" fillId="0" borderId="11" xfId="0" applyFont="1" applyBorder="1" applyAlignment="1">
      <alignment readingOrder="1"/>
    </xf>
    <xf numFmtId="0" fontId="24" fillId="0" borderId="24" xfId="0" applyFont="1" applyBorder="1" applyAlignment="1">
      <alignment readingOrder="1"/>
    </xf>
    <xf numFmtId="0" fontId="15" fillId="0" borderId="11" xfId="0" applyFont="1" applyBorder="1" applyAlignment="1">
      <alignment horizontal="center" wrapText="1"/>
    </xf>
    <xf numFmtId="0" fontId="15" fillId="0" borderId="6" xfId="0" applyFont="1" applyBorder="1" applyAlignment="1">
      <alignment horizontal="center" wrapText="1"/>
    </xf>
    <xf numFmtId="0" fontId="15" fillId="0" borderId="19" xfId="0" applyFont="1" applyBorder="1" applyAlignment="1">
      <alignment horizontal="center" wrapText="1"/>
    </xf>
    <xf numFmtId="0" fontId="1" fillId="6" borderId="12" xfId="0" applyFont="1" applyFill="1" applyBorder="1" applyAlignment="1">
      <alignment horizontal="center" vertical="center"/>
    </xf>
    <xf numFmtId="0" fontId="15" fillId="0" borderId="11" xfId="0" applyFont="1" applyBorder="1" applyAlignment="1">
      <alignment vertical="center" wrapText="1"/>
    </xf>
    <xf numFmtId="0" fontId="14" fillId="0" borderId="11" xfId="0" applyFont="1" applyBorder="1" applyAlignment="1">
      <alignment horizontal="center" vertical="center" wrapText="1"/>
    </xf>
    <xf numFmtId="15" fontId="14" fillId="0" borderId="11" xfId="0" applyNumberFormat="1" applyFont="1" applyBorder="1" applyAlignment="1">
      <alignment horizontal="center" vertical="center"/>
    </xf>
    <xf numFmtId="0" fontId="14" fillId="0" borderId="11" xfId="0" applyFont="1" applyBorder="1" applyAlignment="1">
      <alignment wrapText="1"/>
    </xf>
    <xf numFmtId="15" fontId="14" fillId="0" borderId="11" xfId="0" applyNumberFormat="1" applyFont="1" applyBorder="1" applyAlignment="1">
      <alignment horizontal="center"/>
    </xf>
    <xf numFmtId="0" fontId="14" fillId="0" borderId="11" xfId="0" applyFont="1" applyBorder="1" applyAlignment="1">
      <alignment horizontal="center" vertical="center"/>
    </xf>
    <xf numFmtId="0" fontId="14" fillId="23" borderId="11" xfId="0" applyFont="1" applyFill="1" applyBorder="1" applyAlignment="1">
      <alignment horizontal="center" vertical="center"/>
    </xf>
    <xf numFmtId="0" fontId="14" fillId="5" borderId="11" xfId="0" applyFont="1" applyFill="1" applyBorder="1" applyAlignment="1">
      <alignment horizontal="center" vertical="center"/>
    </xf>
    <xf numFmtId="0" fontId="0" fillId="10" borderId="11" xfId="0" applyFill="1" applyBorder="1" applyAlignment="1">
      <alignment horizontal="center" vertical="center"/>
    </xf>
    <xf numFmtId="14" fontId="0" fillId="0" borderId="11" xfId="0" applyNumberFormat="1" applyBorder="1" applyAlignment="1">
      <alignment horizontal="center" vertical="center"/>
    </xf>
    <xf numFmtId="14" fontId="15" fillId="0" borderId="11" xfId="0" applyNumberFormat="1" applyFont="1" applyBorder="1"/>
    <xf numFmtId="0" fontId="0" fillId="3" borderId="11" xfId="0" applyFill="1" applyBorder="1" applyAlignment="1">
      <alignment horizontal="center" vertical="center"/>
    </xf>
    <xf numFmtId="9" fontId="0" fillId="0" borderId="11" xfId="0" applyNumberFormat="1" applyBorder="1" applyAlignment="1">
      <alignment horizontal="center" vertical="center"/>
    </xf>
    <xf numFmtId="0" fontId="14" fillId="23" borderId="11" xfId="0" applyFont="1" applyFill="1" applyBorder="1" applyAlignment="1">
      <alignment horizontal="center" vertical="center" wrapText="1"/>
    </xf>
    <xf numFmtId="0" fontId="6" fillId="0" borderId="11" xfId="0" applyFont="1" applyBorder="1" applyAlignment="1">
      <alignment horizontal="left" vertical="center" wrapText="1"/>
    </xf>
    <xf numFmtId="0" fontId="18" fillId="0" borderId="11" xfId="0" applyFont="1" applyBorder="1" applyAlignment="1">
      <alignment wrapText="1"/>
    </xf>
    <xf numFmtId="0" fontId="15" fillId="5" borderId="11" xfId="0" applyFont="1" applyFill="1" applyBorder="1" applyAlignment="1">
      <alignment horizontal="center" vertical="center"/>
    </xf>
    <xf numFmtId="0" fontId="0" fillId="0" borderId="11" xfId="0" applyBorder="1" applyAlignment="1">
      <alignment vertical="center" wrapText="1"/>
    </xf>
    <xf numFmtId="0" fontId="6" fillId="0" borderId="11" xfId="0" applyFont="1" applyBorder="1" applyAlignment="1">
      <alignment horizontal="center" vertical="center" wrapText="1"/>
    </xf>
    <xf numFmtId="14" fontId="0" fillId="0" borderId="11" xfId="0" applyNumberFormat="1" applyBorder="1"/>
    <xf numFmtId="0" fontId="14" fillId="25" borderId="11" xfId="0" applyFont="1" applyFill="1" applyBorder="1" applyAlignment="1">
      <alignment horizontal="center"/>
    </xf>
    <xf numFmtId="0" fontId="5" fillId="0" borderId="11" xfId="6" applyBorder="1" applyAlignment="1">
      <alignment horizontal="center" vertical="center"/>
    </xf>
    <xf numFmtId="0" fontId="15" fillId="22" borderId="11" xfId="0" applyFont="1" applyFill="1" applyBorder="1" applyAlignment="1">
      <alignment horizontal="center" vertical="center"/>
    </xf>
    <xf numFmtId="0" fontId="15" fillId="24" borderId="11" xfId="0" applyFont="1" applyFill="1" applyBorder="1" applyAlignment="1">
      <alignment horizontal="center" vertical="center"/>
    </xf>
    <xf numFmtId="0" fontId="14" fillId="25" borderId="11" xfId="0" applyFont="1" applyFill="1" applyBorder="1" applyAlignment="1">
      <alignment horizontal="center" vertical="center"/>
    </xf>
    <xf numFmtId="0" fontId="0" fillId="2" borderId="11" xfId="0" applyFill="1" applyBorder="1" applyAlignment="1">
      <alignment horizontal="center" vertical="center"/>
    </xf>
    <xf numFmtId="14" fontId="0" fillId="0" borderId="11" xfId="0" applyNumberFormat="1" applyBorder="1" applyAlignment="1">
      <alignment horizontal="center" vertical="center" wrapText="1"/>
    </xf>
    <xf numFmtId="0" fontId="6" fillId="0" borderId="11" xfId="0" applyFont="1" applyBorder="1" applyAlignment="1">
      <alignment horizontal="center" vertical="center"/>
    </xf>
    <xf numFmtId="14" fontId="0" fillId="0" borderId="11" xfId="0" applyNumberFormat="1" applyBorder="1" applyAlignment="1">
      <alignment vertical="center"/>
    </xf>
    <xf numFmtId="0" fontId="14" fillId="4" borderId="11" xfId="0" applyFont="1" applyFill="1" applyBorder="1" applyAlignment="1">
      <alignment horizontal="center" vertical="center" wrapText="1"/>
    </xf>
    <xf numFmtId="0" fontId="24" fillId="0" borderId="11" xfId="0" applyFont="1" applyBorder="1" applyAlignment="1">
      <alignment vertical="center"/>
    </xf>
    <xf numFmtId="0" fontId="0" fillId="0" borderId="0" xfId="0" applyAlignment="1">
      <alignment horizontal="center" vertical="center" wrapText="1"/>
    </xf>
    <xf numFmtId="0" fontId="0" fillId="10" borderId="11" xfId="0" applyFill="1" applyBorder="1" applyAlignment="1">
      <alignment horizontal="center" vertical="center" wrapText="1"/>
    </xf>
    <xf numFmtId="166" fontId="0" fillId="0" borderId="11" xfId="0" applyNumberFormat="1" applyBorder="1" applyAlignment="1">
      <alignment horizontal="center" vertical="center" wrapText="1"/>
    </xf>
    <xf numFmtId="167" fontId="0" fillId="0" borderId="11" xfId="4" applyNumberFormat="1" applyFont="1" applyBorder="1" applyAlignment="1">
      <alignment vertical="center" wrapText="1"/>
    </xf>
    <xf numFmtId="0" fontId="15" fillId="0" borderId="11" xfId="0" applyFont="1" applyBorder="1" applyAlignment="1">
      <alignment horizontal="center" vertical="center" wrapText="1"/>
    </xf>
    <xf numFmtId="0" fontId="0" fillId="0" borderId="11" xfId="0" applyBorder="1" applyAlignment="1">
      <alignment horizontal="center" wrapText="1"/>
    </xf>
    <xf numFmtId="166" fontId="0" fillId="4" borderId="11" xfId="0" applyNumberFormat="1" applyFill="1" applyBorder="1" applyAlignment="1">
      <alignment horizontal="center" vertical="center"/>
    </xf>
    <xf numFmtId="14" fontId="15" fillId="4" borderId="11" xfId="0" applyNumberFormat="1" applyFont="1" applyFill="1" applyBorder="1"/>
    <xf numFmtId="15" fontId="14" fillId="4" borderId="11" xfId="0" applyNumberFormat="1" applyFont="1" applyFill="1" applyBorder="1" applyAlignment="1">
      <alignment horizontal="center" vertical="center"/>
    </xf>
    <xf numFmtId="14" fontId="0" fillId="4" borderId="11" xfId="0" applyNumberFormat="1" applyFill="1" applyBorder="1" applyAlignment="1">
      <alignment horizontal="center" vertical="center"/>
    </xf>
    <xf numFmtId="0" fontId="14" fillId="4" borderId="11" xfId="0" applyFont="1" applyFill="1" applyBorder="1" applyAlignment="1">
      <alignment horizontal="center" vertical="center"/>
    </xf>
    <xf numFmtId="14" fontId="0" fillId="2" borderId="11" xfId="0" applyNumberFormat="1" applyFill="1" applyBorder="1" applyAlignment="1">
      <alignment horizontal="center" vertical="center" wrapText="1"/>
    </xf>
    <xf numFmtId="0" fontId="15" fillId="3" borderId="11" xfId="0" applyFont="1" applyFill="1" applyBorder="1" applyAlignment="1">
      <alignment horizontal="center" vertical="center" wrapText="1"/>
    </xf>
    <xf numFmtId="0" fontId="0" fillId="4" borderId="11" xfId="0" applyFill="1" applyBorder="1" applyAlignment="1">
      <alignment horizontal="center"/>
    </xf>
    <xf numFmtId="165" fontId="0" fillId="0" borderId="11" xfId="0" applyNumberFormat="1" applyBorder="1" applyAlignment="1">
      <alignment horizontal="left" vertical="center"/>
    </xf>
    <xf numFmtId="165" fontId="0" fillId="0" borderId="11" xfId="0" applyNumberFormat="1" applyBorder="1"/>
    <xf numFmtId="0" fontId="0" fillId="4" borderId="11" xfId="0" applyFill="1" applyBorder="1" applyAlignment="1">
      <alignment wrapText="1"/>
    </xf>
    <xf numFmtId="0" fontId="14" fillId="25" borderId="11" xfId="0" applyFont="1" applyFill="1" applyBorder="1" applyAlignment="1">
      <alignment horizontal="center" vertical="center" wrapText="1"/>
    </xf>
    <xf numFmtId="9" fontId="0" fillId="4" borderId="11" xfId="2" applyFont="1" applyFill="1" applyBorder="1" applyAlignment="1">
      <alignment horizontal="center" vertical="center"/>
    </xf>
    <xf numFmtId="14" fontId="15" fillId="0" borderId="11" xfId="0" applyNumberFormat="1" applyFont="1" applyBorder="1" applyAlignment="1">
      <alignment vertical="center"/>
    </xf>
    <xf numFmtId="0" fontId="22" fillId="0" borderId="11" xfId="0" applyFont="1" applyBorder="1" applyAlignment="1">
      <alignment horizontal="left" vertical="center" wrapText="1"/>
    </xf>
    <xf numFmtId="15" fontId="0" fillId="0" borderId="11" xfId="0" applyNumberFormat="1" applyBorder="1"/>
    <xf numFmtId="0" fontId="1" fillId="4" borderId="11" xfId="0" applyFont="1" applyFill="1" applyBorder="1" applyAlignment="1">
      <alignment horizontal="center" vertical="center"/>
    </xf>
    <xf numFmtId="0" fontId="15" fillId="20" borderId="11" xfId="0" applyFont="1" applyFill="1" applyBorder="1" applyAlignment="1">
      <alignment horizontal="center" vertical="center"/>
    </xf>
    <xf numFmtId="14" fontId="15" fillId="0" borderId="11" xfId="0" applyNumberFormat="1" applyFont="1" applyBorder="1" applyAlignment="1">
      <alignment horizontal="center" vertical="center" wrapText="1"/>
    </xf>
    <xf numFmtId="0" fontId="15" fillId="23" borderId="11" xfId="0" applyFont="1" applyFill="1" applyBorder="1" applyAlignment="1">
      <alignment horizontal="center" vertical="center" wrapText="1"/>
    </xf>
    <xf numFmtId="0" fontId="12" fillId="0" borderId="11" xfId="0" applyFont="1" applyBorder="1" applyAlignment="1">
      <alignment horizontal="center" vertical="center"/>
    </xf>
    <xf numFmtId="167" fontId="0" fillId="0" borderId="11" xfId="4" applyNumberFormat="1" applyFont="1" applyFill="1" applyBorder="1" applyAlignment="1">
      <alignment horizontal="center" vertical="center"/>
    </xf>
    <xf numFmtId="167" fontId="0" fillId="0" borderId="11" xfId="4" applyNumberFormat="1" applyFont="1" applyFill="1" applyBorder="1" applyAlignment="1">
      <alignment vertical="center"/>
    </xf>
    <xf numFmtId="165" fontId="0" fillId="5" borderId="11" xfId="0" applyNumberFormat="1" applyFill="1" applyBorder="1" applyAlignment="1">
      <alignment horizontal="center" vertical="center"/>
    </xf>
    <xf numFmtId="0" fontId="15" fillId="24" borderId="11" xfId="0" applyFont="1" applyFill="1" applyBorder="1"/>
    <xf numFmtId="0" fontId="1" fillId="0" borderId="11" xfId="0" applyFont="1" applyBorder="1" applyAlignment="1">
      <alignment horizontal="center" vertical="center"/>
    </xf>
    <xf numFmtId="165" fontId="0" fillId="3" borderId="11" xfId="0" applyNumberFormat="1" applyFill="1" applyBorder="1" applyAlignment="1">
      <alignment horizontal="center" vertical="center"/>
    </xf>
    <xf numFmtId="0" fontId="6" fillId="4" borderId="11" xfId="0" applyFont="1" applyFill="1" applyBorder="1" applyAlignment="1">
      <alignment horizontal="center" vertical="center" wrapText="1"/>
    </xf>
    <xf numFmtId="0" fontId="26" fillId="0" borderId="11" xfId="0" applyFont="1" applyBorder="1" applyAlignment="1">
      <alignment horizontal="center" vertical="center" wrapText="1"/>
    </xf>
    <xf numFmtId="0" fontId="15" fillId="25" borderId="11" xfId="0" applyFont="1" applyFill="1" applyBorder="1" applyAlignment="1">
      <alignment horizontal="center" vertical="center"/>
    </xf>
    <xf numFmtId="0" fontId="15" fillId="23" borderId="11" xfId="0" applyFont="1" applyFill="1" applyBorder="1" applyAlignment="1">
      <alignment horizontal="center"/>
    </xf>
    <xf numFmtId="14" fontId="0" fillId="3" borderId="11" xfId="0" applyNumberFormat="1" applyFill="1" applyBorder="1" applyAlignment="1">
      <alignment horizontal="center" vertical="center" wrapText="1"/>
    </xf>
    <xf numFmtId="9" fontId="0" fillId="0" borderId="11" xfId="2" applyFont="1" applyBorder="1" applyAlignment="1">
      <alignment horizontal="center" vertical="center"/>
    </xf>
    <xf numFmtId="0" fontId="6" fillId="5" borderId="11" xfId="0" applyFont="1" applyFill="1" applyBorder="1" applyAlignment="1">
      <alignment horizontal="center" vertical="center" wrapText="1"/>
    </xf>
    <xf numFmtId="0" fontId="8" fillId="0" borderId="11" xfId="0" applyFont="1" applyBorder="1" applyAlignment="1">
      <alignment horizontal="center" vertical="center" wrapText="1"/>
    </xf>
    <xf numFmtId="14" fontId="0" fillId="4" borderId="11" xfId="0" applyNumberFormat="1" applyFill="1" applyBorder="1" applyAlignment="1">
      <alignment horizontal="center" vertical="center" wrapText="1"/>
    </xf>
    <xf numFmtId="14" fontId="0" fillId="10" borderId="11" xfId="0" applyNumberFormat="1" applyFill="1" applyBorder="1" applyAlignment="1">
      <alignment horizontal="center" vertical="center" wrapText="1"/>
    </xf>
    <xf numFmtId="0" fontId="15" fillId="21" borderId="11" xfId="0" applyFont="1" applyFill="1" applyBorder="1" applyAlignment="1">
      <alignment horizontal="left" vertical="center" wrapText="1"/>
    </xf>
    <xf numFmtId="0" fontId="15" fillId="3" borderId="11" xfId="0" applyFont="1" applyFill="1" applyBorder="1" applyAlignment="1">
      <alignment horizontal="center" vertical="center"/>
    </xf>
    <xf numFmtId="167" fontId="1" fillId="0" borderId="11" xfId="4" applyNumberFormat="1" applyFont="1" applyBorder="1" applyAlignment="1">
      <alignment horizontal="center" vertical="center"/>
    </xf>
    <xf numFmtId="0" fontId="0" fillId="5" borderId="11" xfId="0" applyFill="1" applyBorder="1" applyAlignment="1">
      <alignment horizontal="center" vertical="center" wrapText="1"/>
    </xf>
    <xf numFmtId="14" fontId="0" fillId="7" borderId="11" xfId="0" applyNumberFormat="1" applyFill="1" applyBorder="1" applyAlignment="1">
      <alignment horizontal="center" vertical="center" wrapText="1"/>
    </xf>
    <xf numFmtId="15" fontId="12" fillId="0" borderId="11" xfId="0" applyNumberFormat="1" applyFont="1" applyBorder="1" applyAlignment="1">
      <alignment horizontal="center" vertical="center"/>
    </xf>
    <xf numFmtId="15" fontId="0" fillId="0" borderId="11" xfId="0" applyNumberFormat="1" applyBorder="1" applyAlignment="1">
      <alignment horizontal="center"/>
    </xf>
    <xf numFmtId="0" fontId="6" fillId="13" borderId="11" xfId="1" applyFont="1" applyFill="1" applyBorder="1" applyAlignment="1">
      <alignment horizontal="center" vertical="center" wrapText="1"/>
    </xf>
    <xf numFmtId="0" fontId="5" fillId="0" borderId="11" xfId="7" applyBorder="1" applyAlignment="1">
      <alignment horizontal="center" vertical="center" wrapText="1"/>
    </xf>
    <xf numFmtId="167" fontId="0" fillId="0" borderId="11" xfId="4" applyNumberFormat="1" applyFont="1" applyBorder="1" applyAlignment="1">
      <alignment horizontal="center" vertical="center" wrapText="1"/>
    </xf>
    <xf numFmtId="0" fontId="0" fillId="12" borderId="11" xfId="0" applyFill="1" applyBorder="1" applyAlignment="1">
      <alignment horizontal="center" vertical="center" wrapText="1"/>
    </xf>
    <xf numFmtId="0" fontId="0" fillId="7" borderId="11" xfId="0" applyFill="1" applyBorder="1" applyAlignment="1">
      <alignment horizontal="center" vertical="center" wrapText="1"/>
    </xf>
    <xf numFmtId="0" fontId="0" fillId="0" borderId="11" xfId="0" applyBorder="1" applyAlignment="1">
      <alignment horizontal="left"/>
    </xf>
    <xf numFmtId="165" fontId="0" fillId="0" borderId="11" xfId="0" applyNumberFormat="1" applyBorder="1" applyAlignment="1">
      <alignment horizontal="left"/>
    </xf>
    <xf numFmtId="165" fontId="0" fillId="0" borderId="11" xfId="0" applyNumberFormat="1" applyBorder="1" applyAlignment="1">
      <alignment horizontal="left" wrapText="1"/>
    </xf>
    <xf numFmtId="0" fontId="6" fillId="3" borderId="11" xfId="0" applyFont="1" applyFill="1" applyBorder="1" applyAlignment="1">
      <alignment horizontal="center" vertical="center"/>
    </xf>
    <xf numFmtId="0" fontId="0" fillId="0" borderId="11" xfId="0" applyBorder="1" applyAlignment="1">
      <alignment horizontal="left" wrapText="1"/>
    </xf>
    <xf numFmtId="9" fontId="0" fillId="0" borderId="11" xfId="2" applyFont="1" applyFill="1" applyBorder="1" applyAlignment="1">
      <alignment horizontal="center" vertical="center"/>
    </xf>
    <xf numFmtId="165" fontId="0" fillId="0" borderId="11" xfId="0" applyNumberFormat="1" applyBorder="1" applyAlignment="1">
      <alignment horizontal="left" vertical="center" wrapText="1"/>
    </xf>
    <xf numFmtId="165" fontId="0" fillId="4" borderId="11" xfId="0" applyNumberFormat="1" applyFill="1" applyBorder="1" applyAlignment="1">
      <alignment horizontal="left" vertical="center" wrapText="1"/>
    </xf>
    <xf numFmtId="165" fontId="0" fillId="4" borderId="11" xfId="0" applyNumberFormat="1" applyFill="1" applyBorder="1" applyAlignment="1">
      <alignment horizontal="center" vertical="center" wrapText="1"/>
    </xf>
    <xf numFmtId="14" fontId="19" fillId="0" borderId="11" xfId="0" applyNumberFormat="1" applyFont="1" applyBorder="1" applyAlignment="1">
      <alignment horizontal="center" vertical="center"/>
    </xf>
    <xf numFmtId="0" fontId="0" fillId="4" borderId="11" xfId="0" applyFill="1" applyBorder="1" applyAlignment="1">
      <alignment horizontal="left" vertical="center"/>
    </xf>
    <xf numFmtId="165" fontId="0" fillId="13" borderId="11" xfId="0" applyNumberFormat="1" applyFill="1" applyBorder="1" applyAlignment="1">
      <alignment horizontal="left" vertical="center" wrapText="1"/>
    </xf>
    <xf numFmtId="0" fontId="0" fillId="13" borderId="11" xfId="0" applyFill="1" applyBorder="1" applyAlignment="1">
      <alignment horizontal="center" vertical="center"/>
    </xf>
    <xf numFmtId="15" fontId="0" fillId="13" borderId="11" xfId="0" applyNumberFormat="1" applyFill="1" applyBorder="1" applyAlignment="1">
      <alignment horizontal="center" vertical="center"/>
    </xf>
    <xf numFmtId="0" fontId="0" fillId="13" borderId="11" xfId="0" applyFill="1" applyBorder="1" applyAlignment="1">
      <alignment horizontal="left" vertical="center"/>
    </xf>
    <xf numFmtId="165" fontId="14" fillId="4" borderId="11" xfId="0" applyNumberFormat="1" applyFont="1" applyFill="1" applyBorder="1" applyAlignment="1">
      <alignment horizontal="left" vertical="center" wrapText="1"/>
    </xf>
    <xf numFmtId="0" fontId="15" fillId="19" borderId="11" xfId="0" applyFont="1" applyFill="1" applyBorder="1" applyAlignment="1">
      <alignment horizontal="center" vertical="center"/>
    </xf>
    <xf numFmtId="15" fontId="15" fillId="21" borderId="11" xfId="0" applyNumberFormat="1" applyFont="1" applyFill="1" applyBorder="1" applyAlignment="1">
      <alignment horizontal="center" vertical="center"/>
    </xf>
    <xf numFmtId="0" fontId="0" fillId="3" borderId="11" xfId="0" applyFill="1" applyBorder="1" applyAlignment="1">
      <alignment horizontal="center" vertical="center" wrapText="1"/>
    </xf>
    <xf numFmtId="15" fontId="15" fillId="0" borderId="11" xfId="0" applyNumberFormat="1" applyFont="1" applyBorder="1" applyAlignment="1">
      <alignment horizontal="center" vertical="center" wrapText="1"/>
    </xf>
    <xf numFmtId="0" fontId="22" fillId="0" borderId="11" xfId="0" applyFont="1" applyBorder="1" applyAlignment="1">
      <alignment horizontal="left" vertical="center"/>
    </xf>
    <xf numFmtId="166" fontId="0" fillId="0" borderId="11" xfId="0" applyNumberFormat="1" applyBorder="1" applyAlignment="1">
      <alignment vertical="center"/>
    </xf>
    <xf numFmtId="9" fontId="0" fillId="0" borderId="11" xfId="0" applyNumberFormat="1" applyBorder="1" applyAlignment="1">
      <alignment horizontal="center"/>
    </xf>
    <xf numFmtId="9" fontId="0" fillId="0" borderId="11" xfId="2" applyFont="1" applyBorder="1" applyAlignment="1">
      <alignment horizontal="center" vertical="center" wrapText="1"/>
    </xf>
    <xf numFmtId="0" fontId="14" fillId="3" borderId="11" xfId="0" applyFont="1" applyFill="1" applyBorder="1" applyAlignment="1">
      <alignment horizontal="center" vertical="center" wrapText="1"/>
    </xf>
    <xf numFmtId="0" fontId="14" fillId="0" borderId="11" xfId="0" applyFont="1" applyBorder="1" applyAlignment="1">
      <alignment horizontal="left" vertical="center" wrapText="1"/>
    </xf>
    <xf numFmtId="0" fontId="14" fillId="4" borderId="11" xfId="0" applyFont="1" applyFill="1" applyBorder="1" applyAlignment="1">
      <alignment wrapText="1"/>
    </xf>
    <xf numFmtId="0" fontId="14" fillId="4" borderId="11" xfId="0" applyFont="1" applyFill="1" applyBorder="1" applyAlignment="1">
      <alignment horizontal="left" wrapText="1"/>
    </xf>
    <xf numFmtId="0" fontId="14" fillId="4" borderId="11" xfId="0" applyFont="1" applyFill="1" applyBorder="1" applyAlignment="1">
      <alignment horizontal="left" vertical="center" wrapText="1"/>
    </xf>
    <xf numFmtId="166" fontId="0" fillId="4" borderId="11" xfId="0" applyNumberFormat="1" applyFill="1" applyBorder="1" applyAlignment="1">
      <alignment horizontal="center" vertical="center" wrapText="1"/>
    </xf>
    <xf numFmtId="14" fontId="0" fillId="14" borderId="11" xfId="0" applyNumberFormat="1" applyFill="1" applyBorder="1" applyAlignment="1">
      <alignment horizontal="center" vertical="center"/>
    </xf>
    <xf numFmtId="166" fontId="14" fillId="4" borderId="11" xfId="0" applyNumberFormat="1" applyFont="1" applyFill="1" applyBorder="1" applyAlignment="1">
      <alignment horizontal="center" vertical="center"/>
    </xf>
    <xf numFmtId="166" fontId="14" fillId="4" borderId="11" xfId="0" applyNumberFormat="1" applyFont="1" applyFill="1" applyBorder="1" applyAlignment="1">
      <alignment horizontal="center" vertical="center" wrapText="1"/>
    </xf>
    <xf numFmtId="0" fontId="14" fillId="7" borderId="11" xfId="0" applyFont="1" applyFill="1" applyBorder="1" applyAlignment="1">
      <alignment horizontal="center" vertical="center"/>
    </xf>
    <xf numFmtId="15" fontId="0" fillId="0" borderId="11" xfId="0" applyNumberFormat="1" applyBorder="1" applyAlignment="1">
      <alignment vertical="center"/>
    </xf>
    <xf numFmtId="16" fontId="0" fillId="0" borderId="11" xfId="0" applyNumberFormat="1" applyBorder="1" applyAlignment="1">
      <alignment horizontal="center" vertical="center"/>
    </xf>
    <xf numFmtId="0" fontId="27" fillId="0" borderId="11" xfId="0" applyFont="1" applyBorder="1"/>
    <xf numFmtId="0" fontId="0" fillId="0" borderId="11" xfId="0" applyBorder="1" applyAlignment="1">
      <alignment horizontal="left" vertical="top" wrapText="1"/>
    </xf>
    <xf numFmtId="0" fontId="27" fillId="0" borderId="11" xfId="0" applyFont="1" applyBorder="1" applyAlignment="1">
      <alignment wrapText="1"/>
    </xf>
    <xf numFmtId="0" fontId="11"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10" fillId="0" borderId="11" xfId="0" applyFont="1" applyBorder="1" applyAlignment="1">
      <alignment horizontal="center" vertical="center" wrapText="1"/>
    </xf>
    <xf numFmtId="165" fontId="0" fillId="4" borderId="11" xfId="0" applyNumberFormat="1" applyFill="1" applyBorder="1" applyAlignment="1">
      <alignment horizontal="center" vertical="center"/>
    </xf>
    <xf numFmtId="0" fontId="0" fillId="0" borderId="11" xfId="0" quotePrefix="1" applyBorder="1" applyAlignment="1">
      <alignment horizontal="left" vertical="center"/>
    </xf>
    <xf numFmtId="0" fontId="0" fillId="0" borderId="11" xfId="0" quotePrefix="1" applyBorder="1" applyAlignment="1">
      <alignment horizontal="left" wrapText="1"/>
    </xf>
    <xf numFmtId="14" fontId="0" fillId="10" borderId="11" xfId="0" applyNumberFormat="1" applyFill="1" applyBorder="1" applyAlignment="1">
      <alignment horizontal="center" vertical="center"/>
    </xf>
    <xf numFmtId="0" fontId="15" fillId="25" borderId="11" xfId="0" applyFont="1" applyFill="1" applyBorder="1" applyAlignment="1">
      <alignment horizontal="center"/>
    </xf>
    <xf numFmtId="0" fontId="15" fillId="24" borderId="11" xfId="0" applyFont="1" applyFill="1" applyBorder="1" applyAlignment="1">
      <alignment horizontal="center"/>
    </xf>
    <xf numFmtId="0" fontId="15" fillId="7" borderId="11" xfId="0" applyFont="1" applyFill="1" applyBorder="1"/>
    <xf numFmtId="0" fontId="0" fillId="0" borderId="11" xfId="0" applyBorder="1" applyAlignment="1">
      <alignment horizontal="left" vertical="center" indent="1"/>
    </xf>
    <xf numFmtId="0" fontId="6" fillId="0" borderId="11" xfId="1" applyFont="1" applyFill="1" applyBorder="1" applyAlignment="1">
      <alignment horizontal="center" vertical="center" wrapText="1"/>
    </xf>
    <xf numFmtId="15" fontId="14" fillId="21" borderId="11" xfId="0" applyNumberFormat="1" applyFont="1" applyFill="1" applyBorder="1" applyAlignment="1">
      <alignment horizontal="center" vertical="center"/>
    </xf>
    <xf numFmtId="0" fontId="0" fillId="0" borderId="17" xfId="0" applyBorder="1" applyAlignment="1">
      <alignment horizontal="center"/>
    </xf>
    <xf numFmtId="14" fontId="15" fillId="0" borderId="0" xfId="0" applyNumberFormat="1" applyFont="1"/>
    <xf numFmtId="0" fontId="0" fillId="0" borderId="17" xfId="0" applyBorder="1" applyAlignment="1">
      <alignment horizontal="center" vertical="center"/>
    </xf>
    <xf numFmtId="14" fontId="15" fillId="0" borderId="12" xfId="0" applyNumberFormat="1" applyFont="1" applyBorder="1"/>
    <xf numFmtId="0" fontId="0" fillId="0" borderId="19" xfId="0" applyBorder="1"/>
    <xf numFmtId="0" fontId="15" fillId="0" borderId="19" xfId="0" applyFont="1" applyBorder="1" applyAlignment="1">
      <alignment horizontal="center" vertical="center"/>
    </xf>
    <xf numFmtId="0" fontId="0" fillId="0" borderId="19" xfId="0" applyBorder="1" applyAlignment="1">
      <alignment horizontal="center"/>
    </xf>
    <xf numFmtId="0" fontId="0" fillId="3" borderId="12" xfId="0" applyFill="1" applyBorder="1" applyAlignment="1">
      <alignment horizontal="center" vertical="center"/>
    </xf>
    <xf numFmtId="0" fontId="15" fillId="31" borderId="11" xfId="0" applyFont="1" applyFill="1" applyBorder="1" applyAlignment="1">
      <alignment horizontal="center" vertical="center" wrapText="1"/>
    </xf>
    <xf numFmtId="0" fontId="15" fillId="21"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14" fontId="28" fillId="0" borderId="11" xfId="0" applyNumberFormat="1" applyFont="1" applyBorder="1"/>
    <xf numFmtId="0" fontId="28" fillId="0" borderId="11" xfId="0" applyFont="1" applyBorder="1" applyAlignment="1">
      <alignment wrapText="1"/>
    </xf>
    <xf numFmtId="0" fontId="29" fillId="0" borderId="11" xfId="0" applyFont="1" applyBorder="1" applyAlignment="1">
      <alignment horizontal="center" vertical="center"/>
    </xf>
    <xf numFmtId="0" fontId="28" fillId="4" borderId="11" xfId="0" applyFont="1" applyFill="1" applyBorder="1" applyAlignment="1">
      <alignment horizontal="center" vertical="center"/>
    </xf>
    <xf numFmtId="0" fontId="1" fillId="0" borderId="12" xfId="0" applyFont="1" applyBorder="1" applyAlignment="1">
      <alignment horizontal="center" vertical="center"/>
    </xf>
    <xf numFmtId="0" fontId="6" fillId="0" borderId="12" xfId="0" applyFont="1" applyBorder="1" applyAlignment="1">
      <alignment horizontal="center" vertical="center"/>
    </xf>
    <xf numFmtId="0" fontId="0" fillId="0" borderId="19" xfId="0" applyBorder="1" applyAlignment="1">
      <alignment horizontal="center" vertical="center" wrapText="1"/>
    </xf>
    <xf numFmtId="0" fontId="15" fillId="0" borderId="12" xfId="0" applyFont="1" applyBorder="1" applyAlignment="1">
      <alignment horizontal="center" vertical="center" wrapText="1"/>
    </xf>
    <xf numFmtId="14" fontId="0" fillId="0" borderId="12" xfId="0" applyNumberFormat="1" applyBorder="1" applyAlignment="1">
      <alignment horizontal="center" vertical="center"/>
    </xf>
    <xf numFmtId="0" fontId="0" fillId="0" borderId="16" xfId="0" applyBorder="1" applyAlignment="1">
      <alignment horizontal="center" vertical="center"/>
    </xf>
    <xf numFmtId="0" fontId="0" fillId="0" borderId="23" xfId="0" applyBorder="1" applyAlignment="1">
      <alignment horizontal="center" vertical="center"/>
    </xf>
    <xf numFmtId="0" fontId="15" fillId="4" borderId="11" xfId="0" applyFont="1" applyFill="1" applyBorder="1" applyAlignment="1">
      <alignment horizontal="center" vertical="center" wrapText="1"/>
    </xf>
    <xf numFmtId="0" fontId="15" fillId="0" borderId="17" xfId="0" applyFont="1" applyBorder="1" applyAlignment="1">
      <alignment horizontal="center" vertical="center" wrapText="1"/>
    </xf>
    <xf numFmtId="0" fontId="0" fillId="4" borderId="12" xfId="0" applyFill="1" applyBorder="1" applyAlignment="1">
      <alignment horizontal="center"/>
    </xf>
    <xf numFmtId="0" fontId="0" fillId="0" borderId="20" xfId="0" applyBorder="1" applyAlignment="1">
      <alignment horizontal="center"/>
    </xf>
    <xf numFmtId="0" fontId="13" fillId="0" borderId="11" xfId="0" applyFont="1" applyBorder="1" applyAlignment="1">
      <alignment horizontal="center" vertical="center" wrapText="1"/>
    </xf>
    <xf numFmtId="0" fontId="12" fillId="0" borderId="11" xfId="0" applyFont="1" applyBorder="1" applyAlignment="1">
      <alignment horizontal="center" vertical="center" wrapText="1"/>
    </xf>
    <xf numFmtId="0" fontId="12" fillId="4" borderId="11" xfId="0" applyFont="1" applyFill="1" applyBorder="1" applyAlignment="1">
      <alignment horizontal="center" vertical="center" wrapText="1"/>
    </xf>
    <xf numFmtId="0" fontId="15" fillId="30" borderId="11" xfId="0" applyFont="1" applyFill="1" applyBorder="1" applyAlignment="1">
      <alignment horizontal="center" vertical="center" wrapText="1"/>
    </xf>
    <xf numFmtId="14" fontId="6" fillId="0" borderId="11" xfId="0" applyNumberFormat="1" applyFont="1" applyBorder="1" applyAlignment="1">
      <alignment horizontal="center" vertical="center" wrapText="1"/>
    </xf>
    <xf numFmtId="0" fontId="18" fillId="0" borderId="11" xfId="0" applyFont="1" applyBorder="1" applyAlignment="1">
      <alignment horizontal="center" vertical="center" wrapText="1"/>
    </xf>
    <xf numFmtId="0" fontId="22" fillId="0" borderId="11" xfId="0" applyFont="1" applyBorder="1" applyAlignment="1">
      <alignment horizontal="center" vertical="center" wrapText="1"/>
    </xf>
    <xf numFmtId="0" fontId="12" fillId="4" borderId="11" xfId="0" applyFont="1" applyFill="1" applyBorder="1" applyAlignment="1">
      <alignment horizontal="center" vertical="center"/>
    </xf>
    <xf numFmtId="0" fontId="15" fillId="0" borderId="1" xfId="0" applyFont="1" applyBorder="1" applyAlignment="1">
      <alignment horizontal="center" vertical="center" wrapText="1"/>
    </xf>
    <xf numFmtId="0" fontId="0" fillId="0" borderId="26" xfId="0" applyBorder="1"/>
    <xf numFmtId="0" fontId="15" fillId="23" borderId="12" xfId="0" applyFont="1" applyFill="1" applyBorder="1" applyAlignment="1">
      <alignment horizontal="center" vertical="center" wrapText="1"/>
    </xf>
    <xf numFmtId="0" fontId="15" fillId="25" borderId="11" xfId="0" applyFont="1" applyFill="1" applyBorder="1" applyAlignment="1">
      <alignment horizontal="center" vertical="center" wrapText="1"/>
    </xf>
    <xf numFmtId="0" fontId="0" fillId="0" borderId="23" xfId="0" applyBorder="1"/>
    <xf numFmtId="0" fontId="0" fillId="0" borderId="26" xfId="0" applyBorder="1" applyAlignment="1">
      <alignment horizontal="center"/>
    </xf>
    <xf numFmtId="167" fontId="0" fillId="0" borderId="19" xfId="4" applyNumberFormat="1" applyFont="1" applyBorder="1" applyAlignment="1">
      <alignment horizontal="center" vertical="center"/>
    </xf>
    <xf numFmtId="0" fontId="15" fillId="26" borderId="11" xfId="0" applyFont="1" applyFill="1" applyBorder="1" applyAlignment="1">
      <alignment horizontal="center" vertical="center" wrapText="1"/>
    </xf>
    <xf numFmtId="0" fontId="15" fillId="32" borderId="11" xfId="0" applyFont="1" applyFill="1" applyBorder="1" applyAlignment="1">
      <alignment horizontal="center" vertical="center"/>
    </xf>
    <xf numFmtId="0" fontId="15" fillId="0" borderId="11" xfId="0" applyFont="1" applyBorder="1" applyAlignment="1">
      <alignment horizontal="center" vertical="top" wrapText="1"/>
    </xf>
    <xf numFmtId="14" fontId="15" fillId="4" borderId="11" xfId="0" applyNumberFormat="1" applyFont="1" applyFill="1" applyBorder="1" applyAlignment="1">
      <alignment horizontal="center" vertical="center"/>
    </xf>
    <xf numFmtId="14" fontId="15" fillId="0" borderId="0" xfId="0" applyNumberFormat="1" applyFont="1" applyAlignment="1">
      <alignment horizontal="center" vertical="center"/>
    </xf>
    <xf numFmtId="14" fontId="15" fillId="0" borderId="19" xfId="0" applyNumberFormat="1" applyFont="1" applyBorder="1" applyAlignment="1">
      <alignment horizontal="center" vertical="center"/>
    </xf>
    <xf numFmtId="0" fontId="15" fillId="23" borderId="11" xfId="0" applyFont="1" applyFill="1" applyBorder="1" applyAlignment="1">
      <alignment horizontal="center" wrapText="1"/>
    </xf>
    <xf numFmtId="0" fontId="15" fillId="24" borderId="11" xfId="0" applyFont="1" applyFill="1" applyBorder="1" applyAlignment="1">
      <alignment horizontal="center" vertical="top"/>
    </xf>
    <xf numFmtId="0" fontId="28" fillId="23" borderId="11" xfId="0" applyFont="1" applyFill="1" applyBorder="1" applyAlignment="1">
      <alignment horizontal="center" vertical="center" wrapText="1"/>
    </xf>
    <xf numFmtId="0" fontId="0" fillId="0" borderId="29" xfId="0" applyBorder="1" applyAlignment="1">
      <alignment horizontal="center" vertical="center" wrapText="1"/>
    </xf>
    <xf numFmtId="0" fontId="5" fillId="4" borderId="11" xfId="7" applyFill="1" applyBorder="1" applyAlignment="1">
      <alignment horizontal="center" vertical="center" wrapText="1"/>
    </xf>
    <xf numFmtId="0" fontId="6" fillId="4" borderId="11" xfId="1" applyFont="1" applyFill="1" applyBorder="1" applyAlignment="1">
      <alignment horizontal="center" vertical="center" wrapText="1"/>
    </xf>
    <xf numFmtId="0" fontId="27" fillId="13" borderId="11" xfId="0" applyFont="1" applyFill="1" applyBorder="1" applyAlignment="1">
      <alignment wrapText="1"/>
    </xf>
    <xf numFmtId="167" fontId="0" fillId="0" borderId="12" xfId="4" applyNumberFormat="1" applyFont="1" applyBorder="1" applyAlignment="1">
      <alignment horizontal="center" vertical="center" wrapText="1"/>
    </xf>
    <xf numFmtId="0" fontId="0" fillId="3" borderId="12" xfId="0" applyFill="1" applyBorder="1" applyAlignment="1">
      <alignment horizontal="center" vertical="center" wrapText="1"/>
    </xf>
    <xf numFmtId="0" fontId="5" fillId="0" borderId="11" xfId="5" applyBorder="1" applyAlignment="1">
      <alignment horizontal="center" vertical="center" wrapText="1"/>
    </xf>
    <xf numFmtId="0" fontId="28" fillId="4" borderId="11" xfId="0" applyFont="1" applyFill="1" applyBorder="1" applyAlignment="1">
      <alignment horizontal="center" vertical="center" wrapText="1"/>
    </xf>
    <xf numFmtId="0" fontId="23" fillId="0" borderId="11" xfId="0" applyFont="1" applyBorder="1" applyAlignment="1">
      <alignment horizontal="center" vertical="center" wrapText="1"/>
    </xf>
    <xf numFmtId="0" fontId="28" fillId="0" borderId="11" xfId="0" applyFont="1" applyBorder="1" applyAlignment="1">
      <alignment horizontal="center" vertical="center" wrapText="1"/>
    </xf>
    <xf numFmtId="14" fontId="28" fillId="0" borderId="11" xfId="0" applyNumberFormat="1" applyFont="1" applyBorder="1" applyAlignment="1">
      <alignment horizontal="center" vertical="center"/>
    </xf>
    <xf numFmtId="0" fontId="14" fillId="0" borderId="11" xfId="1" applyFont="1" applyFill="1" applyBorder="1" applyAlignment="1">
      <alignment horizontal="center" vertical="center" wrapText="1"/>
    </xf>
    <xf numFmtId="0" fontId="15" fillId="5"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165" fontId="0" fillId="14" borderId="11" xfId="0" applyNumberFormat="1" applyFill="1" applyBorder="1" applyAlignment="1">
      <alignment horizontal="center" vertical="center" wrapText="1"/>
    </xf>
    <xf numFmtId="165" fontId="0" fillId="10" borderId="11" xfId="0" applyNumberFormat="1" applyFill="1" applyBorder="1" applyAlignment="1">
      <alignment horizontal="center" vertical="center" wrapText="1"/>
    </xf>
    <xf numFmtId="165" fontId="0" fillId="3" borderId="11" xfId="0" applyNumberFormat="1" applyFill="1" applyBorder="1" applyAlignment="1">
      <alignment horizontal="center" vertical="center" wrapText="1"/>
    </xf>
    <xf numFmtId="15" fontId="14" fillId="0" borderId="11" xfId="0" applyNumberFormat="1" applyFont="1" applyBorder="1" applyAlignment="1">
      <alignment horizontal="center" vertical="center" wrapText="1"/>
    </xf>
    <xf numFmtId="0" fontId="15" fillId="24" borderId="11" xfId="0" applyFont="1" applyFill="1" applyBorder="1" applyAlignment="1">
      <alignment horizontal="center" vertical="center" wrapText="1"/>
    </xf>
    <xf numFmtId="14" fontId="28" fillId="0" borderId="11" xfId="0" applyNumberFormat="1" applyFont="1" applyBorder="1" applyAlignment="1">
      <alignment horizontal="center" vertical="center" wrapText="1"/>
    </xf>
    <xf numFmtId="0" fontId="27" fillId="0" borderId="11" xfId="0" applyFont="1" applyBorder="1" applyAlignment="1">
      <alignment horizontal="center" vertical="center" wrapText="1"/>
    </xf>
    <xf numFmtId="0" fontId="15" fillId="4" borderId="11" xfId="0" applyFont="1" applyFill="1" applyBorder="1" applyAlignment="1">
      <alignment vertical="center" wrapText="1"/>
    </xf>
    <xf numFmtId="0" fontId="0" fillId="0" borderId="23" xfId="0" applyBorder="1" applyAlignment="1">
      <alignment horizontal="center"/>
    </xf>
    <xf numFmtId="0" fontId="6" fillId="0" borderId="12" xfId="0" applyFont="1" applyBorder="1" applyAlignment="1">
      <alignment horizontal="center" vertical="center" wrapText="1"/>
    </xf>
    <xf numFmtId="0" fontId="15" fillId="23" borderId="11" xfId="0" applyFont="1" applyFill="1" applyBorder="1" applyAlignment="1">
      <alignment wrapText="1"/>
    </xf>
    <xf numFmtId="0" fontId="15" fillId="0" borderId="16" xfId="0" applyFont="1" applyBorder="1" applyAlignment="1">
      <alignment horizontal="center" vertical="center" wrapText="1"/>
    </xf>
    <xf numFmtId="0" fontId="0" fillId="4" borderId="17" xfId="0" applyFill="1" applyBorder="1" applyAlignment="1">
      <alignment horizontal="center"/>
    </xf>
    <xf numFmtId="0" fontId="0" fillId="4" borderId="20" xfId="0" applyFill="1" applyBorder="1" applyAlignment="1">
      <alignment horizontal="center"/>
    </xf>
    <xf numFmtId="14" fontId="0" fillId="0" borderId="11" xfId="0" applyNumberFormat="1" applyBorder="1" applyAlignment="1">
      <alignment horizontal="center"/>
    </xf>
    <xf numFmtId="0" fontId="14" fillId="25" borderId="11" xfId="0" applyFont="1" applyFill="1" applyBorder="1" applyAlignment="1">
      <alignment horizontal="left"/>
    </xf>
    <xf numFmtId="14" fontId="0" fillId="0" borderId="11" xfId="0" applyNumberFormat="1" applyBorder="1" applyAlignment="1">
      <alignment horizontal="left" vertical="center"/>
    </xf>
    <xf numFmtId="15" fontId="0" fillId="0" borderId="11" xfId="0" applyNumberFormat="1" applyBorder="1" applyAlignment="1">
      <alignment horizontal="left" vertical="center"/>
    </xf>
    <xf numFmtId="167" fontId="0" fillId="0" borderId="11" xfId="4" applyNumberFormat="1" applyFont="1" applyBorder="1" applyAlignment="1">
      <alignment horizontal="left" vertical="center"/>
    </xf>
    <xf numFmtId="14" fontId="0" fillId="0" borderId="11" xfId="0" applyNumberFormat="1" applyBorder="1" applyAlignment="1">
      <alignment horizontal="left"/>
    </xf>
    <xf numFmtId="0" fontId="15" fillId="0" borderId="11" xfId="0" applyFont="1" applyBorder="1" applyAlignment="1">
      <alignment horizontal="left" wrapText="1"/>
    </xf>
    <xf numFmtId="14" fontId="15" fillId="0" borderId="11" xfId="0" applyNumberFormat="1" applyFont="1" applyBorder="1" applyAlignment="1">
      <alignment horizontal="left"/>
    </xf>
    <xf numFmtId="14" fontId="28" fillId="0" borderId="11" xfId="0" applyNumberFormat="1" applyFont="1" applyBorder="1" applyAlignment="1">
      <alignment horizontal="left"/>
    </xf>
    <xf numFmtId="0" fontId="28" fillId="0" borderId="11" xfId="0" applyFont="1" applyBorder="1" applyAlignment="1">
      <alignment horizontal="left" wrapText="1"/>
    </xf>
    <xf numFmtId="0" fontId="15" fillId="0" borderId="11" xfId="0" applyFont="1" applyBorder="1" applyAlignment="1">
      <alignment horizontal="left"/>
    </xf>
    <xf numFmtId="0" fontId="15" fillId="23" borderId="11" xfId="0" applyFont="1" applyFill="1" applyBorder="1" applyAlignment="1">
      <alignment horizontal="left" vertical="center" wrapText="1"/>
    </xf>
    <xf numFmtId="0" fontId="18" fillId="0" borderId="11" xfId="0" applyFont="1" applyBorder="1" applyAlignment="1">
      <alignment horizontal="left" vertical="center"/>
    </xf>
    <xf numFmtId="14" fontId="28" fillId="0" borderId="11" xfId="0" applyNumberFormat="1" applyFont="1" applyBorder="1" applyAlignment="1">
      <alignment vertical="center"/>
    </xf>
    <xf numFmtId="0" fontId="0" fillId="4" borderId="19" xfId="0" applyFill="1" applyBorder="1" applyAlignment="1">
      <alignment horizontal="center" vertical="center"/>
    </xf>
    <xf numFmtId="0" fontId="0" fillId="4" borderId="19" xfId="0" applyFill="1" applyBorder="1" applyAlignment="1">
      <alignment horizontal="center"/>
    </xf>
    <xf numFmtId="15" fontId="15" fillId="4" borderId="11" xfId="0" applyNumberFormat="1" applyFont="1" applyFill="1" applyBorder="1" applyAlignment="1">
      <alignment horizontal="center" vertical="center"/>
    </xf>
    <xf numFmtId="167" fontId="0" fillId="4" borderId="11" xfId="4" applyNumberFormat="1" applyFont="1" applyFill="1" applyBorder="1" applyAlignment="1">
      <alignment horizontal="center" vertical="center"/>
    </xf>
    <xf numFmtId="0" fontId="15" fillId="4" borderId="11" xfId="0" applyFont="1" applyFill="1" applyBorder="1" applyAlignment="1">
      <alignment horizontal="center" wrapText="1"/>
    </xf>
    <xf numFmtId="0" fontId="0" fillId="4" borderId="11" xfId="0" applyFill="1" applyBorder="1" applyAlignment="1">
      <alignment horizontal="center" wrapText="1"/>
    </xf>
    <xf numFmtId="14" fontId="15" fillId="4" borderId="11" xfId="0" applyNumberFormat="1" applyFont="1" applyFill="1" applyBorder="1" applyAlignment="1">
      <alignment horizontal="center"/>
    </xf>
    <xf numFmtId="0" fontId="6" fillId="13" borderId="17" xfId="1" applyFont="1" applyFill="1" applyBorder="1" applyAlignment="1">
      <alignment horizontal="center" vertical="center" wrapText="1"/>
    </xf>
    <xf numFmtId="0" fontId="15" fillId="26" borderId="6" xfId="0" applyFont="1" applyFill="1" applyBorder="1" applyAlignment="1">
      <alignment horizontal="center" vertical="center" wrapText="1"/>
    </xf>
    <xf numFmtId="14" fontId="0" fillId="2" borderId="19" xfId="0" applyNumberFormat="1" applyFill="1" applyBorder="1" applyAlignment="1">
      <alignment horizontal="center" vertical="center" wrapText="1"/>
    </xf>
    <xf numFmtId="0" fontId="15" fillId="0" borderId="11" xfId="0" applyFont="1" applyBorder="1" applyAlignment="1">
      <alignment vertical="center"/>
    </xf>
    <xf numFmtId="165" fontId="0" fillId="0" borderId="11" xfId="0" applyNumberFormat="1" applyBorder="1" applyAlignment="1">
      <alignment vertical="center" wrapText="1"/>
    </xf>
    <xf numFmtId="0" fontId="18" fillId="0" borderId="11" xfId="0" applyFont="1" applyBorder="1" applyAlignment="1">
      <alignment vertical="center"/>
    </xf>
    <xf numFmtId="0" fontId="15" fillId="31" borderId="12" xfId="0" applyFont="1" applyFill="1" applyBorder="1" applyAlignment="1">
      <alignment horizontal="center" vertical="center" wrapText="1"/>
    </xf>
    <xf numFmtId="0" fontId="0" fillId="0" borderId="11" xfId="5" applyFont="1" applyBorder="1" applyAlignment="1">
      <alignment horizontal="center" vertical="center" wrapText="1"/>
    </xf>
    <xf numFmtId="0" fontId="18" fillId="0" borderId="11" xfId="0" applyFont="1" applyBorder="1" applyAlignment="1">
      <alignment horizontal="left" vertical="center" wrapText="1"/>
    </xf>
    <xf numFmtId="14" fontId="15" fillId="4" borderId="11" xfId="0" applyNumberFormat="1" applyFont="1" applyFill="1" applyBorder="1" applyAlignment="1">
      <alignment horizontal="center" vertical="center" wrapText="1"/>
    </xf>
    <xf numFmtId="14" fontId="15" fillId="0" borderId="11" xfId="0" applyNumberFormat="1" applyFont="1" applyBorder="1" applyAlignment="1">
      <alignment wrapText="1"/>
    </xf>
    <xf numFmtId="0" fontId="14" fillId="24" borderId="11" xfId="0" applyFont="1" applyFill="1" applyBorder="1" applyAlignment="1">
      <alignment horizontal="center" vertical="center" wrapText="1"/>
    </xf>
    <xf numFmtId="0" fontId="15" fillId="20" borderId="11" xfId="0" applyFont="1" applyFill="1" applyBorder="1" applyAlignment="1">
      <alignment vertical="center"/>
    </xf>
    <xf numFmtId="167" fontId="0" fillId="0" borderId="11" xfId="0" applyNumberFormat="1" applyBorder="1" applyAlignment="1">
      <alignment horizontal="center" wrapText="1"/>
    </xf>
    <xf numFmtId="0" fontId="1" fillId="6" borderId="11" xfId="0" applyFont="1" applyFill="1" applyBorder="1" applyAlignment="1">
      <alignment horizontal="center" vertical="center" wrapText="1"/>
    </xf>
    <xf numFmtId="167" fontId="0" fillId="0" borderId="11" xfId="0" applyNumberFormat="1" applyBorder="1" applyAlignment="1">
      <alignment horizontal="center" vertical="center"/>
    </xf>
    <xf numFmtId="0" fontId="1" fillId="6" borderId="11" xfId="0" applyFont="1" applyFill="1" applyBorder="1" applyAlignment="1">
      <alignment horizontal="center" vertical="center"/>
    </xf>
    <xf numFmtId="0" fontId="14" fillId="21" borderId="11" xfId="0" applyFont="1" applyFill="1" applyBorder="1" applyAlignment="1">
      <alignment horizontal="center" vertical="center"/>
    </xf>
    <xf numFmtId="167" fontId="0" fillId="0" borderId="11" xfId="0" applyNumberFormat="1" applyBorder="1"/>
    <xf numFmtId="0" fontId="14" fillId="4" borderId="11" xfId="0" applyFont="1" applyFill="1" applyBorder="1"/>
    <xf numFmtId="0" fontId="14" fillId="4" borderId="11" xfId="0" applyFont="1" applyFill="1" applyBorder="1" applyAlignment="1">
      <alignment vertical="center"/>
    </xf>
    <xf numFmtId="0" fontId="1" fillId="6" borderId="11" xfId="0" applyFont="1" applyFill="1" applyBorder="1" applyAlignment="1">
      <alignment horizontal="left" vertical="center"/>
    </xf>
    <xf numFmtId="0" fontId="0" fillId="29" borderId="11" xfId="0" applyFill="1" applyBorder="1" applyAlignment="1">
      <alignment horizontal="center" vertical="center" wrapText="1"/>
    </xf>
    <xf numFmtId="167" fontId="0" fillId="0" borderId="11" xfId="0" applyNumberFormat="1" applyBorder="1" applyAlignment="1">
      <alignment horizontal="center"/>
    </xf>
    <xf numFmtId="167" fontId="1" fillId="6" borderId="11" xfId="4" applyNumberFormat="1" applyFont="1" applyFill="1" applyBorder="1" applyAlignment="1">
      <alignment horizontal="center" vertical="center"/>
    </xf>
    <xf numFmtId="0" fontId="20" fillId="0" borderId="11" xfId="0" applyFont="1" applyBorder="1" applyAlignment="1">
      <alignment horizontal="center" vertical="center"/>
    </xf>
    <xf numFmtId="0" fontId="18" fillId="4" borderId="11" xfId="0" applyFont="1" applyFill="1" applyBorder="1" applyAlignment="1">
      <alignment horizontal="center" vertical="center"/>
    </xf>
    <xf numFmtId="0" fontId="20" fillId="4" borderId="11" xfId="0" applyFont="1" applyFill="1" applyBorder="1" applyAlignment="1">
      <alignment horizontal="center" vertical="center"/>
    </xf>
    <xf numFmtId="0" fontId="0" fillId="4" borderId="17" xfId="0" applyFill="1" applyBorder="1" applyAlignment="1">
      <alignment horizontal="center" vertical="center"/>
    </xf>
    <xf numFmtId="0" fontId="15" fillId="24" borderId="11" xfId="0" applyFont="1" applyFill="1" applyBorder="1" applyAlignment="1">
      <alignment horizontal="left"/>
    </xf>
    <xf numFmtId="14" fontId="15" fillId="4" borderId="12" xfId="0" applyNumberFormat="1" applyFont="1" applyFill="1" applyBorder="1" applyAlignment="1">
      <alignment horizontal="center" vertical="center"/>
    </xf>
    <xf numFmtId="14" fontId="0" fillId="4" borderId="12" xfId="0" applyNumberFormat="1" applyFill="1" applyBorder="1" applyAlignment="1">
      <alignment horizontal="center" vertical="center"/>
    </xf>
    <xf numFmtId="0" fontId="15" fillId="4" borderId="11" xfId="0" applyFont="1" applyFill="1" applyBorder="1"/>
    <xf numFmtId="0" fontId="15" fillId="0" borderId="20" xfId="0" applyFont="1" applyBorder="1" applyAlignment="1">
      <alignment wrapText="1"/>
    </xf>
    <xf numFmtId="0" fontId="15" fillId="31" borderId="11" xfId="0" applyFont="1" applyFill="1" applyBorder="1" applyAlignment="1">
      <alignment wrapText="1"/>
    </xf>
    <xf numFmtId="0" fontId="15" fillId="21" borderId="11" xfId="0" applyFont="1" applyFill="1" applyBorder="1"/>
    <xf numFmtId="167" fontId="0" fillId="0" borderId="11" xfId="0" applyNumberFormat="1" applyBorder="1" applyAlignment="1">
      <alignment horizontal="center" vertical="center" wrapText="1"/>
    </xf>
    <xf numFmtId="20" fontId="1" fillId="6" borderId="11" xfId="0" applyNumberFormat="1" applyFont="1" applyFill="1" applyBorder="1" applyAlignment="1">
      <alignment horizontal="center" vertical="center" wrapText="1"/>
    </xf>
    <xf numFmtId="14" fontId="28" fillId="4" borderId="11" xfId="0" applyNumberFormat="1" applyFont="1" applyFill="1" applyBorder="1" applyAlignment="1">
      <alignment horizontal="center" vertical="center" wrapText="1"/>
    </xf>
    <xf numFmtId="14" fontId="14" fillId="0" borderId="11" xfId="0" applyNumberFormat="1" applyFont="1" applyBorder="1" applyAlignment="1">
      <alignment horizontal="center"/>
    </xf>
    <xf numFmtId="0" fontId="15" fillId="4" borderId="11" xfId="0" applyFont="1" applyFill="1" applyBorder="1" applyAlignment="1">
      <alignment wrapText="1"/>
    </xf>
    <xf numFmtId="14" fontId="14" fillId="0" borderId="11" xfId="0" applyNumberFormat="1" applyFont="1" applyBorder="1"/>
    <xf numFmtId="14" fontId="0" fillId="4" borderId="11" xfId="0" applyNumberFormat="1" applyFill="1" applyBorder="1" applyAlignment="1">
      <alignment horizontal="center"/>
    </xf>
    <xf numFmtId="15" fontId="0" fillId="4" borderId="11" xfId="0" applyNumberFormat="1" applyFill="1" applyBorder="1" applyAlignment="1">
      <alignment horizontal="center"/>
    </xf>
    <xf numFmtId="0" fontId="1" fillId="6" borderId="15" xfId="0" applyFont="1" applyFill="1" applyBorder="1" applyAlignment="1">
      <alignment horizontal="center" vertical="center"/>
    </xf>
    <xf numFmtId="14" fontId="0" fillId="3" borderId="17" xfId="0" applyNumberFormat="1" applyFill="1" applyBorder="1" applyAlignment="1">
      <alignment horizontal="center" vertical="center"/>
    </xf>
    <xf numFmtId="0" fontId="0" fillId="14" borderId="17" xfId="0" applyFill="1" applyBorder="1" applyAlignment="1">
      <alignment horizontal="center" vertical="center"/>
    </xf>
    <xf numFmtId="0" fontId="0" fillId="10" borderId="17" xfId="0" applyFill="1" applyBorder="1" applyAlignment="1">
      <alignment horizontal="center" vertical="center"/>
    </xf>
    <xf numFmtId="0" fontId="0" fillId="13" borderId="17" xfId="0" applyFill="1" applyBorder="1" applyAlignment="1">
      <alignment horizontal="center" vertical="center"/>
    </xf>
    <xf numFmtId="0" fontId="0" fillId="4" borderId="16" xfId="0" applyFill="1" applyBorder="1" applyAlignment="1">
      <alignment horizontal="center"/>
    </xf>
    <xf numFmtId="0" fontId="1" fillId="6" borderId="14" xfId="0" applyFont="1" applyFill="1" applyBorder="1" applyAlignment="1">
      <alignment horizontal="center" vertical="center"/>
    </xf>
    <xf numFmtId="14" fontId="0" fillId="3" borderId="20" xfId="0" applyNumberFormat="1" applyFill="1" applyBorder="1" applyAlignment="1">
      <alignment horizontal="center" vertical="center"/>
    </xf>
    <xf numFmtId="0" fontId="0" fillId="3" borderId="20" xfId="0" applyFill="1" applyBorder="1" applyAlignment="1">
      <alignment horizontal="center" vertical="center"/>
    </xf>
    <xf numFmtId="0" fontId="0" fillId="14" borderId="20" xfId="0" applyFill="1" applyBorder="1" applyAlignment="1">
      <alignment horizontal="center" vertical="center"/>
    </xf>
    <xf numFmtId="0" fontId="0" fillId="10" borderId="20" xfId="0" applyFill="1" applyBorder="1" applyAlignment="1">
      <alignment horizontal="center" vertical="center"/>
    </xf>
    <xf numFmtId="0" fontId="0" fillId="13" borderId="20" xfId="0" applyFill="1" applyBorder="1" applyAlignment="1">
      <alignment horizontal="center" vertical="center"/>
    </xf>
    <xf numFmtId="0" fontId="0" fillId="4" borderId="18" xfId="0" applyFill="1" applyBorder="1" applyAlignment="1">
      <alignment horizontal="center"/>
    </xf>
    <xf numFmtId="18" fontId="1" fillId="6" borderId="11" xfId="0" applyNumberFormat="1" applyFont="1" applyFill="1" applyBorder="1" applyAlignment="1">
      <alignment horizontal="center" vertical="center"/>
    </xf>
    <xf numFmtId="0" fontId="15" fillId="24" borderId="11" xfId="0" applyFont="1" applyFill="1" applyBorder="1" applyAlignment="1">
      <alignment wrapText="1"/>
    </xf>
    <xf numFmtId="0" fontId="24" fillId="0" borderId="11" xfId="0" applyFont="1" applyBorder="1" applyAlignment="1">
      <alignment wrapText="1"/>
    </xf>
    <xf numFmtId="165" fontId="0" fillId="4" borderId="11" xfId="0" applyNumberFormat="1" applyFill="1" applyBorder="1" applyAlignment="1">
      <alignment vertical="center" wrapText="1"/>
    </xf>
    <xf numFmtId="0" fontId="18" fillId="4" borderId="11" xfId="0" applyFont="1" applyFill="1" applyBorder="1" applyAlignment="1">
      <alignment vertical="center"/>
    </xf>
    <xf numFmtId="167" fontId="0" fillId="4" borderId="11" xfId="0" applyNumberFormat="1" applyFill="1" applyBorder="1" applyAlignment="1">
      <alignment horizontal="center"/>
    </xf>
    <xf numFmtId="14" fontId="15" fillId="4" borderId="11" xfId="0" applyNumberFormat="1" applyFont="1" applyFill="1" applyBorder="1" applyAlignment="1">
      <alignment vertical="center"/>
    </xf>
    <xf numFmtId="167" fontId="0" fillId="0" borderId="11" xfId="0" applyNumberFormat="1" applyBorder="1" applyAlignment="1">
      <alignment horizontal="left"/>
    </xf>
    <xf numFmtId="0" fontId="28" fillId="23" borderId="11" xfId="0" applyFont="1" applyFill="1" applyBorder="1" applyAlignment="1">
      <alignment wrapText="1"/>
    </xf>
    <xf numFmtId="0" fontId="28" fillId="0" borderId="11" xfId="0" applyFont="1" applyBorder="1"/>
    <xf numFmtId="14" fontId="28" fillId="0" borderId="11" xfId="0" applyNumberFormat="1" applyFont="1" applyBorder="1" applyAlignment="1">
      <alignment wrapText="1"/>
    </xf>
    <xf numFmtId="0" fontId="1" fillId="35" borderId="11" xfId="0" applyFont="1" applyFill="1" applyBorder="1" applyAlignment="1">
      <alignment horizontal="center" vertical="center"/>
    </xf>
    <xf numFmtId="0" fontId="15" fillId="4" borderId="12" xfId="0" applyFont="1" applyFill="1" applyBorder="1" applyAlignment="1">
      <alignment horizontal="center" vertical="center"/>
    </xf>
    <xf numFmtId="14" fontId="15" fillId="21" borderId="16" xfId="0" applyNumberFormat="1" applyFont="1" applyFill="1" applyBorder="1"/>
    <xf numFmtId="14" fontId="15" fillId="0" borderId="4" xfId="0" applyNumberFormat="1" applyFont="1" applyBorder="1"/>
    <xf numFmtId="14" fontId="15" fillId="0" borderId="14" xfId="0" applyNumberFormat="1" applyFont="1" applyBorder="1"/>
    <xf numFmtId="0" fontId="15" fillId="4" borderId="17"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11" xfId="0" applyFont="1" applyFill="1" applyBorder="1" applyAlignment="1">
      <alignment vertical="center"/>
    </xf>
    <xf numFmtId="0" fontId="14" fillId="0" borderId="17" xfId="0" applyFont="1" applyBorder="1" applyAlignment="1">
      <alignment horizontal="center" vertical="center"/>
    </xf>
    <xf numFmtId="0" fontId="15" fillId="0" borderId="20" xfId="0" applyFont="1" applyBorder="1"/>
    <xf numFmtId="15" fontId="0" fillId="0" borderId="20" xfId="0" applyNumberFormat="1" applyBorder="1" applyAlignment="1">
      <alignment horizontal="center" vertical="center"/>
    </xf>
    <xf numFmtId="0" fontId="14" fillId="0" borderId="19" xfId="0" applyFont="1" applyBorder="1" applyAlignment="1">
      <alignment horizontal="center" vertical="center"/>
    </xf>
    <xf numFmtId="0" fontId="15" fillId="0" borderId="0" xfId="0" applyFont="1"/>
    <xf numFmtId="0" fontId="15" fillId="23" borderId="12" xfId="0" applyFont="1" applyFill="1" applyBorder="1" applyAlignment="1">
      <alignment horizontal="center" wrapText="1"/>
    </xf>
    <xf numFmtId="166" fontId="0" fillId="0" borderId="19" xfId="0" applyNumberFormat="1" applyBorder="1" applyAlignment="1">
      <alignment horizontal="center" vertical="center"/>
    </xf>
    <xf numFmtId="0" fontId="0" fillId="0" borderId="26" xfId="0" applyBorder="1" applyAlignment="1">
      <alignment horizontal="center" vertical="center"/>
    </xf>
    <xf numFmtId="0" fontId="15" fillId="24" borderId="11" xfId="0" applyFont="1" applyFill="1" applyBorder="1" applyAlignment="1">
      <alignment vertical="center"/>
    </xf>
    <xf numFmtId="0" fontId="15" fillId="3" borderId="12" xfId="0" applyFont="1" applyFill="1" applyBorder="1" applyAlignment="1">
      <alignment horizontal="center" vertical="center" wrapText="1"/>
    </xf>
    <xf numFmtId="0" fontId="14" fillId="0" borderId="12" xfId="0" applyFont="1" applyBorder="1" applyAlignment="1">
      <alignment horizontal="center" vertical="center"/>
    </xf>
    <xf numFmtId="0" fontId="18" fillId="0" borderId="12" xfId="0" applyFont="1" applyBorder="1" applyAlignment="1">
      <alignment horizontal="center" vertical="center"/>
    </xf>
    <xf numFmtId="165" fontId="0" fillId="0" borderId="19" xfId="0" applyNumberFormat="1" applyBorder="1" applyAlignment="1">
      <alignment horizontal="center" vertical="center"/>
    </xf>
    <xf numFmtId="0" fontId="0" fillId="4" borderId="17" xfId="0" applyFill="1" applyBorder="1" applyAlignment="1">
      <alignment horizontal="center" vertical="center" wrapText="1"/>
    </xf>
    <xf numFmtId="0" fontId="15" fillId="23" borderId="12" xfId="0" applyFont="1" applyFill="1" applyBorder="1" applyAlignment="1">
      <alignment wrapText="1"/>
    </xf>
    <xf numFmtId="9" fontId="0" fillId="0" borderId="19" xfId="0" applyNumberFormat="1" applyBorder="1" applyAlignment="1">
      <alignment horizontal="center" vertical="center"/>
    </xf>
    <xf numFmtId="0" fontId="15" fillId="24" borderId="12" xfId="0" applyFont="1" applyFill="1" applyBorder="1" applyAlignment="1">
      <alignment wrapText="1"/>
    </xf>
    <xf numFmtId="14" fontId="0" fillId="0" borderId="19" xfId="0" applyNumberFormat="1" applyBorder="1" applyAlignment="1">
      <alignment horizontal="center" vertical="center"/>
    </xf>
    <xf numFmtId="15" fontId="0" fillId="0" borderId="23" xfId="0" applyNumberFormat="1" applyBorder="1" applyAlignment="1">
      <alignment horizontal="center" vertical="center"/>
    </xf>
    <xf numFmtId="0" fontId="15" fillId="4" borderId="16" xfId="0" applyFont="1" applyFill="1" applyBorder="1" applyAlignment="1">
      <alignment horizontal="center" vertical="center"/>
    </xf>
    <xf numFmtId="0" fontId="0" fillId="10" borderId="12" xfId="0" applyFill="1" applyBorder="1" applyAlignment="1">
      <alignment horizontal="center" vertical="center"/>
    </xf>
    <xf numFmtId="0" fontId="0" fillId="5" borderId="19" xfId="0" applyFill="1" applyBorder="1" applyAlignment="1">
      <alignment horizontal="center" vertical="center"/>
    </xf>
    <xf numFmtId="0" fontId="0" fillId="0" borderId="17" xfId="0" applyBorder="1" applyAlignment="1">
      <alignment horizontal="left" vertical="center"/>
    </xf>
    <xf numFmtId="0" fontId="0" fillId="0" borderId="12" xfId="0" applyBorder="1" applyAlignment="1">
      <alignment horizontal="left"/>
    </xf>
    <xf numFmtId="0" fontId="15" fillId="23" borderId="12" xfId="0" applyFont="1" applyFill="1" applyBorder="1" applyAlignment="1">
      <alignment horizontal="left" vertical="center" wrapText="1"/>
    </xf>
    <xf numFmtId="0" fontId="0" fillId="0" borderId="19" xfId="0" applyBorder="1" applyAlignment="1">
      <alignment horizontal="left"/>
    </xf>
    <xf numFmtId="0" fontId="0" fillId="0" borderId="19" xfId="0" applyBorder="1" applyAlignment="1">
      <alignment horizontal="left" vertical="center"/>
    </xf>
    <xf numFmtId="14" fontId="0" fillId="3" borderId="12" xfId="0" applyNumberFormat="1" applyFill="1" applyBorder="1" applyAlignment="1">
      <alignment horizontal="center" vertical="center"/>
    </xf>
    <xf numFmtId="0" fontId="28" fillId="7" borderId="11" xfId="0" applyFont="1" applyFill="1" applyBorder="1"/>
    <xf numFmtId="0" fontId="0" fillId="4" borderId="23" xfId="0" applyFill="1" applyBorder="1" applyAlignment="1">
      <alignment horizontal="center"/>
    </xf>
    <xf numFmtId="166" fontId="0" fillId="4" borderId="20" xfId="0" applyNumberFormat="1" applyFill="1" applyBorder="1" applyAlignment="1">
      <alignment horizontal="center" vertical="center" wrapText="1"/>
    </xf>
    <xf numFmtId="0" fontId="0" fillId="4" borderId="12" xfId="0" applyFill="1" applyBorder="1" applyAlignment="1">
      <alignment horizontal="center" vertical="center" wrapText="1"/>
    </xf>
    <xf numFmtId="0" fontId="5" fillId="4" borderId="12" xfId="7" applyFill="1" applyBorder="1" applyAlignment="1">
      <alignment horizontal="center" vertical="center" wrapText="1"/>
    </xf>
    <xf numFmtId="0" fontId="12" fillId="0" borderId="12" xfId="0" applyFont="1" applyBorder="1" applyAlignment="1">
      <alignment horizontal="center" vertical="center" wrapText="1"/>
    </xf>
    <xf numFmtId="14" fontId="15" fillId="0" borderId="12" xfId="0" applyNumberFormat="1" applyFont="1" applyBorder="1" applyAlignment="1">
      <alignment wrapText="1"/>
    </xf>
    <xf numFmtId="14" fontId="15" fillId="0" borderId="12" xfId="0" applyNumberFormat="1" applyFont="1" applyBorder="1" applyAlignment="1">
      <alignment horizontal="center" vertical="center" wrapText="1"/>
    </xf>
    <xf numFmtId="166" fontId="0" fillId="4" borderId="12" xfId="0" applyNumberFormat="1" applyFill="1" applyBorder="1" applyAlignment="1">
      <alignment horizontal="center" vertical="center" wrapText="1"/>
    </xf>
    <xf numFmtId="0" fontId="0" fillId="4" borderId="19" xfId="0" applyFill="1" applyBorder="1" applyAlignment="1">
      <alignment horizontal="center" vertical="center" wrapText="1"/>
    </xf>
    <xf numFmtId="167" fontId="0" fillId="0" borderId="12" xfId="4" applyNumberFormat="1" applyFont="1" applyBorder="1" applyAlignment="1">
      <alignment vertical="center" wrapText="1"/>
    </xf>
    <xf numFmtId="0" fontId="0" fillId="0" borderId="20" xfId="0" applyBorder="1" applyAlignment="1">
      <alignment horizontal="left"/>
    </xf>
    <xf numFmtId="15" fontId="0" fillId="0" borderId="12" xfId="0" applyNumberFormat="1" applyBorder="1" applyAlignment="1">
      <alignment horizontal="left" vertical="center"/>
    </xf>
    <xf numFmtId="167" fontId="0" fillId="0" borderId="12" xfId="4" applyNumberFormat="1" applyFont="1" applyBorder="1" applyAlignment="1">
      <alignment horizontal="left" vertical="center"/>
    </xf>
    <xf numFmtId="167" fontId="0" fillId="0" borderId="20" xfId="4" applyNumberFormat="1" applyFont="1" applyBorder="1" applyAlignment="1">
      <alignment horizontal="center" vertical="center"/>
    </xf>
    <xf numFmtId="0" fontId="0" fillId="0" borderId="12" xfId="0" quotePrefix="1" applyBorder="1" applyAlignment="1">
      <alignment horizontal="center" vertical="center"/>
    </xf>
    <xf numFmtId="0" fontId="15" fillId="0" borderId="16" xfId="0" applyFont="1" applyBorder="1" applyAlignment="1">
      <alignment horizontal="center" vertical="center"/>
    </xf>
    <xf numFmtId="0" fontId="0" fillId="4" borderId="20" xfId="0" applyFill="1" applyBorder="1"/>
    <xf numFmtId="167" fontId="0" fillId="0" borderId="19" xfId="4" applyNumberFormat="1" applyFont="1" applyBorder="1" applyAlignment="1">
      <alignment vertical="center"/>
    </xf>
    <xf numFmtId="9" fontId="0" fillId="0" borderId="19" xfId="2" applyFont="1" applyBorder="1" applyAlignment="1">
      <alignment horizontal="center" vertical="center"/>
    </xf>
    <xf numFmtId="0" fontId="14" fillId="25" borderId="12" xfId="0" applyFont="1" applyFill="1" applyBorder="1" applyAlignment="1">
      <alignment horizontal="center"/>
    </xf>
    <xf numFmtId="0" fontId="14" fillId="23" borderId="12" xfId="0" applyFont="1" applyFill="1" applyBorder="1" applyAlignment="1">
      <alignment horizontal="center" vertical="center"/>
    </xf>
    <xf numFmtId="0" fontId="14" fillId="0" borderId="19" xfId="0" applyFont="1" applyBorder="1" applyAlignment="1">
      <alignment horizontal="center" vertical="center" wrapText="1"/>
    </xf>
    <xf numFmtId="0" fontId="14" fillId="5" borderId="19" xfId="0" applyFont="1" applyFill="1" applyBorder="1" applyAlignment="1">
      <alignment horizontal="center" vertical="center"/>
    </xf>
    <xf numFmtId="14" fontId="15" fillId="21" borderId="1" xfId="0" applyNumberFormat="1" applyFont="1" applyFill="1" applyBorder="1" applyAlignment="1">
      <alignment wrapText="1"/>
    </xf>
    <xf numFmtId="14" fontId="15" fillId="21" borderId="5" xfId="0" applyNumberFormat="1" applyFont="1" applyFill="1" applyBorder="1" applyAlignment="1">
      <alignment wrapText="1"/>
    </xf>
    <xf numFmtId="0" fontId="15" fillId="4" borderId="12" xfId="0" applyFont="1" applyFill="1" applyBorder="1" applyAlignment="1">
      <alignment wrapText="1"/>
    </xf>
    <xf numFmtId="0" fontId="15" fillId="4" borderId="12" xfId="0" applyFont="1" applyFill="1" applyBorder="1" applyAlignment="1">
      <alignment vertical="center"/>
    </xf>
    <xf numFmtId="0" fontId="15" fillId="0" borderId="16" xfId="0" applyFont="1" applyBorder="1" applyAlignment="1">
      <alignment wrapText="1"/>
    </xf>
    <xf numFmtId="0" fontId="14" fillId="0" borderId="26" xfId="0" applyFont="1" applyBorder="1" applyAlignment="1">
      <alignment horizontal="center" vertical="center"/>
    </xf>
    <xf numFmtId="15" fontId="15" fillId="0" borderId="20" xfId="0" applyNumberFormat="1" applyFont="1" applyBorder="1" applyAlignment="1">
      <alignment horizontal="center" vertical="center"/>
    </xf>
    <xf numFmtId="15" fontId="15" fillId="0" borderId="18" xfId="0" applyNumberFormat="1" applyFont="1" applyBorder="1" applyAlignment="1">
      <alignment horizontal="center" vertical="center"/>
    </xf>
    <xf numFmtId="0" fontId="12" fillId="0" borderId="20" xfId="0" applyFont="1" applyBorder="1" applyAlignment="1">
      <alignment horizontal="center" vertical="center"/>
    </xf>
    <xf numFmtId="167" fontId="0" fillId="0" borderId="20" xfId="4" applyNumberFormat="1" applyFont="1" applyBorder="1" applyAlignment="1">
      <alignment horizontal="center" vertical="center" wrapText="1"/>
    </xf>
    <xf numFmtId="165" fontId="0" fillId="0" borderId="12" xfId="0" applyNumberFormat="1" applyBorder="1" applyAlignment="1">
      <alignment horizontal="left" vertical="center" wrapText="1"/>
    </xf>
    <xf numFmtId="0" fontId="15" fillId="24" borderId="12" xfId="0" applyFont="1" applyFill="1" applyBorder="1" applyAlignment="1">
      <alignment horizontal="center" vertical="center" wrapText="1"/>
    </xf>
    <xf numFmtId="166" fontId="0" fillId="4" borderId="18" xfId="0" applyNumberFormat="1" applyFill="1" applyBorder="1" applyAlignment="1">
      <alignment horizontal="center" vertical="center" wrapText="1"/>
    </xf>
    <xf numFmtId="0" fontId="0" fillId="0" borderId="23" xfId="0" applyBorder="1" applyAlignment="1">
      <alignment horizontal="center" vertical="center" wrapText="1"/>
    </xf>
    <xf numFmtId="0" fontId="0" fillId="4" borderId="16" xfId="0" applyFill="1" applyBorder="1" applyAlignment="1">
      <alignment horizontal="center" vertical="center" wrapText="1"/>
    </xf>
    <xf numFmtId="0" fontId="15" fillId="21" borderId="11" xfId="0" applyFont="1" applyFill="1" applyBorder="1" applyAlignment="1">
      <alignment wrapText="1"/>
    </xf>
    <xf numFmtId="14" fontId="15" fillId="21" borderId="11" xfId="0" applyNumberFormat="1" applyFont="1" applyFill="1" applyBorder="1" applyAlignment="1">
      <alignment wrapText="1"/>
    </xf>
    <xf numFmtId="14" fontId="0" fillId="0" borderId="12" xfId="0" applyNumberFormat="1" applyBorder="1" applyAlignment="1">
      <alignment horizontal="center" vertical="center" wrapText="1"/>
    </xf>
    <xf numFmtId="166" fontId="0" fillId="0" borderId="12" xfId="0" applyNumberFormat="1" applyBorder="1" applyAlignment="1">
      <alignment horizontal="center" vertical="center" wrapText="1"/>
    </xf>
    <xf numFmtId="0" fontId="14" fillId="4" borderId="17" xfId="0" applyFont="1" applyFill="1" applyBorder="1" applyAlignment="1">
      <alignment horizontal="center" vertical="center"/>
    </xf>
    <xf numFmtId="9" fontId="0" fillId="4" borderId="20" xfId="2" applyFont="1" applyFill="1" applyBorder="1" applyAlignment="1">
      <alignment horizontal="center" vertical="center"/>
    </xf>
    <xf numFmtId="0" fontId="0" fillId="4" borderId="12" xfId="0" applyFill="1" applyBorder="1" applyAlignment="1">
      <alignment wrapText="1"/>
    </xf>
    <xf numFmtId="0" fontId="23" fillId="0" borderId="19" xfId="0" applyFont="1" applyBorder="1" applyAlignment="1">
      <alignment horizontal="left" vertical="center" wrapText="1"/>
    </xf>
    <xf numFmtId="9" fontId="0" fillId="4" borderId="19" xfId="2" applyFont="1" applyFill="1" applyBorder="1" applyAlignment="1">
      <alignment horizontal="center" vertical="center"/>
    </xf>
    <xf numFmtId="167" fontId="0" fillId="0" borderId="12" xfId="4" applyNumberFormat="1" applyFont="1" applyFill="1" applyBorder="1" applyAlignment="1">
      <alignment vertical="center"/>
    </xf>
    <xf numFmtId="167" fontId="0" fillId="0" borderId="12" xfId="4" applyNumberFormat="1" applyFont="1" applyFill="1" applyBorder="1" applyAlignment="1">
      <alignment horizontal="center" vertical="center"/>
    </xf>
    <xf numFmtId="165" fontId="0" fillId="0" borderId="19" xfId="0" applyNumberFormat="1" applyBorder="1" applyAlignment="1">
      <alignment horizontal="center"/>
    </xf>
    <xf numFmtId="9" fontId="0" fillId="0" borderId="19" xfId="0" applyNumberFormat="1" applyBorder="1" applyAlignment="1">
      <alignment horizontal="center"/>
    </xf>
    <xf numFmtId="0" fontId="18" fillId="0" borderId="12" xfId="0" applyFont="1" applyBorder="1" applyAlignment="1">
      <alignment horizontal="center" vertical="center" wrapText="1"/>
    </xf>
    <xf numFmtId="14" fontId="0" fillId="3" borderId="12" xfId="0" applyNumberFormat="1" applyFill="1" applyBorder="1" applyAlignment="1">
      <alignment horizontal="center" vertical="center" wrapText="1"/>
    </xf>
    <xf numFmtId="165" fontId="0" fillId="0" borderId="19" xfId="0" applyNumberFormat="1" applyBorder="1"/>
    <xf numFmtId="0" fontId="24" fillId="0" borderId="19" xfId="0" applyFont="1" applyBorder="1" applyAlignment="1">
      <alignment vertical="center"/>
    </xf>
    <xf numFmtId="0" fontId="0" fillId="0" borderId="16" xfId="0" applyBorder="1" applyAlignment="1">
      <alignment horizontal="center"/>
    </xf>
    <xf numFmtId="0" fontId="6" fillId="0" borderId="17" xfId="0" applyFont="1" applyBorder="1" applyAlignment="1">
      <alignment horizontal="center" vertical="center" wrapText="1"/>
    </xf>
    <xf numFmtId="15" fontId="0" fillId="0" borderId="18" xfId="0" applyNumberFormat="1" applyBorder="1" applyAlignment="1">
      <alignment horizontal="center" vertical="center"/>
    </xf>
    <xf numFmtId="0" fontId="15" fillId="24" borderId="12" xfId="0" applyFont="1" applyFill="1" applyBorder="1" applyAlignment="1">
      <alignment horizontal="center" vertical="center"/>
    </xf>
    <xf numFmtId="14" fontId="0" fillId="0" borderId="11" xfId="0" applyNumberFormat="1" applyBorder="1" applyAlignment="1">
      <alignment horizontal="center" wrapText="1"/>
    </xf>
    <xf numFmtId="14" fontId="15" fillId="0" borderId="20" xfId="0" applyNumberFormat="1" applyFont="1" applyBorder="1"/>
    <xf numFmtId="0" fontId="15" fillId="0" borderId="19" xfId="0" applyFont="1" applyBorder="1" applyAlignment="1">
      <alignment horizontal="left" vertical="center" wrapText="1"/>
    </xf>
    <xf numFmtId="0" fontId="15" fillId="5" borderId="19" xfId="0" applyFont="1" applyFill="1" applyBorder="1" applyAlignment="1">
      <alignment horizontal="center" vertical="center"/>
    </xf>
    <xf numFmtId="0" fontId="0" fillId="0" borderId="19" xfId="0" applyBorder="1" applyAlignment="1">
      <alignment horizontal="center" wrapText="1"/>
    </xf>
    <xf numFmtId="14" fontId="15" fillId="0" borderId="19" xfId="0" applyNumberFormat="1" applyFont="1" applyBorder="1"/>
    <xf numFmtId="14" fontId="15" fillId="0" borderId="23" xfId="0" applyNumberFormat="1" applyFont="1" applyBorder="1"/>
    <xf numFmtId="0" fontId="15" fillId="0" borderId="19" xfId="0" applyFont="1" applyBorder="1" applyAlignment="1">
      <alignment vertical="center" wrapText="1"/>
    </xf>
    <xf numFmtId="0" fontId="15" fillId="0" borderId="20" xfId="0" applyFont="1" applyBorder="1" applyAlignment="1">
      <alignment horizontal="center" vertical="center"/>
    </xf>
    <xf numFmtId="0" fontId="0" fillId="0" borderId="16" xfId="0" applyBorder="1" applyAlignment="1">
      <alignment horizontal="left" vertical="center"/>
    </xf>
    <xf numFmtId="0" fontId="28" fillId="0" borderId="17" xfId="0" applyFont="1" applyBorder="1" applyAlignment="1">
      <alignment wrapText="1"/>
    </xf>
    <xf numFmtId="0" fontId="0" fillId="0" borderId="20" xfId="0" applyBorder="1" applyAlignment="1">
      <alignment horizontal="center" wrapText="1"/>
    </xf>
    <xf numFmtId="0" fontId="0" fillId="0" borderId="12" xfId="0" applyBorder="1" applyAlignment="1">
      <alignment horizontal="center" wrapText="1"/>
    </xf>
    <xf numFmtId="0" fontId="28" fillId="23" borderId="12" xfId="0" applyFont="1" applyFill="1" applyBorder="1" applyAlignment="1">
      <alignment wrapText="1"/>
    </xf>
    <xf numFmtId="0" fontId="18" fillId="0" borderId="20" xfId="0" applyFont="1" applyBorder="1" applyAlignment="1">
      <alignment horizontal="center" vertical="center"/>
    </xf>
    <xf numFmtId="0" fontId="12" fillId="0" borderId="19" xfId="0" applyFont="1" applyBorder="1" applyAlignment="1">
      <alignment horizontal="center" vertical="center" wrapText="1"/>
    </xf>
    <xf numFmtId="0" fontId="12" fillId="0" borderId="17" xfId="0" applyFont="1" applyBorder="1" applyAlignment="1">
      <alignment horizontal="center" vertical="center"/>
    </xf>
    <xf numFmtId="15" fontId="15" fillId="0" borderId="19" xfId="0" applyNumberFormat="1" applyFont="1" applyBorder="1" applyAlignment="1">
      <alignment horizontal="center" vertical="center"/>
    </xf>
    <xf numFmtId="0" fontId="15" fillId="30" borderId="12" xfId="0" applyFont="1" applyFill="1" applyBorder="1" applyAlignment="1">
      <alignment horizontal="center" vertical="center" wrapText="1"/>
    </xf>
    <xf numFmtId="14" fontId="0" fillId="0" borderId="20" xfId="0" applyNumberFormat="1" applyBorder="1" applyAlignment="1">
      <alignment horizontal="center" vertical="center" wrapText="1"/>
    </xf>
    <xf numFmtId="0" fontId="28" fillId="7" borderId="18" xfId="0" applyFont="1" applyFill="1" applyBorder="1"/>
    <xf numFmtId="165" fontId="0" fillId="0" borderId="17" xfId="0" applyNumberFormat="1" applyBorder="1" applyAlignment="1">
      <alignment horizontal="center" vertical="center" wrapText="1"/>
    </xf>
    <xf numFmtId="0" fontId="15" fillId="3" borderId="12" xfId="0" applyFont="1" applyFill="1" applyBorder="1" applyAlignment="1">
      <alignment horizontal="center" vertical="center"/>
    </xf>
    <xf numFmtId="0" fontId="15" fillId="4" borderId="19" xfId="0" applyFont="1" applyFill="1" applyBorder="1" applyAlignment="1">
      <alignment horizontal="center" vertical="center"/>
    </xf>
    <xf numFmtId="0" fontId="18" fillId="0" borderId="19" xfId="0" applyFont="1" applyBorder="1" applyAlignment="1">
      <alignment horizontal="center" vertical="center"/>
    </xf>
    <xf numFmtId="14" fontId="15" fillId="0" borderId="26" xfId="0" applyNumberFormat="1" applyFont="1" applyBorder="1"/>
    <xf numFmtId="0" fontId="18" fillId="0" borderId="20" xfId="0" applyFont="1" applyBorder="1" applyAlignment="1">
      <alignment vertical="center"/>
    </xf>
    <xf numFmtId="0" fontId="18" fillId="0" borderId="31" xfId="0" applyFont="1" applyBorder="1" applyAlignment="1">
      <alignment vertical="center"/>
    </xf>
    <xf numFmtId="0" fontId="6" fillId="0" borderId="19" xfId="0" applyFont="1" applyBorder="1" applyAlignment="1">
      <alignment horizontal="left" vertical="center" wrapText="1"/>
    </xf>
    <xf numFmtId="14" fontId="0" fillId="4" borderId="11" xfId="0" applyNumberFormat="1" applyFill="1" applyBorder="1"/>
    <xf numFmtId="0" fontId="28" fillId="20" borderId="11" xfId="0" applyFont="1" applyFill="1" applyBorder="1" applyAlignment="1">
      <alignment horizontal="center" vertical="center"/>
    </xf>
    <xf numFmtId="0" fontId="0" fillId="4" borderId="11" xfId="0" applyFill="1" applyBorder="1" applyAlignment="1">
      <alignment horizontal="left" wrapText="1"/>
    </xf>
    <xf numFmtId="167" fontId="0" fillId="4" borderId="20" xfId="4" applyNumberFormat="1" applyFont="1" applyFill="1" applyBorder="1" applyAlignment="1">
      <alignment horizontal="center" vertical="center"/>
    </xf>
    <xf numFmtId="0" fontId="0" fillId="4" borderId="23" xfId="0" applyFill="1" applyBorder="1" applyAlignment="1">
      <alignment horizontal="center" vertical="center"/>
    </xf>
    <xf numFmtId="0" fontId="0" fillId="4" borderId="20" xfId="0" applyFill="1" applyBorder="1" applyAlignment="1">
      <alignment horizontal="center" vertical="center"/>
    </xf>
    <xf numFmtId="0" fontId="0" fillId="4" borderId="25" xfId="0" applyFill="1" applyBorder="1" applyAlignment="1">
      <alignment horizontal="center"/>
    </xf>
    <xf numFmtId="166" fontId="0" fillId="4" borderId="12" xfId="0" applyNumberFormat="1" applyFill="1" applyBorder="1" applyAlignment="1">
      <alignment horizontal="center" vertical="center"/>
    </xf>
    <xf numFmtId="167" fontId="0" fillId="4" borderId="12" xfId="4" applyNumberFormat="1" applyFont="1" applyFill="1" applyBorder="1" applyAlignment="1">
      <alignment horizontal="center" vertical="center"/>
    </xf>
    <xf numFmtId="0" fontId="5" fillId="4" borderId="17" xfId="7" applyFill="1" applyBorder="1" applyAlignment="1">
      <alignment horizontal="center" vertical="center" wrapText="1"/>
    </xf>
    <xf numFmtId="0" fontId="0" fillId="0" borderId="26" xfId="0" applyBorder="1" applyAlignment="1">
      <alignment horizontal="center" vertical="center" wrapText="1"/>
    </xf>
    <xf numFmtId="167" fontId="0" fillId="0" borderId="18" xfId="4" applyNumberFormat="1" applyFont="1" applyBorder="1" applyAlignment="1">
      <alignment horizontal="center" vertical="center" wrapText="1"/>
    </xf>
    <xf numFmtId="0" fontId="22" fillId="0" borderId="19" xfId="0" applyFont="1" applyBorder="1" applyAlignment="1">
      <alignment horizontal="left" vertical="center" wrapText="1"/>
    </xf>
    <xf numFmtId="0" fontId="0" fillId="0" borderId="18" xfId="0" applyBorder="1"/>
    <xf numFmtId="0" fontId="14" fillId="0" borderId="12" xfId="0" applyFont="1" applyBorder="1" applyAlignment="1">
      <alignment horizontal="center" vertical="center" wrapText="1"/>
    </xf>
    <xf numFmtId="166" fontId="0" fillId="0" borderId="19" xfId="0" applyNumberFormat="1" applyBorder="1" applyAlignment="1">
      <alignment vertical="center"/>
    </xf>
    <xf numFmtId="0" fontId="15" fillId="21" borderId="12" xfId="0" applyFont="1" applyFill="1" applyBorder="1"/>
    <xf numFmtId="14" fontId="15" fillId="4" borderId="12" xfId="0" applyNumberFormat="1" applyFont="1" applyFill="1" applyBorder="1"/>
    <xf numFmtId="15" fontId="0" fillId="4" borderId="12" xfId="0" applyNumberFormat="1" applyFill="1" applyBorder="1" applyAlignment="1">
      <alignment horizontal="center" vertical="center"/>
    </xf>
    <xf numFmtId="0" fontId="15" fillId="4" borderId="19" xfId="0" applyFont="1" applyFill="1" applyBorder="1" applyAlignment="1">
      <alignment wrapText="1"/>
    </xf>
    <xf numFmtId="14" fontId="15" fillId="4" borderId="19" xfId="0" applyNumberFormat="1" applyFont="1" applyFill="1" applyBorder="1" applyAlignment="1">
      <alignment horizontal="center" vertical="center"/>
    </xf>
    <xf numFmtId="15" fontId="15" fillId="4" borderId="19" xfId="0" applyNumberFormat="1" applyFont="1" applyFill="1" applyBorder="1" applyAlignment="1">
      <alignment horizontal="center" vertical="center"/>
    </xf>
    <xf numFmtId="167" fontId="0" fillId="4" borderId="19" xfId="4" applyNumberFormat="1" applyFont="1" applyFill="1" applyBorder="1" applyAlignment="1">
      <alignment horizontal="center" vertical="center"/>
    </xf>
    <xf numFmtId="9" fontId="0" fillId="0" borderId="20" xfId="0" applyNumberFormat="1" applyBorder="1" applyAlignment="1">
      <alignment horizontal="center" vertical="center"/>
    </xf>
    <xf numFmtId="167" fontId="0" fillId="0" borderId="20" xfId="4" applyNumberFormat="1" applyFont="1" applyFill="1" applyBorder="1" applyAlignment="1">
      <alignment vertical="center"/>
    </xf>
    <xf numFmtId="167" fontId="0" fillId="0" borderId="20" xfId="4" applyNumberFormat="1" applyFont="1" applyBorder="1" applyAlignment="1">
      <alignment vertical="center"/>
    </xf>
    <xf numFmtId="14" fontId="0" fillId="3" borderId="19" xfId="0" applyNumberFormat="1" applyFill="1" applyBorder="1" applyAlignment="1">
      <alignment horizontal="center" vertical="center"/>
    </xf>
    <xf numFmtId="0" fontId="32" fillId="0" borderId="20" xfId="0" applyFont="1" applyBorder="1" applyAlignment="1">
      <alignment vertical="center"/>
    </xf>
    <xf numFmtId="0" fontId="32" fillId="0" borderId="11" xfId="0" applyFont="1" applyBorder="1" applyAlignment="1">
      <alignment vertical="center"/>
    </xf>
    <xf numFmtId="0" fontId="16" fillId="18" borderId="11" xfId="0" applyFont="1" applyFill="1" applyBorder="1" applyAlignment="1">
      <alignment vertical="center"/>
    </xf>
    <xf numFmtId="0" fontId="30" fillId="18" borderId="11" xfId="0" applyFont="1" applyFill="1" applyBorder="1" applyAlignment="1">
      <alignment vertical="center"/>
    </xf>
    <xf numFmtId="0" fontId="0" fillId="0" borderId="20" xfId="0" applyBorder="1" applyAlignment="1">
      <alignment vertical="center"/>
    </xf>
    <xf numFmtId="0" fontId="3" fillId="4" borderId="11" xfId="1" applyFill="1" applyBorder="1" applyAlignment="1">
      <alignment vertical="center"/>
    </xf>
    <xf numFmtId="0" fontId="0" fillId="4" borderId="20" xfId="0" applyFill="1" applyBorder="1" applyAlignment="1">
      <alignment vertical="center"/>
    </xf>
    <xf numFmtId="0" fontId="0" fillId="4" borderId="11" xfId="0" applyFill="1" applyBorder="1" applyAlignment="1">
      <alignment vertical="center"/>
    </xf>
    <xf numFmtId="0" fontId="17" fillId="4" borderId="11" xfId="0" applyFont="1" applyFill="1" applyBorder="1" applyAlignment="1">
      <alignment vertical="center"/>
    </xf>
    <xf numFmtId="0" fontId="24" fillId="4" borderId="11" xfId="0" applyFont="1" applyFill="1" applyBorder="1" applyAlignment="1">
      <alignment vertical="center" readingOrder="1"/>
    </xf>
    <xf numFmtId="1" fontId="15" fillId="0" borderId="11" xfId="0" applyNumberFormat="1" applyFont="1" applyBorder="1" applyAlignment="1">
      <alignment vertical="center"/>
    </xf>
    <xf numFmtId="2" fontId="15" fillId="0" borderId="11" xfId="0" applyNumberFormat="1" applyFont="1" applyBorder="1" applyAlignment="1">
      <alignment vertical="center"/>
    </xf>
    <xf numFmtId="0" fontId="15" fillId="31" borderId="11" xfId="0" applyFont="1" applyFill="1" applyBorder="1" applyAlignment="1">
      <alignment vertical="center" wrapText="1"/>
    </xf>
    <xf numFmtId="14" fontId="0" fillId="0" borderId="11" xfId="0" applyNumberFormat="1" applyBorder="1" applyAlignment="1">
      <alignment vertical="center" wrapText="1"/>
    </xf>
    <xf numFmtId="1" fontId="15" fillId="0" borderId="11" xfId="0" applyNumberFormat="1" applyFont="1" applyBorder="1"/>
    <xf numFmtId="2" fontId="0" fillId="4" borderId="11" xfId="0" applyNumberFormat="1" applyFill="1" applyBorder="1" applyAlignment="1">
      <alignment vertical="center"/>
    </xf>
    <xf numFmtId="2" fontId="15" fillId="0" borderId="11" xfId="0" applyNumberFormat="1" applyFont="1" applyBorder="1"/>
    <xf numFmtId="0" fontId="0" fillId="4" borderId="11" xfId="0" applyFill="1" applyBorder="1" applyAlignment="1">
      <alignment vertical="center" wrapText="1"/>
    </xf>
    <xf numFmtId="0" fontId="3" fillId="4" borderId="11" xfId="1" quotePrefix="1" applyFill="1" applyBorder="1" applyAlignment="1">
      <alignment vertical="center"/>
    </xf>
    <xf numFmtId="14" fontId="0" fillId="4" borderId="11" xfId="0" applyNumberFormat="1" applyFill="1" applyBorder="1" applyAlignment="1">
      <alignment vertical="center"/>
    </xf>
    <xf numFmtId="0" fontId="15" fillId="0" borderId="20" xfId="0" applyFont="1" applyBorder="1" applyAlignment="1">
      <alignment vertical="center"/>
    </xf>
    <xf numFmtId="0" fontId="17" fillId="0" borderId="11" xfId="0" applyFont="1" applyBorder="1" applyAlignment="1">
      <alignment vertical="center"/>
    </xf>
    <xf numFmtId="0" fontId="25" fillId="28" borderId="11" xfId="0" applyFont="1" applyFill="1" applyBorder="1" applyAlignment="1">
      <alignment vertical="center" wrapText="1"/>
    </xf>
    <xf numFmtId="0" fontId="0" fillId="12" borderId="11" xfId="0" applyFill="1" applyBorder="1" applyAlignment="1">
      <alignment vertical="center"/>
    </xf>
    <xf numFmtId="0" fontId="15" fillId="12" borderId="11" xfId="0" applyFont="1" applyFill="1" applyBorder="1" applyAlignment="1">
      <alignment vertical="center"/>
    </xf>
    <xf numFmtId="0" fontId="3" fillId="0" borderId="11" xfId="1" applyFill="1" applyBorder="1" applyAlignment="1">
      <alignment vertical="center"/>
    </xf>
    <xf numFmtId="0" fontId="18" fillId="12" borderId="11" xfId="0" applyFont="1" applyFill="1" applyBorder="1" applyAlignment="1">
      <alignment vertical="center"/>
    </xf>
    <xf numFmtId="0" fontId="28" fillId="0" borderId="11" xfId="0" applyFont="1" applyBorder="1" applyAlignment="1">
      <alignment vertical="center"/>
    </xf>
    <xf numFmtId="0" fontId="28" fillId="12" borderId="11" xfId="0" applyFont="1" applyFill="1" applyBorder="1" applyAlignment="1">
      <alignment vertical="center"/>
    </xf>
    <xf numFmtId="0" fontId="15" fillId="21" borderId="11" xfId="0" applyFont="1" applyFill="1" applyBorder="1" applyAlignment="1">
      <alignment vertical="center"/>
    </xf>
    <xf numFmtId="0" fontId="0" fillId="0" borderId="19" xfId="0" applyBorder="1" applyAlignment="1">
      <alignment vertical="center"/>
    </xf>
    <xf numFmtId="0" fontId="15" fillId="0" borderId="19" xfId="0" applyFont="1" applyBorder="1" applyAlignment="1">
      <alignment vertical="center"/>
    </xf>
    <xf numFmtId="0" fontId="23" fillId="0" borderId="11" xfId="0" applyFont="1" applyBorder="1" applyAlignment="1">
      <alignment vertical="center" wrapText="1"/>
    </xf>
    <xf numFmtId="0" fontId="15" fillId="34" borderId="11" xfId="0" applyFont="1" applyFill="1" applyBorder="1" applyAlignment="1">
      <alignment vertical="center"/>
    </xf>
    <xf numFmtId="0" fontId="23" fillId="35" borderId="11" xfId="0" applyFont="1" applyFill="1" applyBorder="1" applyAlignment="1">
      <alignment vertical="center" wrapText="1"/>
    </xf>
    <xf numFmtId="0" fontId="15" fillId="23" borderId="11" xfId="0" applyFont="1" applyFill="1" applyBorder="1" applyAlignment="1">
      <alignment vertical="center" wrapText="1"/>
    </xf>
    <xf numFmtId="0" fontId="12" fillId="0" borderId="11" xfId="0" applyFont="1" applyBorder="1" applyAlignment="1">
      <alignment vertical="center"/>
    </xf>
    <xf numFmtId="0" fontId="15" fillId="23" borderId="11" xfId="0" applyFont="1" applyFill="1" applyBorder="1" applyAlignment="1">
      <alignment vertical="center"/>
    </xf>
    <xf numFmtId="0" fontId="15" fillId="30" borderId="11" xfId="0" applyFont="1" applyFill="1" applyBorder="1" applyAlignment="1">
      <alignment vertical="center" wrapText="1"/>
    </xf>
    <xf numFmtId="0" fontId="6" fillId="0" borderId="11" xfId="0" applyFont="1" applyBorder="1" applyAlignment="1">
      <alignment vertical="center" wrapText="1"/>
    </xf>
    <xf numFmtId="0" fontId="15" fillId="26" borderId="11" xfId="0" applyFont="1" applyFill="1" applyBorder="1" applyAlignment="1">
      <alignment vertical="center" wrapText="1"/>
    </xf>
    <xf numFmtId="0" fontId="15" fillId="32" borderId="11" xfId="0" applyFont="1" applyFill="1" applyBorder="1" applyAlignment="1">
      <alignment vertical="center"/>
    </xf>
    <xf numFmtId="0" fontId="15" fillId="33" borderId="11" xfId="0" applyFont="1" applyFill="1" applyBorder="1" applyAlignment="1">
      <alignment vertical="center" wrapText="1"/>
    </xf>
    <xf numFmtId="0" fontId="1" fillId="8" borderId="1" xfId="0" applyFont="1" applyFill="1" applyBorder="1" applyAlignment="1">
      <alignment horizontal="center"/>
    </xf>
    <xf numFmtId="0" fontId="31" fillId="17" borderId="11" xfId="0" applyFont="1" applyFill="1" applyBorder="1" applyAlignment="1">
      <alignment vertical="center" wrapText="1"/>
    </xf>
    <xf numFmtId="0" fontId="0" fillId="7" borderId="11" xfId="0" applyFill="1" applyBorder="1" applyAlignment="1">
      <alignment vertical="center"/>
    </xf>
    <xf numFmtId="0" fontId="1" fillId="0" borderId="11" xfId="0" applyFont="1" applyBorder="1" applyAlignment="1">
      <alignment horizontal="center" vertical="center"/>
    </xf>
    <xf numFmtId="15" fontId="15" fillId="0" borderId="16" xfId="0" applyNumberFormat="1" applyFont="1" applyBorder="1" applyAlignment="1">
      <alignment horizontal="center" vertical="center"/>
    </xf>
    <xf numFmtId="15" fontId="15" fillId="0" borderId="28" xfId="0" applyNumberFormat="1" applyFont="1" applyBorder="1" applyAlignment="1">
      <alignment horizontal="center" vertical="center"/>
    </xf>
    <xf numFmtId="15" fontId="15" fillId="0" borderId="18" xfId="0" applyNumberFormat="1" applyFont="1" applyBorder="1" applyAlignment="1">
      <alignment horizontal="center" vertical="center"/>
    </xf>
    <xf numFmtId="15" fontId="15" fillId="0" borderId="29" xfId="0" applyNumberFormat="1" applyFont="1" applyBorder="1" applyAlignment="1">
      <alignment horizontal="center" vertical="center"/>
    </xf>
    <xf numFmtId="15" fontId="15" fillId="0" borderId="0" xfId="0" applyNumberFormat="1" applyFont="1" applyAlignment="1">
      <alignment horizontal="center" vertical="center"/>
    </xf>
    <xf numFmtId="15" fontId="15" fillId="0" borderId="27" xfId="0" applyNumberFormat="1" applyFont="1" applyBorder="1" applyAlignment="1">
      <alignment horizontal="center" vertical="center"/>
    </xf>
    <xf numFmtId="15" fontId="15" fillId="0" borderId="26" xfId="0" applyNumberFormat="1" applyFont="1" applyBorder="1" applyAlignment="1">
      <alignment horizontal="center" vertical="center"/>
    </xf>
    <xf numFmtId="15" fontId="15" fillId="0" borderId="30" xfId="0" applyNumberFormat="1" applyFont="1" applyBorder="1" applyAlignment="1">
      <alignment horizontal="center" vertical="center"/>
    </xf>
    <xf numFmtId="15" fontId="15" fillId="0" borderId="23" xfId="0" applyNumberFormat="1" applyFont="1"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cellXfs>
  <cellStyles count="8">
    <cellStyle name="Comma" xfId="4" builtinId="3"/>
    <cellStyle name="Comma 2" xfId="3" xr:uid="{00000000-0005-0000-0000-000001000000}"/>
    <cellStyle name="Hyperlink" xfId="1" builtinId="8"/>
    <cellStyle name="Normal" xfId="0" builtinId="0"/>
    <cellStyle name="Normal 3" xfId="7" xr:uid="{00000000-0005-0000-0000-000004000000}"/>
    <cellStyle name="Normal 4" xfId="5" xr:uid="{00000000-0005-0000-0000-000005000000}"/>
    <cellStyle name="Normal 8" xfId="6" xr:uid="{00000000-0005-0000-0000-000006000000}"/>
    <cellStyle name="Percent" xfId="2" builtinId="5"/>
  </cellStyles>
  <dxfs count="23">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rgb="FFFFCC99"/>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FF00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solid">
          <fgColor indexed="64"/>
          <bgColor rgb="FFFF00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i val="0"/>
        <strike val="0"/>
        <condense val="0"/>
        <extend val="0"/>
        <outline val="0"/>
        <shadow val="0"/>
        <u val="none"/>
        <vertAlign val="baseline"/>
        <sz val="11"/>
        <color rgb="FF000000"/>
        <name val="Calibri"/>
        <scheme val="none"/>
      </font>
      <fill>
        <patternFill patternType="solid">
          <fgColor rgb="FF000000"/>
          <bgColor rgb="FFCCFFCC"/>
        </patternFill>
      </fill>
      <alignment horizontal="general"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FFCCFF"/>
      <color rgb="FF66FFFF"/>
      <color rgb="FFFFCC99"/>
      <color rgb="FF66FFCC"/>
      <color rgb="FFCCFFCC"/>
      <color rgb="FFFF0000"/>
      <color rgb="FFFF66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DEVELOPER INFO'!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DEVELOPER INFO'!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1" Type="http://schemas.openxmlformats.org/officeDocument/2006/relationships/hyperlink" Target="#MENU!A1"/></Relationships>
</file>

<file path=xl/drawings/_rels/drawing13.xml.rels><?xml version="1.0" encoding="UTF-8" standalone="yes"?>
<Relationships xmlns="http://schemas.openxmlformats.org/package/2006/relationships"><Relationship Id="rId1" Type="http://schemas.openxmlformats.org/officeDocument/2006/relationships/hyperlink" Target="#MENU!A1"/></Relationships>
</file>

<file path=xl/drawings/_rels/drawing14.xml.rels><?xml version="1.0" encoding="UTF-8" standalone="yes"?>
<Relationships xmlns="http://schemas.openxmlformats.org/package/2006/relationships"><Relationship Id="rId1" Type="http://schemas.openxmlformats.org/officeDocument/2006/relationships/hyperlink" Target="#MENU!A1"/></Relationships>
</file>

<file path=xl/drawings/_rels/drawing15.xml.rels><?xml version="1.0" encoding="UTF-8" standalone="yes"?>
<Relationships xmlns="http://schemas.openxmlformats.org/package/2006/relationships"><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1" Type="http://schemas.openxmlformats.org/officeDocument/2006/relationships/hyperlink" Target="#MENU!A1"/></Relationships>
</file>

<file path=xl/drawings/_rels/drawing19.xml.rels><?xml version="1.0" encoding="UTF-8" standalone="yes"?>
<Relationships xmlns="http://schemas.openxmlformats.org/package/2006/relationships"><Relationship Id="rId1" Type="http://schemas.openxmlformats.org/officeDocument/2006/relationships/hyperlink" Target="#MENU!A1"/></Relationships>
</file>

<file path=xl/drawings/_rels/drawing20.xml.rels><?xml version="1.0" encoding="UTF-8" standalone="yes"?>
<Relationships xmlns="http://schemas.openxmlformats.org/package/2006/relationships"><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1" Type="http://schemas.openxmlformats.org/officeDocument/2006/relationships/hyperlink" Target="#MENU!A1"/></Relationships>
</file>

<file path=xl/drawings/_rels/drawing22.xml.rels><?xml version="1.0" encoding="UTF-8" standalone="yes"?>
<Relationships xmlns="http://schemas.openxmlformats.org/package/2006/relationships"><Relationship Id="rId1" Type="http://schemas.openxmlformats.org/officeDocument/2006/relationships/hyperlink" Target="#MENU!A1"/></Relationships>
</file>

<file path=xl/drawings/_rels/drawing23.xml.rels><?xml version="1.0" encoding="UTF-8" standalone="yes"?>
<Relationships xmlns="http://schemas.openxmlformats.org/package/2006/relationships"><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19</xdr:col>
      <xdr:colOff>82203</xdr:colOff>
      <xdr:row>0</xdr:row>
      <xdr:rowOff>45146</xdr:rowOff>
    </xdr:from>
    <xdr:to>
      <xdr:col>20</xdr:col>
      <xdr:colOff>139353</xdr:colOff>
      <xdr:row>1</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5A904BC-CFD6-4A1F-A750-8E147C0E9BD0}"/>
            </a:ext>
          </a:extLst>
        </xdr:cNvPr>
        <xdr:cNvSpPr/>
      </xdr:nvSpPr>
      <xdr:spPr>
        <a:xfrm>
          <a:off x="15769878" y="235646"/>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82203</xdr:colOff>
      <xdr:row>0</xdr:row>
      <xdr:rowOff>45146</xdr:rowOff>
    </xdr:from>
    <xdr:to>
      <xdr:col>20</xdr:col>
      <xdr:colOff>139353</xdr:colOff>
      <xdr:row>1</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C224A59-EE68-40F1-9D63-ED6984E82E26}"/>
            </a:ext>
          </a:extLst>
        </xdr:cNvPr>
        <xdr:cNvSpPr/>
      </xdr:nvSpPr>
      <xdr:spPr>
        <a:xfrm>
          <a:off x="15769878" y="235646"/>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82203</xdr:colOff>
      <xdr:row>0</xdr:row>
      <xdr:rowOff>45146</xdr:rowOff>
    </xdr:from>
    <xdr:to>
      <xdr:col>20</xdr:col>
      <xdr:colOff>139353</xdr:colOff>
      <xdr:row>1</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15177423" y="228026"/>
          <a:ext cx="666750" cy="28765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85725</xdr:colOff>
      <xdr:row>0</xdr:row>
      <xdr:rowOff>47625</xdr:rowOff>
    </xdr:from>
    <xdr:to>
      <xdr:col>19</xdr:col>
      <xdr:colOff>247650</xdr:colOff>
      <xdr:row>1</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4839950" y="47625"/>
          <a:ext cx="771525"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82203</xdr:colOff>
      <xdr:row>0</xdr:row>
      <xdr:rowOff>45146</xdr:rowOff>
    </xdr:from>
    <xdr:to>
      <xdr:col>20</xdr:col>
      <xdr:colOff>139353</xdr:colOff>
      <xdr:row>1</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13274328" y="235646"/>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171450</xdr:colOff>
      <xdr:row>0</xdr:row>
      <xdr:rowOff>85725</xdr:rowOff>
    </xdr:from>
    <xdr:to>
      <xdr:col>21</xdr:col>
      <xdr:colOff>228600</xdr:colOff>
      <xdr:row>2</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16887825" y="85725"/>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20</xdr:col>
      <xdr:colOff>28575</xdr:colOff>
      <xdr:row>0</xdr:row>
      <xdr:rowOff>38100</xdr:rowOff>
    </xdr:from>
    <xdr:to>
      <xdr:col>21</xdr:col>
      <xdr:colOff>266700</xdr:colOff>
      <xdr:row>1</xdr:row>
      <xdr:rowOff>133350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19202400" y="38100"/>
          <a:ext cx="847725"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55470</xdr:colOff>
      <xdr:row>0</xdr:row>
      <xdr:rowOff>56029</xdr:rowOff>
    </xdr:from>
    <xdr:to>
      <xdr:col>22</xdr:col>
      <xdr:colOff>78443</xdr:colOff>
      <xdr:row>1</xdr:row>
      <xdr:rowOff>89648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20192441" y="56029"/>
          <a:ext cx="628090" cy="224119"/>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19050</xdr:colOff>
      <xdr:row>0</xdr:row>
      <xdr:rowOff>38100</xdr:rowOff>
    </xdr:from>
    <xdr:to>
      <xdr:col>20</xdr:col>
      <xdr:colOff>133350</xdr:colOff>
      <xdr:row>1</xdr:row>
      <xdr:rowOff>114300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A00-000004000000}"/>
            </a:ext>
          </a:extLst>
        </xdr:cNvPr>
        <xdr:cNvSpPr/>
      </xdr:nvSpPr>
      <xdr:spPr>
        <a:xfrm>
          <a:off x="17249775" y="38100"/>
          <a:ext cx="723900" cy="26670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57150</xdr:colOff>
      <xdr:row>0</xdr:row>
      <xdr:rowOff>76200</xdr:rowOff>
    </xdr:from>
    <xdr:to>
      <xdr:col>21</xdr:col>
      <xdr:colOff>295275</xdr:colOff>
      <xdr:row>1</xdr:row>
      <xdr:rowOff>161925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19602450" y="76200"/>
          <a:ext cx="847725" cy="27622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171450</xdr:colOff>
      <xdr:row>0</xdr:row>
      <xdr:rowOff>85725</xdr:rowOff>
    </xdr:from>
    <xdr:to>
      <xdr:col>18</xdr:col>
      <xdr:colOff>228600</xdr:colOff>
      <xdr:row>0</xdr:row>
      <xdr:rowOff>381000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13605510" y="85725"/>
          <a:ext cx="68199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19</xdr:col>
      <xdr:colOff>66675</xdr:colOff>
      <xdr:row>11</xdr:row>
      <xdr:rowOff>28575</xdr:rowOff>
    </xdr:from>
    <xdr:to>
      <xdr:col>20</xdr:col>
      <xdr:colOff>304800</xdr:colOff>
      <xdr:row>11</xdr:row>
      <xdr:rowOff>333375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14354175" y="409575"/>
          <a:ext cx="847725" cy="30480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114300</xdr:colOff>
      <xdr:row>0</xdr:row>
      <xdr:rowOff>85725</xdr:rowOff>
    </xdr:from>
    <xdr:to>
      <xdr:col>19</xdr:col>
      <xdr:colOff>171450</xdr:colOff>
      <xdr:row>2</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A00-000002000000}"/>
            </a:ext>
          </a:extLst>
        </xdr:cNvPr>
        <xdr:cNvSpPr/>
      </xdr:nvSpPr>
      <xdr:spPr>
        <a:xfrm>
          <a:off x="15316200" y="85725"/>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19</xdr:col>
      <xdr:colOff>82203</xdr:colOff>
      <xdr:row>1</xdr:row>
      <xdr:rowOff>45146</xdr:rowOff>
    </xdr:from>
    <xdr:to>
      <xdr:col>20</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2343A93-BF08-485E-B1BE-25112ABB88B7}"/>
            </a:ext>
          </a:extLst>
        </xdr:cNvPr>
        <xdr:cNvSpPr/>
      </xdr:nvSpPr>
      <xdr:spPr>
        <a:xfrm>
          <a:off x="15769878" y="235646"/>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82203</xdr:colOff>
      <xdr:row>1</xdr:row>
      <xdr:rowOff>45146</xdr:rowOff>
    </xdr:from>
    <xdr:to>
      <xdr:col>20</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0D48DFE-AE60-4FB1-A5BD-8BA023CCF6E4}"/>
            </a:ext>
          </a:extLst>
        </xdr:cNvPr>
        <xdr:cNvSpPr/>
      </xdr:nvSpPr>
      <xdr:spPr>
        <a:xfrm>
          <a:off x="15769878" y="235646"/>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21</xdr:col>
      <xdr:colOff>82203</xdr:colOff>
      <xdr:row>1</xdr:row>
      <xdr:rowOff>45146</xdr:rowOff>
    </xdr:from>
    <xdr:to>
      <xdr:col>22</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13017153" y="235646"/>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19</xdr:col>
      <xdr:colOff>82203</xdr:colOff>
      <xdr:row>1</xdr:row>
      <xdr:rowOff>45146</xdr:rowOff>
    </xdr:from>
    <xdr:to>
      <xdr:col>20</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15188853" y="235646"/>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19</xdr:col>
      <xdr:colOff>82203</xdr:colOff>
      <xdr:row>1</xdr:row>
      <xdr:rowOff>45146</xdr:rowOff>
    </xdr:from>
    <xdr:to>
      <xdr:col>20</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FC181D1-B48D-44E9-965C-DC1D4FF27AFB}"/>
            </a:ext>
          </a:extLst>
        </xdr:cNvPr>
        <xdr:cNvSpPr/>
      </xdr:nvSpPr>
      <xdr:spPr>
        <a:xfrm>
          <a:off x="15769878" y="235646"/>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19</xdr:col>
      <xdr:colOff>161924</xdr:colOff>
      <xdr:row>0</xdr:row>
      <xdr:rowOff>95250</xdr:rowOff>
    </xdr:from>
    <xdr:to>
      <xdr:col>20</xdr:col>
      <xdr:colOff>228599</xdr:colOff>
      <xdr:row>1</xdr:row>
      <xdr:rowOff>161925</xdr:rowOff>
    </xdr:to>
    <xdr:sp macro="" textlink="">
      <xdr:nvSpPr>
        <xdr:cNvPr id="3" name="Rectangle: Rounded Corners 1">
          <a:hlinkClick xmlns:r="http://schemas.openxmlformats.org/officeDocument/2006/relationships" r:id="rId1"/>
          <a:extLst>
            <a:ext uri="{FF2B5EF4-FFF2-40B4-BE49-F238E27FC236}">
              <a16:creationId xmlns:a16="http://schemas.microsoft.com/office/drawing/2014/main" id="{00000000-0008-0000-1700-000003000000}"/>
            </a:ext>
          </a:extLst>
        </xdr:cNvPr>
        <xdr:cNvSpPr/>
      </xdr:nvSpPr>
      <xdr:spPr>
        <a:xfrm>
          <a:off x="17268824" y="95250"/>
          <a:ext cx="676275" cy="2571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19</xdr:col>
      <xdr:colOff>38101</xdr:colOff>
      <xdr:row>0</xdr:row>
      <xdr:rowOff>57150</xdr:rowOff>
    </xdr:from>
    <xdr:to>
      <xdr:col>20</xdr:col>
      <xdr:colOff>133351</xdr:colOff>
      <xdr:row>1</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21640801" y="57150"/>
          <a:ext cx="7048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17</xdr:col>
      <xdr:colOff>123825</xdr:colOff>
      <xdr:row>1</xdr:row>
      <xdr:rowOff>9525</xdr:rowOff>
    </xdr:from>
    <xdr:to>
      <xdr:col>18</xdr:col>
      <xdr:colOff>238125</xdr:colOff>
      <xdr:row>3</xdr:row>
      <xdr:rowOff>66675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16773525" y="200025"/>
          <a:ext cx="723900" cy="2476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19</xdr:col>
      <xdr:colOff>82203</xdr:colOff>
      <xdr:row>1</xdr:row>
      <xdr:rowOff>45146</xdr:rowOff>
    </xdr:from>
    <xdr:to>
      <xdr:col>20</xdr:col>
      <xdr:colOff>139353</xdr:colOff>
      <xdr:row>2</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14893578" y="45146"/>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19</xdr:col>
      <xdr:colOff>72838</xdr:colOff>
      <xdr:row>0</xdr:row>
      <xdr:rowOff>101974</xdr:rowOff>
    </xdr:from>
    <xdr:to>
      <xdr:col>20</xdr:col>
      <xdr:colOff>168089</xdr:colOff>
      <xdr:row>1</xdr:row>
      <xdr:rowOff>156882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20108956" y="101974"/>
          <a:ext cx="700368" cy="245408"/>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20</xdr:col>
      <xdr:colOff>82203</xdr:colOff>
      <xdr:row>0</xdr:row>
      <xdr:rowOff>45146</xdr:rowOff>
    </xdr:from>
    <xdr:to>
      <xdr:col>21</xdr:col>
      <xdr:colOff>139353</xdr:colOff>
      <xdr:row>1</xdr:row>
      <xdr:rowOff>149921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14750703" y="226121"/>
          <a:ext cx="666750" cy="28575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18</xdr:col>
      <xdr:colOff>38100</xdr:colOff>
      <xdr:row>0</xdr:row>
      <xdr:rowOff>66675</xdr:rowOff>
    </xdr:from>
    <xdr:to>
      <xdr:col>19</xdr:col>
      <xdr:colOff>190500</xdr:colOff>
      <xdr:row>1</xdr:row>
      <xdr:rowOff>142875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20574000" y="66675"/>
          <a:ext cx="762000" cy="26670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18</xdr:col>
      <xdr:colOff>38100</xdr:colOff>
      <xdr:row>0</xdr:row>
      <xdr:rowOff>57149</xdr:rowOff>
    </xdr:from>
    <xdr:to>
      <xdr:col>19</xdr:col>
      <xdr:colOff>85725</xdr:colOff>
      <xdr:row>1</xdr:row>
      <xdr:rowOff>142875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20202525" y="57149"/>
          <a:ext cx="657225" cy="276226"/>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18</xdr:col>
      <xdr:colOff>76200</xdr:colOff>
      <xdr:row>0</xdr:row>
      <xdr:rowOff>19050</xdr:rowOff>
    </xdr:from>
    <xdr:to>
      <xdr:col>19</xdr:col>
      <xdr:colOff>314325</xdr:colOff>
      <xdr:row>1</xdr:row>
      <xdr:rowOff>123825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E00-000002000000}"/>
            </a:ext>
          </a:extLst>
        </xdr:cNvPr>
        <xdr:cNvSpPr/>
      </xdr:nvSpPr>
      <xdr:spPr>
        <a:xfrm>
          <a:off x="19688175" y="19050"/>
          <a:ext cx="847725"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18</xdr:col>
      <xdr:colOff>56029</xdr:colOff>
      <xdr:row>0</xdr:row>
      <xdr:rowOff>67234</xdr:rowOff>
    </xdr:from>
    <xdr:to>
      <xdr:col>19</xdr:col>
      <xdr:colOff>128307</xdr:colOff>
      <xdr:row>1</xdr:row>
      <xdr:rowOff>179293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1F00-000002000000}"/>
            </a:ext>
          </a:extLst>
        </xdr:cNvPr>
        <xdr:cNvSpPr/>
      </xdr:nvSpPr>
      <xdr:spPr>
        <a:xfrm>
          <a:off x="20148176" y="67234"/>
          <a:ext cx="677396" cy="302559"/>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18</xdr:col>
      <xdr:colOff>66675</xdr:colOff>
      <xdr:row>0</xdr:row>
      <xdr:rowOff>66675</xdr:rowOff>
    </xdr:from>
    <xdr:to>
      <xdr:col>18</xdr:col>
      <xdr:colOff>733425</xdr:colOff>
      <xdr:row>1</xdr:row>
      <xdr:rowOff>171450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19859625" y="66675"/>
          <a:ext cx="66675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17</xdr:col>
      <xdr:colOff>57150</xdr:colOff>
      <xdr:row>1</xdr:row>
      <xdr:rowOff>95250</xdr:rowOff>
    </xdr:from>
    <xdr:to>
      <xdr:col>18</xdr:col>
      <xdr:colOff>295275</xdr:colOff>
      <xdr:row>3</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2100-000002000000}"/>
            </a:ext>
          </a:extLst>
        </xdr:cNvPr>
        <xdr:cNvSpPr/>
      </xdr:nvSpPr>
      <xdr:spPr>
        <a:xfrm>
          <a:off x="17506950" y="95250"/>
          <a:ext cx="847725"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18</xdr:col>
      <xdr:colOff>57150</xdr:colOff>
      <xdr:row>0</xdr:row>
      <xdr:rowOff>28575</xdr:rowOff>
    </xdr:from>
    <xdr:to>
      <xdr:col>19</xdr:col>
      <xdr:colOff>171450</xdr:colOff>
      <xdr:row>1</xdr:row>
      <xdr:rowOff>95250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2200-000002000000}"/>
            </a:ext>
          </a:extLst>
        </xdr:cNvPr>
        <xdr:cNvSpPr/>
      </xdr:nvSpPr>
      <xdr:spPr>
        <a:xfrm>
          <a:off x="17297400" y="28575"/>
          <a:ext cx="723900" cy="2571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17</xdr:col>
      <xdr:colOff>66675</xdr:colOff>
      <xdr:row>0</xdr:row>
      <xdr:rowOff>57150</xdr:rowOff>
    </xdr:from>
    <xdr:to>
      <xdr:col>18</xdr:col>
      <xdr:colOff>485775</xdr:colOff>
      <xdr:row>1</xdr:row>
      <xdr:rowOff>161925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0000000-0008-0000-2300-000004000000}"/>
            </a:ext>
          </a:extLst>
        </xdr:cNvPr>
        <xdr:cNvSpPr/>
      </xdr:nvSpPr>
      <xdr:spPr>
        <a:xfrm>
          <a:off x="17411700" y="57150"/>
          <a:ext cx="1028700" cy="295275"/>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outerShdw blurRad="50800" dist="38100" dir="5400000" sx="1000" sy="1000" algn="t" rotWithShape="0">
                  <a:prstClr val="black">
                    <a:alpha val="39000"/>
                  </a:prstClr>
                </a:outerShdw>
              </a:effectLst>
            </a:rPr>
            <a:t>MENU</a:t>
          </a:r>
        </a:p>
      </xdr:txBody>
    </xdr:sp>
    <xdr:clientData/>
  </xdr:twoCellAnchor>
</xdr:wsDr>
</file>

<file path=xl/persons/person.xml><?xml version="1.0" encoding="utf-8"?>
<personList xmlns="http://schemas.microsoft.com/office/spreadsheetml/2018/threadedcomments" xmlns:x="http://schemas.openxmlformats.org/spreadsheetml/2006/main">
  <person displayName="Saumya mohapatra" id="{D46CFD60-31DE-444F-9AA6-8151D8E152A0}" userId="fa2d72ae96a4ad07"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J55" totalsRowShown="0" headerRowDxfId="22" dataDxfId="21" tableBorderDxfId="20">
  <autoFilter ref="A2:J55" xr:uid="{00000000-0009-0000-0100-000001000000}"/>
  <tableColumns count="10">
    <tableColumn id="1" xr3:uid="{00000000-0010-0000-0000-000001000000}" name="SL NO." dataDxfId="19"/>
    <tableColumn id="2" xr3:uid="{00000000-0010-0000-0000-000002000000}" name="DEVLOPER NAME" dataDxfId="18"/>
    <tableColumn id="3" xr3:uid="{00000000-0010-0000-0000-000003000000}" name="DEVELOPER HISTORY" dataDxfId="17" dataCellStyle="Hyperlink"/>
    <tableColumn id="10" xr3:uid="{2E595A28-F506-4A33-B18D-1C070329D15F}" name="CATEGORY" dataDxfId="16" dataCellStyle="Hyperlink"/>
    <tableColumn id="4" xr3:uid="{00000000-0010-0000-0000-000004000000}" name="TEAM LEAD" dataDxfId="15"/>
    <tableColumn id="5" xr3:uid="{00000000-0010-0000-0000-000005000000}" name="CURRENT TEAM" dataDxfId="14"/>
    <tableColumn id="6" xr3:uid="{00000000-0010-0000-0000-000006000000}" name="LANGUAGE" dataDxfId="13"/>
    <tableColumn id="7" xr3:uid="{00000000-0010-0000-0000-000007000000}" name="WORK LOCATION" dataDxfId="12"/>
    <tableColumn id="8" xr3:uid="{00000000-0010-0000-0000-000008000000}" name="CONTACT" dataDxfId="11"/>
    <tableColumn id="9" xr3:uid="{00000000-0010-0000-0000-000009000000}" name="WORK STAGE"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EC9E49-9192-4470-BCAC-A786D5912311}" name="Table2" displayName="Table2" ref="A2:F22" totalsRowShown="0" headerRowDxfId="9" headerRowBorderDxfId="8" tableBorderDxfId="7" totalsRowBorderDxfId="6">
  <autoFilter ref="A2:F22" xr:uid="{D8EC9E49-9192-4470-BCAC-A786D5912311}"/>
  <tableColumns count="6">
    <tableColumn id="1" xr3:uid="{4E197411-A222-4373-B214-FCBDE9B075E1}" name="SL.NO." dataDxfId="5"/>
    <tableColumn id="2" xr3:uid="{40D7354E-4FA5-4667-B36B-E5548D02A1FC}" name="MODULE" dataDxfId="4"/>
    <tableColumn id="3" xr3:uid="{5EF1D292-87C5-48DF-9F5B-5D18EEBA7978}" name="SUB MODULE" dataDxfId="3"/>
    <tableColumn id="4" xr3:uid="{44FE42E2-8B67-483D-ADB8-368D05FB6FD1}" name="ACTIVITIES" dataDxfId="2"/>
    <tableColumn id="5" xr3:uid="{2C62C4B7-5F26-4BA0-BDF6-6D9E6F07AA2C}" name="WORK TYPE" dataDxfId="1"/>
    <tableColumn id="6" xr3:uid="{BB046D55-4FC1-4648-8149-A5AD10E55EE0}" name="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7" dT="2024-03-06T11:16:35.36" personId="{D46CFD60-31DE-444F-9AA6-8151D8E152A0}" id="{AA70C4EF-3ABE-4B84-A154-001590F7ADE1}">
    <text>bind check req no in payment assignment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D41" dT="2024-02-29T05:37:18.10" personId="{D46CFD60-31DE-444F-9AA6-8151D8E152A0}" id="{3C55AA4C-FE24-47AB-998F-4235116DB5F1}">
    <text xml:space="preserve">Supplier invoice taxable value live issue fix.
</text>
  </threadedComment>
  <threadedComment ref="D42" dT="2024-02-29T06:01:59.98" personId="{D46CFD60-31DE-444F-9AA6-8151D8E152A0}" id="{F141668E-6553-4229-BEBF-CB9D855F1930}">
    <text>After recheck unable to edit Extra added items (issue )
Tax value and total value missmatch in approval page</text>
  </threadedComment>
  <threadedComment ref="D49" dT="2024-04-10T05:14:22.49" personId="{D46CFD60-31DE-444F-9AA6-8151D8E152A0}" id="{97FE7397-F3F9-4674-9AFD-3B59D43FA85E}">
    <text>Live Issue fix in supplier and vender, Vendor overall credit limit (pending approval ) did newly and live also done., PFR Download Excel downlod did.</text>
  </threadedComment>
</ThreadedComments>
</file>

<file path=xl/threadedComments/threadedComment3.xml><?xml version="1.0" encoding="utf-8"?>
<ThreadedComments xmlns="http://schemas.microsoft.com/office/spreadsheetml/2018/threadedcomments" xmlns:x="http://schemas.openxmlformats.org/spreadsheetml/2006/main">
  <threadedComment ref="E37" dT="2024-04-13T06:54:44.84" personId="{D46CFD60-31DE-444F-9AA6-8151D8E152A0}" id="{3C42375D-9840-42C8-A77D-79C548088F9D}">
    <text>hi tomi testing issue fix,  listing out issues for manage customer, manage creditor and emd processing ,</text>
  </threadedComment>
</ThreadedComments>
</file>

<file path=xl/threadedComments/threadedComment4.xml><?xml version="1.0" encoding="utf-8"?>
<ThreadedComments xmlns="http://schemas.microsoft.com/office/spreadsheetml/2018/threadedcomments" xmlns:x="http://schemas.openxmlformats.org/spreadsheetml/2006/main">
  <threadedComment ref="D115" dT="2024-03-06T12:26:41.20" personId="{D46CFD60-31DE-444F-9AA6-8151D8E152A0}" id="{1BB209F4-0B1E-4E12-9F18-0304EA93CAA3}">
    <text xml:space="preserve">PERT CHART LIVE
</text>
  </threadedComment>
</ThreadedComments>
</file>

<file path=xl/threadedComments/threadedComment5.xml><?xml version="1.0" encoding="utf-8"?>
<ThreadedComments xmlns="http://schemas.microsoft.com/office/spreadsheetml/2018/threadedcomments" xmlns:x="http://schemas.openxmlformats.org/spreadsheetml/2006/main">
  <threadedComment ref="D66" dT="2024-04-10T09:41:02.63" personId="{D46CFD60-31DE-444F-9AA6-8151D8E152A0}" id="{559BB997-08AA-4449-BB92-1CEC0BB8448B}">
    <text>Quatation master issue fix.</text>
  </threadedComment>
</ThreadedComments>
</file>

<file path=xl/threadedComments/threadedComment6.xml><?xml version="1.0" encoding="utf-8"?>
<ThreadedComments xmlns="http://schemas.microsoft.com/office/spreadsheetml/2018/threadedcomments" xmlns:x="http://schemas.openxmlformats.org/spreadsheetml/2006/main">
  <threadedComment ref="D37" dT="2024-02-29T10:28:08.36" personId="{D46CFD60-31DE-444F-9AA6-8151D8E152A0}" id="{B150791C-C3BC-48EC-B882-D4B93EC7AAD1}">
    <text xml:space="preserve">Tender table histry update </text>
  </threadedComment>
</ThreadedComments>
</file>

<file path=xl/threadedComments/threadedComment7.xml><?xml version="1.0" encoding="utf-8"?>
<ThreadedComments xmlns="http://schemas.microsoft.com/office/spreadsheetml/2018/threadedcomments" xmlns:x="http://schemas.openxmlformats.org/spreadsheetml/2006/main">
  <threadedComment ref="D127" dT="2024-03-27T07:01:23.86" personId="{D46CFD60-31DE-444F-9AA6-8151D8E152A0}" id="{17B5DFE9-EE47-4D71-BD0D-4EEB33E9CE9F}">
    <text> manage creditor live issue fixing. fd issue analysis on dev server(fb select issue)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me/Sibaprasad65" TargetMode="External"/><Relationship Id="rId1" Type="http://schemas.openxmlformats.org/officeDocument/2006/relationships/hyperlink" Target="https://t.me/umeshmjhi"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t.me/Sibaprasad65" TargetMode="External"/><Relationship Id="rId1" Type="http://schemas.openxmlformats.org/officeDocument/2006/relationships/hyperlink" Target="https://t.me/umeshmjhi"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 Id="rId4" Type="http://schemas.microsoft.com/office/2017/10/relationships/threadedComment" Target="../threadedComments/threadedComment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8.xml"/><Relationship Id="rId4" Type="http://schemas.microsoft.com/office/2017/10/relationships/threadedComment" Target="../threadedComments/threadedComment6.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3.xml"/><Relationship Id="rId1" Type="http://schemas.openxmlformats.org/officeDocument/2006/relationships/printerSettings" Target="../printerSettings/printerSettings12.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7.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40"/>
  <sheetViews>
    <sheetView workbookViewId="0">
      <selection activeCell="L2" sqref="L2:M9"/>
    </sheetView>
  </sheetViews>
  <sheetFormatPr defaultRowHeight="14.4"/>
  <cols>
    <col min="1" max="1" width="6.6640625" customWidth="1"/>
    <col min="2" max="2" width="23.33203125" customWidth="1"/>
    <col min="3" max="3" width="29.44140625" customWidth="1"/>
    <col min="4" max="4" width="10.88671875" customWidth="1"/>
    <col min="5" max="5" width="12.88671875" customWidth="1"/>
    <col min="6" max="6" width="16.44140625" bestFit="1" customWidth="1"/>
    <col min="7" max="7" width="16.44140625" hidden="1" customWidth="1"/>
    <col min="8" max="10" width="14.5546875" customWidth="1"/>
    <col min="11" max="11" width="7.88671875" style="1" customWidth="1"/>
    <col min="12" max="12" width="12.5546875" bestFit="1" customWidth="1"/>
  </cols>
  <sheetData>
    <row r="1" spans="1:13">
      <c r="A1" s="825" t="s">
        <v>0</v>
      </c>
      <c r="B1" s="825"/>
      <c r="C1" s="825"/>
      <c r="D1" s="825"/>
      <c r="E1" s="825"/>
      <c r="F1" s="825"/>
      <c r="G1" s="825"/>
      <c r="H1" s="825"/>
      <c r="I1" s="825"/>
      <c r="J1" s="825"/>
      <c r="K1" s="825"/>
      <c r="L1" s="825"/>
      <c r="M1" s="825"/>
    </row>
    <row r="2" spans="1:13">
      <c r="A2" s="36" t="s">
        <v>1</v>
      </c>
      <c r="B2" s="36" t="s">
        <v>2</v>
      </c>
      <c r="C2" s="36" t="s">
        <v>3</v>
      </c>
      <c r="D2" s="36" t="s">
        <v>4</v>
      </c>
      <c r="E2" s="36" t="s">
        <v>5</v>
      </c>
      <c r="F2" s="36" t="s">
        <v>6</v>
      </c>
      <c r="G2" s="60" t="s">
        <v>7</v>
      </c>
      <c r="H2" s="60" t="s">
        <v>8</v>
      </c>
      <c r="I2" s="60" t="s">
        <v>9</v>
      </c>
      <c r="J2" s="61" t="s">
        <v>10</v>
      </c>
      <c r="K2" s="61" t="s">
        <v>11</v>
      </c>
      <c r="L2" s="210" t="s">
        <v>12</v>
      </c>
      <c r="M2" s="210">
        <f>COUNTA(E3:E51)</f>
        <v>36</v>
      </c>
    </row>
    <row r="3" spans="1:13">
      <c r="A3" s="34" t="s">
        <v>13</v>
      </c>
      <c r="B3" s="2" t="s">
        <v>14</v>
      </c>
      <c r="C3" s="3" t="s">
        <v>15</v>
      </c>
      <c r="D3" s="2" t="s">
        <v>16</v>
      </c>
      <c r="E3" s="2" t="s">
        <v>17</v>
      </c>
      <c r="F3" s="59" t="s">
        <v>18</v>
      </c>
      <c r="G3" s="14" t="s">
        <v>19</v>
      </c>
      <c r="H3" s="14">
        <f>MAX('AMIT MISHRA'!$J$3:$J$1009)</f>
        <v>45104</v>
      </c>
      <c r="I3" s="14">
        <f>MAX('AMIT MISHRA'!$L$3:$L$1009)</f>
        <v>45096</v>
      </c>
      <c r="J3" s="14">
        <f>MAX('AMIT MISHRA'!$N$3:$N$1009)</f>
        <v>45103</v>
      </c>
      <c r="K3" s="62">
        <f ca="1">+'AMIT MISHRA'!Q1</f>
        <v>-79</v>
      </c>
      <c r="L3" s="208" t="s">
        <v>17</v>
      </c>
      <c r="M3" s="208">
        <f>COUNTIF($E$3:$E$52,L3)</f>
        <v>22</v>
      </c>
    </row>
    <row r="4" spans="1:13">
      <c r="A4" s="34" t="s">
        <v>20</v>
      </c>
      <c r="B4" s="2" t="s">
        <v>21</v>
      </c>
      <c r="C4" s="98" t="s">
        <v>22</v>
      </c>
      <c r="D4" s="2" t="s">
        <v>16</v>
      </c>
      <c r="E4" s="2" t="s">
        <v>17</v>
      </c>
      <c r="F4" s="59" t="s">
        <v>23</v>
      </c>
      <c r="G4" s="14" t="s">
        <v>24</v>
      </c>
      <c r="H4" s="14">
        <f>MAX('BANITA KU SWAIN'!$K$3:$K$965)</f>
        <v>45412</v>
      </c>
      <c r="I4" s="14">
        <f>MAX('BANITA KU SWAIN'!$M$3:$M$965)</f>
        <v>45404</v>
      </c>
      <c r="J4" s="14">
        <f>MAX('BANITA KU SWAIN'!$O$3:$O$965)</f>
        <v>45374</v>
      </c>
      <c r="K4" s="62">
        <f ca="1">+'BANITA KU SWAIN'!R1</f>
        <v>-174</v>
      </c>
      <c r="L4" s="208" t="s">
        <v>25</v>
      </c>
      <c r="M4" s="208">
        <f>COUNTIF($E$3:$E$36,L4)</f>
        <v>2</v>
      </c>
    </row>
    <row r="5" spans="1:13">
      <c r="A5" s="34" t="s">
        <v>26</v>
      </c>
      <c r="B5" s="2" t="s">
        <v>27</v>
      </c>
      <c r="C5" s="98" t="s">
        <v>28</v>
      </c>
      <c r="D5" s="2" t="s">
        <v>16</v>
      </c>
      <c r="E5" s="2" t="s">
        <v>17</v>
      </c>
      <c r="F5" s="59" t="s">
        <v>18</v>
      </c>
      <c r="G5" s="120" t="s">
        <v>29</v>
      </c>
      <c r="H5" s="14">
        <f>MAX('GAYATRI GOCHHAYAT'!$K$3:$K$944)</f>
        <v>45444</v>
      </c>
      <c r="I5" s="14">
        <f>MAX('GAYATRI GOCHHAYAT'!$M$3:$M$944)</f>
        <v>45441</v>
      </c>
      <c r="J5" s="14">
        <f>MAX('GAYATRI GOCHHAYAT'!$O$3:$O$944)</f>
        <v>45427</v>
      </c>
      <c r="K5" s="62">
        <f ca="1">+'GAYATRI GOCHHAYAT'!R1</f>
        <v>-111</v>
      </c>
      <c r="L5" s="208" t="s">
        <v>30</v>
      </c>
      <c r="M5" s="208">
        <f>COUNTIF($E$3:$E$30,L5)</f>
        <v>2</v>
      </c>
    </row>
    <row r="6" spans="1:13">
      <c r="A6" s="34" t="s">
        <v>31</v>
      </c>
      <c r="B6" s="2" t="s">
        <v>32</v>
      </c>
      <c r="C6" s="3" t="s">
        <v>33</v>
      </c>
      <c r="D6" s="2" t="s">
        <v>34</v>
      </c>
      <c r="E6" s="2" t="s">
        <v>17</v>
      </c>
      <c r="F6" s="59" t="s">
        <v>18</v>
      </c>
      <c r="G6" s="14" t="s">
        <v>35</v>
      </c>
      <c r="H6" s="14">
        <f>MAX('JYOTIRANI PANDA'!$K$3:$K$1114)</f>
        <v>45448</v>
      </c>
      <c r="I6" s="14">
        <f>MAX('JYOTIRANI PANDA'!$M$3:$M$1114)</f>
        <v>45442</v>
      </c>
      <c r="J6" s="14">
        <f>MAX('JYOTIRANI PANDA'!$O$3:$O$1114)</f>
        <v>45436</v>
      </c>
      <c r="K6" s="62">
        <f ca="1">+'JYOTIRANI PANDA'!R1</f>
        <v>-90</v>
      </c>
      <c r="L6" s="208" t="s">
        <v>36</v>
      </c>
      <c r="M6" s="208">
        <f>COUNTIF($E$3:$E$30,L6)</f>
        <v>1</v>
      </c>
    </row>
    <row r="7" spans="1:13">
      <c r="A7" s="34" t="s">
        <v>37</v>
      </c>
      <c r="B7" s="2" t="s">
        <v>38</v>
      </c>
      <c r="C7" s="3" t="s">
        <v>39</v>
      </c>
      <c r="D7" s="2" t="s">
        <v>40</v>
      </c>
      <c r="E7" s="2" t="s">
        <v>17</v>
      </c>
      <c r="F7" s="59" t="s">
        <v>18</v>
      </c>
      <c r="G7" s="14" t="s">
        <v>41</v>
      </c>
      <c r="H7" s="14">
        <f>MAX('KRUSHNA CH SAHOO'!$J$3:$J$1031)</f>
        <v>45037</v>
      </c>
      <c r="I7" s="14">
        <f>MAX('KRUSHNA CH SAHOO'!$L$3:$L$1031)</f>
        <v>45077</v>
      </c>
      <c r="J7" s="14">
        <f>MAX('KRUSHNA CH SAHOO'!$N$3:$N$1031)</f>
        <v>45058</v>
      </c>
      <c r="K7" s="62">
        <f ca="1">+'KRUSHNA CH SAHOO'!Q1</f>
        <v>-49</v>
      </c>
      <c r="L7" s="208" t="s">
        <v>42</v>
      </c>
      <c r="M7" s="208">
        <f>COUNTIF($E$3:$E$45,L7)</f>
        <v>2</v>
      </c>
    </row>
    <row r="8" spans="1:13">
      <c r="A8" s="34" t="s">
        <v>43</v>
      </c>
      <c r="B8" s="2" t="s">
        <v>44</v>
      </c>
      <c r="C8" s="3" t="s">
        <v>45</v>
      </c>
      <c r="D8" s="2" t="s">
        <v>34</v>
      </c>
      <c r="E8" s="2" t="s">
        <v>17</v>
      </c>
      <c r="F8" s="59" t="s">
        <v>23</v>
      </c>
      <c r="G8" s="103" t="s">
        <v>46</v>
      </c>
      <c r="H8" s="103">
        <f>MAX('PUJA VERMA'!$L$3:$L$1072)</f>
        <v>45443</v>
      </c>
      <c r="I8" s="103">
        <f>MAX('PUJA VERMA'!$N$3:$N$1072)</f>
        <v>45440</v>
      </c>
      <c r="J8" s="103">
        <f>MAX('PUJA VERMA'!$P$3:$P$1072)</f>
        <v>45421</v>
      </c>
      <c r="K8" s="209">
        <f ca="1">+'PUJA VERMA'!S1</f>
        <v>-189</v>
      </c>
      <c r="L8" s="208" t="s">
        <v>47</v>
      </c>
      <c r="M8" s="208">
        <f>COUNTIF($E$3:$E$48,L8)</f>
        <v>0</v>
      </c>
    </row>
    <row r="9" spans="1:13">
      <c r="A9" s="34" t="s">
        <v>48</v>
      </c>
      <c r="B9" s="2" t="s">
        <v>49</v>
      </c>
      <c r="C9" s="3" t="s">
        <v>50</v>
      </c>
      <c r="D9" s="2" t="s">
        <v>16</v>
      </c>
      <c r="E9" s="2" t="s">
        <v>17</v>
      </c>
      <c r="F9" s="59" t="s">
        <v>18</v>
      </c>
      <c r="G9" s="14" t="s">
        <v>51</v>
      </c>
      <c r="H9" s="14">
        <f>MAX('SANDEEP JENA'!$J$3:$J$1001)</f>
        <v>45105</v>
      </c>
      <c r="I9" s="14">
        <f>MAX('SANDEEP JENA'!$L$3:$L$1001)</f>
        <v>45134</v>
      </c>
      <c r="J9" s="14">
        <f>MAX('SANDEEP JENA'!$N$3:$N$1001)</f>
        <v>45108</v>
      </c>
      <c r="K9" s="62">
        <f ca="1">+'SANDEEP JENA'!Q1</f>
        <v>-64</v>
      </c>
      <c r="L9" s="208" t="s">
        <v>52</v>
      </c>
      <c r="M9" s="208">
        <f>COUNTIF($E$3:$E$48,L9)</f>
        <v>1</v>
      </c>
    </row>
    <row r="10" spans="1:13">
      <c r="A10" s="34" t="s">
        <v>53</v>
      </c>
      <c r="B10" s="2" t="s">
        <v>54</v>
      </c>
      <c r="C10" s="3" t="s">
        <v>55</v>
      </c>
      <c r="D10" s="2" t="s">
        <v>56</v>
      </c>
      <c r="E10" s="2" t="s">
        <v>17</v>
      </c>
      <c r="F10" s="59" t="s">
        <v>18</v>
      </c>
      <c r="G10" s="14"/>
      <c r="H10" s="14">
        <f>MAX('SNIGDHA S TRIPATHY'!$L$3:$L$1099)</f>
        <v>45446</v>
      </c>
      <c r="I10" s="14">
        <f>MAX('SNIGDHA S TRIPATHY'!$N$3:$N$1099)</f>
        <v>45442</v>
      </c>
      <c r="J10" s="14">
        <f>MAX('SNIGDHA S TRIPATHY'!$P$3:$P$1099)</f>
        <v>45575</v>
      </c>
      <c r="K10" s="24">
        <f ca="1">+'SNIGDHA S TRIPATHY'!S1</f>
        <v>94</v>
      </c>
    </row>
    <row r="11" spans="1:13">
      <c r="A11" s="34" t="s">
        <v>57</v>
      </c>
      <c r="B11" s="2" t="s">
        <v>58</v>
      </c>
      <c r="C11" s="3" t="s">
        <v>59</v>
      </c>
      <c r="D11" s="2" t="s">
        <v>40</v>
      </c>
      <c r="E11" s="2" t="s">
        <v>17</v>
      </c>
      <c r="F11" s="59" t="s">
        <v>18</v>
      </c>
      <c r="G11" s="14" t="s">
        <v>60</v>
      </c>
      <c r="H11" s="14">
        <f>MAX('SOUVIK PAIK'!$K$3:$K$1080)</f>
        <v>45444</v>
      </c>
      <c r="I11" s="14">
        <f>MAX('SOUVIK PAIK'!$M$3:$M$1080)</f>
        <v>45442</v>
      </c>
      <c r="J11" s="14">
        <f>MAX('SOUVIK PAIK'!$O$3:$O$1080)</f>
        <v>45433</v>
      </c>
      <c r="K11" s="24">
        <f ca="1">+'SOUVIK PAIK'!R1</f>
        <v>-42</v>
      </c>
    </row>
    <row r="12" spans="1:13">
      <c r="A12" s="34" t="s">
        <v>61</v>
      </c>
      <c r="B12" s="2" t="s">
        <v>62</v>
      </c>
      <c r="C12" s="3" t="s">
        <v>63</v>
      </c>
      <c r="D12" s="2" t="s">
        <v>56</v>
      </c>
      <c r="E12" s="2" t="s">
        <v>17</v>
      </c>
      <c r="F12" s="59" t="s">
        <v>18</v>
      </c>
      <c r="G12" s="14" t="s">
        <v>64</v>
      </c>
      <c r="H12" s="14">
        <f>MAX('SRADHA S BEHERA'!$K$163:$K$1155)</f>
        <v>0</v>
      </c>
      <c r="I12" s="14">
        <f>MAX('SRADHA S BEHERA'!$M$5:$M$1155)</f>
        <v>45435</v>
      </c>
      <c r="J12" s="14">
        <f>MAX('SRADHA S BEHERA'!$O$163:$O$1155)</f>
        <v>0</v>
      </c>
      <c r="K12" s="24" t="e">
        <f ca="1">+'SRADHA S BEHERA'!R1</f>
        <v>#VALUE!</v>
      </c>
    </row>
    <row r="13" spans="1:13">
      <c r="A13" s="34" t="s">
        <v>65</v>
      </c>
      <c r="B13" s="32" t="s">
        <v>66</v>
      </c>
      <c r="C13" s="33" t="s">
        <v>67</v>
      </c>
      <c r="D13" s="2" t="s">
        <v>40</v>
      </c>
      <c r="E13" s="2" t="s">
        <v>17</v>
      </c>
      <c r="F13" s="59" t="s">
        <v>18</v>
      </c>
      <c r="G13" s="14" t="s">
        <v>68</v>
      </c>
      <c r="H13" s="14">
        <f>MAX('SUBHAM BEHERA -MIS'!$J$2:$J$1099)</f>
        <v>45443</v>
      </c>
      <c r="I13" s="14">
        <f>MAX('SUBHAM BEHERA -MIS'!$L$2:$L$1099)</f>
        <v>45436</v>
      </c>
      <c r="J13" s="14">
        <f>MAX('SUBHAM BEHERA -MIS'!$N$2:$N$1099)</f>
        <v>45414</v>
      </c>
      <c r="K13" s="24">
        <f ca="1">+'SUBHAM BEHERA -MIS'!Q1</f>
        <v>-92</v>
      </c>
    </row>
    <row r="14" spans="1:13">
      <c r="A14" s="34" t="s">
        <v>69</v>
      </c>
      <c r="B14" s="32" t="s">
        <v>70</v>
      </c>
      <c r="C14" s="3" t="s">
        <v>71</v>
      </c>
      <c r="D14" s="2" t="s">
        <v>72</v>
      </c>
      <c r="E14" s="2" t="s">
        <v>17</v>
      </c>
      <c r="F14" s="59" t="s">
        <v>23</v>
      </c>
      <c r="G14" s="14"/>
      <c r="H14" s="14">
        <f>MAX('SUBHANKAR TRIPATHY'!$J$2:$J$1004)</f>
        <v>45166</v>
      </c>
      <c r="I14" s="14">
        <f>MAX('SUBHANKAR TRIPATHY'!$L$2:$L$1008)</f>
        <v>45196</v>
      </c>
      <c r="J14" s="14">
        <f>MAX('SUBHANKAR TRIPATHY'!$N$2:$N$1008)</f>
        <v>45166</v>
      </c>
      <c r="K14" s="24">
        <f ca="1">+'SUBHANKAR TRIPATHY'!Q1</f>
        <v>-77</v>
      </c>
    </row>
    <row r="15" spans="1:13">
      <c r="A15" s="34" t="s">
        <v>73</v>
      </c>
      <c r="B15" s="32" t="s">
        <v>74</v>
      </c>
      <c r="C15" s="33" t="s">
        <v>75</v>
      </c>
      <c r="D15" s="2" t="s">
        <v>76</v>
      </c>
      <c r="E15" s="2" t="s">
        <v>17</v>
      </c>
      <c r="F15" s="59" t="s">
        <v>18</v>
      </c>
      <c r="G15" s="14" t="s">
        <v>77</v>
      </c>
      <c r="H15" s="14">
        <f>MAX(SITESH!$K$2:$K$1094)</f>
        <v>45570</v>
      </c>
      <c r="I15" s="14">
        <f>MAX(SITESH!$M$3:$M$1095)</f>
        <v>45439</v>
      </c>
      <c r="J15" s="14">
        <f>MAX(SITESH!$O$3:$O$1095)</f>
        <v>45413</v>
      </c>
      <c r="K15" s="24">
        <f ca="1">+SITESH!R1</f>
        <v>-107</v>
      </c>
    </row>
    <row r="16" spans="1:13">
      <c r="A16" s="34" t="s">
        <v>78</v>
      </c>
      <c r="B16" s="32" t="s">
        <v>79</v>
      </c>
      <c r="C16" s="33" t="s">
        <v>80</v>
      </c>
      <c r="D16" s="2" t="s">
        <v>76</v>
      </c>
      <c r="E16" s="2" t="s">
        <v>17</v>
      </c>
      <c r="F16" s="59" t="s">
        <v>18</v>
      </c>
      <c r="G16" s="14" t="s">
        <v>81</v>
      </c>
      <c r="H16" s="14">
        <f>MAX('SATYABRATA JATI-MIS'!$I$3:$I$1014)</f>
        <v>45085</v>
      </c>
      <c r="I16" s="14">
        <f>MAX('SATYABRATA JATI-MIS'!$K$3:$K$1014)</f>
        <v>45087</v>
      </c>
      <c r="J16" s="14">
        <f>MAX('SATYABRATA JATI-MIS'!$M$3:$M$1014)</f>
        <v>45087</v>
      </c>
      <c r="K16" s="24">
        <f ca="1">+'SATYABRATA JATI-MIS'!P1</f>
        <v>-12</v>
      </c>
    </row>
    <row r="17" spans="1:11">
      <c r="A17" s="34" t="s">
        <v>82</v>
      </c>
      <c r="B17" s="2" t="s">
        <v>83</v>
      </c>
      <c r="C17" s="3" t="s">
        <v>84</v>
      </c>
      <c r="D17" s="2" t="s">
        <v>34</v>
      </c>
      <c r="E17" s="2" t="s">
        <v>17</v>
      </c>
      <c r="F17" s="59" t="s">
        <v>18</v>
      </c>
      <c r="G17" s="14" t="s">
        <v>85</v>
      </c>
      <c r="H17" s="14">
        <f>MAX('TRUPTIRANI BEHERA'!$I$3:$I$1010)</f>
        <v>45126</v>
      </c>
      <c r="I17" s="14">
        <f>MAX('TRUPTIRANI BEHERA'!$L$3:$L$1010)</f>
        <v>45156</v>
      </c>
      <c r="J17" s="14">
        <f>MAX('TRUPTIRANI BEHERA'!$N$3:$N$1010)</f>
        <v>45092</v>
      </c>
      <c r="K17" s="24">
        <f ca="1">'TRUPTIRANI BEHERA'!Q1</f>
        <v>-137</v>
      </c>
    </row>
    <row r="18" spans="1:11">
      <c r="A18" s="34" t="s">
        <v>86</v>
      </c>
      <c r="B18" s="2" t="s">
        <v>87</v>
      </c>
      <c r="C18" s="98" t="s">
        <v>88</v>
      </c>
      <c r="D18" s="2" t="s">
        <v>56</v>
      </c>
      <c r="E18" s="2" t="s">
        <v>17</v>
      </c>
      <c r="F18" s="59" t="s">
        <v>18</v>
      </c>
      <c r="G18" s="120" t="s">
        <v>89</v>
      </c>
      <c r="H18" s="14">
        <f>MAX('UMESH MAJHI'!$K$7:$K$1082)</f>
        <v>47268</v>
      </c>
      <c r="I18" s="14">
        <f>MAX('UMESH MAJHI'!$M$3:$M$1082)</f>
        <v>45570</v>
      </c>
      <c r="J18" s="14">
        <f>MAX('UMESH MAJHI'!$O$7:$O$1082)</f>
        <v>45540</v>
      </c>
      <c r="K18" s="24">
        <f ca="1">+'UMESH MAJHI'!R1</f>
        <v>-39</v>
      </c>
    </row>
    <row r="19" spans="1:11">
      <c r="A19" s="185" t="s">
        <v>90</v>
      </c>
      <c r="B19" s="69" t="s">
        <v>91</v>
      </c>
      <c r="C19" s="186" t="s">
        <v>92</v>
      </c>
      <c r="D19" s="69" t="s">
        <v>93</v>
      </c>
      <c r="E19" s="69" t="s">
        <v>17</v>
      </c>
      <c r="F19" s="69" t="s">
        <v>23</v>
      </c>
      <c r="G19" s="53" t="s">
        <v>94</v>
      </c>
      <c r="H19" s="53">
        <f>MAX('JYOSTNAMAYEE NAYAK'!$J$3:$J$1019)</f>
        <v>45435</v>
      </c>
      <c r="I19" s="53">
        <f>MAX('JYOSTNAMAYEE NAYAK'!$L$3:$L$1019)</f>
        <v>45433</v>
      </c>
      <c r="J19" s="53">
        <f>MAX('JYOSTNAMAYEE NAYAK'!$N$3:$N$1019)</f>
        <v>0</v>
      </c>
      <c r="K19" s="54">
        <f ca="1">+'JYOSTNAMAYEE NAYAK'!Q1</f>
        <v>-201</v>
      </c>
    </row>
    <row r="20" spans="1:11">
      <c r="A20" s="182" t="s">
        <v>95</v>
      </c>
      <c r="B20" s="183" t="s">
        <v>96</v>
      </c>
      <c r="C20" s="184" t="s">
        <v>97</v>
      </c>
      <c r="D20" s="126" t="s">
        <v>40</v>
      </c>
      <c r="E20" s="126" t="s">
        <v>30</v>
      </c>
      <c r="F20" s="126" t="s">
        <v>18</v>
      </c>
      <c r="G20" s="130" t="s">
        <v>98</v>
      </c>
      <c r="H20" s="130">
        <f>MAX('DEENABANDHU DAKUA'!$K$2:$K$1131)</f>
        <v>45444</v>
      </c>
      <c r="I20" s="130">
        <f>MAX('DEENABANDHU DAKUA'!$M$2:$M$1131)</f>
        <v>45442</v>
      </c>
      <c r="J20" s="130">
        <f>MAX('DEENABANDHU DAKUA'!$O$2:$O$1131)</f>
        <v>45421</v>
      </c>
      <c r="K20" s="123">
        <f ca="1">+'DEENABANDHU DAKUA'!R1</f>
        <v>-96</v>
      </c>
    </row>
    <row r="21" spans="1:11">
      <c r="A21" s="182" t="s">
        <v>99</v>
      </c>
      <c r="B21" s="126" t="s">
        <v>100</v>
      </c>
      <c r="D21" s="126" t="s">
        <v>101</v>
      </c>
      <c r="E21" s="126" t="s">
        <v>30</v>
      </c>
      <c r="F21" s="126" t="s">
        <v>18</v>
      </c>
      <c r="G21" s="126"/>
      <c r="H21" s="126"/>
      <c r="I21" s="126"/>
      <c r="J21" s="126"/>
      <c r="K21" s="123"/>
    </row>
    <row r="22" spans="1:11">
      <c r="A22" s="182" t="s">
        <v>102</v>
      </c>
      <c r="B22" s="126" t="s">
        <v>103</v>
      </c>
      <c r="C22" s="126"/>
      <c r="D22" s="126"/>
      <c r="E22" s="126" t="s">
        <v>17</v>
      </c>
      <c r="F22" s="126" t="s">
        <v>18</v>
      </c>
      <c r="G22" s="126"/>
      <c r="H22" s="126"/>
      <c r="I22" s="126"/>
      <c r="J22" s="126"/>
      <c r="K22" s="123"/>
    </row>
    <row r="23" spans="1:11">
      <c r="A23" s="182" t="s">
        <v>104</v>
      </c>
      <c r="B23" s="126" t="s">
        <v>105</v>
      </c>
      <c r="C23" s="126"/>
      <c r="D23" s="126"/>
      <c r="E23" s="126" t="s">
        <v>17</v>
      </c>
      <c r="F23" s="126" t="s">
        <v>18</v>
      </c>
      <c r="G23" s="126"/>
      <c r="H23" s="126"/>
      <c r="I23" s="126"/>
      <c r="J23" s="126"/>
      <c r="K23" s="123"/>
    </row>
    <row r="24" spans="1:11">
      <c r="A24" s="182" t="s">
        <v>106</v>
      </c>
      <c r="B24" s="126" t="s">
        <v>107</v>
      </c>
      <c r="C24" s="212"/>
      <c r="D24" s="126"/>
      <c r="E24" s="126" t="s">
        <v>17</v>
      </c>
      <c r="F24" s="126" t="s">
        <v>18</v>
      </c>
      <c r="G24" s="126"/>
      <c r="H24" s="126"/>
      <c r="I24" s="126"/>
      <c r="J24" s="126"/>
      <c r="K24" s="123"/>
    </row>
    <row r="25" spans="1:11">
      <c r="A25" s="182" t="s">
        <v>108</v>
      </c>
      <c r="B25" s="126" t="s">
        <v>109</v>
      </c>
      <c r="C25" s="211"/>
      <c r="D25" s="126"/>
      <c r="E25" s="126" t="s">
        <v>17</v>
      </c>
      <c r="F25" s="126" t="s">
        <v>18</v>
      </c>
      <c r="G25" s="126"/>
      <c r="H25" s="126"/>
      <c r="I25" s="126"/>
      <c r="J25" s="126"/>
      <c r="K25" s="123"/>
    </row>
    <row r="26" spans="1:11">
      <c r="A26" s="182" t="s">
        <v>110</v>
      </c>
      <c r="B26" s="126" t="s">
        <v>111</v>
      </c>
      <c r="C26" s="212"/>
      <c r="D26" s="126"/>
      <c r="E26" s="126" t="s">
        <v>17</v>
      </c>
      <c r="F26" s="126" t="s">
        <v>18</v>
      </c>
      <c r="G26" s="126"/>
      <c r="H26" s="126"/>
      <c r="I26" s="126"/>
      <c r="J26" s="126"/>
      <c r="K26" s="123"/>
    </row>
    <row r="27" spans="1:11">
      <c r="A27" s="187" t="s">
        <v>112</v>
      </c>
      <c r="B27" s="155" t="s">
        <v>113</v>
      </c>
      <c r="C27" s="155"/>
      <c r="D27" s="155" t="s">
        <v>56</v>
      </c>
      <c r="E27" s="155" t="s">
        <v>36</v>
      </c>
      <c r="F27" s="188" t="s">
        <v>18</v>
      </c>
      <c r="G27" s="49" t="s">
        <v>114</v>
      </c>
      <c r="H27" s="49"/>
      <c r="I27" s="49"/>
      <c r="J27" s="49"/>
      <c r="K27" s="175"/>
    </row>
    <row r="28" spans="1:11">
      <c r="A28" s="123">
        <v>27</v>
      </c>
      <c r="B28" s="126" t="s">
        <v>115</v>
      </c>
      <c r="C28" s="126"/>
      <c r="D28" s="126" t="s">
        <v>101</v>
      </c>
      <c r="E28" s="126" t="s">
        <v>52</v>
      </c>
      <c r="F28" s="126" t="s">
        <v>18</v>
      </c>
      <c r="G28" s="126"/>
      <c r="H28" s="126"/>
      <c r="I28" s="126"/>
      <c r="J28" s="126"/>
      <c r="K28" s="123"/>
    </row>
    <row r="29" spans="1:11">
      <c r="A29" s="187" t="s">
        <v>116</v>
      </c>
      <c r="B29" s="155" t="s">
        <v>117</v>
      </c>
      <c r="C29" s="155"/>
      <c r="D29" s="155" t="s">
        <v>118</v>
      </c>
      <c r="E29" s="155" t="s">
        <v>25</v>
      </c>
      <c r="F29" s="188" t="s">
        <v>18</v>
      </c>
      <c r="G29" s="189" t="s">
        <v>119</v>
      </c>
      <c r="H29" s="49"/>
      <c r="I29" s="49"/>
      <c r="J29" s="49"/>
      <c r="K29" s="175"/>
    </row>
    <row r="30" spans="1:11">
      <c r="A30" s="34" t="s">
        <v>120</v>
      </c>
      <c r="B30" s="2" t="s">
        <v>121</v>
      </c>
      <c r="C30" s="33"/>
      <c r="D30" s="2" t="s">
        <v>118</v>
      </c>
      <c r="E30" s="2" t="s">
        <v>25</v>
      </c>
      <c r="F30" s="2" t="s">
        <v>23</v>
      </c>
      <c r="G30" s="14"/>
      <c r="H30" s="14"/>
      <c r="I30" s="14"/>
      <c r="J30" s="14"/>
      <c r="K30" s="24"/>
    </row>
    <row r="31" spans="1:11">
      <c r="A31" s="34" t="s">
        <v>122</v>
      </c>
      <c r="B31" s="83" t="s">
        <v>123</v>
      </c>
      <c r="C31" s="57"/>
      <c r="D31" s="2" t="s">
        <v>118</v>
      </c>
      <c r="E31" s="59" t="s">
        <v>124</v>
      </c>
      <c r="F31" s="126" t="s">
        <v>25</v>
      </c>
      <c r="G31" s="145"/>
      <c r="H31" s="14"/>
      <c r="I31" s="14"/>
      <c r="J31" s="14"/>
      <c r="K31" s="24"/>
    </row>
    <row r="32" spans="1:11">
      <c r="A32" s="34" t="s">
        <v>125</v>
      </c>
      <c r="B32" s="83" t="s">
        <v>126</v>
      </c>
      <c r="C32" s="57"/>
      <c r="D32" s="2" t="s">
        <v>118</v>
      </c>
      <c r="E32" s="59" t="s">
        <v>124</v>
      </c>
      <c r="F32" s="126" t="s">
        <v>25</v>
      </c>
      <c r="G32" s="145"/>
      <c r="H32" s="14"/>
      <c r="I32" s="14"/>
      <c r="J32" s="14"/>
      <c r="K32" s="24"/>
    </row>
    <row r="33" spans="1:11">
      <c r="A33" s="185" t="s">
        <v>127</v>
      </c>
      <c r="B33" s="83" t="s">
        <v>128</v>
      </c>
      <c r="C33" s="186"/>
      <c r="D33" s="69" t="s">
        <v>56</v>
      </c>
      <c r="E33" s="59" t="s">
        <v>124</v>
      </c>
      <c r="F33" s="126" t="s">
        <v>36</v>
      </c>
      <c r="G33" s="213" t="s">
        <v>129</v>
      </c>
      <c r="H33" s="214"/>
      <c r="I33" s="53"/>
      <c r="J33" s="53"/>
      <c r="K33" s="54"/>
    </row>
    <row r="34" spans="1:11">
      <c r="A34" s="34" t="s">
        <v>130</v>
      </c>
      <c r="B34" s="83" t="s">
        <v>131</v>
      </c>
      <c r="C34" s="3" t="s">
        <v>132</v>
      </c>
      <c r="D34" s="2" t="s">
        <v>56</v>
      </c>
      <c r="E34" s="59" t="s">
        <v>124</v>
      </c>
      <c r="F34" s="126" t="s">
        <v>17</v>
      </c>
      <c r="G34" s="145" t="s">
        <v>133</v>
      </c>
      <c r="H34" s="14" t="e">
        <f>MAX('KALYANI PRIYADARSHINI'!$J$3:$J$997)</f>
        <v>#REF!</v>
      </c>
      <c r="I34" s="14">
        <f>MAX('KALYANI PRIYADARSHINI'!$L$3:$L$997)</f>
        <v>44981</v>
      </c>
      <c r="J34" s="14" t="e">
        <f>MAX('KALYANI PRIYADARSHINI'!$N$3:$N$997)</f>
        <v>#REF!</v>
      </c>
      <c r="K34" s="24">
        <f ca="1">+'KALYANI PRIYADARSHINI'!Q1</f>
        <v>-45</v>
      </c>
    </row>
    <row r="35" spans="1:11">
      <c r="A35" s="34" t="s">
        <v>134</v>
      </c>
      <c r="B35" s="83" t="s">
        <v>135</v>
      </c>
      <c r="C35" s="98" t="s">
        <v>136</v>
      </c>
      <c r="D35" s="2" t="s">
        <v>56</v>
      </c>
      <c r="E35" s="59" t="s">
        <v>124</v>
      </c>
      <c r="F35" s="126" t="s">
        <v>17</v>
      </c>
      <c r="G35" s="145"/>
      <c r="H35" s="14">
        <f>MAX('SMITA MISHRA'!$H$3:$H$1002)</f>
        <v>44865</v>
      </c>
      <c r="I35" s="14">
        <f>MAX('SMITA MISHRA'!$J$3:$J$1002)</f>
        <v>0</v>
      </c>
      <c r="J35" s="14"/>
      <c r="K35" s="24">
        <f ca="1">+'SMITA MISHRA'!M1</f>
        <v>0</v>
      </c>
    </row>
    <row r="36" spans="1:11">
      <c r="H36" s="7"/>
      <c r="I36" s="7"/>
      <c r="J36" s="7"/>
    </row>
    <row r="37" spans="1:11">
      <c r="A37" s="11">
        <v>33</v>
      </c>
      <c r="B37" s="2" t="s">
        <v>137</v>
      </c>
      <c r="C37" s="2"/>
      <c r="D37" s="2"/>
      <c r="E37" s="2" t="s">
        <v>42</v>
      </c>
      <c r="F37" s="2" t="s">
        <v>138</v>
      </c>
      <c r="G37" s="2"/>
      <c r="H37" s="25"/>
      <c r="I37" s="14"/>
      <c r="J37" s="14"/>
      <c r="K37" s="24"/>
    </row>
    <row r="38" spans="1:11">
      <c r="A38" s="11">
        <v>34</v>
      </c>
      <c r="B38" s="2" t="s">
        <v>139</v>
      </c>
      <c r="C38" s="2"/>
      <c r="D38" s="2"/>
      <c r="E38" s="2" t="s">
        <v>140</v>
      </c>
      <c r="F38" s="2" t="s">
        <v>138</v>
      </c>
      <c r="G38" s="2"/>
      <c r="H38" s="25"/>
      <c r="I38" s="14"/>
      <c r="J38" s="14"/>
      <c r="K38" s="24"/>
    </row>
    <row r="39" spans="1:11">
      <c r="A39" s="11">
        <v>35</v>
      </c>
      <c r="B39" s="83" t="s">
        <v>141</v>
      </c>
      <c r="C39" s="66"/>
      <c r="D39" s="2"/>
      <c r="E39" s="2"/>
      <c r="F39" s="2" t="s">
        <v>124</v>
      </c>
      <c r="G39" s="2"/>
      <c r="H39" s="25"/>
      <c r="I39" s="25"/>
      <c r="J39" s="25"/>
      <c r="K39" s="24"/>
    </row>
    <row r="40" spans="1:11">
      <c r="A40" s="11">
        <v>36</v>
      </c>
      <c r="B40" s="2" t="s">
        <v>142</v>
      </c>
      <c r="C40" s="33"/>
      <c r="D40" s="2"/>
      <c r="E40" s="2" t="s">
        <v>42</v>
      </c>
      <c r="F40" s="2" t="s">
        <v>138</v>
      </c>
      <c r="G40" s="2"/>
      <c r="H40" s="25"/>
      <c r="I40" s="25"/>
      <c r="J40" s="25"/>
      <c r="K40" s="24"/>
    </row>
  </sheetData>
  <mergeCells count="1">
    <mergeCell ref="A1:M1"/>
  </mergeCells>
  <phoneticPr fontId="2" type="noConversion"/>
  <hyperlinks>
    <hyperlink ref="C3" location="'AMIT MISHRA'!A1" display="'AMIT MISHRA'!A1" xr:uid="{00000000-0004-0000-0000-000000000000}"/>
    <hyperlink ref="C4" location="'BANITA KU SWAIN'!A1" display="'BANITA KU SWAIN'!A1" xr:uid="{00000000-0004-0000-0000-000001000000}"/>
    <hyperlink ref="C5" location="'GAYATRI GOCHHAYAT'!A1" display="'GAYATRI GOCHHAYAT'!A1" xr:uid="{00000000-0004-0000-0000-000002000000}"/>
    <hyperlink ref="C6" location="'JYOTIRANI PANDA'!A1" display="'JYOTIRANI PANDA'!A1" xr:uid="{00000000-0004-0000-0000-000003000000}"/>
    <hyperlink ref="C34" location="'KALYANI PRIYADARSHINI'!A1" display="'KALYANI PRIYADARSHINI'!A1" xr:uid="{00000000-0004-0000-0000-000004000000}"/>
    <hyperlink ref="C7" location="'KRUSHNA CH SAHOO'!A1" display="'KRUSHNA CH SAHOO'!A1" xr:uid="{00000000-0004-0000-0000-000005000000}"/>
    <hyperlink ref="C8" location="'PUJA VERMA'!A1" display="'PUJA VERMA'!A1" xr:uid="{00000000-0004-0000-0000-000006000000}"/>
    <hyperlink ref="C9" location="'SANDEEP JENA'!A1" display="'SANDEEP JENA'!A1" xr:uid="{00000000-0004-0000-0000-000007000000}"/>
    <hyperlink ref="C35" location="'SMITA MISHRA'!A1" display="'SMITA MISHRA'!A1" xr:uid="{00000000-0004-0000-0000-000008000000}"/>
    <hyperlink ref="C10" location="'SNIGDHA S TRIPATHY'!A1" display="'SNIGDHA S TRIPATHY'!A1" xr:uid="{00000000-0004-0000-0000-000009000000}"/>
    <hyperlink ref="C11" location="'SOUVIK PAIK'!A1" display="'SOUVIK PAIK'!A1" xr:uid="{00000000-0004-0000-0000-00000A000000}"/>
    <hyperlink ref="C12" location="'SRADHA S BEHERA'!A1" display="'SRADHA S BEHERA'!A1" xr:uid="{00000000-0004-0000-0000-00000B000000}"/>
    <hyperlink ref="C13" location="'SUBHAM BEHERA -MIS'!A1" display="SUBHAM BEHERA'!A1" xr:uid="{00000000-0004-0000-0000-00000C000000}"/>
    <hyperlink ref="C14" location="'SUBHANKAR TRIPATHY'!A1" display="'SUBHANKAR TRIPATHY'!A1" xr:uid="{00000000-0004-0000-0000-00000D000000}"/>
    <hyperlink ref="C17" location="'TRUPTIRANI BEHERA'!A1" display="'TRUPTIRANI BEHERA'!A1" xr:uid="{00000000-0004-0000-0000-00000E000000}"/>
    <hyperlink ref="C18" location="'UMESH MAJHI'!A1" display="'UMESH MAJHI'!A1" xr:uid="{00000000-0004-0000-0000-00000F000000}"/>
    <hyperlink ref="C15" location="'SITESH MOHARANA-MIS'!A1" display="SITESH MOHARANA'!A1" xr:uid="{00000000-0004-0000-0000-000010000000}"/>
    <hyperlink ref="C16" location="'SATYABRATA JATI-MIS'!A1" display="SATYABRATA JATI'!A1" xr:uid="{00000000-0004-0000-0000-000011000000}"/>
    <hyperlink ref="C19" location="'JYOSTNAMAYEE NAYAK'!A1" display="'JYOSTNAMAYEE NAYAK'!A1" xr:uid="{00000000-0004-0000-0000-000012000000}"/>
    <hyperlink ref="C20" location="'DEENABANDHU DAKUA'!A1" display="'DEENABANDHU DAKUA'!A1" xr:uid="{00000000-0004-0000-0000-000013000000}"/>
    <hyperlink ref="G18" r:id="rId1" xr:uid="{00000000-0004-0000-0000-000014000000}"/>
    <hyperlink ref="G29" r:id="rId2" xr:uid="{00000000-0004-0000-0000-000015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6"/>
  <sheetViews>
    <sheetView zoomScale="85" zoomScaleNormal="85" workbookViewId="0">
      <pane ySplit="2" topLeftCell="A3" activePane="bottomLeft" state="frozen"/>
      <selection pane="bottomLeft" activeCell="K32" sqref="K32"/>
    </sheetView>
  </sheetViews>
  <sheetFormatPr defaultColWidth="9.109375" defaultRowHeight="15" customHeight="1"/>
  <cols>
    <col min="1" max="1" width="6.6640625" style="271" customWidth="1"/>
    <col min="2" max="2" width="23.33203125" style="271" customWidth="1"/>
    <col min="3" max="3" width="25" style="271" customWidth="1"/>
    <col min="4" max="4" width="16.88671875" style="271" customWidth="1"/>
    <col min="5" max="5" width="19.88671875" style="271" customWidth="1"/>
    <col min="6" max="6" width="17.33203125" style="271" hidden="1" customWidth="1"/>
    <col min="7" max="7" width="16.109375" style="271" customWidth="1"/>
    <col min="8" max="8" width="15.33203125" style="271" customWidth="1"/>
    <col min="9" max="9" width="17.88671875" style="271" hidden="1" customWidth="1"/>
    <col min="10" max="10" width="13.33203125" style="271" hidden="1" customWidth="1"/>
    <col min="11" max="11" width="79.44140625" style="271" customWidth="1"/>
    <col min="12" max="12" width="15.6640625" style="271" bestFit="1" customWidth="1"/>
    <col min="13" max="13" width="12.6640625" style="271" bestFit="1" customWidth="1"/>
    <col min="14" max="14" width="15.6640625" style="271" bestFit="1" customWidth="1"/>
    <col min="15" max="15" width="15.88671875" style="271" customWidth="1"/>
    <col min="16" max="16384" width="9.109375" style="271"/>
  </cols>
  <sheetData>
    <row r="1" spans="1:16" s="783" customFormat="1" ht="37.5" customHeight="1">
      <c r="A1" s="826" t="s">
        <v>143</v>
      </c>
      <c r="B1" s="826"/>
      <c r="C1" s="826"/>
      <c r="D1" s="826"/>
      <c r="E1" s="826"/>
      <c r="F1" s="826"/>
      <c r="G1" s="826"/>
      <c r="H1" s="826"/>
      <c r="I1" s="826"/>
      <c r="J1" s="826"/>
      <c r="K1" s="826"/>
      <c r="L1" s="826"/>
      <c r="M1" s="826"/>
      <c r="N1" s="826"/>
      <c r="O1" s="826"/>
      <c r="P1" s="782"/>
    </row>
    <row r="2" spans="1:16" ht="14.4">
      <c r="A2" s="784" t="s">
        <v>1</v>
      </c>
      <c r="B2" s="784" t="s">
        <v>2</v>
      </c>
      <c r="C2" s="784" t="s">
        <v>3</v>
      </c>
      <c r="D2" s="784" t="s">
        <v>144</v>
      </c>
      <c r="E2" s="784" t="s">
        <v>4</v>
      </c>
      <c r="F2" s="784" t="s">
        <v>145</v>
      </c>
      <c r="G2" s="784" t="s">
        <v>5</v>
      </c>
      <c r="H2" s="784" t="s">
        <v>6</v>
      </c>
      <c r="I2" s="784" t="s">
        <v>7</v>
      </c>
      <c r="J2" s="784" t="s">
        <v>146</v>
      </c>
      <c r="K2" s="784" t="s">
        <v>147</v>
      </c>
      <c r="L2" s="785" t="s">
        <v>148</v>
      </c>
      <c r="M2" s="785" t="s">
        <v>149</v>
      </c>
      <c r="N2" s="785" t="s">
        <v>150</v>
      </c>
      <c r="O2" s="785" t="s">
        <v>11</v>
      </c>
      <c r="P2" s="786"/>
    </row>
    <row r="3" spans="1:16" s="789" customFormat="1" ht="14.4">
      <c r="A3" s="637">
        <v>1</v>
      </c>
      <c r="B3" s="637" t="s">
        <v>151</v>
      </c>
      <c r="C3" s="787"/>
      <c r="D3" s="787"/>
      <c r="E3" s="637" t="s">
        <v>152</v>
      </c>
      <c r="F3" s="637"/>
      <c r="G3" s="637" t="s">
        <v>36</v>
      </c>
      <c r="H3" s="637" t="s">
        <v>18</v>
      </c>
      <c r="I3" s="637" t="s">
        <v>153</v>
      </c>
      <c r="J3" s="637"/>
      <c r="K3" s="174" t="s">
        <v>154</v>
      </c>
      <c r="L3" s="335">
        <v>45439</v>
      </c>
      <c r="M3" s="335">
        <v>45444</v>
      </c>
      <c r="N3" s="335">
        <v>45439</v>
      </c>
      <c r="O3" s="375"/>
      <c r="P3" s="788"/>
    </row>
    <row r="4" spans="1:16" s="789" customFormat="1" ht="24.75" customHeight="1">
      <c r="A4" s="637">
        <v>2</v>
      </c>
      <c r="B4" s="637" t="s">
        <v>27</v>
      </c>
      <c r="C4" s="787" t="s">
        <v>28</v>
      </c>
      <c r="D4" s="787" t="s">
        <v>155</v>
      </c>
      <c r="E4" s="637" t="s">
        <v>156</v>
      </c>
      <c r="F4" s="637" t="s">
        <v>157</v>
      </c>
      <c r="G4" s="637" t="s">
        <v>17</v>
      </c>
      <c r="H4" s="637" t="s">
        <v>18</v>
      </c>
      <c r="I4" s="790" t="s">
        <v>29</v>
      </c>
      <c r="J4" s="637"/>
      <c r="K4" s="174" t="s">
        <v>158</v>
      </c>
      <c r="L4" s="335">
        <v>45440</v>
      </c>
      <c r="M4" s="335">
        <v>45444</v>
      </c>
      <c r="N4" s="335">
        <v>45439</v>
      </c>
      <c r="O4" s="789">
        <f ca="1">'GAYATRI GOCHHAYAT'!R1</f>
        <v>-111</v>
      </c>
      <c r="P4" s="788"/>
    </row>
    <row r="5" spans="1:16" s="789" customFormat="1" ht="28.8">
      <c r="A5" s="637">
        <v>3</v>
      </c>
      <c r="B5" s="637" t="s">
        <v>107</v>
      </c>
      <c r="C5" s="787" t="s">
        <v>159</v>
      </c>
      <c r="D5" s="787" t="s">
        <v>155</v>
      </c>
      <c r="E5" s="637" t="s">
        <v>156</v>
      </c>
      <c r="F5" s="637" t="s">
        <v>157</v>
      </c>
      <c r="G5" s="637" t="s">
        <v>17</v>
      </c>
      <c r="H5" s="637" t="s">
        <v>18</v>
      </c>
      <c r="I5" s="637" t="s">
        <v>160</v>
      </c>
      <c r="J5" s="637"/>
      <c r="K5" s="177" t="s">
        <v>161</v>
      </c>
      <c r="L5" s="335">
        <v>45443</v>
      </c>
      <c r="M5" s="335">
        <v>45448</v>
      </c>
      <c r="N5" s="335">
        <v>45443</v>
      </c>
      <c r="O5" s="789">
        <f ca="1">SREEDHAR!R1</f>
        <v>-63</v>
      </c>
      <c r="P5" s="788"/>
    </row>
    <row r="6" spans="1:16" s="789" customFormat="1" ht="14.4">
      <c r="A6" s="637">
        <v>4</v>
      </c>
      <c r="B6" s="791" t="s">
        <v>162</v>
      </c>
      <c r="D6" s="787" t="s">
        <v>155</v>
      </c>
      <c r="E6" s="637" t="s">
        <v>156</v>
      </c>
      <c r="F6" s="789" t="s">
        <v>163</v>
      </c>
      <c r="G6" s="637" t="s">
        <v>17</v>
      </c>
      <c r="H6" s="637" t="s">
        <v>18</v>
      </c>
      <c r="K6" s="174" t="s">
        <v>164</v>
      </c>
      <c r="L6" s="353">
        <v>45428</v>
      </c>
      <c r="M6" s="353">
        <v>45434</v>
      </c>
      <c r="N6" s="353">
        <v>45428</v>
      </c>
      <c r="O6" s="271">
        <f ca="1">'SAILESH DAKUA'!R1</f>
        <v>-255</v>
      </c>
      <c r="P6" s="788"/>
    </row>
    <row r="7" spans="1:16" s="789" customFormat="1" ht="14.4">
      <c r="A7" s="637">
        <v>5</v>
      </c>
      <c r="B7" s="637" t="s">
        <v>111</v>
      </c>
      <c r="C7" s="787" t="s">
        <v>165</v>
      </c>
      <c r="D7" s="787" t="s">
        <v>155</v>
      </c>
      <c r="E7" s="637" t="s">
        <v>156</v>
      </c>
      <c r="F7" s="637" t="s">
        <v>163</v>
      </c>
      <c r="G7" s="637" t="s">
        <v>17</v>
      </c>
      <c r="H7" s="637" t="s">
        <v>18</v>
      </c>
      <c r="I7" s="637" t="s">
        <v>160</v>
      </c>
      <c r="J7" s="637"/>
      <c r="K7" s="174" t="s">
        <v>166</v>
      </c>
      <c r="L7" s="353">
        <v>45443</v>
      </c>
      <c r="M7" s="353">
        <v>45446</v>
      </c>
      <c r="N7" s="353">
        <v>45443</v>
      </c>
      <c r="O7" s="789">
        <f ca="1">RAKESH!S3</f>
        <v>-108</v>
      </c>
      <c r="P7" s="788"/>
    </row>
    <row r="8" spans="1:16" s="789" customFormat="1" ht="28.8">
      <c r="A8" s="637">
        <v>6</v>
      </c>
      <c r="B8" s="637" t="s">
        <v>91</v>
      </c>
      <c r="C8" s="787" t="s">
        <v>92</v>
      </c>
      <c r="D8" s="787" t="s">
        <v>155</v>
      </c>
      <c r="E8" s="637" t="s">
        <v>156</v>
      </c>
      <c r="F8" s="637" t="s">
        <v>163</v>
      </c>
      <c r="G8" s="637" t="s">
        <v>17</v>
      </c>
      <c r="H8" s="637" t="s">
        <v>23</v>
      </c>
      <c r="I8" s="637" t="s">
        <v>94</v>
      </c>
      <c r="J8" s="637"/>
      <c r="K8" s="325" t="s">
        <v>167</v>
      </c>
      <c r="L8" s="375">
        <v>45433</v>
      </c>
      <c r="M8" s="375">
        <v>45435</v>
      </c>
      <c r="N8" s="375">
        <v>45433</v>
      </c>
      <c r="O8" s="789">
        <f ca="1">'JYOSTNAMAYEE NAYAK'!Q1</f>
        <v>-201</v>
      </c>
      <c r="P8" s="788"/>
    </row>
    <row r="9" spans="1:16" s="789" customFormat="1" ht="14.4">
      <c r="A9" s="637">
        <v>7</v>
      </c>
      <c r="B9" s="623" t="s">
        <v>74</v>
      </c>
      <c r="C9" s="787" t="s">
        <v>75</v>
      </c>
      <c r="D9" s="787" t="s">
        <v>155</v>
      </c>
      <c r="E9" s="637" t="s">
        <v>152</v>
      </c>
      <c r="F9" s="637" t="s">
        <v>163</v>
      </c>
      <c r="G9" s="637" t="s">
        <v>17</v>
      </c>
      <c r="H9" s="637" t="s">
        <v>18</v>
      </c>
      <c r="I9" s="637" t="s">
        <v>77</v>
      </c>
      <c r="J9" s="637"/>
      <c r="K9" s="177" t="s">
        <v>168</v>
      </c>
      <c r="L9" s="375">
        <v>45434</v>
      </c>
      <c r="M9" s="375">
        <v>45443</v>
      </c>
      <c r="N9" s="375">
        <v>45434</v>
      </c>
      <c r="O9" s="789">
        <f ca="1">SITESH!R1</f>
        <v>-107</v>
      </c>
      <c r="P9" s="788"/>
    </row>
    <row r="10" spans="1:16" s="789" customFormat="1" ht="14.4">
      <c r="A10" s="637">
        <v>8</v>
      </c>
      <c r="B10" s="637" t="s">
        <v>54</v>
      </c>
      <c r="C10" s="787" t="s">
        <v>55</v>
      </c>
      <c r="D10" s="787" t="s">
        <v>155</v>
      </c>
      <c r="E10" s="637" t="s">
        <v>152</v>
      </c>
      <c r="F10" s="637" t="s">
        <v>163</v>
      </c>
      <c r="G10" s="637" t="s">
        <v>17</v>
      </c>
      <c r="H10" s="637" t="s">
        <v>18</v>
      </c>
      <c r="I10" s="637" t="s">
        <v>160</v>
      </c>
      <c r="J10" s="637"/>
      <c r="K10" s="174" t="s">
        <v>169</v>
      </c>
      <c r="L10" s="335">
        <v>45443</v>
      </c>
      <c r="M10" s="335">
        <v>45445</v>
      </c>
      <c r="N10" s="335">
        <v>45443</v>
      </c>
      <c r="O10" s="789">
        <f ca="1">'SNIGDHA S TRIPATHY'!S1</f>
        <v>94</v>
      </c>
      <c r="P10" s="788"/>
    </row>
    <row r="11" spans="1:16" s="789" customFormat="1" ht="14.4">
      <c r="A11" s="637">
        <v>9</v>
      </c>
      <c r="B11" s="637" t="s">
        <v>44</v>
      </c>
      <c r="C11" s="787" t="s">
        <v>45</v>
      </c>
      <c r="D11" s="787" t="s">
        <v>155</v>
      </c>
      <c r="E11" s="637" t="s">
        <v>152</v>
      </c>
      <c r="F11" s="637" t="s">
        <v>163</v>
      </c>
      <c r="G11" s="637" t="s">
        <v>17</v>
      </c>
      <c r="H11" s="637" t="s">
        <v>18</v>
      </c>
      <c r="I11" s="623" t="s">
        <v>46</v>
      </c>
      <c r="J11" s="637"/>
      <c r="K11" s="628" t="s">
        <v>170</v>
      </c>
      <c r="L11" s="474">
        <v>45440</v>
      </c>
      <c r="M11" s="474">
        <v>45443</v>
      </c>
      <c r="N11" s="474">
        <v>45440</v>
      </c>
      <c r="O11" s="789">
        <f ca="1">'PUJA VERMA'!S1</f>
        <v>-189</v>
      </c>
      <c r="P11" s="788"/>
    </row>
    <row r="12" spans="1:16" s="789" customFormat="1" ht="18.75" customHeight="1">
      <c r="A12" s="637">
        <v>10</v>
      </c>
      <c r="B12" s="637" t="s">
        <v>58</v>
      </c>
      <c r="C12" s="787" t="s">
        <v>59</v>
      </c>
      <c r="D12" s="787" t="s">
        <v>171</v>
      </c>
      <c r="E12" s="637" t="s">
        <v>152</v>
      </c>
      <c r="F12" s="637" t="s">
        <v>172</v>
      </c>
      <c r="G12" s="637" t="s">
        <v>17</v>
      </c>
      <c r="H12" s="637" t="s">
        <v>18</v>
      </c>
      <c r="I12" s="637" t="s">
        <v>60</v>
      </c>
      <c r="J12" s="637"/>
      <c r="K12" s="174" t="s">
        <v>173</v>
      </c>
      <c r="L12" s="335">
        <v>45443</v>
      </c>
      <c r="M12" s="335">
        <v>45444</v>
      </c>
      <c r="N12" s="335">
        <v>45443</v>
      </c>
      <c r="O12" s="792">
        <f ca="1">'SOUVIK PAIK'!R1</f>
        <v>-42</v>
      </c>
      <c r="P12" s="788"/>
    </row>
    <row r="13" spans="1:16" s="789" customFormat="1" ht="14.4">
      <c r="A13" s="637">
        <v>11</v>
      </c>
      <c r="B13" s="637" t="s">
        <v>32</v>
      </c>
      <c r="C13" s="787" t="s">
        <v>33</v>
      </c>
      <c r="D13" s="787" t="s">
        <v>155</v>
      </c>
      <c r="E13" s="637" t="s">
        <v>152</v>
      </c>
      <c r="F13" s="637" t="s">
        <v>172</v>
      </c>
      <c r="G13" s="637" t="s">
        <v>17</v>
      </c>
      <c r="H13" s="637" t="s">
        <v>18</v>
      </c>
      <c r="I13" s="637" t="s">
        <v>35</v>
      </c>
      <c r="J13" s="637"/>
      <c r="K13" s="177" t="s">
        <v>174</v>
      </c>
      <c r="L13" s="335">
        <v>45444</v>
      </c>
      <c r="M13" s="335">
        <v>45446</v>
      </c>
      <c r="N13" s="335">
        <v>45444</v>
      </c>
      <c r="O13" s="793">
        <f ca="1">'JYOTIRANI PANDA'!R1</f>
        <v>-90</v>
      </c>
      <c r="P13" s="788"/>
    </row>
    <row r="14" spans="1:16" s="789" customFormat="1" ht="14.4">
      <c r="A14" s="637">
        <v>12</v>
      </c>
      <c r="B14" s="637" t="s">
        <v>105</v>
      </c>
      <c r="C14" s="787" t="s">
        <v>175</v>
      </c>
      <c r="D14" s="787" t="s">
        <v>155</v>
      </c>
      <c r="E14" s="637" t="s">
        <v>62</v>
      </c>
      <c r="F14" s="637" t="s">
        <v>163</v>
      </c>
      <c r="G14" s="637" t="s">
        <v>17</v>
      </c>
      <c r="H14" s="637" t="s">
        <v>18</v>
      </c>
      <c r="I14" s="637" t="s">
        <v>160</v>
      </c>
      <c r="J14" s="637"/>
      <c r="K14" s="174" t="s">
        <v>176</v>
      </c>
      <c r="L14" s="335">
        <v>45442</v>
      </c>
      <c r="M14" s="335">
        <v>45447</v>
      </c>
      <c r="N14" s="335">
        <v>45442</v>
      </c>
      <c r="O14" s="565">
        <f ca="1">CHETAN!R1</f>
        <v>-236</v>
      </c>
      <c r="P14" s="788"/>
    </row>
    <row r="15" spans="1:16" s="789" customFormat="1" ht="14.4">
      <c r="A15" s="637">
        <v>13</v>
      </c>
      <c r="B15" s="791" t="s">
        <v>177</v>
      </c>
      <c r="D15" s="787" t="s">
        <v>155</v>
      </c>
      <c r="E15" s="637" t="s">
        <v>62</v>
      </c>
      <c r="G15" s="637" t="s">
        <v>17</v>
      </c>
      <c r="H15" s="637" t="s">
        <v>18</v>
      </c>
      <c r="K15" s="794" t="s">
        <v>178</v>
      </c>
      <c r="L15" s="795"/>
      <c r="M15" s="795"/>
      <c r="N15" s="795"/>
      <c r="O15" s="342">
        <f ca="1">JAGANNATH!O1</f>
        <v>-11</v>
      </c>
      <c r="P15" s="788"/>
    </row>
    <row r="16" spans="1:16" s="789" customFormat="1" ht="28.8">
      <c r="A16" s="637">
        <v>14</v>
      </c>
      <c r="B16" s="637" t="s">
        <v>62</v>
      </c>
      <c r="C16" s="787" t="s">
        <v>63</v>
      </c>
      <c r="D16" s="787" t="s">
        <v>155</v>
      </c>
      <c r="E16" s="637" t="s">
        <v>62</v>
      </c>
      <c r="F16" s="637" t="s">
        <v>172</v>
      </c>
      <c r="G16" s="637" t="s">
        <v>17</v>
      </c>
      <c r="H16" s="637" t="s">
        <v>18</v>
      </c>
      <c r="I16" s="637" t="s">
        <v>64</v>
      </c>
      <c r="J16" s="637"/>
      <c r="K16" s="177" t="s">
        <v>179</v>
      </c>
      <c r="L16" s="335">
        <v>45441</v>
      </c>
      <c r="M16" s="335">
        <v>45442</v>
      </c>
      <c r="N16" s="335">
        <v>45442</v>
      </c>
      <c r="O16" s="789">
        <f>'SRADHA S BEHERA'!P3</f>
        <v>437</v>
      </c>
      <c r="P16" s="788"/>
    </row>
    <row r="17" spans="1:16" s="789" customFormat="1" ht="14.4">
      <c r="A17" s="637">
        <v>15</v>
      </c>
      <c r="B17" s="623" t="s">
        <v>66</v>
      </c>
      <c r="C17" s="787" t="s">
        <v>67</v>
      </c>
      <c r="D17" s="787" t="s">
        <v>180</v>
      </c>
      <c r="E17" s="637" t="s">
        <v>62</v>
      </c>
      <c r="F17" s="637"/>
      <c r="G17" s="637" t="s">
        <v>17</v>
      </c>
      <c r="H17" s="637" t="s">
        <v>18</v>
      </c>
      <c r="I17" s="637" t="s">
        <v>68</v>
      </c>
      <c r="J17" s="637"/>
      <c r="K17" s="174" t="s">
        <v>181</v>
      </c>
      <c r="L17" s="335">
        <v>45440</v>
      </c>
      <c r="M17" s="335">
        <v>45443</v>
      </c>
      <c r="N17" s="335">
        <v>45441</v>
      </c>
      <c r="O17" s="796">
        <f ca="1">'SUBHAM BEHERA -MIS'!Q1</f>
        <v>-92</v>
      </c>
      <c r="P17" s="788"/>
    </row>
    <row r="18" spans="1:16" s="789" customFormat="1" ht="14.4">
      <c r="A18" s="637">
        <v>16</v>
      </c>
      <c r="B18" s="623" t="s">
        <v>96</v>
      </c>
      <c r="C18" s="787" t="s">
        <v>97</v>
      </c>
      <c r="D18" s="787" t="s">
        <v>155</v>
      </c>
      <c r="E18" s="637" t="s">
        <v>87</v>
      </c>
      <c r="F18" s="637"/>
      <c r="G18" s="637" t="s">
        <v>30</v>
      </c>
      <c r="H18" s="637" t="s">
        <v>18</v>
      </c>
      <c r="I18" s="637" t="s">
        <v>98</v>
      </c>
      <c r="J18" s="637"/>
      <c r="K18" s="177" t="s">
        <v>182</v>
      </c>
      <c r="L18" s="335">
        <v>45443</v>
      </c>
      <c r="M18" s="335">
        <v>45444</v>
      </c>
      <c r="N18" s="335">
        <v>45443</v>
      </c>
      <c r="O18" s="797">
        <f ca="1">'DEENABANDHU DAKUA'!R1</f>
        <v>-96</v>
      </c>
      <c r="P18" s="788"/>
    </row>
    <row r="19" spans="1:16" s="789" customFormat="1" ht="14.4">
      <c r="A19" s="637">
        <v>17</v>
      </c>
      <c r="B19" s="637" t="s">
        <v>100</v>
      </c>
      <c r="C19" s="787" t="s">
        <v>183</v>
      </c>
      <c r="D19" s="787" t="s">
        <v>155</v>
      </c>
      <c r="E19" s="637" t="s">
        <v>62</v>
      </c>
      <c r="F19" s="637"/>
      <c r="G19" s="637" t="s">
        <v>30</v>
      </c>
      <c r="H19" s="637" t="s">
        <v>18</v>
      </c>
      <c r="I19" s="637">
        <v>8908363107</v>
      </c>
      <c r="J19" s="637"/>
      <c r="K19" s="794" t="s">
        <v>178</v>
      </c>
      <c r="L19" s="335"/>
      <c r="M19" s="335"/>
      <c r="N19" s="335"/>
      <c r="O19" s="565">
        <f ca="1">SHAKTI!Q1</f>
        <v>-187</v>
      </c>
      <c r="P19" s="788"/>
    </row>
    <row r="20" spans="1:16" s="789" customFormat="1" ht="14.4">
      <c r="A20" s="637">
        <v>18</v>
      </c>
      <c r="B20" s="637" t="s">
        <v>87</v>
      </c>
      <c r="C20" s="787" t="s">
        <v>88</v>
      </c>
      <c r="D20" s="787" t="s">
        <v>155</v>
      </c>
      <c r="E20" s="637" t="s">
        <v>87</v>
      </c>
      <c r="F20" s="637" t="s">
        <v>172</v>
      </c>
      <c r="G20" s="637" t="s">
        <v>17</v>
      </c>
      <c r="H20" s="637" t="s">
        <v>18</v>
      </c>
      <c r="I20" s="787" t="s">
        <v>89</v>
      </c>
      <c r="J20" s="637"/>
      <c r="K20" s="177" t="s">
        <v>184</v>
      </c>
      <c r="L20" s="335">
        <v>45443</v>
      </c>
      <c r="M20" s="335">
        <v>45444</v>
      </c>
      <c r="N20" s="335">
        <v>45443</v>
      </c>
      <c r="O20" s="798">
        <f ca="1">'UMESH MAJHI'!R1</f>
        <v>-39</v>
      </c>
      <c r="P20" s="788"/>
    </row>
    <row r="21" spans="1:16" s="789" customFormat="1" ht="14.4">
      <c r="A21" s="637">
        <v>19</v>
      </c>
      <c r="B21" s="637" t="s">
        <v>185</v>
      </c>
      <c r="C21" s="787" t="s">
        <v>186</v>
      </c>
      <c r="D21" s="787" t="s">
        <v>155</v>
      </c>
      <c r="E21" s="637" t="s">
        <v>87</v>
      </c>
      <c r="F21" s="799"/>
      <c r="G21" s="534" t="s">
        <v>17</v>
      </c>
      <c r="H21" s="534" t="s">
        <v>18</v>
      </c>
      <c r="K21" s="174" t="s">
        <v>187</v>
      </c>
      <c r="L21" s="335">
        <v>45442</v>
      </c>
      <c r="M21" s="335">
        <v>45443</v>
      </c>
      <c r="N21" s="335">
        <v>45442</v>
      </c>
      <c r="O21" s="789">
        <f ca="1">DEEPTI!R2</f>
        <v>-374</v>
      </c>
      <c r="P21" s="788"/>
    </row>
    <row r="22" spans="1:16" s="789" customFormat="1" ht="14.4">
      <c r="A22" s="637">
        <v>20</v>
      </c>
      <c r="B22" s="637" t="s">
        <v>109</v>
      </c>
      <c r="C22" s="787" t="s">
        <v>188</v>
      </c>
      <c r="D22" s="787" t="s">
        <v>155</v>
      </c>
      <c r="E22" s="791" t="s">
        <v>189</v>
      </c>
      <c r="F22" s="637" t="s">
        <v>163</v>
      </c>
      <c r="G22" s="637" t="s">
        <v>17</v>
      </c>
      <c r="H22" s="637" t="s">
        <v>18</v>
      </c>
      <c r="I22" s="637" t="s">
        <v>160</v>
      </c>
      <c r="J22" s="637"/>
      <c r="K22" s="177" t="s">
        <v>190</v>
      </c>
      <c r="L22" s="335">
        <v>45439</v>
      </c>
      <c r="M22" s="335">
        <v>45444</v>
      </c>
      <c r="N22" s="335">
        <v>45440</v>
      </c>
      <c r="O22" s="789">
        <f ca="1">'CHINMAYEE M'!S2</f>
        <v>-114</v>
      </c>
      <c r="P22" s="788"/>
    </row>
    <row r="23" spans="1:16" s="789" customFormat="1" ht="14.4">
      <c r="A23" s="637">
        <v>21</v>
      </c>
      <c r="B23" s="637" t="s">
        <v>191</v>
      </c>
      <c r="C23" s="787" t="s">
        <v>192</v>
      </c>
      <c r="D23" s="787" t="s">
        <v>155</v>
      </c>
      <c r="E23" s="791" t="s">
        <v>189</v>
      </c>
      <c r="F23" s="789" t="s">
        <v>163</v>
      </c>
      <c r="G23" s="637" t="s">
        <v>17</v>
      </c>
      <c r="H23" s="637" t="s">
        <v>18</v>
      </c>
      <c r="K23" s="174" t="s">
        <v>193</v>
      </c>
      <c r="L23" s="335">
        <v>45428</v>
      </c>
      <c r="M23" s="335">
        <v>45434</v>
      </c>
      <c r="N23" s="335">
        <v>45429</v>
      </c>
      <c r="O23" s="789">
        <f ca="1">SATYASWARUP!R2</f>
        <v>-155</v>
      </c>
      <c r="P23" s="788"/>
    </row>
    <row r="24" spans="1:16" s="789" customFormat="1" ht="14.4">
      <c r="A24" s="637">
        <v>22</v>
      </c>
      <c r="B24" s="789" t="s">
        <v>194</v>
      </c>
      <c r="D24" s="787" t="s">
        <v>155</v>
      </c>
      <c r="E24" s="791" t="s">
        <v>189</v>
      </c>
      <c r="G24" s="637" t="s">
        <v>17</v>
      </c>
      <c r="H24" s="637" t="s">
        <v>18</v>
      </c>
      <c r="K24" s="177" t="s">
        <v>195</v>
      </c>
      <c r="L24" s="335">
        <v>45444</v>
      </c>
      <c r="M24" s="335">
        <v>45447</v>
      </c>
      <c r="N24" s="335">
        <v>45444</v>
      </c>
      <c r="O24" s="789">
        <f ca="1">BIKASH!R2</f>
        <v>-132</v>
      </c>
      <c r="P24" s="788"/>
    </row>
    <row r="25" spans="1:16" s="789" customFormat="1" ht="14.4">
      <c r="A25" s="637">
        <v>23</v>
      </c>
      <c r="B25" s="791" t="s">
        <v>189</v>
      </c>
      <c r="C25" s="800" t="s">
        <v>196</v>
      </c>
      <c r="D25" s="787" t="s">
        <v>155</v>
      </c>
      <c r="E25" s="791" t="s">
        <v>189</v>
      </c>
      <c r="F25" s="637" t="s">
        <v>172</v>
      </c>
      <c r="G25" s="637" t="s">
        <v>17</v>
      </c>
      <c r="H25" s="637" t="s">
        <v>18</v>
      </c>
      <c r="K25" s="174" t="s">
        <v>197</v>
      </c>
      <c r="L25" s="335">
        <v>45434</v>
      </c>
      <c r="M25" s="335">
        <v>45435</v>
      </c>
      <c r="N25" s="335">
        <v>45434</v>
      </c>
      <c r="O25" s="789">
        <f ca="1">'SANJAY KU ROUT'!R2</f>
        <v>-150</v>
      </c>
      <c r="P25" s="788"/>
    </row>
    <row r="26" spans="1:16" ht="14.4">
      <c r="A26" s="637">
        <v>24</v>
      </c>
      <c r="B26" s="565" t="s">
        <v>139</v>
      </c>
      <c r="C26" s="565"/>
      <c r="D26" s="565"/>
      <c r="E26" s="565" t="s">
        <v>160</v>
      </c>
      <c r="F26" s="325"/>
      <c r="G26" s="325" t="s">
        <v>17</v>
      </c>
      <c r="H26" s="325" t="s">
        <v>18</v>
      </c>
      <c r="I26" s="565">
        <v>9337642362</v>
      </c>
      <c r="J26" s="565" t="s">
        <v>160</v>
      </c>
      <c r="K26" s="174"/>
      <c r="L26" s="335"/>
      <c r="M26" s="335"/>
      <c r="N26" s="335"/>
      <c r="P26" s="786"/>
    </row>
    <row r="27" spans="1:16" s="789" customFormat="1" ht="14.4">
      <c r="A27" s="637">
        <v>25</v>
      </c>
      <c r="B27" s="637" t="s">
        <v>115</v>
      </c>
      <c r="C27" s="637" t="s">
        <v>160</v>
      </c>
      <c r="D27" s="637" t="s">
        <v>198</v>
      </c>
      <c r="E27" s="637" t="s">
        <v>199</v>
      </c>
      <c r="F27" s="637"/>
      <c r="G27" s="637" t="s">
        <v>52</v>
      </c>
      <c r="H27" s="637" t="s">
        <v>18</v>
      </c>
      <c r="I27" s="637">
        <v>8882357266</v>
      </c>
      <c r="J27" s="637"/>
      <c r="K27" s="174" t="s">
        <v>200</v>
      </c>
      <c r="L27" s="335">
        <v>45442</v>
      </c>
      <c r="M27" s="335">
        <v>45443</v>
      </c>
      <c r="N27" s="335">
        <v>45442</v>
      </c>
      <c r="O27" s="792">
        <f ca="1">'SANTOSH NAYAK'!R1</f>
        <v>-72</v>
      </c>
      <c r="P27" s="788"/>
    </row>
    <row r="28" spans="1:16" s="789" customFormat="1" ht="33" customHeight="1">
      <c r="A28" s="637">
        <v>26</v>
      </c>
      <c r="B28" s="637" t="s">
        <v>201</v>
      </c>
      <c r="C28" s="637"/>
      <c r="D28" s="637" t="s">
        <v>198</v>
      </c>
      <c r="E28" s="637" t="s">
        <v>199</v>
      </c>
      <c r="F28" s="637"/>
      <c r="G28" s="637" t="s">
        <v>52</v>
      </c>
      <c r="H28" s="637" t="s">
        <v>18</v>
      </c>
      <c r="I28" s="637"/>
      <c r="J28" s="637"/>
      <c r="K28" s="177" t="s">
        <v>202</v>
      </c>
      <c r="L28" s="801">
        <v>45444</v>
      </c>
      <c r="M28" s="801">
        <v>45444</v>
      </c>
      <c r="N28" s="801">
        <v>45444</v>
      </c>
      <c r="O28" s="789">
        <f ca="1">'RATNAJEET SINGH'!R1</f>
        <v>-39</v>
      </c>
      <c r="P28" s="788"/>
    </row>
    <row r="29" spans="1:16" s="565" customFormat="1" ht="14.4">
      <c r="A29" s="637">
        <v>27</v>
      </c>
      <c r="B29" s="565" t="s">
        <v>203</v>
      </c>
      <c r="E29" s="565" t="s">
        <v>199</v>
      </c>
      <c r="F29" s="325"/>
      <c r="G29" s="325" t="s">
        <v>42</v>
      </c>
      <c r="H29" s="325" t="s">
        <v>18</v>
      </c>
      <c r="K29" s="565" t="s">
        <v>204</v>
      </c>
      <c r="P29" s="802"/>
    </row>
    <row r="30" spans="1:16" ht="14.4">
      <c r="A30" s="637">
        <v>28</v>
      </c>
      <c r="B30" s="565" t="s">
        <v>137</v>
      </c>
      <c r="C30" s="565" t="s">
        <v>160</v>
      </c>
      <c r="D30" s="565"/>
      <c r="E30" s="565" t="s">
        <v>205</v>
      </c>
      <c r="F30" s="325"/>
      <c r="G30" s="325" t="s">
        <v>42</v>
      </c>
      <c r="H30" s="325" t="s">
        <v>18</v>
      </c>
      <c r="I30" s="565" t="s">
        <v>206</v>
      </c>
      <c r="J30" s="565" t="s">
        <v>160</v>
      </c>
      <c r="K30" s="637" t="s">
        <v>207</v>
      </c>
      <c r="P30" s="786"/>
    </row>
    <row r="31" spans="1:16" ht="14.4">
      <c r="A31" s="637">
        <v>29</v>
      </c>
      <c r="B31" s="565" t="s">
        <v>142</v>
      </c>
      <c r="C31" s="803" t="s">
        <v>160</v>
      </c>
      <c r="D31" s="803"/>
      <c r="E31" s="565" t="s">
        <v>205</v>
      </c>
      <c r="F31" s="325"/>
      <c r="G31" s="325" t="s">
        <v>42</v>
      </c>
      <c r="H31" s="325" t="s">
        <v>18</v>
      </c>
      <c r="I31" s="565">
        <v>9078074801</v>
      </c>
      <c r="J31" s="565" t="s">
        <v>160</v>
      </c>
      <c r="K31" s="637" t="s">
        <v>207</v>
      </c>
      <c r="P31" s="786"/>
    </row>
    <row r="32" spans="1:16" ht="14.4">
      <c r="A32" s="637">
        <v>30</v>
      </c>
      <c r="B32" s="565" t="s">
        <v>208</v>
      </c>
      <c r="C32" s="565" t="s">
        <v>160</v>
      </c>
      <c r="D32" s="565"/>
      <c r="E32" s="565" t="s">
        <v>205</v>
      </c>
      <c r="F32" s="325"/>
      <c r="G32" s="325" t="s">
        <v>42</v>
      </c>
      <c r="H32" s="325" t="s">
        <v>18</v>
      </c>
      <c r="I32" s="565"/>
      <c r="J32" s="565" t="s">
        <v>160</v>
      </c>
      <c r="K32" s="565" t="s">
        <v>207</v>
      </c>
      <c r="P32" s="786"/>
    </row>
    <row r="33" spans="1:16" ht="14.4">
      <c r="A33" s="637">
        <v>31</v>
      </c>
      <c r="B33" s="565" t="s">
        <v>209</v>
      </c>
      <c r="C33" s="565"/>
      <c r="D33" s="565"/>
      <c r="E33" s="565" t="s">
        <v>205</v>
      </c>
      <c r="F33" s="325"/>
      <c r="G33" s="325" t="s">
        <v>42</v>
      </c>
      <c r="H33" s="325" t="s">
        <v>18</v>
      </c>
      <c r="I33" s="565"/>
      <c r="J33" s="565"/>
      <c r="K33" s="565" t="s">
        <v>204</v>
      </c>
      <c r="P33" s="786"/>
    </row>
    <row r="34" spans="1:16" ht="14.4" hidden="1">
      <c r="P34" s="786"/>
    </row>
    <row r="35" spans="1:16" ht="14.4">
      <c r="B35" s="804"/>
      <c r="F35" s="342"/>
      <c r="G35" s="342"/>
      <c r="H35" s="342"/>
      <c r="P35" s="786"/>
    </row>
    <row r="36" spans="1:16" ht="14.4">
      <c r="A36" s="565">
        <v>1</v>
      </c>
      <c r="B36" s="805" t="s">
        <v>210</v>
      </c>
      <c r="G36" s="805" t="s">
        <v>211</v>
      </c>
      <c r="H36" s="565" t="s">
        <v>42</v>
      </c>
      <c r="P36" s="786"/>
    </row>
    <row r="37" spans="1:16" ht="14.4">
      <c r="A37" s="565">
        <v>2</v>
      </c>
      <c r="B37" s="806" t="s">
        <v>212</v>
      </c>
      <c r="C37" s="565" t="s">
        <v>160</v>
      </c>
      <c r="D37" s="565"/>
      <c r="E37" s="565"/>
      <c r="F37" s="565"/>
      <c r="G37" s="805" t="s">
        <v>211</v>
      </c>
      <c r="H37" s="565" t="s">
        <v>213</v>
      </c>
      <c r="I37" s="565">
        <v>6372910479</v>
      </c>
      <c r="J37" s="565" t="s">
        <v>160</v>
      </c>
      <c r="P37" s="786"/>
    </row>
    <row r="38" spans="1:16" ht="14.4">
      <c r="A38" s="565">
        <v>3</v>
      </c>
      <c r="B38" s="574" t="s">
        <v>141</v>
      </c>
      <c r="C38" s="803" t="s">
        <v>160</v>
      </c>
      <c r="D38" s="803"/>
      <c r="E38" s="565"/>
      <c r="F38" s="565"/>
      <c r="G38" s="805" t="s">
        <v>211</v>
      </c>
      <c r="H38" s="565" t="s">
        <v>214</v>
      </c>
      <c r="I38" s="565" t="s">
        <v>160</v>
      </c>
      <c r="J38" s="565" t="s">
        <v>160</v>
      </c>
      <c r="P38" s="786"/>
    </row>
    <row r="39" spans="1:16" ht="14.4">
      <c r="A39" s="565">
        <v>4</v>
      </c>
      <c r="B39" s="806" t="s">
        <v>113</v>
      </c>
      <c r="C39" s="565" t="s">
        <v>160</v>
      </c>
      <c r="D39" s="565"/>
      <c r="E39" s="565"/>
      <c r="F39" s="565"/>
      <c r="G39" s="805" t="s">
        <v>211</v>
      </c>
      <c r="H39" s="565" t="s">
        <v>36</v>
      </c>
      <c r="I39" s="565" t="s">
        <v>114</v>
      </c>
      <c r="J39" s="565" t="s">
        <v>215</v>
      </c>
      <c r="P39" s="786"/>
    </row>
    <row r="40" spans="1:16" ht="14.4">
      <c r="A40" s="565">
        <v>5</v>
      </c>
      <c r="B40" s="574" t="s">
        <v>128</v>
      </c>
      <c r="C40" s="803" t="s">
        <v>160</v>
      </c>
      <c r="D40" s="803"/>
      <c r="E40" s="565"/>
      <c r="F40" s="565"/>
      <c r="G40" s="805" t="s">
        <v>211</v>
      </c>
      <c r="H40" s="565" t="s">
        <v>36</v>
      </c>
      <c r="I40" s="565" t="s">
        <v>129</v>
      </c>
      <c r="J40" s="565" t="s">
        <v>160</v>
      </c>
      <c r="P40" s="786"/>
    </row>
    <row r="41" spans="1:16" ht="14.4">
      <c r="A41" s="565">
        <v>6</v>
      </c>
      <c r="B41" s="806" t="s">
        <v>121</v>
      </c>
      <c r="C41" s="803"/>
      <c r="D41" s="803"/>
      <c r="E41" s="565"/>
      <c r="G41" s="805" t="s">
        <v>211</v>
      </c>
      <c r="H41" s="565" t="s">
        <v>25</v>
      </c>
      <c r="I41" s="565">
        <v>8260839694</v>
      </c>
      <c r="J41" s="565"/>
      <c r="P41" s="786"/>
    </row>
    <row r="42" spans="1:16" ht="14.4">
      <c r="A42" s="565">
        <v>7</v>
      </c>
      <c r="B42" s="574" t="s">
        <v>123</v>
      </c>
      <c r="C42" s="803" t="s">
        <v>160</v>
      </c>
      <c r="D42" s="803"/>
      <c r="E42" s="565"/>
      <c r="F42" s="565"/>
      <c r="G42" s="805" t="s">
        <v>211</v>
      </c>
      <c r="H42" s="565" t="s">
        <v>25</v>
      </c>
      <c r="I42" s="565" t="s">
        <v>160</v>
      </c>
      <c r="J42" s="565" t="s">
        <v>160</v>
      </c>
      <c r="P42" s="786"/>
    </row>
    <row r="43" spans="1:16" ht="14.4">
      <c r="A43" s="565">
        <v>8</v>
      </c>
      <c r="B43" s="574" t="s">
        <v>126</v>
      </c>
      <c r="C43" s="803" t="s">
        <v>160</v>
      </c>
      <c r="D43" s="803"/>
      <c r="E43" s="565"/>
      <c r="F43" s="565"/>
      <c r="G43" s="805" t="s">
        <v>211</v>
      </c>
      <c r="H43" s="565" t="s">
        <v>25</v>
      </c>
      <c r="I43" s="565" t="s">
        <v>160</v>
      </c>
      <c r="J43" s="565" t="s">
        <v>160</v>
      </c>
      <c r="P43" s="786"/>
    </row>
    <row r="44" spans="1:16" ht="14.4">
      <c r="A44" s="565">
        <v>9</v>
      </c>
      <c r="B44" s="806" t="s">
        <v>117</v>
      </c>
      <c r="C44" s="565"/>
      <c r="D44" s="565"/>
      <c r="E44" s="565"/>
      <c r="F44" s="565"/>
      <c r="G44" s="805" t="s">
        <v>211</v>
      </c>
      <c r="H44" s="565" t="s">
        <v>25</v>
      </c>
      <c r="I44" s="807" t="s">
        <v>119</v>
      </c>
      <c r="J44" s="565" t="s">
        <v>215</v>
      </c>
      <c r="P44" s="786"/>
    </row>
    <row r="45" spans="1:16" ht="14.4">
      <c r="A45" s="565">
        <v>10</v>
      </c>
      <c r="B45" s="574" t="s">
        <v>131</v>
      </c>
      <c r="C45" s="807" t="s">
        <v>132</v>
      </c>
      <c r="D45" s="807"/>
      <c r="E45" s="565"/>
      <c r="F45" s="565"/>
      <c r="G45" s="805" t="s">
        <v>211</v>
      </c>
      <c r="H45" s="565" t="s">
        <v>17</v>
      </c>
      <c r="I45" s="565" t="s">
        <v>133</v>
      </c>
      <c r="J45" s="565" t="s">
        <v>160</v>
      </c>
      <c r="P45" s="786"/>
    </row>
    <row r="46" spans="1:16" ht="14.4">
      <c r="A46" s="565">
        <v>11</v>
      </c>
      <c r="B46" s="574" t="s">
        <v>135</v>
      </c>
      <c r="C46" s="807" t="s">
        <v>136</v>
      </c>
      <c r="D46" s="807"/>
      <c r="E46" s="565"/>
      <c r="F46" s="565"/>
      <c r="G46" s="805" t="s">
        <v>211</v>
      </c>
      <c r="H46" s="565" t="s">
        <v>17</v>
      </c>
      <c r="I46" s="565" t="s">
        <v>160</v>
      </c>
      <c r="J46" s="565" t="s">
        <v>160</v>
      </c>
      <c r="P46" s="786"/>
    </row>
    <row r="47" spans="1:16" ht="14.4">
      <c r="A47" s="565">
        <v>12</v>
      </c>
      <c r="B47" s="806" t="s">
        <v>38</v>
      </c>
      <c r="C47" s="807" t="s">
        <v>39</v>
      </c>
      <c r="D47" s="807"/>
      <c r="E47" s="565"/>
      <c r="F47" s="565"/>
      <c r="G47" s="805" t="s">
        <v>211</v>
      </c>
      <c r="H47" s="565" t="s">
        <v>17</v>
      </c>
      <c r="I47" s="565" t="s">
        <v>41</v>
      </c>
      <c r="J47" s="565" t="s">
        <v>215</v>
      </c>
      <c r="P47" s="786"/>
    </row>
    <row r="48" spans="1:16" ht="14.4">
      <c r="A48" s="565">
        <v>13</v>
      </c>
      <c r="B48" s="808" t="s">
        <v>79</v>
      </c>
      <c r="C48" s="807" t="s">
        <v>80</v>
      </c>
      <c r="D48" s="807"/>
      <c r="E48" s="565"/>
      <c r="F48" s="565"/>
      <c r="G48" s="805" t="s">
        <v>211</v>
      </c>
      <c r="H48" s="565" t="s">
        <v>17</v>
      </c>
      <c r="I48" s="565" t="s">
        <v>81</v>
      </c>
      <c r="J48" s="565" t="s">
        <v>216</v>
      </c>
      <c r="P48" s="786"/>
    </row>
    <row r="49" spans="1:16" ht="14.4">
      <c r="A49" s="565">
        <v>14</v>
      </c>
      <c r="B49" s="806" t="s">
        <v>14</v>
      </c>
      <c r="C49" s="807" t="s">
        <v>15</v>
      </c>
      <c r="D49" s="807"/>
      <c r="E49" s="565"/>
      <c r="F49" s="565"/>
      <c r="G49" s="805" t="s">
        <v>211</v>
      </c>
      <c r="H49" s="565" t="s">
        <v>17</v>
      </c>
      <c r="I49" s="565" t="s">
        <v>19</v>
      </c>
      <c r="J49" s="565" t="s">
        <v>216</v>
      </c>
      <c r="P49" s="786"/>
    </row>
    <row r="50" spans="1:16" ht="14.4">
      <c r="A50" s="565">
        <v>15</v>
      </c>
      <c r="B50" s="806" t="s">
        <v>49</v>
      </c>
      <c r="C50" s="807" t="s">
        <v>50</v>
      </c>
      <c r="D50" s="807"/>
      <c r="E50" s="565"/>
      <c r="F50" s="565"/>
      <c r="G50" s="805" t="s">
        <v>211</v>
      </c>
      <c r="H50" s="565" t="s">
        <v>17</v>
      </c>
      <c r="I50" s="565" t="s">
        <v>51</v>
      </c>
      <c r="J50" s="565"/>
      <c r="P50" s="786"/>
    </row>
    <row r="51" spans="1:16" ht="14.4">
      <c r="A51" s="565">
        <v>16</v>
      </c>
      <c r="B51" s="806" t="s">
        <v>83</v>
      </c>
      <c r="C51" s="807" t="s">
        <v>84</v>
      </c>
      <c r="D51" s="807"/>
      <c r="E51" s="565"/>
      <c r="F51" s="565" t="s">
        <v>217</v>
      </c>
      <c r="G51" s="805" t="s">
        <v>211</v>
      </c>
      <c r="H51" s="565" t="s">
        <v>17</v>
      </c>
      <c r="I51" s="565" t="s">
        <v>85</v>
      </c>
      <c r="J51" s="565"/>
      <c r="P51" s="786"/>
    </row>
    <row r="52" spans="1:16" ht="14.4">
      <c r="A52" s="565">
        <v>17</v>
      </c>
      <c r="B52" s="808" t="s">
        <v>70</v>
      </c>
      <c r="C52" s="807" t="s">
        <v>71</v>
      </c>
      <c r="D52" s="807"/>
      <c r="E52" s="565"/>
      <c r="F52" s="565" t="s">
        <v>216</v>
      </c>
      <c r="G52" s="805" t="s">
        <v>211</v>
      </c>
      <c r="H52" s="565" t="s">
        <v>23</v>
      </c>
      <c r="I52" s="565" t="s">
        <v>160</v>
      </c>
      <c r="J52" s="565"/>
      <c r="K52" s="565"/>
      <c r="P52" s="786"/>
    </row>
    <row r="53" spans="1:16" ht="14.4">
      <c r="A53" s="809">
        <v>18</v>
      </c>
      <c r="B53" s="810" t="s">
        <v>21</v>
      </c>
      <c r="C53" s="807" t="s">
        <v>22</v>
      </c>
      <c r="D53" s="807"/>
      <c r="E53" s="809"/>
      <c r="F53" s="809"/>
      <c r="G53" s="805" t="s">
        <v>211</v>
      </c>
      <c r="H53" s="565" t="s">
        <v>218</v>
      </c>
      <c r="I53" s="809"/>
      <c r="J53" s="809" t="s">
        <v>216</v>
      </c>
      <c r="P53" s="786"/>
    </row>
    <row r="54" spans="1:16" ht="14.4">
      <c r="A54" s="809">
        <v>19</v>
      </c>
      <c r="B54" s="810" t="s">
        <v>219</v>
      </c>
      <c r="C54" s="807"/>
      <c r="D54" s="807"/>
      <c r="E54" s="809"/>
      <c r="F54" s="809"/>
      <c r="G54" s="805" t="s">
        <v>211</v>
      </c>
      <c r="H54" s="565" t="s">
        <v>17</v>
      </c>
      <c r="I54" s="809"/>
      <c r="J54" s="565" t="s">
        <v>216</v>
      </c>
      <c r="P54" s="786"/>
    </row>
    <row r="55" spans="1:16" ht="14.4">
      <c r="A55" s="809"/>
      <c r="B55" s="810" t="s">
        <v>103</v>
      </c>
      <c r="C55" s="807" t="s">
        <v>220</v>
      </c>
      <c r="D55" s="807"/>
      <c r="E55" s="809"/>
      <c r="F55" s="809"/>
      <c r="G55" s="805"/>
      <c r="H55" s="809"/>
      <c r="I55" s="809"/>
      <c r="J55" s="809"/>
      <c r="P55" s="786"/>
    </row>
    <row r="56" spans="1:16" ht="14.4">
      <c r="P56" s="786"/>
    </row>
    <row r="57" spans="1:16" ht="14.4">
      <c r="P57" s="786"/>
    </row>
    <row r="58" spans="1:16" ht="14.4">
      <c r="P58" s="786"/>
    </row>
    <row r="59" spans="1:16" ht="14.4">
      <c r="P59" s="786"/>
    </row>
    <row r="60" spans="1:16" ht="14.4">
      <c r="P60" s="786"/>
    </row>
    <row r="61" spans="1:16" ht="14.4">
      <c r="P61" s="786"/>
    </row>
    <row r="62" spans="1:16" ht="14.4">
      <c r="P62" s="786"/>
    </row>
    <row r="63" spans="1:16" ht="14.4">
      <c r="P63" s="786"/>
    </row>
    <row r="64" spans="1:16" ht="14.4">
      <c r="P64" s="786"/>
    </row>
    <row r="65" spans="1:16" ht="14.4">
      <c r="B65" s="827" t="s">
        <v>221</v>
      </c>
      <c r="C65" s="827"/>
      <c r="P65" s="786"/>
    </row>
    <row r="66" spans="1:16" ht="14.4">
      <c r="P66" s="786"/>
    </row>
    <row r="67" spans="1:16" ht="14.4">
      <c r="B67" s="565" t="s">
        <v>222</v>
      </c>
      <c r="C67" s="565" t="s">
        <v>223</v>
      </c>
      <c r="D67" s="565"/>
      <c r="P67" s="786"/>
    </row>
    <row r="68" spans="1:16" ht="14.4">
      <c r="B68" s="565" t="s">
        <v>224</v>
      </c>
      <c r="C68" s="565" t="s">
        <v>225</v>
      </c>
      <c r="D68" s="565"/>
      <c r="K68" s="827" t="s">
        <v>226</v>
      </c>
      <c r="L68" s="827"/>
      <c r="P68" s="786"/>
    </row>
    <row r="69" spans="1:16" ht="14.4">
      <c r="B69" s="565" t="s">
        <v>227</v>
      </c>
      <c r="C69" s="565" t="s">
        <v>228</v>
      </c>
      <c r="D69" s="565"/>
      <c r="F69" s="325" t="s">
        <v>93</v>
      </c>
      <c r="K69" s="325" t="s">
        <v>229</v>
      </c>
      <c r="L69" s="325" t="s">
        <v>230</v>
      </c>
      <c r="P69" s="786"/>
    </row>
    <row r="70" spans="1:16" ht="14.4">
      <c r="B70" s="565" t="s">
        <v>231</v>
      </c>
      <c r="C70" s="565" t="s">
        <v>232</v>
      </c>
      <c r="D70" s="565"/>
      <c r="F70" s="325" t="s">
        <v>233</v>
      </c>
      <c r="K70" s="811" t="s">
        <v>234</v>
      </c>
      <c r="L70" s="325" t="s">
        <v>235</v>
      </c>
      <c r="P70" s="786"/>
    </row>
    <row r="71" spans="1:16" ht="14.4">
      <c r="B71" s="565" t="s">
        <v>236</v>
      </c>
      <c r="C71" s="565" t="s">
        <v>237</v>
      </c>
      <c r="D71" s="565"/>
      <c r="F71" s="811" t="s">
        <v>238</v>
      </c>
      <c r="K71" s="325" t="s">
        <v>239</v>
      </c>
      <c r="L71" s="811" t="s">
        <v>233</v>
      </c>
      <c r="P71" s="786"/>
    </row>
    <row r="72" spans="1:16" ht="14.4">
      <c r="B72" s="565" t="s">
        <v>240</v>
      </c>
      <c r="C72" s="565" t="s">
        <v>241</v>
      </c>
      <c r="D72" s="565"/>
      <c r="F72" s="325" t="s">
        <v>242</v>
      </c>
      <c r="K72" s="325" t="s">
        <v>243</v>
      </c>
      <c r="L72" s="325" t="s">
        <v>244</v>
      </c>
      <c r="P72" s="786"/>
    </row>
    <row r="73" spans="1:16" ht="14.4">
      <c r="A73" s="812"/>
      <c r="B73" s="813" t="s">
        <v>245</v>
      </c>
      <c r="C73" s="813" t="s">
        <v>246</v>
      </c>
      <c r="D73" s="813"/>
      <c r="E73" s="812"/>
      <c r="F73" s="733" t="s">
        <v>247</v>
      </c>
      <c r="G73" s="812"/>
      <c r="H73" s="812"/>
      <c r="I73" s="812"/>
      <c r="J73" s="812"/>
      <c r="K73" s="733" t="s">
        <v>248</v>
      </c>
      <c r="L73" s="733" t="s">
        <v>249</v>
      </c>
      <c r="M73" s="812"/>
      <c r="N73" s="812"/>
      <c r="O73" s="812"/>
    </row>
    <row r="74" spans="1:16" ht="14.4">
      <c r="B74" s="565" t="s">
        <v>250</v>
      </c>
      <c r="C74" s="565" t="s">
        <v>251</v>
      </c>
      <c r="D74" s="565"/>
      <c r="F74" s="325" t="s">
        <v>252</v>
      </c>
      <c r="K74" s="325" t="s">
        <v>253</v>
      </c>
    </row>
    <row r="75" spans="1:16" ht="14.4">
      <c r="B75" s="565" t="s">
        <v>254</v>
      </c>
      <c r="C75" s="565" t="s">
        <v>255</v>
      </c>
      <c r="D75" s="565"/>
      <c r="F75" s="811" t="s">
        <v>256</v>
      </c>
      <c r="K75" s="811" t="s">
        <v>257</v>
      </c>
    </row>
    <row r="76" spans="1:16" ht="14.4">
      <c r="B76" s="565" t="s">
        <v>258</v>
      </c>
      <c r="C76" s="565"/>
      <c r="D76" s="565"/>
      <c r="F76" s="325" t="s">
        <v>259</v>
      </c>
      <c r="K76" s="325" t="s">
        <v>260</v>
      </c>
    </row>
    <row r="77" spans="1:16" ht="14.4">
      <c r="B77" s="565" t="s">
        <v>261</v>
      </c>
      <c r="C77" s="565"/>
      <c r="D77" s="565"/>
      <c r="F77" s="325" t="s">
        <v>262</v>
      </c>
      <c r="K77" s="325" t="s">
        <v>263</v>
      </c>
    </row>
    <row r="78" spans="1:16" ht="14.4">
      <c r="B78" s="565" t="s">
        <v>264</v>
      </c>
      <c r="C78" s="325"/>
      <c r="D78" s="325"/>
      <c r="F78" s="325" t="s">
        <v>34</v>
      </c>
      <c r="K78" s="325" t="s">
        <v>219</v>
      </c>
    </row>
    <row r="79" spans="1:16" ht="14.4">
      <c r="B79" s="565" t="s">
        <v>265</v>
      </c>
      <c r="C79" s="814"/>
      <c r="D79" s="814"/>
    </row>
    <row r="80" spans="1:16" ht="14.4">
      <c r="B80" s="565"/>
      <c r="C80" s="814"/>
      <c r="D80" s="814"/>
    </row>
    <row r="81" spans="2:5" ht="14.4">
      <c r="B81" s="565"/>
      <c r="C81" s="814"/>
      <c r="D81" s="814"/>
    </row>
    <row r="82" spans="2:5" ht="14.4">
      <c r="B82" s="815" t="s">
        <v>266</v>
      </c>
      <c r="C82" s="814"/>
      <c r="D82" s="816" t="s">
        <v>267</v>
      </c>
    </row>
    <row r="84" spans="2:5" ht="14.4">
      <c r="B84" s="646" t="s">
        <v>268</v>
      </c>
      <c r="C84" s="565"/>
      <c r="D84" s="566" t="s">
        <v>215</v>
      </c>
      <c r="E84" s="799" t="s">
        <v>269</v>
      </c>
    </row>
    <row r="85" spans="2:5" ht="14.4">
      <c r="B85" s="817" t="s">
        <v>270</v>
      </c>
      <c r="C85" s="565"/>
      <c r="D85" s="566" t="s">
        <v>216</v>
      </c>
      <c r="E85" s="342" t="s">
        <v>271</v>
      </c>
    </row>
    <row r="86" spans="2:5" ht="14.4">
      <c r="B86" s="794" t="s">
        <v>178</v>
      </c>
      <c r="C86" s="565"/>
      <c r="D86" s="818" t="s">
        <v>171</v>
      </c>
      <c r="E86" s="271" t="s">
        <v>272</v>
      </c>
    </row>
    <row r="87" spans="2:5" ht="14.4">
      <c r="B87" s="574" t="s">
        <v>273</v>
      </c>
      <c r="C87" s="565"/>
      <c r="D87" s="567" t="s">
        <v>274</v>
      </c>
      <c r="E87" s="271" t="s">
        <v>275</v>
      </c>
    </row>
    <row r="88" spans="2:5" ht="14.4">
      <c r="B88" s="646" t="s">
        <v>276</v>
      </c>
      <c r="C88" s="565"/>
      <c r="D88" s="565" t="s">
        <v>277</v>
      </c>
      <c r="E88" s="565" t="s">
        <v>278</v>
      </c>
    </row>
    <row r="89" spans="2:5" ht="14.4">
      <c r="B89" s="819" t="s">
        <v>279</v>
      </c>
      <c r="C89" s="565"/>
      <c r="D89" s="565" t="s">
        <v>279</v>
      </c>
      <c r="E89" s="271" t="s">
        <v>280</v>
      </c>
    </row>
    <row r="90" spans="2:5" ht="14.4">
      <c r="B90" s="820" t="s">
        <v>281</v>
      </c>
      <c r="C90" s="565"/>
      <c r="D90" s="567" t="s">
        <v>282</v>
      </c>
      <c r="E90" s="821" t="s">
        <v>283</v>
      </c>
    </row>
    <row r="91" spans="2:5" ht="14.4">
      <c r="B91" s="646" t="s">
        <v>284</v>
      </c>
      <c r="C91" s="565"/>
      <c r="D91" s="567" t="s">
        <v>285</v>
      </c>
      <c r="E91" s="566" t="s">
        <v>246</v>
      </c>
    </row>
    <row r="92" spans="2:5" ht="14.4">
      <c r="B92" s="822" t="s">
        <v>286</v>
      </c>
      <c r="C92" s="565"/>
      <c r="D92" s="566" t="s">
        <v>254</v>
      </c>
      <c r="E92" s="567" t="s">
        <v>287</v>
      </c>
    </row>
    <row r="93" spans="2:5" ht="14.4">
      <c r="B93" s="823" t="s">
        <v>288</v>
      </c>
      <c r="C93" s="565"/>
      <c r="D93" s="818" t="s">
        <v>157</v>
      </c>
    </row>
    <row r="94" spans="2:5" ht="28.8">
      <c r="B94" s="824" t="s">
        <v>289</v>
      </c>
      <c r="C94" s="565"/>
      <c r="D94" s="566" t="s">
        <v>290</v>
      </c>
    </row>
    <row r="95" spans="2:5" ht="14.4">
      <c r="B95" s="565" t="s">
        <v>291</v>
      </c>
      <c r="C95" s="565"/>
    </row>
    <row r="96" spans="2:5" ht="14.4">
      <c r="C96" s="565"/>
    </row>
  </sheetData>
  <mergeCells count="3">
    <mergeCell ref="A1:O1"/>
    <mergeCell ref="B65:C65"/>
    <mergeCell ref="K68:L68"/>
  </mergeCells>
  <phoneticPr fontId="2" type="noConversion"/>
  <hyperlinks>
    <hyperlink ref="C52" location="'SUBHANKAR TRIPATHY'!A1" display="SUBHANKAR TRIPATHY'!A1" xr:uid="{00000000-0004-0000-0100-000000000000}"/>
    <hyperlink ref="C8" location="'JYOSTNAMAYEE NAYAK'!A1" display="JYOSTNAMAYEE NAYAK'!A1" xr:uid="{00000000-0004-0000-0100-000001000000}"/>
    <hyperlink ref="C4" location="'GAYATRI GOCHHAYAT'!A1" display="GAYATRI GOCHHAYAT'!A1" xr:uid="{00000000-0004-0000-0100-000002000000}"/>
    <hyperlink ref="C48" location="'SATYABRATA JATI-MIS'!A1" display="SATYABRATA JATI'!A1" xr:uid="{00000000-0004-0000-0100-000003000000}"/>
    <hyperlink ref="C12" location="'SOUVIK PAIK'!A1" display="SOUVIK PAIK'!A1" xr:uid="{00000000-0004-0000-0100-000004000000}"/>
    <hyperlink ref="C17" location="'SUBHAM BEHERA -MIS'!A1" display="SUBHAM BEHERA'!A1" xr:uid="{00000000-0004-0000-0100-000005000000}"/>
    <hyperlink ref="C13" location="'JYOTIRANI PANDA'!A1" display="JYOTIRANI PANDA'!A1" xr:uid="{00000000-0004-0000-0100-000007000000}"/>
    <hyperlink ref="C51" location="'TRUPTIRANI BEHERA'!A1" display="TRUPTIRANI BEHERA'!A1" xr:uid="{00000000-0004-0000-0100-000008000000}"/>
    <hyperlink ref="C47" location="'KRUSHNA CH SAHOO'!A1" display="KRUSHNA CH SAHOO'!A1" xr:uid="{00000000-0004-0000-0100-000009000000}"/>
    <hyperlink ref="C49" location="'AMIT MISHRA'!A1" display="AMIT MISHRA'!A1" xr:uid="{00000000-0004-0000-0100-00000A000000}"/>
    <hyperlink ref="C9" location="'SITESH MOHARANA-MIS'!A1" display="SITESH MOHARANA'!A1" xr:uid="{00000000-0004-0000-0100-00000B000000}"/>
    <hyperlink ref="C10" location="'SNIGDHA S TRIPATHY'!A1" display="SNIGDHA S TRIPATHY'!A1" xr:uid="{00000000-0004-0000-0100-00000C000000}"/>
    <hyperlink ref="C11" location="'PUJA VERMA'!A1" display="PUJA VERMA'!A1" xr:uid="{00000000-0004-0000-0100-00000D000000}"/>
    <hyperlink ref="C50" location="'SANDEEP JENA'!A1" display="SANDEEP JENA'!A1" xr:uid="{00000000-0004-0000-0100-00000F000000}"/>
    <hyperlink ref="C20" location="'UMESH MAJHI'!A1" display="UMESH MAJHI'!A1" xr:uid="{00000000-0004-0000-0100-000010000000}"/>
    <hyperlink ref="I20" r:id="rId1" xr:uid="{00000000-0004-0000-0100-000011000000}"/>
    <hyperlink ref="C45" location="'KALYANI PRIYADARSHINI'!A1" display="KALYANI PRIYADARSHINI'!A1" xr:uid="{00000000-0004-0000-0100-000013000000}"/>
    <hyperlink ref="C46" location="'SMITA MISHRA'!A1" display="SMITA MISHRA'!A1" xr:uid="{00000000-0004-0000-0100-000014000000}"/>
    <hyperlink ref="C22" location="'CHINMAYEE M'!A1" display=" CHINMAYEE" xr:uid="{00000000-0004-0000-0100-000016000000}"/>
    <hyperlink ref="C7" location="'RAKESH'!A1" display=" RAKESH KUMAR" xr:uid="{00000000-0004-0000-0100-000017000000}"/>
    <hyperlink ref="C14" location="'CHETAN'!A1" display="CHETAN PRADHAN" xr:uid="{00000000-0004-0000-0100-000018000000}"/>
    <hyperlink ref="C19" location="'SHAKTI'!A1" display=" SHAKTI DESIGN" xr:uid="{00000000-0004-0000-0100-000019000000}"/>
    <hyperlink ref="I44" r:id="rId2" xr:uid="{00000000-0004-0000-0100-00001A000000}"/>
    <hyperlink ref="C23" location="'SATYASWARUP'!A1" display="SATYASWARUP" xr:uid="{00000000-0004-0000-0100-00001B000000}"/>
    <hyperlink ref="C25" location="'SANJAY KU ROUT'!A1" display="'SANJAY KU ROUT'" xr:uid="{00000000-0004-0000-0100-00001D000000}"/>
    <hyperlink ref="C5" location="'SREEDHAR'!A1" display=" SREEDHAR" xr:uid="{00000000-0004-0000-0100-00001E000000}"/>
    <hyperlink ref="C21" location="'DEEPTI'!A1" display="DEEPTI" xr:uid="{91F3E835-2630-4874-B466-ED2CB46991F5}"/>
    <hyperlink ref="C16" location="'SRADHA S BEHERA'!A1" display="SRADHA S BEHERA'!A1" xr:uid="{00000000-0004-0000-0100-000012000000}"/>
    <hyperlink ref="C18" location="'DEENABANDHU DAKUA'!A1" display="DEENABANDHU DAKUA'!A1" xr:uid="{00000000-0004-0000-0100-000006000000}"/>
    <hyperlink ref="C55" location="'MIKI PRADHAN'!A1" display=" MIKI PRADHAN" xr:uid="{9AB99CFF-D9A2-4011-A957-3307E6AD6E3A}"/>
  </hyperlinks>
  <pageMargins left="0.7" right="0.7" top="0.75" bottom="0.75" header="0.3" footer="0.3"/>
  <pageSetup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38F7-18C3-4991-9C9D-229155E0D52F}">
  <sheetPr>
    <tabColor theme="9" tint="-0.499984740745262"/>
  </sheetPr>
  <dimension ref="A1:X42"/>
  <sheetViews>
    <sheetView workbookViewId="0">
      <pane ySplit="2" topLeftCell="A26" activePane="bottomLeft" state="frozen"/>
      <selection pane="bottomLeft" activeCell="C38" sqref="C38"/>
    </sheetView>
  </sheetViews>
  <sheetFormatPr defaultColWidth="9.109375" defaultRowHeight="15" customHeight="1"/>
  <cols>
    <col min="1" max="1" width="9.33203125" style="361" customWidth="1"/>
    <col min="2" max="2" width="17.109375" style="149" bestFit="1" customWidth="1"/>
    <col min="3" max="3" width="17.109375" style="361" customWidth="1"/>
    <col min="4" max="4" width="36.44140625" style="361" customWidth="1"/>
    <col min="5" max="5" width="16.6640625" style="361" customWidth="1"/>
    <col min="6" max="6" width="15.109375" style="361" customWidth="1"/>
    <col min="7" max="7" width="10.88671875" style="361" hidden="1" customWidth="1"/>
    <col min="8" max="8" width="12.88671875" style="361" hidden="1" customWidth="1"/>
    <col min="9" max="9" width="14.33203125" style="361" hidden="1" customWidth="1"/>
    <col min="10" max="10" width="12.44140625" style="361" bestFit="1" customWidth="1"/>
    <col min="11" max="11" width="14.33203125" style="149" bestFit="1" customWidth="1"/>
    <col min="12" max="12" width="12.44140625" style="149" bestFit="1" customWidth="1"/>
    <col min="13" max="13" width="14.33203125" style="149" bestFit="1" customWidth="1"/>
    <col min="14" max="14" width="11.5546875" style="149" customWidth="1"/>
    <col min="15" max="15" width="13.44140625" style="149" customWidth="1"/>
    <col min="16" max="18" width="9.109375" style="361"/>
    <col min="19" max="19" width="22.44140625" style="361" customWidth="1"/>
    <col min="20" max="16384" width="9.109375" style="361"/>
  </cols>
  <sheetData>
    <row r="1" spans="1:24" ht="14.4">
      <c r="A1" s="149"/>
      <c r="P1" s="361">
        <f>SUM(P3:P1055)</f>
        <v>51</v>
      </c>
      <c r="Q1" s="575">
        <f ca="1">SUM(Q3:Q1055)</f>
        <v>123</v>
      </c>
      <c r="R1" s="575">
        <f ca="1">SUM(R3:R1055)</f>
        <v>-72</v>
      </c>
    </row>
    <row r="2" spans="1:24" ht="14.4">
      <c r="A2" s="576" t="s">
        <v>292</v>
      </c>
      <c r="B2" s="576" t="s">
        <v>221</v>
      </c>
      <c r="C2" s="576" t="s">
        <v>293</v>
      </c>
      <c r="D2" s="576" t="s">
        <v>294</v>
      </c>
      <c r="E2" s="576" t="s">
        <v>267</v>
      </c>
      <c r="F2" s="576" t="s">
        <v>266</v>
      </c>
      <c r="G2" s="576" t="s">
        <v>295</v>
      </c>
      <c r="H2" s="576" t="s">
        <v>296</v>
      </c>
      <c r="I2" s="576" t="s">
        <v>297</v>
      </c>
      <c r="J2" s="576" t="s">
        <v>298</v>
      </c>
      <c r="K2" s="576" t="s">
        <v>299</v>
      </c>
      <c r="L2" s="576" t="s">
        <v>300</v>
      </c>
      <c r="M2" s="576" t="s">
        <v>301</v>
      </c>
      <c r="N2" s="576" t="s">
        <v>302</v>
      </c>
      <c r="O2" s="576" t="s">
        <v>10</v>
      </c>
      <c r="P2" s="576" t="s">
        <v>303</v>
      </c>
      <c r="Q2" s="576" t="s">
        <v>304</v>
      </c>
      <c r="R2" s="576" t="s">
        <v>305</v>
      </c>
      <c r="S2" s="576" t="s">
        <v>306</v>
      </c>
    </row>
    <row r="3" spans="1:24" ht="28.8">
      <c r="A3" s="361">
        <v>1</v>
      </c>
      <c r="B3" s="149" t="s">
        <v>307</v>
      </c>
      <c r="D3" s="360" t="s">
        <v>308</v>
      </c>
      <c r="F3" s="429" t="s">
        <v>270</v>
      </c>
      <c r="G3" s="149"/>
      <c r="H3" s="149"/>
      <c r="I3" s="149"/>
      <c r="J3" s="351">
        <v>45372</v>
      </c>
      <c r="K3" s="351">
        <v>45372</v>
      </c>
      <c r="L3" s="351">
        <v>45372</v>
      </c>
      <c r="M3" s="532">
        <v>45373</v>
      </c>
      <c r="N3" s="148">
        <f>L3</f>
        <v>45372</v>
      </c>
      <c r="O3" s="148">
        <f>N3+P3-1</f>
        <v>45372</v>
      </c>
      <c r="P3" s="149">
        <f>IF(IF(J4="",0,IF(K4="",0,K4-J4))="",0,K4-J4+1)</f>
        <v>1</v>
      </c>
      <c r="Q3" s="408">
        <f ca="1">IF(L4="",0,IF(M4="",TODAY()-L4,M4-L4+1))</f>
        <v>2</v>
      </c>
      <c r="R3" s="408">
        <f t="shared" ref="R3:R5" ca="1" si="0">IF(Q3=0,0,P3-Q3)</f>
        <v>-1</v>
      </c>
    </row>
    <row r="4" spans="1:24" ht="43.2">
      <c r="A4" s="361">
        <v>2</v>
      </c>
      <c r="B4" s="149" t="s">
        <v>307</v>
      </c>
      <c r="D4" s="360" t="s">
        <v>309</v>
      </c>
      <c r="E4" s="360" t="s">
        <v>277</v>
      </c>
      <c r="F4" s="429" t="s">
        <v>270</v>
      </c>
      <c r="G4" s="149"/>
      <c r="H4" s="149"/>
      <c r="I4" s="149"/>
      <c r="J4" s="532">
        <v>45373</v>
      </c>
      <c r="K4" s="532">
        <v>45373</v>
      </c>
      <c r="L4" s="532">
        <v>45373</v>
      </c>
      <c r="M4" s="532">
        <v>45374</v>
      </c>
      <c r="N4" s="130">
        <f>IF(L4="",IF(M3="",O3+1,M3+1),L4)</f>
        <v>45373</v>
      </c>
      <c r="O4" s="130">
        <f t="shared" ref="O4" si="1">IF(N4="","",N4+P4-1)</f>
        <v>45373</v>
      </c>
      <c r="P4" s="149">
        <f>IF(IF(J5="",0,IF(K5="",0,K5-J5))="",0,K5-J5+1)</f>
        <v>1</v>
      </c>
      <c r="Q4" s="408">
        <f ca="1">IF(L5="",0,IF(M5="",TODAY()-L5,M5-L5+1))</f>
        <v>3</v>
      </c>
      <c r="R4" s="408">
        <f t="shared" ref="R4" ca="1" si="2">IF(Q4=0,0,P4-Q4)</f>
        <v>-2</v>
      </c>
    </row>
    <row r="5" spans="1:24" ht="57.6">
      <c r="A5" s="361">
        <v>3</v>
      </c>
      <c r="B5" s="149" t="s">
        <v>307</v>
      </c>
      <c r="D5" s="360" t="s">
        <v>310</v>
      </c>
      <c r="E5" s="360" t="s">
        <v>277</v>
      </c>
      <c r="F5" s="429" t="s">
        <v>270</v>
      </c>
      <c r="J5" s="532">
        <v>45374</v>
      </c>
      <c r="K5" s="532">
        <v>45374</v>
      </c>
      <c r="L5" s="532">
        <v>45374</v>
      </c>
      <c r="M5" s="629">
        <v>45376</v>
      </c>
      <c r="N5" s="130">
        <f t="shared" ref="N5:N21" si="3">IF(L5="",IF(M4="",O4+1,M4+1),L5)</f>
        <v>45374</v>
      </c>
      <c r="O5" s="130">
        <f t="shared" ref="O5:O22" si="4">IF(N5="","",N5+P5-1)</f>
        <v>45374</v>
      </c>
      <c r="P5" s="149">
        <f t="shared" ref="P5" si="5">IF(IF(J5="",0,IF(K5="",0,K5-J5))="",0,K5-J5+1)</f>
        <v>1</v>
      </c>
      <c r="Q5" s="408">
        <f t="shared" ref="Q5" ca="1" si="6">IF(L5="",0,IF(M5="",TODAY()-L5,M5-L5+1))</f>
        <v>3</v>
      </c>
      <c r="R5" s="408">
        <f t="shared" ca="1" si="0"/>
        <v>-2</v>
      </c>
    </row>
    <row r="6" spans="1:24" ht="57.6">
      <c r="A6" s="361">
        <v>4</v>
      </c>
      <c r="B6" s="149" t="s">
        <v>307</v>
      </c>
      <c r="D6" s="177" t="s">
        <v>311</v>
      </c>
      <c r="E6" s="360" t="s">
        <v>277</v>
      </c>
      <c r="F6" s="429" t="s">
        <v>270</v>
      </c>
      <c r="J6" s="629">
        <v>45378</v>
      </c>
      <c r="K6" s="629">
        <v>45378</v>
      </c>
      <c r="L6" s="629">
        <v>45378</v>
      </c>
      <c r="M6" s="629">
        <v>45379</v>
      </c>
      <c r="N6" s="130">
        <f t="shared" si="3"/>
        <v>45378</v>
      </c>
      <c r="O6" s="130">
        <f t="shared" si="4"/>
        <v>45378</v>
      </c>
      <c r="P6" s="149">
        <f t="shared" ref="P6:P9" si="7">IF(IF(J6="",0,IF(K6="",0,K6-J6))="",0,K6-J6+1)</f>
        <v>1</v>
      </c>
      <c r="Q6" s="408">
        <f t="shared" ref="Q6:Q9" ca="1" si="8">IF(L6="",0,IF(M6="",TODAY()-L6,M6-L6+1))</f>
        <v>2</v>
      </c>
      <c r="R6" s="408">
        <f t="shared" ref="R6:R9" ca="1" si="9">IF(Q6=0,0,P6-Q6)</f>
        <v>-1</v>
      </c>
    </row>
    <row r="7" spans="1:24" ht="43.2">
      <c r="A7" s="361">
        <v>5</v>
      </c>
      <c r="B7" s="149" t="s">
        <v>307</v>
      </c>
      <c r="C7" s="360"/>
      <c r="D7" s="149" t="s">
        <v>312</v>
      </c>
      <c r="E7" s="360" t="s">
        <v>274</v>
      </c>
      <c r="F7" s="429" t="s">
        <v>270</v>
      </c>
      <c r="J7" s="629">
        <v>45379</v>
      </c>
      <c r="K7" s="629">
        <v>45380</v>
      </c>
      <c r="L7" s="629">
        <v>45379</v>
      </c>
      <c r="M7" s="629">
        <v>45381</v>
      </c>
      <c r="N7" s="130">
        <f t="shared" si="3"/>
        <v>45379</v>
      </c>
      <c r="O7" s="130">
        <f t="shared" si="4"/>
        <v>45380</v>
      </c>
      <c r="P7" s="149">
        <f t="shared" si="7"/>
        <v>2</v>
      </c>
      <c r="Q7" s="408">
        <f t="shared" ca="1" si="8"/>
        <v>3</v>
      </c>
      <c r="R7" s="408">
        <f t="shared" ca="1" si="9"/>
        <v>-1</v>
      </c>
      <c r="X7" s="575"/>
    </row>
    <row r="8" spans="1:24" ht="14.4">
      <c r="A8" s="361">
        <v>6</v>
      </c>
      <c r="B8" s="149" t="s">
        <v>307</v>
      </c>
      <c r="C8" s="360"/>
      <c r="D8" s="177" t="s">
        <v>313</v>
      </c>
      <c r="E8" s="360" t="s">
        <v>274</v>
      </c>
      <c r="F8" s="429" t="s">
        <v>270</v>
      </c>
      <c r="J8" s="629">
        <v>45381</v>
      </c>
      <c r="K8" s="629">
        <v>45381</v>
      </c>
      <c r="L8" s="629">
        <v>45381</v>
      </c>
      <c r="M8" s="629">
        <v>45381</v>
      </c>
      <c r="N8" s="130">
        <f t="shared" si="3"/>
        <v>45381</v>
      </c>
      <c r="O8" s="130">
        <f t="shared" si="4"/>
        <v>45381</v>
      </c>
      <c r="P8" s="149">
        <f t="shared" si="7"/>
        <v>1</v>
      </c>
      <c r="Q8" s="408">
        <f t="shared" ca="1" si="8"/>
        <v>1</v>
      </c>
      <c r="R8" s="408">
        <f t="shared" ca="1" si="9"/>
        <v>0</v>
      </c>
    </row>
    <row r="9" spans="1:24" ht="28.8">
      <c r="A9" s="361">
        <v>7</v>
      </c>
      <c r="B9" s="149" t="s">
        <v>307</v>
      </c>
      <c r="C9" s="360" t="s">
        <v>314</v>
      </c>
      <c r="D9" s="177" t="s">
        <v>315</v>
      </c>
      <c r="E9" s="360" t="s">
        <v>274</v>
      </c>
      <c r="F9" s="429" t="s">
        <v>270</v>
      </c>
      <c r="J9" s="629">
        <v>45383</v>
      </c>
      <c r="K9" s="629">
        <v>45386</v>
      </c>
      <c r="L9" s="629">
        <v>45383</v>
      </c>
      <c r="M9" s="629">
        <v>45387</v>
      </c>
      <c r="N9" s="130">
        <f t="shared" si="3"/>
        <v>45383</v>
      </c>
      <c r="O9" s="130">
        <f t="shared" si="4"/>
        <v>45386</v>
      </c>
      <c r="P9" s="149">
        <f t="shared" si="7"/>
        <v>4</v>
      </c>
      <c r="Q9" s="408">
        <f t="shared" ca="1" si="8"/>
        <v>5</v>
      </c>
      <c r="R9" s="408">
        <f t="shared" ca="1" si="9"/>
        <v>-1</v>
      </c>
    </row>
    <row r="10" spans="1:24" ht="28.8">
      <c r="A10" s="361">
        <v>8</v>
      </c>
      <c r="B10" s="149" t="s">
        <v>307</v>
      </c>
      <c r="C10" s="360" t="s">
        <v>316</v>
      </c>
      <c r="D10" s="177" t="s">
        <v>317</v>
      </c>
      <c r="E10" s="360" t="s">
        <v>274</v>
      </c>
      <c r="F10" s="429" t="s">
        <v>270</v>
      </c>
      <c r="J10" s="629">
        <v>45387</v>
      </c>
      <c r="K10" s="629">
        <v>45388</v>
      </c>
      <c r="L10" s="629">
        <v>45387</v>
      </c>
      <c r="M10" s="629">
        <v>45391</v>
      </c>
      <c r="N10" s="130">
        <f t="shared" si="3"/>
        <v>45387</v>
      </c>
      <c r="O10" s="130">
        <f t="shared" si="4"/>
        <v>45388</v>
      </c>
      <c r="P10" s="149">
        <f t="shared" ref="P10:P14" si="10">IF(IF(J10="",0,IF(K10="",0,K10-J10))="",0,K10-J10+1)</f>
        <v>2</v>
      </c>
      <c r="Q10" s="408">
        <f t="shared" ref="Q10:Q14" ca="1" si="11">IF(L10="",0,IF(M10="",TODAY()-L10,M10-L10+1))</f>
        <v>5</v>
      </c>
      <c r="R10" s="408">
        <f t="shared" ref="R10:R14" ca="1" si="12">IF(Q10=0,0,P10-Q10)</f>
        <v>-3</v>
      </c>
    </row>
    <row r="11" spans="1:24" ht="14.4">
      <c r="A11" s="361">
        <v>9</v>
      </c>
      <c r="B11" s="149" t="s">
        <v>307</v>
      </c>
      <c r="C11" s="360" t="s">
        <v>318</v>
      </c>
      <c r="D11" s="177" t="s">
        <v>319</v>
      </c>
      <c r="E11" s="360" t="s">
        <v>274</v>
      </c>
      <c r="F11" s="429" t="s">
        <v>270</v>
      </c>
      <c r="J11" s="629">
        <v>45391</v>
      </c>
      <c r="K11" s="629">
        <v>45391</v>
      </c>
      <c r="L11" s="629">
        <v>45391</v>
      </c>
      <c r="M11" s="474">
        <v>45392</v>
      </c>
      <c r="N11" s="130">
        <f t="shared" si="3"/>
        <v>45391</v>
      </c>
      <c r="O11" s="130">
        <f t="shared" si="4"/>
        <v>45391</v>
      </c>
      <c r="P11" s="149">
        <f t="shared" si="10"/>
        <v>1</v>
      </c>
      <c r="Q11" s="408">
        <f t="shared" ca="1" si="11"/>
        <v>2</v>
      </c>
      <c r="R11" s="408">
        <f t="shared" ca="1" si="12"/>
        <v>-1</v>
      </c>
    </row>
    <row r="12" spans="1:24" ht="28.8">
      <c r="A12" s="361">
        <v>10</v>
      </c>
      <c r="B12" s="149" t="s">
        <v>307</v>
      </c>
      <c r="C12" s="360" t="s">
        <v>320</v>
      </c>
      <c r="D12" s="177" t="s">
        <v>321</v>
      </c>
      <c r="E12" s="360" t="s">
        <v>274</v>
      </c>
      <c r="F12" s="429" t="s">
        <v>270</v>
      </c>
      <c r="J12" s="474">
        <v>45392</v>
      </c>
      <c r="K12" s="474">
        <v>45393</v>
      </c>
      <c r="L12" s="474">
        <v>45392</v>
      </c>
      <c r="M12" s="474">
        <v>45394</v>
      </c>
      <c r="N12" s="130">
        <f t="shared" si="3"/>
        <v>45392</v>
      </c>
      <c r="O12" s="130">
        <f t="shared" si="4"/>
        <v>45393</v>
      </c>
      <c r="P12" s="149">
        <f t="shared" si="10"/>
        <v>2</v>
      </c>
      <c r="Q12" s="408">
        <f t="shared" ca="1" si="11"/>
        <v>3</v>
      </c>
      <c r="R12" s="408">
        <f t="shared" ca="1" si="12"/>
        <v>-1</v>
      </c>
    </row>
    <row r="13" spans="1:24" ht="14.4">
      <c r="A13" s="361">
        <v>11</v>
      </c>
      <c r="B13" s="149" t="s">
        <v>307</v>
      </c>
      <c r="C13" s="360" t="s">
        <v>320</v>
      </c>
      <c r="D13" s="177" t="s">
        <v>322</v>
      </c>
      <c r="E13" s="360" t="s">
        <v>274</v>
      </c>
      <c r="F13" s="429" t="s">
        <v>270</v>
      </c>
      <c r="J13" s="474">
        <v>45394</v>
      </c>
      <c r="K13" s="474">
        <v>45395</v>
      </c>
      <c r="L13" s="474">
        <v>45394</v>
      </c>
      <c r="M13" s="474">
        <v>45395</v>
      </c>
      <c r="N13" s="130">
        <f t="shared" si="3"/>
        <v>45394</v>
      </c>
      <c r="O13" s="130">
        <f t="shared" si="4"/>
        <v>45395</v>
      </c>
      <c r="P13" s="149">
        <f t="shared" si="10"/>
        <v>2</v>
      </c>
      <c r="Q13" s="408">
        <f t="shared" ca="1" si="11"/>
        <v>2</v>
      </c>
      <c r="R13" s="408">
        <f t="shared" ca="1" si="12"/>
        <v>0</v>
      </c>
    </row>
    <row r="14" spans="1:24" ht="43.2">
      <c r="A14" s="361">
        <v>12</v>
      </c>
      <c r="B14" s="149" t="s">
        <v>307</v>
      </c>
      <c r="C14" s="360" t="s">
        <v>320</v>
      </c>
      <c r="D14" s="177" t="s">
        <v>323</v>
      </c>
      <c r="E14" s="360" t="s">
        <v>274</v>
      </c>
      <c r="F14" s="429" t="s">
        <v>270</v>
      </c>
      <c r="J14" s="474">
        <v>45395</v>
      </c>
      <c r="K14" s="474">
        <v>45398</v>
      </c>
      <c r="L14" s="474">
        <v>45395</v>
      </c>
      <c r="M14" s="474">
        <v>45399</v>
      </c>
      <c r="N14" s="130">
        <f t="shared" si="3"/>
        <v>45395</v>
      </c>
      <c r="O14" s="130">
        <f t="shared" si="4"/>
        <v>45398</v>
      </c>
      <c r="P14" s="149">
        <f t="shared" si="10"/>
        <v>4</v>
      </c>
      <c r="Q14" s="408">
        <f t="shared" ca="1" si="11"/>
        <v>5</v>
      </c>
      <c r="R14" s="408">
        <f t="shared" ca="1" si="12"/>
        <v>-1</v>
      </c>
    </row>
    <row r="15" spans="1:24" ht="28.8">
      <c r="A15" s="361">
        <v>13</v>
      </c>
      <c r="B15" s="149" t="s">
        <v>307</v>
      </c>
      <c r="C15" s="360" t="s">
        <v>320</v>
      </c>
      <c r="D15" s="321" t="s">
        <v>324</v>
      </c>
      <c r="E15" s="360" t="s">
        <v>274</v>
      </c>
      <c r="F15" s="429" t="s">
        <v>270</v>
      </c>
      <c r="J15" s="474">
        <v>45399</v>
      </c>
      <c r="K15" s="474">
        <v>45400</v>
      </c>
      <c r="L15" s="474">
        <v>45399</v>
      </c>
      <c r="M15" s="474">
        <v>45404</v>
      </c>
      <c r="N15" s="130">
        <f t="shared" si="3"/>
        <v>45399</v>
      </c>
      <c r="O15" s="130">
        <f t="shared" si="4"/>
        <v>45400</v>
      </c>
      <c r="P15" s="149">
        <f t="shared" ref="P15:P21" si="13">IF(IF(J15="",0,IF(K15="",0,K15-J15))="",0,K15-J15+1)</f>
        <v>2</v>
      </c>
      <c r="Q15" s="408">
        <f t="shared" ref="Q15:Q21" ca="1" si="14">IF(L15="",0,IF(M15="",TODAY()-L15,M15-L15+1))</f>
        <v>6</v>
      </c>
      <c r="R15" s="408">
        <f t="shared" ref="R15:R21" ca="1" si="15">IF(Q15=0,0,P15-Q15)</f>
        <v>-4</v>
      </c>
    </row>
    <row r="16" spans="1:24" ht="14.4">
      <c r="A16" s="361">
        <v>14</v>
      </c>
      <c r="B16" s="149" t="s">
        <v>307</v>
      </c>
      <c r="C16" s="360" t="s">
        <v>320</v>
      </c>
      <c r="D16" s="321" t="s">
        <v>325</v>
      </c>
      <c r="E16" s="360" t="s">
        <v>274</v>
      </c>
      <c r="F16" s="429" t="s">
        <v>270</v>
      </c>
      <c r="J16" s="474">
        <v>45404</v>
      </c>
      <c r="K16" s="474">
        <v>45404</v>
      </c>
      <c r="L16" s="474">
        <v>45404</v>
      </c>
      <c r="M16" s="474">
        <v>45404</v>
      </c>
      <c r="N16" s="130">
        <f t="shared" si="3"/>
        <v>45404</v>
      </c>
      <c r="O16" s="130">
        <f t="shared" si="4"/>
        <v>45404</v>
      </c>
      <c r="P16" s="149">
        <f t="shared" si="13"/>
        <v>1</v>
      </c>
      <c r="Q16" s="408">
        <f t="shared" ca="1" si="14"/>
        <v>1</v>
      </c>
      <c r="R16" s="408">
        <f t="shared" ca="1" si="15"/>
        <v>0</v>
      </c>
    </row>
    <row r="17" spans="1:21" ht="14.4">
      <c r="A17" s="361">
        <v>15</v>
      </c>
      <c r="B17" s="149" t="s">
        <v>307</v>
      </c>
      <c r="C17" s="360"/>
      <c r="D17" s="321" t="s">
        <v>326</v>
      </c>
      <c r="E17" s="360" t="s">
        <v>274</v>
      </c>
      <c r="F17" s="429" t="s">
        <v>270</v>
      </c>
      <c r="J17" s="474">
        <v>45405</v>
      </c>
      <c r="K17" s="474">
        <v>45405</v>
      </c>
      <c r="L17" s="474">
        <v>45405</v>
      </c>
      <c r="M17" s="474">
        <v>45406</v>
      </c>
      <c r="N17" s="130">
        <f t="shared" si="3"/>
        <v>45405</v>
      </c>
      <c r="O17" s="130">
        <f t="shared" si="4"/>
        <v>45405</v>
      </c>
      <c r="P17" s="149">
        <f t="shared" si="13"/>
        <v>1</v>
      </c>
      <c r="Q17" s="408">
        <f t="shared" ca="1" si="14"/>
        <v>2</v>
      </c>
      <c r="R17" s="408">
        <f t="shared" ca="1" si="15"/>
        <v>-1</v>
      </c>
    </row>
    <row r="18" spans="1:21" ht="28.8">
      <c r="A18" s="361">
        <v>16</v>
      </c>
      <c r="B18" s="149" t="s">
        <v>307</v>
      </c>
      <c r="C18" s="360"/>
      <c r="D18" s="321" t="s">
        <v>327</v>
      </c>
      <c r="E18" s="360" t="s">
        <v>274</v>
      </c>
      <c r="F18" s="429" t="s">
        <v>270</v>
      </c>
      <c r="J18" s="532">
        <v>45406</v>
      </c>
      <c r="K18" s="532">
        <v>45406</v>
      </c>
      <c r="L18" s="532">
        <v>45406</v>
      </c>
      <c r="M18" s="474">
        <v>45408</v>
      </c>
      <c r="N18" s="130">
        <f t="shared" si="3"/>
        <v>45406</v>
      </c>
      <c r="O18" s="130">
        <f t="shared" si="4"/>
        <v>45406</v>
      </c>
      <c r="P18" s="149">
        <f t="shared" si="13"/>
        <v>1</v>
      </c>
      <c r="Q18" s="408">
        <f t="shared" ca="1" si="14"/>
        <v>3</v>
      </c>
      <c r="R18" s="408">
        <f t="shared" ca="1" si="15"/>
        <v>-2</v>
      </c>
    </row>
    <row r="19" spans="1:21" ht="28.8">
      <c r="A19" s="361">
        <v>17</v>
      </c>
      <c r="B19" s="149" t="s">
        <v>307</v>
      </c>
      <c r="C19" s="360"/>
      <c r="D19" s="177" t="s">
        <v>328</v>
      </c>
      <c r="E19" s="360" t="s">
        <v>274</v>
      </c>
      <c r="F19" s="429" t="s">
        <v>270</v>
      </c>
      <c r="J19" s="474">
        <v>45408</v>
      </c>
      <c r="K19" s="474">
        <v>45409</v>
      </c>
      <c r="L19" s="474">
        <v>45408</v>
      </c>
      <c r="M19" s="474">
        <v>45409</v>
      </c>
      <c r="N19" s="130">
        <f t="shared" si="3"/>
        <v>45408</v>
      </c>
      <c r="O19" s="130">
        <f t="shared" si="4"/>
        <v>45409</v>
      </c>
      <c r="P19" s="149">
        <f t="shared" si="13"/>
        <v>2</v>
      </c>
      <c r="Q19" s="408">
        <f t="shared" ca="1" si="14"/>
        <v>2</v>
      </c>
      <c r="R19" s="408">
        <f t="shared" ca="1" si="15"/>
        <v>0</v>
      </c>
    </row>
    <row r="20" spans="1:21" ht="28.8">
      <c r="A20" s="361">
        <v>18</v>
      </c>
      <c r="B20" s="149" t="s">
        <v>307</v>
      </c>
      <c r="C20" s="360"/>
      <c r="D20" s="321" t="s">
        <v>329</v>
      </c>
      <c r="E20" s="343"/>
      <c r="F20" s="429" t="s">
        <v>270</v>
      </c>
      <c r="J20" s="474">
        <v>45411</v>
      </c>
      <c r="K20" s="474">
        <v>45411</v>
      </c>
      <c r="L20" s="474">
        <v>45411</v>
      </c>
      <c r="M20" s="474">
        <v>45412</v>
      </c>
      <c r="N20" s="130">
        <f t="shared" si="3"/>
        <v>45411</v>
      </c>
      <c r="O20" s="130">
        <f t="shared" si="4"/>
        <v>45411</v>
      </c>
      <c r="P20" s="149">
        <f t="shared" si="13"/>
        <v>1</v>
      </c>
      <c r="Q20" s="408">
        <f t="shared" ca="1" si="14"/>
        <v>2</v>
      </c>
      <c r="R20" s="408">
        <f t="shared" ca="1" si="15"/>
        <v>-1</v>
      </c>
    </row>
    <row r="21" spans="1:21" ht="28.8">
      <c r="A21" s="361">
        <v>19</v>
      </c>
      <c r="B21" s="149" t="s">
        <v>307</v>
      </c>
      <c r="C21" s="360"/>
      <c r="D21" s="321" t="s">
        <v>330</v>
      </c>
      <c r="F21" s="429" t="s">
        <v>270</v>
      </c>
      <c r="J21" s="474">
        <v>45412</v>
      </c>
      <c r="K21" s="474">
        <v>45412</v>
      </c>
      <c r="L21" s="474">
        <v>45412</v>
      </c>
      <c r="M21" s="474">
        <v>45413</v>
      </c>
      <c r="N21" s="130">
        <f t="shared" si="3"/>
        <v>45412</v>
      </c>
      <c r="O21" s="130">
        <f t="shared" si="4"/>
        <v>45412</v>
      </c>
      <c r="P21" s="149">
        <f t="shared" si="13"/>
        <v>1</v>
      </c>
      <c r="Q21" s="408">
        <f t="shared" ca="1" si="14"/>
        <v>2</v>
      </c>
      <c r="R21" s="408">
        <f t="shared" ca="1" si="15"/>
        <v>-1</v>
      </c>
    </row>
    <row r="22" spans="1:21" ht="28.8">
      <c r="A22" s="361">
        <v>20</v>
      </c>
      <c r="B22" s="149" t="s">
        <v>307</v>
      </c>
      <c r="C22" s="360"/>
      <c r="D22" s="321" t="s">
        <v>331</v>
      </c>
      <c r="E22" s="360" t="s">
        <v>277</v>
      </c>
      <c r="F22" s="429" t="s">
        <v>270</v>
      </c>
      <c r="J22" s="474">
        <v>45413</v>
      </c>
      <c r="K22" s="474">
        <v>45414</v>
      </c>
      <c r="L22" s="474">
        <v>45413</v>
      </c>
      <c r="M22" s="532"/>
      <c r="N22" s="130">
        <f t="shared" ref="N22:N27" si="16">IF(L22="",IF(M21="",O21+1,M21+1),L22)</f>
        <v>45413</v>
      </c>
      <c r="O22" s="130">
        <f t="shared" si="4"/>
        <v>45414</v>
      </c>
      <c r="P22" s="149">
        <f t="shared" ref="P22" si="17">IF(IF(J22="",0,IF(K22="",0,K22-J22))="",0,K22-J22+1)</f>
        <v>2</v>
      </c>
      <c r="Q22" s="408">
        <f t="shared" ref="Q22" ca="1" si="18">IF(L22="",0,IF(M22="",TODAY()-L22,M22-L22+1))</f>
        <v>35</v>
      </c>
      <c r="R22" s="408">
        <f t="shared" ref="R22" ca="1" si="19">IF(Q22=0,0,P22-Q22)</f>
        <v>-33</v>
      </c>
    </row>
    <row r="23" spans="1:21" ht="28.8">
      <c r="A23" s="177">
        <v>21</v>
      </c>
      <c r="B23" s="177" t="s">
        <v>307</v>
      </c>
      <c r="C23" s="177" t="s">
        <v>160</v>
      </c>
      <c r="D23" s="177" t="s">
        <v>332</v>
      </c>
      <c r="E23" s="177" t="s">
        <v>274</v>
      </c>
      <c r="F23" s="537" t="s">
        <v>270</v>
      </c>
      <c r="G23" s="335">
        <v>45416</v>
      </c>
      <c r="H23" s="335">
        <v>45416</v>
      </c>
      <c r="I23" s="335">
        <v>45416</v>
      </c>
      <c r="J23" s="474">
        <v>45416</v>
      </c>
      <c r="K23" s="474">
        <v>45416</v>
      </c>
      <c r="L23" s="474">
        <v>45416</v>
      </c>
      <c r="M23" s="474">
        <v>45418</v>
      </c>
      <c r="N23" s="130">
        <f t="shared" si="16"/>
        <v>45416</v>
      </c>
      <c r="O23" s="130">
        <f>IF(N23="","",N23+P23-1)</f>
        <v>45416</v>
      </c>
      <c r="P23" s="149">
        <f>IF(IF(J23="",0,IF(K23="",0,K23-J23))="",0,K23-J23+1)</f>
        <v>1</v>
      </c>
      <c r="Q23" s="408">
        <f ca="1">IF(L23="",0,IF(M23="",TODAY()-L23,M23-L23+1))</f>
        <v>3</v>
      </c>
      <c r="R23" s="408">
        <f t="shared" ref="R23:R28" ca="1" si="20">IF(Q23=0,0,P23-Q23)</f>
        <v>-2</v>
      </c>
      <c r="S23" s="177" t="s">
        <v>160</v>
      </c>
      <c r="T23" s="177" t="s">
        <v>160</v>
      </c>
      <c r="U23" s="177" t="s">
        <v>160</v>
      </c>
    </row>
    <row r="24" spans="1:21" ht="14.4">
      <c r="A24" s="177">
        <v>22</v>
      </c>
      <c r="B24" s="177" t="s">
        <v>307</v>
      </c>
      <c r="C24" s="177" t="s">
        <v>160</v>
      </c>
      <c r="D24" s="177" t="s">
        <v>333</v>
      </c>
      <c r="E24" s="177" t="s">
        <v>274</v>
      </c>
      <c r="F24" s="537" t="s">
        <v>270</v>
      </c>
      <c r="G24" s="572">
        <v>45418</v>
      </c>
      <c r="H24" s="572">
        <v>45419</v>
      </c>
      <c r="I24" s="335">
        <v>45418</v>
      </c>
      <c r="J24" s="629">
        <v>45418</v>
      </c>
      <c r="K24" s="629">
        <v>45419</v>
      </c>
      <c r="L24" s="474">
        <v>45418</v>
      </c>
      <c r="M24" s="629">
        <v>45419</v>
      </c>
      <c r="N24" s="130">
        <f t="shared" si="16"/>
        <v>45418</v>
      </c>
      <c r="O24" s="130">
        <f>IF(N24="","",N24+P24-1)</f>
        <v>45419</v>
      </c>
      <c r="P24" s="149">
        <f>IF(IF(J24="",0,IF(K24="",0,K24-J24))="",0,K24-J24+1)</f>
        <v>2</v>
      </c>
      <c r="Q24" s="408">
        <f ca="1">IF(L24="",0,IF(M24="",TODAY()-L24,M24-L24+1))</f>
        <v>2</v>
      </c>
      <c r="R24" s="408">
        <f t="shared" ca="1" si="20"/>
        <v>0</v>
      </c>
      <c r="S24" s="177" t="s">
        <v>160</v>
      </c>
      <c r="T24" s="177" t="s">
        <v>160</v>
      </c>
      <c r="U24" s="177" t="s">
        <v>160</v>
      </c>
    </row>
    <row r="25" spans="1:21" ht="28.8">
      <c r="A25" s="177">
        <v>23</v>
      </c>
      <c r="B25" s="177" t="s">
        <v>307</v>
      </c>
      <c r="C25" s="177" t="s">
        <v>160</v>
      </c>
      <c r="D25" s="177" t="s">
        <v>334</v>
      </c>
      <c r="E25" s="177" t="s">
        <v>274</v>
      </c>
      <c r="F25" s="627" t="s">
        <v>270</v>
      </c>
      <c r="G25" s="335">
        <v>45420</v>
      </c>
      <c r="H25" s="335">
        <v>45420</v>
      </c>
      <c r="I25" s="335">
        <v>45420</v>
      </c>
      <c r="J25" s="474">
        <v>45420</v>
      </c>
      <c r="K25" s="474">
        <v>45420</v>
      </c>
      <c r="L25" s="474">
        <v>45420</v>
      </c>
      <c r="M25" s="474">
        <v>45421</v>
      </c>
      <c r="N25" s="130">
        <f t="shared" si="16"/>
        <v>45420</v>
      </c>
      <c r="O25" s="130">
        <f>IF(N25="","",N25+P25-1)</f>
        <v>45420</v>
      </c>
      <c r="P25" s="149">
        <f>IF(IF(J25="",0,IF(K25="",0,K25-J25))="",0,K25-J25+1)</f>
        <v>1</v>
      </c>
      <c r="Q25" s="408">
        <f ca="1">IF(L25="",0,IF(M25="",TODAY()-L25,M25-L25+1))</f>
        <v>2</v>
      </c>
      <c r="R25" s="408">
        <f t="shared" ca="1" si="20"/>
        <v>-1</v>
      </c>
      <c r="S25" s="177" t="s">
        <v>160</v>
      </c>
      <c r="T25" s="177" t="s">
        <v>160</v>
      </c>
      <c r="U25" s="177" t="s">
        <v>160</v>
      </c>
    </row>
    <row r="26" spans="1:21" ht="14.4">
      <c r="A26" s="361">
        <v>24</v>
      </c>
      <c r="B26" s="475" t="s">
        <v>307</v>
      </c>
      <c r="C26" s="485"/>
      <c r="D26" s="628" t="s">
        <v>335</v>
      </c>
      <c r="E26" s="475" t="s">
        <v>274</v>
      </c>
      <c r="F26" s="627" t="s">
        <v>270</v>
      </c>
      <c r="J26" s="474">
        <v>45421</v>
      </c>
      <c r="K26" s="474">
        <v>45421</v>
      </c>
      <c r="L26" s="474">
        <v>45421</v>
      </c>
      <c r="M26" s="474">
        <v>45422</v>
      </c>
      <c r="N26" s="130">
        <f t="shared" si="16"/>
        <v>45421</v>
      </c>
      <c r="O26" s="130">
        <f>IF(N26="","",N26+P26-1)</f>
        <v>45421</v>
      </c>
      <c r="P26" s="149">
        <f>IF(IF(J26="",0,IF(K26="",0,K26-J26))="",0,K26-J26+1)</f>
        <v>1</v>
      </c>
      <c r="Q26" s="408">
        <f ca="1">IF(L26="",0,IF(M26="",TODAY()-L26,M26-L26+1))</f>
        <v>2</v>
      </c>
      <c r="R26" s="408">
        <f t="shared" ca="1" si="20"/>
        <v>-1</v>
      </c>
    </row>
    <row r="27" spans="1:21" ht="28.8">
      <c r="A27" s="149">
        <v>25</v>
      </c>
      <c r="B27" s="475" t="s">
        <v>307</v>
      </c>
      <c r="C27" s="360"/>
      <c r="D27" s="475" t="s">
        <v>336</v>
      </c>
      <c r="E27" s="522" t="s">
        <v>277</v>
      </c>
      <c r="F27" s="627" t="s">
        <v>270</v>
      </c>
      <c r="J27" s="474">
        <v>45422</v>
      </c>
      <c r="K27" s="474">
        <v>45422</v>
      </c>
      <c r="L27" s="474">
        <v>45422</v>
      </c>
      <c r="M27" s="523">
        <v>45426</v>
      </c>
      <c r="N27" s="130">
        <f t="shared" si="16"/>
        <v>45422</v>
      </c>
      <c r="O27" s="130">
        <f>IF(N27="","",N27+P27-1)</f>
        <v>45422</v>
      </c>
      <c r="P27" s="149">
        <f>IF(IF(J27="",0,IF(K27="",0,K27-J27))="",0,K27-J27+1)</f>
        <v>1</v>
      </c>
      <c r="Q27" s="408">
        <f ca="1">IF(L27="",0,IF(M27="",TODAY()-L27,M27-L27+1))</f>
        <v>5</v>
      </c>
      <c r="R27" s="408">
        <f t="shared" ca="1" si="20"/>
        <v>-4</v>
      </c>
    </row>
    <row r="28" spans="1:21" ht="14.4">
      <c r="A28" s="149">
        <v>26</v>
      </c>
      <c r="B28" s="475" t="s">
        <v>307</v>
      </c>
      <c r="C28" s="360"/>
      <c r="D28" s="628" t="s">
        <v>337</v>
      </c>
      <c r="E28" s="522" t="s">
        <v>277</v>
      </c>
      <c r="F28" s="627" t="s">
        <v>270</v>
      </c>
      <c r="J28" s="523">
        <v>45426</v>
      </c>
      <c r="K28" s="523">
        <v>45426</v>
      </c>
      <c r="L28" s="523">
        <v>45426</v>
      </c>
      <c r="M28" s="335">
        <v>45427</v>
      </c>
      <c r="N28" s="130">
        <f t="shared" ref="N28" si="21">IF(L28="",IF(M27="",O27+1,M27+1),L28)</f>
        <v>45426</v>
      </c>
      <c r="O28" s="130">
        <f t="shared" ref="O28" si="22">IF(N28="","",N28+P28-1)</f>
        <v>45426</v>
      </c>
      <c r="P28" s="149">
        <f t="shared" ref="P28" si="23">IF(IF(J28="",0,IF(K28="",0,K28-J28))="",0,K28-J28+1)</f>
        <v>1</v>
      </c>
      <c r="Q28" s="408">
        <f t="shared" ref="Q28" ca="1" si="24">IF(L28="",0,IF(M28="",TODAY()-L28,M28-L28+1))</f>
        <v>2</v>
      </c>
      <c r="R28" s="408">
        <f t="shared" ca="1" si="20"/>
        <v>-1</v>
      </c>
    </row>
    <row r="29" spans="1:21" ht="28.8">
      <c r="A29" s="149">
        <v>27</v>
      </c>
      <c r="B29" s="475" t="s">
        <v>307</v>
      </c>
      <c r="C29" s="360"/>
      <c r="D29" s="177" t="s">
        <v>338</v>
      </c>
      <c r="E29" s="177" t="s">
        <v>274</v>
      </c>
      <c r="F29" s="627" t="s">
        <v>270</v>
      </c>
      <c r="J29" s="335">
        <v>45427</v>
      </c>
      <c r="K29" s="335">
        <v>45427</v>
      </c>
      <c r="L29" s="335">
        <v>45427</v>
      </c>
      <c r="M29" s="335">
        <v>45428</v>
      </c>
      <c r="N29" s="130">
        <f t="shared" ref="N29:N30" si="25">IF(L29="",IF(M28="",O28+1,M28+1),L29)</f>
        <v>45427</v>
      </c>
      <c r="O29" s="130">
        <f t="shared" ref="O29:O30" si="26">IF(N29="","",N29+P29-1)</f>
        <v>45427</v>
      </c>
      <c r="P29" s="149">
        <f t="shared" ref="P29:P30" si="27">IF(IF(J29="",0,IF(K29="",0,K29-J29))="",0,K29-J29+1)</f>
        <v>1</v>
      </c>
      <c r="Q29" s="408">
        <f t="shared" ref="Q29:Q30" ca="1" si="28">IF(L29="",0,IF(M29="",TODAY()-L29,M29-L29+1))</f>
        <v>2</v>
      </c>
      <c r="R29" s="408">
        <f t="shared" ref="R29:R30" ca="1" si="29">IF(Q29=0,0,P29-Q29)</f>
        <v>-1</v>
      </c>
    </row>
    <row r="30" spans="1:21" ht="59.25" customHeight="1">
      <c r="A30" s="149">
        <v>28</v>
      </c>
      <c r="B30" s="475" t="s">
        <v>307</v>
      </c>
      <c r="C30" s="360"/>
      <c r="D30" s="177" t="s">
        <v>339</v>
      </c>
      <c r="E30" s="522" t="s">
        <v>277</v>
      </c>
      <c r="F30" s="627" t="s">
        <v>270</v>
      </c>
      <c r="J30" s="311">
        <v>45428</v>
      </c>
      <c r="K30" s="532">
        <v>45428</v>
      </c>
      <c r="L30" s="532">
        <v>45428</v>
      </c>
      <c r="M30" s="532">
        <v>45429</v>
      </c>
      <c r="N30" s="130">
        <f t="shared" si="25"/>
        <v>45428</v>
      </c>
      <c r="O30" s="130">
        <f t="shared" si="26"/>
        <v>45428</v>
      </c>
      <c r="P30" s="149">
        <f t="shared" si="27"/>
        <v>1</v>
      </c>
      <c r="Q30" s="408">
        <f t="shared" ca="1" si="28"/>
        <v>2</v>
      </c>
      <c r="R30" s="408">
        <f t="shared" ca="1" si="29"/>
        <v>-1</v>
      </c>
    </row>
    <row r="31" spans="1:21" ht="14.4">
      <c r="A31" s="149">
        <v>29</v>
      </c>
      <c r="B31" s="475" t="s">
        <v>307</v>
      </c>
      <c r="D31" s="220" t="s">
        <v>340</v>
      </c>
      <c r="E31" s="522" t="s">
        <v>277</v>
      </c>
      <c r="F31" s="627" t="s">
        <v>270</v>
      </c>
      <c r="J31" s="532">
        <v>45429</v>
      </c>
      <c r="K31" s="532">
        <v>45433</v>
      </c>
      <c r="L31" s="532">
        <v>45429</v>
      </c>
      <c r="M31" s="335">
        <v>45434</v>
      </c>
      <c r="N31" s="130">
        <f t="shared" ref="N31" si="30">IF(L31="",IF(M30="",O30+1,M30+1),L31)</f>
        <v>45429</v>
      </c>
      <c r="O31" s="130">
        <f t="shared" ref="O31" si="31">IF(N31="","",N31+P31-1)</f>
        <v>45433</v>
      </c>
      <c r="P31" s="149">
        <f t="shared" ref="P31" si="32">IF(IF(J31="",0,IF(K31="",0,K31-J31))="",0,K31-J31+1)</f>
        <v>5</v>
      </c>
      <c r="Q31" s="408">
        <f t="shared" ref="Q31" ca="1" si="33">IF(L31="",0,IF(M31="",TODAY()-L31,M31-L31+1))</f>
        <v>6</v>
      </c>
      <c r="R31" s="408">
        <f t="shared" ref="R31" ca="1" si="34">IF(Q31=0,0,P31-Q31)</f>
        <v>-1</v>
      </c>
    </row>
    <row r="32" spans="1:21" ht="28.8">
      <c r="A32" s="361">
        <v>30</v>
      </c>
      <c r="B32" s="475" t="s">
        <v>307</v>
      </c>
      <c r="C32" s="738"/>
      <c r="D32" s="286" t="s">
        <v>341</v>
      </c>
      <c r="E32" s="298" t="s">
        <v>246</v>
      </c>
      <c r="F32" s="739" t="s">
        <v>270</v>
      </c>
      <c r="J32" s="335">
        <v>45434</v>
      </c>
      <c r="K32" s="335">
        <v>45435</v>
      </c>
      <c r="L32" s="335">
        <v>45434</v>
      </c>
      <c r="M32" s="464">
        <v>45436</v>
      </c>
      <c r="N32" s="130">
        <f t="shared" ref="N32" si="35">IF(L32="",IF(M31="",O31+1,M31+1),L32)</f>
        <v>45434</v>
      </c>
      <c r="O32" s="130">
        <f t="shared" ref="O32" si="36">IF(N32="","",N32+P32-1)</f>
        <v>45435</v>
      </c>
      <c r="P32" s="149">
        <f t="shared" ref="P32" si="37">IF(IF(J32="",0,IF(K32="",0,K32-J32))="",0,K32-J32+1)</f>
        <v>2</v>
      </c>
      <c r="Q32" s="408">
        <f t="shared" ref="Q32" ca="1" si="38">IF(L32="",0,IF(M32="",TODAY()-L32,M32-L32+1))</f>
        <v>3</v>
      </c>
      <c r="R32" s="408">
        <f t="shared" ref="R32" ca="1" si="39">IF(Q32=0,0,P32-Q32)</f>
        <v>-1</v>
      </c>
    </row>
    <row r="33" spans="1:18" ht="28.8">
      <c r="A33" s="361">
        <v>31</v>
      </c>
      <c r="B33" s="736" t="s">
        <v>307</v>
      </c>
      <c r="D33" s="177" t="s">
        <v>342</v>
      </c>
      <c r="E33" s="197" t="s">
        <v>246</v>
      </c>
      <c r="F33" s="627" t="s">
        <v>270</v>
      </c>
      <c r="G33" s="737"/>
      <c r="J33" s="726">
        <v>45436</v>
      </c>
      <c r="K33" s="351">
        <v>45437</v>
      </c>
      <c r="L33" s="351">
        <v>45436</v>
      </c>
      <c r="M33" s="351">
        <v>45440</v>
      </c>
      <c r="N33" s="130">
        <f t="shared" ref="N33" si="40">IF(L33="",IF(M32="",O32+1,M32+1),L33)</f>
        <v>45436</v>
      </c>
      <c r="O33" s="130">
        <f t="shared" ref="O33" si="41">IF(N33="","",N33+P33-1)</f>
        <v>45437</v>
      </c>
      <c r="P33" s="149">
        <f t="shared" ref="P33" si="42">IF(IF(J33="",0,IF(K33="",0,K33-J33))="",0,K33-J33+1)</f>
        <v>2</v>
      </c>
      <c r="Q33" s="408">
        <f t="shared" ref="Q33" ca="1" si="43">IF(L33="",0,IF(M33="",TODAY()-L33,M33-L33+1))</f>
        <v>5</v>
      </c>
      <c r="R33" s="408">
        <f t="shared" ref="R33" ca="1" si="44">IF(Q33=0,0,P33-Q33)</f>
        <v>-3</v>
      </c>
    </row>
    <row r="34" spans="1:18" ht="28.8">
      <c r="A34" s="361">
        <v>32</v>
      </c>
      <c r="B34" s="736" t="s">
        <v>307</v>
      </c>
      <c r="D34" s="177" t="s">
        <v>343</v>
      </c>
      <c r="E34" s="258" t="s">
        <v>274</v>
      </c>
      <c r="F34" s="627" t="s">
        <v>270</v>
      </c>
      <c r="G34" s="737"/>
      <c r="J34" s="351">
        <v>45440</v>
      </c>
      <c r="K34" s="351">
        <v>45441</v>
      </c>
      <c r="L34" s="351">
        <v>45440</v>
      </c>
      <c r="M34" s="464">
        <v>45442</v>
      </c>
    </row>
    <row r="35" spans="1:18" ht="14.4">
      <c r="A35" s="361">
        <v>33</v>
      </c>
      <c r="B35" s="736" t="s">
        <v>307</v>
      </c>
      <c r="C35" s="730"/>
      <c r="D35" s="642" t="s">
        <v>200</v>
      </c>
      <c r="E35" s="522" t="s">
        <v>277</v>
      </c>
      <c r="F35" s="746" t="s">
        <v>276</v>
      </c>
      <c r="J35" s="464">
        <v>45442</v>
      </c>
      <c r="K35" s="464">
        <v>45443</v>
      </c>
      <c r="L35" s="464">
        <v>45442</v>
      </c>
    </row>
    <row r="36" spans="1:18" ht="14.4"/>
    <row r="37" spans="1:18" ht="14.4">
      <c r="E37" s="361" t="s">
        <v>344</v>
      </c>
    </row>
    <row r="38" spans="1:18" ht="14.4"/>
    <row r="39" spans="1:18" ht="14.4"/>
    <row r="40" spans="1:18" ht="14.4"/>
    <row r="41" spans="1:18" ht="14.4"/>
    <row r="42" spans="1:18" ht="14.4"/>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196F-CE25-4872-9F35-B2D7838713B7}">
  <sheetPr>
    <tabColor theme="9" tint="-0.499984740745262"/>
  </sheetPr>
  <dimension ref="A1:X51"/>
  <sheetViews>
    <sheetView workbookViewId="0">
      <pane ySplit="2" topLeftCell="A34" activePane="bottomLeft" state="frozen"/>
      <selection pane="bottomLeft" activeCell="E44" sqref="E44"/>
    </sheetView>
  </sheetViews>
  <sheetFormatPr defaultColWidth="9.109375" defaultRowHeight="15" customHeight="1"/>
  <cols>
    <col min="1" max="1" width="7" style="123" customWidth="1"/>
    <col min="2" max="2" width="17.109375" style="121" bestFit="1" customWidth="1"/>
    <col min="3" max="3" width="17.109375" style="123" customWidth="1"/>
    <col min="4" max="4" width="36.44140625" style="123" customWidth="1"/>
    <col min="5" max="5" width="14.109375" style="123" bestFit="1" customWidth="1"/>
    <col min="6" max="6" width="15.109375" style="123" customWidth="1"/>
    <col min="7" max="7" width="10.88671875" style="123" hidden="1" customWidth="1"/>
    <col min="8" max="8" width="12.88671875" style="123" hidden="1" customWidth="1"/>
    <col min="9" max="9" width="14.33203125" style="123" hidden="1" customWidth="1"/>
    <col min="10" max="10" width="12.44140625" style="121" bestFit="1" customWidth="1"/>
    <col min="11" max="11" width="14.33203125" style="121" bestFit="1" customWidth="1"/>
    <col min="12" max="12" width="12.44140625" style="121" bestFit="1" customWidth="1"/>
    <col min="13" max="13" width="14.33203125" style="121" bestFit="1" customWidth="1"/>
    <col min="14" max="14" width="11.5546875" style="121" customWidth="1"/>
    <col min="15" max="15" width="13.44140625" style="121" customWidth="1"/>
    <col min="16" max="18" width="9.109375" style="121"/>
    <col min="19" max="19" width="22.44140625" style="123" customWidth="1"/>
    <col min="20" max="16384" width="9.109375" style="123"/>
  </cols>
  <sheetData>
    <row r="1" spans="1:24" ht="14.4">
      <c r="A1" s="121"/>
      <c r="P1" s="121">
        <f>SUM(P3:P1058)</f>
        <v>57</v>
      </c>
      <c r="Q1" s="577">
        <f ca="1">SUM(Q3:Q1058)</f>
        <v>96</v>
      </c>
      <c r="R1" s="577">
        <f ca="1">SUM(R3:R1058)</f>
        <v>-39</v>
      </c>
    </row>
    <row r="2" spans="1:24" ht="14.4">
      <c r="A2" s="578" t="s">
        <v>292</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306</v>
      </c>
    </row>
    <row r="3" spans="1:24" ht="45" customHeight="1">
      <c r="A3" s="123">
        <f t="shared" ref="A3:A14" si="0">ROW() - 3</f>
        <v>0</v>
      </c>
      <c r="B3" s="121" t="s">
        <v>307</v>
      </c>
      <c r="C3" s="121"/>
      <c r="D3" s="360" t="s">
        <v>345</v>
      </c>
      <c r="E3" s="343" t="s">
        <v>283</v>
      </c>
      <c r="F3" s="336" t="s">
        <v>270</v>
      </c>
      <c r="G3" s="121"/>
      <c r="H3" s="121"/>
      <c r="I3" s="121"/>
      <c r="J3" s="293">
        <v>45358</v>
      </c>
      <c r="K3" s="293">
        <v>45358</v>
      </c>
      <c r="L3" s="293">
        <v>45358</v>
      </c>
      <c r="M3" s="293">
        <v>45364</v>
      </c>
      <c r="N3" s="148">
        <f>L3</f>
        <v>45358</v>
      </c>
      <c r="O3" s="148">
        <f>N3+P3-1</f>
        <v>45358</v>
      </c>
      <c r="P3" s="121">
        <f t="shared" ref="P3" si="1">IF(IF(J3="",0,IF(K3="",0,K3-J3))="",0,K3-J3+1)</f>
        <v>1</v>
      </c>
      <c r="Q3" s="125">
        <f t="shared" ref="Q3" ca="1" si="2">IF(L3="",0,IF(M3="",TODAY()-L3,M3-L3+1))</f>
        <v>7</v>
      </c>
      <c r="R3" s="125">
        <f t="shared" ref="R3" ca="1" si="3">IF(Q3=0,0,P3-Q3)</f>
        <v>-6</v>
      </c>
    </row>
    <row r="4" spans="1:24" ht="14.4">
      <c r="A4" s="123">
        <f t="shared" si="0"/>
        <v>1</v>
      </c>
      <c r="B4" s="121" t="s">
        <v>307</v>
      </c>
      <c r="C4" s="121"/>
      <c r="D4" s="360" t="s">
        <v>346</v>
      </c>
      <c r="E4" s="343" t="s">
        <v>283</v>
      </c>
      <c r="F4" s="336" t="s">
        <v>270</v>
      </c>
      <c r="J4" s="293">
        <v>45374</v>
      </c>
      <c r="K4" s="293">
        <v>45376</v>
      </c>
      <c r="L4" s="293">
        <v>45374</v>
      </c>
      <c r="M4" s="293">
        <v>45376</v>
      </c>
      <c r="N4" s="130">
        <f>IF(L4="",IF(M3="",O3+1,M3+1),L4)</f>
        <v>45374</v>
      </c>
      <c r="O4" s="130">
        <f t="shared" ref="O4" si="4">IF(N4="","",N4+P4-1)</f>
        <v>45376</v>
      </c>
      <c r="P4" s="121">
        <f t="shared" ref="P4:P7" si="5">IF(IF(J4="",0,IF(K4="",0,K4-J4))="",0,K4-J4+1)</f>
        <v>3</v>
      </c>
      <c r="Q4" s="125">
        <f t="shared" ref="Q4:Q7" ca="1" si="6">IF(L4="",0,IF(M4="",TODAY()-L4,M4-L4+1))</f>
        <v>3</v>
      </c>
      <c r="R4" s="125">
        <f t="shared" ref="R4:R7" ca="1" si="7">IF(Q4=0,0,P4-Q4)</f>
        <v>0</v>
      </c>
    </row>
    <row r="5" spans="1:24" ht="43.2">
      <c r="A5" s="123">
        <f t="shared" si="0"/>
        <v>2</v>
      </c>
      <c r="B5" s="121" t="s">
        <v>307</v>
      </c>
      <c r="C5" s="121"/>
      <c r="D5" s="360" t="s">
        <v>347</v>
      </c>
      <c r="E5" s="343" t="s">
        <v>283</v>
      </c>
      <c r="F5" s="336" t="s">
        <v>270</v>
      </c>
      <c r="J5" s="293">
        <v>45376</v>
      </c>
      <c r="K5" s="293">
        <v>45376</v>
      </c>
      <c r="L5" s="293">
        <v>45376</v>
      </c>
      <c r="M5" s="293">
        <v>45379</v>
      </c>
      <c r="N5" s="130">
        <f t="shared" ref="N5:N26" si="8">IF(L5="",IF(M4="",O4+1,M4+1),L5)</f>
        <v>45376</v>
      </c>
      <c r="O5" s="130">
        <f t="shared" ref="O5:O26" si="9">IF(N5="","",N5+P5-1)</f>
        <v>45376</v>
      </c>
      <c r="P5" s="121">
        <f t="shared" si="5"/>
        <v>1</v>
      </c>
      <c r="Q5" s="125">
        <f t="shared" ca="1" si="6"/>
        <v>4</v>
      </c>
      <c r="R5" s="125">
        <f t="shared" ca="1" si="7"/>
        <v>-3</v>
      </c>
    </row>
    <row r="6" spans="1:24" ht="43.2">
      <c r="A6" s="123">
        <f t="shared" si="0"/>
        <v>3</v>
      </c>
      <c r="B6" s="121" t="s">
        <v>307</v>
      </c>
      <c r="C6" s="121"/>
      <c r="D6" s="360" t="s">
        <v>348</v>
      </c>
      <c r="E6" s="343" t="s">
        <v>283</v>
      </c>
      <c r="F6" s="336" t="s">
        <v>270</v>
      </c>
      <c r="J6" s="293">
        <v>45378</v>
      </c>
      <c r="K6" s="293">
        <v>45378</v>
      </c>
      <c r="L6" s="293">
        <v>45378</v>
      </c>
      <c r="M6" s="293">
        <v>45380</v>
      </c>
      <c r="N6" s="130">
        <f t="shared" si="8"/>
        <v>45378</v>
      </c>
      <c r="O6" s="130">
        <f t="shared" si="9"/>
        <v>45378</v>
      </c>
      <c r="P6" s="121">
        <f t="shared" si="5"/>
        <v>1</v>
      </c>
      <c r="Q6" s="125">
        <f t="shared" ca="1" si="6"/>
        <v>3</v>
      </c>
      <c r="R6" s="125">
        <f t="shared" ca="1" si="7"/>
        <v>-2</v>
      </c>
      <c r="X6" s="585"/>
    </row>
    <row r="7" spans="1:24" ht="28.8">
      <c r="A7" s="123">
        <f t="shared" si="0"/>
        <v>4</v>
      </c>
      <c r="B7" s="121" t="s">
        <v>307</v>
      </c>
      <c r="C7" s="121"/>
      <c r="D7" s="360" t="s">
        <v>349</v>
      </c>
      <c r="E7" s="218" t="s">
        <v>274</v>
      </c>
      <c r="F7" s="336" t="s">
        <v>270</v>
      </c>
      <c r="J7" s="293">
        <v>45380</v>
      </c>
      <c r="K7" s="293">
        <v>45381</v>
      </c>
      <c r="L7" s="293">
        <v>45381</v>
      </c>
      <c r="M7" s="293">
        <v>45383</v>
      </c>
      <c r="N7" s="130">
        <f t="shared" si="8"/>
        <v>45381</v>
      </c>
      <c r="O7" s="130">
        <f t="shared" si="9"/>
        <v>45382</v>
      </c>
      <c r="P7" s="121">
        <f t="shared" si="5"/>
        <v>2</v>
      </c>
      <c r="Q7" s="125">
        <f t="shared" ca="1" si="6"/>
        <v>3</v>
      </c>
      <c r="R7" s="125">
        <f t="shared" ca="1" si="7"/>
        <v>-1</v>
      </c>
    </row>
    <row r="8" spans="1:24" ht="14.4">
      <c r="A8" s="123">
        <f t="shared" si="0"/>
        <v>5</v>
      </c>
      <c r="B8" s="121" t="s">
        <v>307</v>
      </c>
      <c r="C8" s="121"/>
      <c r="D8" s="177" t="s">
        <v>350</v>
      </c>
      <c r="E8" s="218" t="s">
        <v>274</v>
      </c>
      <c r="F8" s="336" t="s">
        <v>270</v>
      </c>
      <c r="J8" s="293">
        <v>45383</v>
      </c>
      <c r="K8" s="293">
        <v>45383</v>
      </c>
      <c r="L8" s="293">
        <v>45383</v>
      </c>
      <c r="M8" s="293">
        <v>45384</v>
      </c>
      <c r="N8" s="130">
        <f t="shared" si="8"/>
        <v>45383</v>
      </c>
      <c r="O8" s="130">
        <f t="shared" si="9"/>
        <v>45383</v>
      </c>
      <c r="P8" s="121">
        <f t="shared" ref="P8:P10" si="10">IF(IF(J8="",0,IF(K8="",0,K8-J8))="",0,K8-J8+1)</f>
        <v>1</v>
      </c>
      <c r="Q8" s="125">
        <f t="shared" ref="Q8:Q10" ca="1" si="11">IF(L8="",0,IF(M8="",TODAY()-L8,M8-L8+1))</f>
        <v>2</v>
      </c>
      <c r="R8" s="125">
        <f t="shared" ref="R8:R10" ca="1" si="12">IF(Q8=0,0,P8-Q8)</f>
        <v>-1</v>
      </c>
    </row>
    <row r="9" spans="1:24" s="369" customFormat="1" ht="14.4">
      <c r="A9" s="369">
        <f t="shared" si="0"/>
        <v>6</v>
      </c>
      <c r="B9" s="121" t="s">
        <v>307</v>
      </c>
      <c r="C9" s="233"/>
      <c r="D9" s="286" t="s">
        <v>351</v>
      </c>
      <c r="E9" s="536" t="s">
        <v>283</v>
      </c>
      <c r="F9" s="470" t="s">
        <v>270</v>
      </c>
      <c r="G9" s="487"/>
      <c r="H9" s="487"/>
      <c r="I9" s="487"/>
      <c r="J9" s="307">
        <v>45384</v>
      </c>
      <c r="K9" s="307">
        <v>45385</v>
      </c>
      <c r="L9" s="307">
        <v>45384</v>
      </c>
      <c r="M9" s="307">
        <v>45386</v>
      </c>
      <c r="N9" s="130">
        <f t="shared" si="8"/>
        <v>45384</v>
      </c>
      <c r="O9" s="130">
        <f t="shared" si="9"/>
        <v>45385</v>
      </c>
      <c r="P9" s="131">
        <f t="shared" si="10"/>
        <v>2</v>
      </c>
      <c r="Q9" s="136">
        <f t="shared" ca="1" si="11"/>
        <v>3</v>
      </c>
      <c r="R9" s="136">
        <f t="shared" ca="1" si="12"/>
        <v>-1</v>
      </c>
      <c r="S9" s="487"/>
    </row>
    <row r="10" spans="1:24" s="369" customFormat="1" ht="14.4">
      <c r="A10" s="369">
        <f t="shared" si="0"/>
        <v>7</v>
      </c>
      <c r="B10" s="465" t="s">
        <v>307</v>
      </c>
      <c r="C10" s="318"/>
      <c r="D10" s="177" t="s">
        <v>352</v>
      </c>
      <c r="E10" s="343" t="s">
        <v>283</v>
      </c>
      <c r="F10" s="336" t="s">
        <v>270</v>
      </c>
      <c r="J10" s="293">
        <v>45386</v>
      </c>
      <c r="K10" s="293">
        <v>45386</v>
      </c>
      <c r="L10" s="293">
        <v>45386</v>
      </c>
      <c r="M10" s="293">
        <v>45386</v>
      </c>
      <c r="N10" s="130">
        <f t="shared" si="8"/>
        <v>45386</v>
      </c>
      <c r="O10" s="130">
        <f t="shared" si="9"/>
        <v>45386</v>
      </c>
      <c r="P10" s="121">
        <f t="shared" si="10"/>
        <v>1</v>
      </c>
      <c r="Q10" s="125">
        <f t="shared" ca="1" si="11"/>
        <v>1</v>
      </c>
      <c r="R10" s="125">
        <f t="shared" ca="1" si="12"/>
        <v>0</v>
      </c>
      <c r="T10" s="540"/>
    </row>
    <row r="11" spans="1:24" s="369" customFormat="1" ht="28.8">
      <c r="A11" s="369">
        <f t="shared" si="0"/>
        <v>8</v>
      </c>
      <c r="B11" s="465" t="s">
        <v>307</v>
      </c>
      <c r="C11" s="318"/>
      <c r="D11" s="177" t="s">
        <v>353</v>
      </c>
      <c r="E11" s="218" t="s">
        <v>274</v>
      </c>
      <c r="F11" s="336" t="s">
        <v>270</v>
      </c>
      <c r="J11" s="293">
        <v>45387</v>
      </c>
      <c r="K11" s="365">
        <v>45388</v>
      </c>
      <c r="L11" s="293">
        <v>45387</v>
      </c>
      <c r="M11" s="293">
        <v>45390</v>
      </c>
      <c r="N11" s="130">
        <f t="shared" si="8"/>
        <v>45387</v>
      </c>
      <c r="O11" s="130">
        <f t="shared" si="9"/>
        <v>45388</v>
      </c>
      <c r="P11" s="121">
        <f t="shared" ref="P11:P26" si="13">IF(IF(J11="",0,IF(K11="",0,K11-J11))="",0,K11-J11+1)</f>
        <v>2</v>
      </c>
      <c r="Q11" s="125">
        <f t="shared" ref="Q11:Q26" ca="1" si="14">IF(L11="",0,IF(M11="",TODAY()-L11,M11-L11+1))</f>
        <v>4</v>
      </c>
      <c r="R11" s="125">
        <f t="shared" ref="R11:R26" ca="1" si="15">IF(Q11=0,0,P11-Q11)</f>
        <v>-2</v>
      </c>
      <c r="T11" s="540"/>
    </row>
    <row r="12" spans="1:24" s="369" customFormat="1" ht="28.8">
      <c r="A12" s="369">
        <f t="shared" si="0"/>
        <v>9</v>
      </c>
      <c r="B12" s="465" t="s">
        <v>307</v>
      </c>
      <c r="D12" s="177" t="s">
        <v>354</v>
      </c>
      <c r="E12" s="218" t="s">
        <v>274</v>
      </c>
      <c r="F12" s="336" t="s">
        <v>270</v>
      </c>
      <c r="J12" s="293">
        <v>45388</v>
      </c>
      <c r="K12" s="293">
        <v>45390</v>
      </c>
      <c r="L12" s="293">
        <v>45390</v>
      </c>
      <c r="M12" s="293">
        <v>45390</v>
      </c>
      <c r="N12" s="130">
        <f t="shared" si="8"/>
        <v>45390</v>
      </c>
      <c r="O12" s="130">
        <f t="shared" si="9"/>
        <v>45392</v>
      </c>
      <c r="P12" s="121">
        <f t="shared" si="13"/>
        <v>3</v>
      </c>
      <c r="Q12" s="125">
        <f t="shared" ca="1" si="14"/>
        <v>1</v>
      </c>
      <c r="R12" s="125">
        <f t="shared" ca="1" si="15"/>
        <v>2</v>
      </c>
      <c r="T12" s="540"/>
    </row>
    <row r="13" spans="1:24" s="369" customFormat="1" ht="28.8">
      <c r="A13" s="369">
        <f t="shared" si="0"/>
        <v>10</v>
      </c>
      <c r="B13" s="465" t="s">
        <v>307</v>
      </c>
      <c r="D13" s="177" t="s">
        <v>355</v>
      </c>
      <c r="E13" s="218" t="s">
        <v>274</v>
      </c>
      <c r="F13" s="336" t="s">
        <v>270</v>
      </c>
      <c r="J13" s="293">
        <v>45390</v>
      </c>
      <c r="K13" s="365">
        <v>45391</v>
      </c>
      <c r="L13" s="293">
        <v>45390</v>
      </c>
      <c r="M13" s="293">
        <v>45391</v>
      </c>
      <c r="N13" s="130">
        <f t="shared" si="8"/>
        <v>45390</v>
      </c>
      <c r="O13" s="130">
        <f t="shared" si="9"/>
        <v>45391</v>
      </c>
      <c r="P13" s="121">
        <f t="shared" si="13"/>
        <v>2</v>
      </c>
      <c r="Q13" s="125">
        <f t="shared" ca="1" si="14"/>
        <v>2</v>
      </c>
      <c r="R13" s="125">
        <f t="shared" ca="1" si="15"/>
        <v>0</v>
      </c>
      <c r="T13" s="540"/>
    </row>
    <row r="14" spans="1:24" s="369" customFormat="1" ht="28.8">
      <c r="A14" s="369">
        <f t="shared" si="0"/>
        <v>11</v>
      </c>
      <c r="B14" s="483" t="s">
        <v>307</v>
      </c>
      <c r="C14" s="487"/>
      <c r="D14" s="286" t="s">
        <v>356</v>
      </c>
      <c r="E14" s="285" t="s">
        <v>274</v>
      </c>
      <c r="F14" s="470" t="s">
        <v>270</v>
      </c>
      <c r="G14" s="487"/>
      <c r="H14" s="487"/>
      <c r="I14" s="487"/>
      <c r="J14" s="307">
        <v>45391</v>
      </c>
      <c r="K14" s="593">
        <v>45392</v>
      </c>
      <c r="L14" s="307">
        <v>45391</v>
      </c>
      <c r="M14" s="508">
        <v>45393</v>
      </c>
      <c r="N14" s="130">
        <f t="shared" si="8"/>
        <v>45391</v>
      </c>
      <c r="O14" s="130">
        <f t="shared" si="9"/>
        <v>45392</v>
      </c>
      <c r="P14" s="121">
        <f t="shared" si="13"/>
        <v>2</v>
      </c>
      <c r="Q14" s="125">
        <f t="shared" ca="1" si="14"/>
        <v>3</v>
      </c>
      <c r="R14" s="125">
        <f t="shared" ca="1" si="15"/>
        <v>-1</v>
      </c>
      <c r="S14" s="487"/>
      <c r="T14" s="540"/>
    </row>
    <row r="15" spans="1:24" s="369" customFormat="1" ht="43.2">
      <c r="A15" s="539">
        <v>13</v>
      </c>
      <c r="B15" s="121" t="s">
        <v>307</v>
      </c>
      <c r="D15" s="177" t="s">
        <v>357</v>
      </c>
      <c r="E15" s="343" t="s">
        <v>283</v>
      </c>
      <c r="F15" s="336" t="s">
        <v>270</v>
      </c>
      <c r="J15" s="293">
        <v>45393</v>
      </c>
      <c r="K15" s="293">
        <v>45393</v>
      </c>
      <c r="L15" s="293">
        <v>45393</v>
      </c>
      <c r="M15" s="293">
        <v>45394</v>
      </c>
      <c r="N15" s="130">
        <f t="shared" si="8"/>
        <v>45393</v>
      </c>
      <c r="O15" s="130">
        <f t="shared" si="9"/>
        <v>45393</v>
      </c>
      <c r="P15" s="121">
        <f t="shared" si="13"/>
        <v>1</v>
      </c>
      <c r="Q15" s="125">
        <f t="shared" ca="1" si="14"/>
        <v>2</v>
      </c>
      <c r="R15" s="125">
        <f t="shared" ca="1" si="15"/>
        <v>-1</v>
      </c>
      <c r="T15" s="540"/>
    </row>
    <row r="16" spans="1:24" s="369" customFormat="1" ht="14.4">
      <c r="A16" s="539">
        <v>14</v>
      </c>
      <c r="B16" s="121" t="s">
        <v>307</v>
      </c>
      <c r="D16" s="177" t="s">
        <v>358</v>
      </c>
      <c r="E16" s="218" t="s">
        <v>274</v>
      </c>
      <c r="F16" s="336" t="s">
        <v>270</v>
      </c>
      <c r="J16" s="293">
        <v>45394</v>
      </c>
      <c r="K16" s="293">
        <v>45394</v>
      </c>
      <c r="L16" s="293">
        <v>45394</v>
      </c>
      <c r="M16" s="293">
        <v>45395</v>
      </c>
      <c r="N16" s="130">
        <f t="shared" si="8"/>
        <v>45394</v>
      </c>
      <c r="O16" s="130">
        <f t="shared" si="9"/>
        <v>45394</v>
      </c>
      <c r="P16" s="121">
        <f t="shared" si="13"/>
        <v>1</v>
      </c>
      <c r="Q16" s="125">
        <f t="shared" ca="1" si="14"/>
        <v>2</v>
      </c>
      <c r="R16" s="125">
        <f t="shared" ca="1" si="15"/>
        <v>-1</v>
      </c>
      <c r="T16" s="540"/>
    </row>
    <row r="17" spans="1:21" s="369" customFormat="1" ht="14.4">
      <c r="A17" s="539">
        <v>15</v>
      </c>
      <c r="B17" s="121" t="s">
        <v>307</v>
      </c>
      <c r="D17" s="177" t="s">
        <v>359</v>
      </c>
      <c r="F17" s="336" t="s">
        <v>270</v>
      </c>
      <c r="J17" s="293">
        <v>45397</v>
      </c>
      <c r="K17" s="293">
        <v>45397</v>
      </c>
      <c r="L17" s="293">
        <v>45398</v>
      </c>
      <c r="M17" s="293">
        <v>45398</v>
      </c>
      <c r="N17" s="130">
        <f t="shared" si="8"/>
        <v>45398</v>
      </c>
      <c r="O17" s="130">
        <f t="shared" si="9"/>
        <v>45398</v>
      </c>
      <c r="P17" s="121">
        <f t="shared" si="13"/>
        <v>1</v>
      </c>
      <c r="Q17" s="125">
        <f t="shared" ca="1" si="14"/>
        <v>1</v>
      </c>
      <c r="R17" s="125">
        <f t="shared" ca="1" si="15"/>
        <v>0</v>
      </c>
      <c r="T17" s="540"/>
    </row>
    <row r="18" spans="1:21" s="369" customFormat="1" ht="28.8">
      <c r="A18" s="539">
        <v>16</v>
      </c>
      <c r="B18" s="121" t="s">
        <v>307</v>
      </c>
      <c r="C18" s="238"/>
      <c r="D18" s="177" t="s">
        <v>360</v>
      </c>
      <c r="E18" s="565" t="s">
        <v>277</v>
      </c>
      <c r="F18" s="336" t="s">
        <v>270</v>
      </c>
      <c r="J18" s="293">
        <v>45398</v>
      </c>
      <c r="K18" s="293">
        <v>45398</v>
      </c>
      <c r="L18" s="293">
        <v>45398</v>
      </c>
      <c r="M18" s="293">
        <v>45399</v>
      </c>
      <c r="N18" s="130">
        <f t="shared" si="8"/>
        <v>45398</v>
      </c>
      <c r="O18" s="130">
        <f t="shared" si="9"/>
        <v>45398</v>
      </c>
      <c r="P18" s="121">
        <f t="shared" si="13"/>
        <v>1</v>
      </c>
      <c r="Q18" s="125">
        <f t="shared" ca="1" si="14"/>
        <v>2</v>
      </c>
      <c r="R18" s="125">
        <f t="shared" ca="1" si="15"/>
        <v>-1</v>
      </c>
      <c r="T18" s="540"/>
    </row>
    <row r="19" spans="1:21" s="369" customFormat="1" ht="28.8">
      <c r="A19" s="590">
        <v>17</v>
      </c>
      <c r="B19" s="121" t="s">
        <v>307</v>
      </c>
      <c r="D19" s="177" t="s">
        <v>361</v>
      </c>
      <c r="E19" s="565" t="s">
        <v>277</v>
      </c>
      <c r="F19" s="336" t="s">
        <v>270</v>
      </c>
      <c r="J19" s="293">
        <v>45399</v>
      </c>
      <c r="K19" s="293">
        <v>45400</v>
      </c>
      <c r="L19" s="293">
        <v>45399</v>
      </c>
      <c r="M19" s="293">
        <v>45401</v>
      </c>
      <c r="N19" s="130">
        <f t="shared" si="8"/>
        <v>45399</v>
      </c>
      <c r="O19" s="130">
        <f t="shared" si="9"/>
        <v>45400</v>
      </c>
      <c r="P19" s="121">
        <f t="shared" si="13"/>
        <v>2</v>
      </c>
      <c r="Q19" s="125">
        <f t="shared" ca="1" si="14"/>
        <v>3</v>
      </c>
      <c r="R19" s="125">
        <f t="shared" ca="1" si="15"/>
        <v>-1</v>
      </c>
      <c r="T19" s="540"/>
    </row>
    <row r="20" spans="1:21" s="369" customFormat="1" ht="14.4">
      <c r="A20" s="590">
        <v>18</v>
      </c>
      <c r="B20" s="131" t="s">
        <v>307</v>
      </c>
      <c r="C20" s="487"/>
      <c r="D20" s="286" t="s">
        <v>362</v>
      </c>
      <c r="E20" s="285" t="s">
        <v>274</v>
      </c>
      <c r="F20" s="470" t="s">
        <v>270</v>
      </c>
      <c r="G20" s="487"/>
      <c r="H20" s="487"/>
      <c r="I20" s="487"/>
      <c r="J20" s="307">
        <v>45401</v>
      </c>
      <c r="K20" s="307">
        <v>45401</v>
      </c>
      <c r="L20" s="307">
        <v>45401</v>
      </c>
      <c r="M20" s="592">
        <v>45404</v>
      </c>
      <c r="N20" s="130">
        <f t="shared" si="8"/>
        <v>45401</v>
      </c>
      <c r="O20" s="130">
        <f t="shared" si="9"/>
        <v>45401</v>
      </c>
      <c r="P20" s="121">
        <f t="shared" si="13"/>
        <v>1</v>
      </c>
      <c r="Q20" s="125">
        <f t="shared" ca="1" si="14"/>
        <v>4</v>
      </c>
      <c r="R20" s="125">
        <f t="shared" ca="1" si="15"/>
        <v>-3</v>
      </c>
      <c r="T20" s="540"/>
    </row>
    <row r="21" spans="1:21" s="369" customFormat="1" ht="14.4">
      <c r="A21" s="590">
        <v>19</v>
      </c>
      <c r="B21" s="121" t="s">
        <v>307</v>
      </c>
      <c r="D21" s="177" t="s">
        <v>363</v>
      </c>
      <c r="E21" s="218" t="s">
        <v>274</v>
      </c>
      <c r="F21" s="336" t="s">
        <v>270</v>
      </c>
      <c r="J21" s="293">
        <v>45402</v>
      </c>
      <c r="K21" s="293">
        <v>45405</v>
      </c>
      <c r="L21" s="293">
        <v>45402</v>
      </c>
      <c r="M21" s="293">
        <v>45406</v>
      </c>
      <c r="N21" s="130">
        <f t="shared" si="8"/>
        <v>45402</v>
      </c>
      <c r="O21" s="130">
        <f t="shared" si="9"/>
        <v>45405</v>
      </c>
      <c r="P21" s="121">
        <f t="shared" si="13"/>
        <v>4</v>
      </c>
      <c r="Q21" s="125">
        <f t="shared" ca="1" si="14"/>
        <v>5</v>
      </c>
      <c r="R21" s="125">
        <f t="shared" ca="1" si="15"/>
        <v>-1</v>
      </c>
      <c r="T21" s="540"/>
    </row>
    <row r="22" spans="1:21" s="369" customFormat="1" ht="28.8">
      <c r="A22" s="590">
        <v>20</v>
      </c>
      <c r="B22" s="121" t="s">
        <v>307</v>
      </c>
      <c r="C22" s="159"/>
      <c r="D22" s="177" t="s">
        <v>364</v>
      </c>
      <c r="E22" s="565" t="s">
        <v>277</v>
      </c>
      <c r="F22" s="336" t="s">
        <v>270</v>
      </c>
      <c r="J22" s="293">
        <v>45406</v>
      </c>
      <c r="K22" s="293">
        <v>45406</v>
      </c>
      <c r="L22" s="293">
        <v>45406</v>
      </c>
      <c r="M22" s="293">
        <v>45407</v>
      </c>
      <c r="N22" s="130">
        <f t="shared" si="8"/>
        <v>45406</v>
      </c>
      <c r="O22" s="130">
        <f t="shared" si="9"/>
        <v>45406</v>
      </c>
      <c r="P22" s="121">
        <f t="shared" si="13"/>
        <v>1</v>
      </c>
      <c r="Q22" s="125">
        <f t="shared" ca="1" si="14"/>
        <v>2</v>
      </c>
      <c r="R22" s="125">
        <f t="shared" ca="1" si="15"/>
        <v>-1</v>
      </c>
      <c r="T22" s="540"/>
    </row>
    <row r="23" spans="1:21" s="369" customFormat="1" ht="28.8">
      <c r="A23" s="590">
        <v>21</v>
      </c>
      <c r="B23" s="121" t="s">
        <v>307</v>
      </c>
      <c r="C23" s="159"/>
      <c r="D23" s="177" t="s">
        <v>365</v>
      </c>
      <c r="E23" s="565" t="s">
        <v>277</v>
      </c>
      <c r="F23" s="336" t="s">
        <v>270</v>
      </c>
      <c r="J23" s="293">
        <v>45407</v>
      </c>
      <c r="K23" s="293">
        <v>45407</v>
      </c>
      <c r="L23" s="293">
        <v>45408</v>
      </c>
      <c r="M23" s="293">
        <v>45408</v>
      </c>
      <c r="N23" s="130">
        <f t="shared" si="8"/>
        <v>45408</v>
      </c>
      <c r="O23" s="130">
        <f t="shared" si="9"/>
        <v>45408</v>
      </c>
      <c r="P23" s="121">
        <f t="shared" si="13"/>
        <v>1</v>
      </c>
      <c r="Q23" s="125">
        <f t="shared" ca="1" si="14"/>
        <v>1</v>
      </c>
      <c r="R23" s="125">
        <f t="shared" ca="1" si="15"/>
        <v>0</v>
      </c>
      <c r="T23" s="540"/>
    </row>
    <row r="24" spans="1:21" s="369" customFormat="1" ht="43.2">
      <c r="A24" s="590">
        <v>22</v>
      </c>
      <c r="B24" s="121" t="s">
        <v>307</v>
      </c>
      <c r="C24" s="159"/>
      <c r="D24" s="177" t="s">
        <v>366</v>
      </c>
      <c r="E24" s="565" t="s">
        <v>277</v>
      </c>
      <c r="F24" s="336" t="s">
        <v>270</v>
      </c>
      <c r="J24" s="293">
        <v>45408</v>
      </c>
      <c r="K24" s="293">
        <v>45408</v>
      </c>
      <c r="L24" s="293">
        <v>45408</v>
      </c>
      <c r="M24" s="293">
        <v>45408</v>
      </c>
      <c r="N24" s="130">
        <f t="shared" si="8"/>
        <v>45408</v>
      </c>
      <c r="O24" s="130">
        <f t="shared" si="9"/>
        <v>45408</v>
      </c>
      <c r="P24" s="121">
        <f t="shared" si="13"/>
        <v>1</v>
      </c>
      <c r="Q24" s="125">
        <f t="shared" ca="1" si="14"/>
        <v>1</v>
      </c>
      <c r="R24" s="125">
        <f t="shared" ca="1" si="15"/>
        <v>0</v>
      </c>
      <c r="T24" s="540"/>
    </row>
    <row r="25" spans="1:21" s="369" customFormat="1" ht="28.8">
      <c r="A25" s="590">
        <v>23</v>
      </c>
      <c r="B25" s="121" t="s">
        <v>307</v>
      </c>
      <c r="C25" s="159"/>
      <c r="D25" s="177" t="s">
        <v>367</v>
      </c>
      <c r="E25" s="565" t="s">
        <v>277</v>
      </c>
      <c r="F25" s="336" t="s">
        <v>270</v>
      </c>
      <c r="J25" s="293">
        <v>45408</v>
      </c>
      <c r="K25" s="293">
        <v>45408</v>
      </c>
      <c r="L25" s="293">
        <v>45408</v>
      </c>
      <c r="M25" s="293">
        <v>45409</v>
      </c>
      <c r="N25" s="130">
        <f t="shared" si="8"/>
        <v>45408</v>
      </c>
      <c r="O25" s="130">
        <f t="shared" si="9"/>
        <v>45408</v>
      </c>
      <c r="P25" s="121">
        <f t="shared" si="13"/>
        <v>1</v>
      </c>
      <c r="Q25" s="125">
        <f t="shared" ca="1" si="14"/>
        <v>2</v>
      </c>
      <c r="R25" s="125">
        <f t="shared" ca="1" si="15"/>
        <v>-1</v>
      </c>
      <c r="T25" s="540"/>
    </row>
    <row r="26" spans="1:21" s="369" customFormat="1" ht="28.8">
      <c r="A26" s="590">
        <v>24</v>
      </c>
      <c r="B26" s="121" t="s">
        <v>307</v>
      </c>
      <c r="C26" s="318"/>
      <c r="D26" s="177" t="s">
        <v>368</v>
      </c>
      <c r="E26" s="218" t="s">
        <v>274</v>
      </c>
      <c r="F26" s="336" t="s">
        <v>270</v>
      </c>
      <c r="J26" s="293">
        <v>45411</v>
      </c>
      <c r="K26" s="293">
        <v>45411</v>
      </c>
      <c r="L26" s="293">
        <v>45411</v>
      </c>
      <c r="M26" s="293">
        <v>45412</v>
      </c>
      <c r="N26" s="130">
        <f t="shared" si="8"/>
        <v>45411</v>
      </c>
      <c r="O26" s="130">
        <f t="shared" si="9"/>
        <v>45411</v>
      </c>
      <c r="P26" s="121">
        <f t="shared" si="13"/>
        <v>1</v>
      </c>
      <c r="Q26" s="125">
        <f t="shared" ca="1" si="14"/>
        <v>2</v>
      </c>
      <c r="R26" s="125">
        <f t="shared" ca="1" si="15"/>
        <v>-1</v>
      </c>
      <c r="T26" s="540"/>
    </row>
    <row r="27" spans="1:21" s="369" customFormat="1" ht="14.4">
      <c r="A27" s="590">
        <v>25</v>
      </c>
      <c r="B27" s="131" t="s">
        <v>307</v>
      </c>
      <c r="C27" s="631"/>
      <c r="D27" s="286" t="s">
        <v>369</v>
      </c>
      <c r="E27" s="285" t="s">
        <v>274</v>
      </c>
      <c r="F27" s="336" t="s">
        <v>270</v>
      </c>
      <c r="G27" s="487"/>
      <c r="H27" s="487"/>
      <c r="I27" s="487"/>
      <c r="J27" s="632">
        <v>45413</v>
      </c>
      <c r="K27" s="633">
        <v>45414</v>
      </c>
      <c r="L27" s="634">
        <v>45413</v>
      </c>
      <c r="M27" s="634">
        <v>45416</v>
      </c>
      <c r="N27" s="163">
        <f t="shared" ref="N27:N30" si="16">IF(L27="",IF(M26="",O26+1,M26+1),L27)</f>
        <v>45413</v>
      </c>
      <c r="O27" s="163">
        <f t="shared" ref="O27:O30" si="17">IF(N27="","",N27+P27-1)</f>
        <v>45414</v>
      </c>
      <c r="P27" s="131">
        <f t="shared" ref="P27:P30" si="18">IF(IF(J27="",0,IF(K27="",0,K27-J27))="",0,K27-J27+1)</f>
        <v>2</v>
      </c>
      <c r="Q27" s="136">
        <f t="shared" ref="Q27:Q30" ca="1" si="19">IF(L27="",0,IF(M27="",TODAY()-L27,M27-L27+1))</f>
        <v>4</v>
      </c>
      <c r="R27" s="136">
        <f t="shared" ref="R27:R30" ca="1" si="20">IF(Q27=0,0,P27-Q27)</f>
        <v>-2</v>
      </c>
      <c r="S27" s="487"/>
      <c r="T27" s="618"/>
    </row>
    <row r="28" spans="1:21" s="369" customFormat="1" ht="28.8">
      <c r="A28" s="590">
        <v>26</v>
      </c>
      <c r="B28" s="465" t="s">
        <v>307</v>
      </c>
      <c r="C28" s="238"/>
      <c r="D28" s="559" t="s">
        <v>370</v>
      </c>
      <c r="E28" s="318" t="s">
        <v>274</v>
      </c>
      <c r="F28" s="336" t="s">
        <v>270</v>
      </c>
      <c r="J28" s="507">
        <v>45420</v>
      </c>
      <c r="K28" s="507">
        <v>45421</v>
      </c>
      <c r="L28" s="507">
        <v>45420</v>
      </c>
      <c r="M28" s="507">
        <v>45422</v>
      </c>
      <c r="N28" s="362">
        <f t="shared" si="16"/>
        <v>45420</v>
      </c>
      <c r="O28" s="362">
        <f t="shared" si="17"/>
        <v>45421</v>
      </c>
      <c r="P28" s="159">
        <f t="shared" si="18"/>
        <v>2</v>
      </c>
      <c r="Q28" s="558">
        <f t="shared" ca="1" si="19"/>
        <v>3</v>
      </c>
      <c r="R28" s="558">
        <f t="shared" ca="1" si="20"/>
        <v>-1</v>
      </c>
      <c r="U28" s="540"/>
    </row>
    <row r="29" spans="1:21" s="369" customFormat="1" ht="14.4">
      <c r="A29" s="590">
        <v>27</v>
      </c>
      <c r="B29" s="465" t="s">
        <v>307</v>
      </c>
      <c r="C29" s="318"/>
      <c r="D29" s="594" t="s">
        <v>371</v>
      </c>
      <c r="E29" s="637" t="s">
        <v>277</v>
      </c>
      <c r="F29" s="336" t="s">
        <v>270</v>
      </c>
      <c r="J29" s="507">
        <v>45422</v>
      </c>
      <c r="K29" s="507">
        <v>45422</v>
      </c>
      <c r="L29" s="507">
        <v>45422</v>
      </c>
      <c r="M29" s="507">
        <v>45426</v>
      </c>
      <c r="N29" s="362">
        <f t="shared" si="16"/>
        <v>45422</v>
      </c>
      <c r="O29" s="362">
        <f t="shared" si="17"/>
        <v>45422</v>
      </c>
      <c r="P29" s="159">
        <f t="shared" si="18"/>
        <v>1</v>
      </c>
      <c r="Q29" s="558">
        <f t="shared" ca="1" si="19"/>
        <v>5</v>
      </c>
      <c r="R29" s="558">
        <f t="shared" ca="1" si="20"/>
        <v>-4</v>
      </c>
      <c r="U29" s="540"/>
    </row>
    <row r="30" spans="1:21" s="369" customFormat="1" ht="28.8">
      <c r="A30" s="590">
        <v>28</v>
      </c>
      <c r="B30" s="465" t="s">
        <v>307</v>
      </c>
      <c r="C30" s="318"/>
      <c r="D30" s="602" t="s">
        <v>372</v>
      </c>
      <c r="E30" s="318" t="s">
        <v>274</v>
      </c>
      <c r="F30" s="336" t="s">
        <v>270</v>
      </c>
      <c r="J30" s="507">
        <v>45423</v>
      </c>
      <c r="K30" s="507">
        <v>45425</v>
      </c>
      <c r="L30" s="507">
        <v>45426</v>
      </c>
      <c r="M30" s="507">
        <v>45426</v>
      </c>
      <c r="N30" s="362">
        <f t="shared" si="16"/>
        <v>45426</v>
      </c>
      <c r="O30" s="362">
        <f t="shared" si="17"/>
        <v>45428</v>
      </c>
      <c r="P30" s="159">
        <f t="shared" si="18"/>
        <v>3</v>
      </c>
      <c r="Q30" s="558">
        <f t="shared" ca="1" si="19"/>
        <v>1</v>
      </c>
      <c r="R30" s="558">
        <f t="shared" ca="1" si="20"/>
        <v>2</v>
      </c>
      <c r="U30" s="540"/>
    </row>
    <row r="31" spans="1:21" s="369" customFormat="1" ht="28.8">
      <c r="A31" s="590">
        <v>29</v>
      </c>
      <c r="B31" s="465" t="s">
        <v>307</v>
      </c>
      <c r="C31" s="318"/>
      <c r="D31" s="602" t="s">
        <v>373</v>
      </c>
      <c r="E31" s="318" t="s">
        <v>274</v>
      </c>
      <c r="F31" s="336" t="s">
        <v>270</v>
      </c>
      <c r="J31" s="507">
        <v>45426</v>
      </c>
      <c r="K31" s="507">
        <v>45426</v>
      </c>
      <c r="L31" s="507">
        <v>45426</v>
      </c>
      <c r="M31" s="363">
        <v>45427</v>
      </c>
      <c r="N31" s="362">
        <f t="shared" ref="N31:N33" si="21">IF(L31="",IF(M30="",O30+1,M30+1),L31)</f>
        <v>45426</v>
      </c>
      <c r="O31" s="362">
        <f t="shared" ref="O31:O33" si="22">IF(N31="","",N31+P31-1)</f>
        <v>45426</v>
      </c>
      <c r="P31" s="159">
        <f t="shared" ref="P31:P33" si="23">IF(IF(J31="",0,IF(K31="",0,K31-J31))="",0,K31-J31+1)</f>
        <v>1</v>
      </c>
      <c r="Q31" s="558">
        <f t="shared" ref="Q31:Q33" ca="1" si="24">IF(L31="",0,IF(M31="",TODAY()-L31,M31-L31+1))</f>
        <v>2</v>
      </c>
      <c r="R31" s="558">
        <f t="shared" ref="R31:R33" ca="1" si="25">IF(Q31=0,0,P31-Q31)</f>
        <v>-1</v>
      </c>
      <c r="U31" s="540"/>
    </row>
    <row r="32" spans="1:21" s="369" customFormat="1" ht="45" customHeight="1">
      <c r="A32" s="590">
        <v>30</v>
      </c>
      <c r="B32" s="483" t="s">
        <v>307</v>
      </c>
      <c r="C32" s="631"/>
      <c r="D32" s="692" t="s">
        <v>374</v>
      </c>
      <c r="E32" s="693" t="s">
        <v>277</v>
      </c>
      <c r="F32" s="470" t="s">
        <v>270</v>
      </c>
      <c r="J32" s="363">
        <v>45427</v>
      </c>
      <c r="K32" s="690">
        <v>45427</v>
      </c>
      <c r="L32" s="691">
        <v>45427</v>
      </c>
      <c r="M32" s="507">
        <v>45428</v>
      </c>
      <c r="N32" s="362">
        <f t="shared" si="21"/>
        <v>45427</v>
      </c>
      <c r="O32" s="362">
        <f t="shared" si="22"/>
        <v>45427</v>
      </c>
      <c r="P32" s="159">
        <f t="shared" si="23"/>
        <v>1</v>
      </c>
      <c r="Q32" s="558">
        <f t="shared" ca="1" si="24"/>
        <v>2</v>
      </c>
      <c r="R32" s="558">
        <f t="shared" ca="1" si="25"/>
        <v>-1</v>
      </c>
      <c r="U32" s="540"/>
    </row>
    <row r="33" spans="1:21" s="369" customFormat="1" ht="57.6">
      <c r="A33" s="590">
        <v>31</v>
      </c>
      <c r="B33" s="121" t="s">
        <v>307</v>
      </c>
      <c r="C33" s="560"/>
      <c r="D33" s="177" t="s">
        <v>375</v>
      </c>
      <c r="E33" s="637" t="s">
        <v>277</v>
      </c>
      <c r="F33" s="336" t="s">
        <v>270</v>
      </c>
      <c r="G33" s="540"/>
      <c r="J33" s="507">
        <v>45428</v>
      </c>
      <c r="K33" s="507">
        <v>45428</v>
      </c>
      <c r="L33" s="507">
        <v>45428</v>
      </c>
      <c r="M33" s="365">
        <v>45429</v>
      </c>
      <c r="N33" s="362">
        <f t="shared" si="21"/>
        <v>45428</v>
      </c>
      <c r="O33" s="362">
        <f t="shared" si="22"/>
        <v>45428</v>
      </c>
      <c r="P33" s="159">
        <f t="shared" si="23"/>
        <v>1</v>
      </c>
      <c r="Q33" s="558">
        <f t="shared" ca="1" si="24"/>
        <v>2</v>
      </c>
      <c r="R33" s="558">
        <f t="shared" ca="1" si="25"/>
        <v>-1</v>
      </c>
      <c r="U33" s="540"/>
    </row>
    <row r="34" spans="1:21" s="369" customFormat="1" ht="28.8">
      <c r="A34" s="590">
        <v>32</v>
      </c>
      <c r="B34" s="121" t="s">
        <v>307</v>
      </c>
      <c r="D34" s="177" t="s">
        <v>376</v>
      </c>
      <c r="E34" s="318" t="s">
        <v>274</v>
      </c>
      <c r="F34" s="470" t="s">
        <v>270</v>
      </c>
      <c r="G34" s="618"/>
      <c r="H34" s="487"/>
      <c r="I34" s="487"/>
      <c r="J34" s="593">
        <v>45429</v>
      </c>
      <c r="K34" s="593">
        <v>45430</v>
      </c>
      <c r="L34" s="593">
        <v>45429</v>
      </c>
      <c r="M34" s="464">
        <v>45432</v>
      </c>
      <c r="N34" s="362">
        <f t="shared" ref="N34:N36" si="26">IF(L34="",IF(M33="",O33+1,M33+1),L34)</f>
        <v>45429</v>
      </c>
      <c r="O34" s="362">
        <f t="shared" ref="O34:O36" si="27">IF(N34="","",N34+P34-1)</f>
        <v>45430</v>
      </c>
      <c r="P34" s="159">
        <f t="shared" ref="P34:P36" si="28">IF(IF(J34="",0,IF(K34="",0,K34-J34))="",0,K34-J34+1)</f>
        <v>2</v>
      </c>
      <c r="Q34" s="558">
        <f t="shared" ref="Q34:Q36" ca="1" si="29">IF(L34="",0,IF(M34="",TODAY()-L34,M34-L34+1))</f>
        <v>4</v>
      </c>
      <c r="R34" s="558">
        <f t="shared" ref="R34:R36" ca="1" si="30">IF(Q34=0,0,P34-Q34)</f>
        <v>-2</v>
      </c>
      <c r="U34" s="540"/>
    </row>
    <row r="35" spans="1:21" s="369" customFormat="1" ht="28.8">
      <c r="A35" s="611">
        <v>33</v>
      </c>
      <c r="B35" s="131" t="s">
        <v>307</v>
      </c>
      <c r="C35" s="761"/>
      <c r="D35" s="276" t="s">
        <v>377</v>
      </c>
      <c r="E35" s="657" t="s">
        <v>274</v>
      </c>
      <c r="F35" s="470" t="s">
        <v>270</v>
      </c>
      <c r="G35" s="487"/>
      <c r="H35" s="487"/>
      <c r="I35" s="487"/>
      <c r="J35" s="466">
        <v>45432</v>
      </c>
      <c r="K35" s="466">
        <v>45433</v>
      </c>
      <c r="L35" s="466">
        <v>45432</v>
      </c>
      <c r="M35" s="466">
        <v>45435</v>
      </c>
      <c r="N35" s="762">
        <f t="shared" si="26"/>
        <v>45432</v>
      </c>
      <c r="O35" s="762">
        <f t="shared" si="27"/>
        <v>45433</v>
      </c>
      <c r="P35" s="233">
        <f t="shared" si="28"/>
        <v>2</v>
      </c>
      <c r="Q35" s="763">
        <f t="shared" ca="1" si="29"/>
        <v>4</v>
      </c>
      <c r="R35" s="558">
        <f t="shared" ca="1" si="30"/>
        <v>-2</v>
      </c>
      <c r="U35" s="540"/>
    </row>
    <row r="36" spans="1:21" s="369" customFormat="1" ht="72">
      <c r="A36" s="369">
        <v>34</v>
      </c>
      <c r="B36" s="121" t="s">
        <v>307</v>
      </c>
      <c r="D36" s="757" t="s">
        <v>378</v>
      </c>
      <c r="E36" s="565" t="s">
        <v>277</v>
      </c>
      <c r="F36" s="336" t="s">
        <v>270</v>
      </c>
      <c r="J36" s="293">
        <v>45435</v>
      </c>
      <c r="K36" s="293">
        <v>45439</v>
      </c>
      <c r="L36" s="293">
        <v>45435</v>
      </c>
      <c r="M36" s="365">
        <v>45440</v>
      </c>
      <c r="N36" s="362">
        <f t="shared" si="26"/>
        <v>45435</v>
      </c>
      <c r="O36" s="362">
        <f t="shared" si="27"/>
        <v>45439</v>
      </c>
      <c r="P36" s="159">
        <f t="shared" si="28"/>
        <v>5</v>
      </c>
      <c r="Q36" s="558">
        <f t="shared" ca="1" si="29"/>
        <v>6</v>
      </c>
      <c r="R36" s="758">
        <f t="shared" ca="1" si="30"/>
        <v>-1</v>
      </c>
      <c r="U36" s="540"/>
    </row>
    <row r="37" spans="1:21" s="369" customFormat="1" ht="43.2">
      <c r="A37" s="369">
        <v>35</v>
      </c>
      <c r="B37" s="121" t="s">
        <v>307</v>
      </c>
      <c r="D37" s="177" t="s">
        <v>379</v>
      </c>
      <c r="E37" s="318" t="s">
        <v>274</v>
      </c>
      <c r="F37" s="336" t="s">
        <v>270</v>
      </c>
      <c r="J37" s="365">
        <v>45440</v>
      </c>
      <c r="K37" s="365">
        <v>45440</v>
      </c>
      <c r="L37" s="365">
        <v>45440</v>
      </c>
      <c r="M37" s="335">
        <v>45442</v>
      </c>
      <c r="N37" s="159"/>
      <c r="O37" s="159"/>
      <c r="P37" s="159"/>
      <c r="Q37" s="159"/>
      <c r="R37" s="759"/>
      <c r="S37" s="556"/>
      <c r="T37" s="667"/>
    </row>
    <row r="38" spans="1:21" s="369" customFormat="1" ht="28.8">
      <c r="A38" s="369">
        <v>36</v>
      </c>
      <c r="B38" s="121" t="s">
        <v>307</v>
      </c>
      <c r="D38" s="177" t="s">
        <v>380</v>
      </c>
      <c r="E38" s="565" t="s">
        <v>277</v>
      </c>
      <c r="F38" s="336" t="s">
        <v>270</v>
      </c>
      <c r="J38" s="365">
        <v>45441</v>
      </c>
      <c r="K38" s="335">
        <v>45441</v>
      </c>
      <c r="L38" s="335">
        <v>45442</v>
      </c>
      <c r="M38" s="335">
        <v>45442</v>
      </c>
      <c r="N38" s="159"/>
      <c r="O38" s="159"/>
      <c r="P38" s="159"/>
      <c r="Q38" s="159"/>
      <c r="R38" s="760"/>
      <c r="T38" s="540"/>
    </row>
    <row r="39" spans="1:21" s="369" customFormat="1" ht="28.8">
      <c r="A39" s="369">
        <v>37</v>
      </c>
      <c r="B39" s="121" t="s">
        <v>307</v>
      </c>
      <c r="D39" s="177" t="s">
        <v>381</v>
      </c>
      <c r="F39" s="336" t="s">
        <v>270</v>
      </c>
      <c r="J39" s="335">
        <v>45442</v>
      </c>
      <c r="K39" s="335">
        <v>45442</v>
      </c>
      <c r="L39" s="335">
        <v>45443</v>
      </c>
      <c r="M39" s="335">
        <v>45443</v>
      </c>
      <c r="N39" s="159"/>
      <c r="O39" s="159"/>
      <c r="P39" s="159"/>
      <c r="Q39" s="159"/>
      <c r="R39" s="759"/>
      <c r="S39" s="556"/>
    </row>
    <row r="40" spans="1:21" s="369" customFormat="1" ht="28.8">
      <c r="A40" s="369">
        <v>38</v>
      </c>
      <c r="B40" s="121" t="s">
        <v>307</v>
      </c>
      <c r="D40" s="177" t="s">
        <v>382</v>
      </c>
      <c r="E40" s="318" t="s">
        <v>274</v>
      </c>
      <c r="F40" s="336" t="s">
        <v>270</v>
      </c>
      <c r="J40" s="335">
        <v>45443</v>
      </c>
      <c r="K40" s="335">
        <v>45443</v>
      </c>
      <c r="L40" s="335">
        <v>45443</v>
      </c>
      <c r="M40" s="335">
        <v>45443</v>
      </c>
      <c r="N40" s="159"/>
      <c r="O40" s="159"/>
      <c r="P40" s="159"/>
      <c r="Q40" s="159"/>
      <c r="R40" s="759"/>
      <c r="S40" s="556"/>
    </row>
    <row r="41" spans="1:21" s="369" customFormat="1" ht="57.6">
      <c r="A41" s="369">
        <v>39</v>
      </c>
      <c r="B41" s="121" t="s">
        <v>307</v>
      </c>
      <c r="D41" s="177" t="s">
        <v>202</v>
      </c>
      <c r="E41" s="565" t="s">
        <v>277</v>
      </c>
      <c r="F41" s="666" t="s">
        <v>276</v>
      </c>
      <c r="J41" s="365">
        <v>45444</v>
      </c>
      <c r="K41" s="365">
        <v>45444</v>
      </c>
      <c r="L41" s="365">
        <v>45444</v>
      </c>
      <c r="M41" s="159"/>
      <c r="N41" s="159"/>
      <c r="O41" s="159"/>
      <c r="P41" s="159"/>
      <c r="Q41" s="159"/>
      <c r="R41" s="760"/>
    </row>
    <row r="42" spans="1:21" s="369" customFormat="1" ht="14.4">
      <c r="B42" s="159"/>
      <c r="J42" s="159"/>
      <c r="K42" s="159"/>
      <c r="L42" s="159"/>
      <c r="M42" s="159"/>
      <c r="N42" s="159"/>
      <c r="O42" s="159"/>
      <c r="P42" s="159"/>
      <c r="Q42" s="159"/>
      <c r="R42" s="760"/>
    </row>
    <row r="43" spans="1:21" s="369" customFormat="1" ht="14.4">
      <c r="B43" s="159"/>
      <c r="J43" s="159"/>
      <c r="K43" s="159"/>
      <c r="L43" s="159"/>
      <c r="M43" s="159"/>
      <c r="N43" s="159"/>
      <c r="O43" s="159"/>
      <c r="P43" s="159"/>
      <c r="Q43" s="159"/>
      <c r="R43" s="760"/>
    </row>
    <row r="44" spans="1:21" s="369" customFormat="1" ht="14.4">
      <c r="B44" s="159"/>
      <c r="J44" s="159"/>
      <c r="K44" s="159"/>
      <c r="L44" s="159"/>
      <c r="M44" s="159"/>
      <c r="N44" s="159"/>
      <c r="O44" s="159"/>
      <c r="P44" s="159"/>
      <c r="Q44" s="159"/>
      <c r="R44" s="760"/>
    </row>
    <row r="45" spans="1:21" s="369" customFormat="1" ht="14.4">
      <c r="B45" s="159"/>
      <c r="J45" s="159"/>
      <c r="K45" s="159"/>
      <c r="L45" s="159"/>
      <c r="M45" s="159"/>
      <c r="N45" s="159"/>
      <c r="O45" s="159"/>
      <c r="P45" s="159"/>
      <c r="Q45" s="159"/>
      <c r="R45" s="760"/>
    </row>
    <row r="46" spans="1:21" s="369" customFormat="1" ht="15" customHeight="1">
      <c r="B46" s="159"/>
      <c r="J46" s="159"/>
      <c r="K46" s="159"/>
      <c r="L46" s="159"/>
      <c r="M46" s="159"/>
      <c r="N46" s="159"/>
      <c r="O46" s="159"/>
      <c r="P46" s="159"/>
      <c r="Q46" s="159"/>
      <c r="R46" s="760"/>
    </row>
    <row r="47" spans="1:21" s="369" customFormat="1" ht="15" customHeight="1">
      <c r="B47" s="159"/>
      <c r="J47" s="159"/>
      <c r="K47" s="159"/>
      <c r="L47" s="159"/>
      <c r="M47" s="159"/>
      <c r="N47" s="159"/>
      <c r="O47" s="159"/>
      <c r="P47" s="159"/>
      <c r="Q47" s="159"/>
      <c r="R47" s="760"/>
    </row>
    <row r="48" spans="1:21" s="369" customFormat="1" ht="15" customHeight="1">
      <c r="B48" s="159"/>
      <c r="J48" s="159"/>
      <c r="K48" s="159"/>
      <c r="L48" s="159"/>
      <c r="M48" s="159"/>
      <c r="N48" s="159"/>
      <c r="O48" s="159"/>
      <c r="P48" s="159"/>
      <c r="Q48" s="159"/>
      <c r="R48" s="760"/>
    </row>
    <row r="49" spans="1:18" ht="15" customHeight="1">
      <c r="R49" s="170"/>
    </row>
    <row r="50" spans="1:18" ht="15" customHeight="1">
      <c r="R50" s="170"/>
    </row>
    <row r="51" spans="1:18" ht="15" customHeight="1">
      <c r="A51" s="469"/>
      <c r="B51" s="255"/>
      <c r="C51" s="469"/>
      <c r="D51" s="469"/>
      <c r="E51" s="469"/>
      <c r="F51" s="469"/>
      <c r="G51" s="469"/>
      <c r="H51" s="469"/>
      <c r="I51" s="469"/>
      <c r="J51" s="255"/>
      <c r="K51" s="255"/>
      <c r="L51" s="255"/>
      <c r="M51" s="255"/>
      <c r="N51" s="255"/>
      <c r="O51" s="255"/>
      <c r="P51" s="255"/>
      <c r="Q51" s="25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6FFFF"/>
  </sheetPr>
  <dimension ref="A1:T73"/>
  <sheetViews>
    <sheetView zoomScale="85" zoomScaleNormal="85" workbookViewId="0">
      <pane ySplit="2" topLeftCell="A51" activePane="bottomLeft" state="frozen"/>
      <selection pane="bottomLeft" activeCell="J61" sqref="J61:L61"/>
    </sheetView>
  </sheetViews>
  <sheetFormatPr defaultColWidth="9.109375" defaultRowHeight="14.4"/>
  <cols>
    <col min="1" max="1" width="7" style="149" bestFit="1" customWidth="1"/>
    <col min="2" max="2" width="15" style="149" customWidth="1"/>
    <col min="3" max="3" width="22" style="149" customWidth="1"/>
    <col min="4" max="4" width="48.5546875" style="149" bestFit="1" customWidth="1"/>
    <col min="5" max="5" width="18.44140625" style="149" customWidth="1"/>
    <col min="6" max="6" width="15.44140625" style="149" bestFit="1" customWidth="1"/>
    <col min="7" max="7" width="10.88671875" style="149" hidden="1" customWidth="1"/>
    <col min="8" max="8" width="12.88671875" style="149" hidden="1" customWidth="1"/>
    <col min="9" max="9" width="14.33203125" style="149" hidden="1" customWidth="1"/>
    <col min="10" max="10" width="12.44140625" style="149" bestFit="1" customWidth="1"/>
    <col min="11" max="11" width="14.33203125" style="149" bestFit="1" customWidth="1"/>
    <col min="12" max="12" width="12.44140625" style="149" bestFit="1" customWidth="1"/>
    <col min="13" max="13" width="14.33203125" style="149" bestFit="1" customWidth="1"/>
    <col min="14" max="14" width="11.5546875" style="149" bestFit="1" customWidth="1"/>
    <col min="15" max="15" width="13.44140625" style="149" bestFit="1" customWidth="1"/>
    <col min="16" max="16" width="9" style="149" bestFit="1" customWidth="1"/>
    <col min="17" max="17" width="9.109375" style="149" bestFit="1" customWidth="1"/>
    <col min="18" max="18" width="9.5546875" style="149" bestFit="1" customWidth="1"/>
    <col min="19" max="19" width="22.5546875" style="149" bestFit="1" customWidth="1"/>
    <col min="20" max="16384" width="9.109375" style="149"/>
  </cols>
  <sheetData>
    <row r="1" spans="1:19">
      <c r="P1" s="149">
        <f>SUM(P3:P1009)</f>
        <v>264</v>
      </c>
      <c r="Q1" s="598">
        <f ca="1">SUM(Q3:Q1009)</f>
        <v>500</v>
      </c>
      <c r="R1" s="598">
        <f ca="1">SUM(R3:R1009)</f>
        <v>-236</v>
      </c>
    </row>
    <row r="2" spans="1:19">
      <c r="A2" s="576" t="s">
        <v>292</v>
      </c>
      <c r="B2" s="576" t="s">
        <v>221</v>
      </c>
      <c r="C2" s="576" t="s">
        <v>293</v>
      </c>
      <c r="D2" s="576" t="s">
        <v>294</v>
      </c>
      <c r="E2" s="576" t="s">
        <v>267</v>
      </c>
      <c r="F2" s="576" t="s">
        <v>266</v>
      </c>
      <c r="G2" s="576" t="s">
        <v>295</v>
      </c>
      <c r="H2" s="576" t="s">
        <v>296</v>
      </c>
      <c r="I2" s="576" t="s">
        <v>297</v>
      </c>
      <c r="J2" s="576" t="s">
        <v>298</v>
      </c>
      <c r="K2" s="576" t="s">
        <v>299</v>
      </c>
      <c r="L2" s="576" t="s">
        <v>300</v>
      </c>
      <c r="M2" s="576" t="s">
        <v>301</v>
      </c>
      <c r="N2" s="576" t="s">
        <v>302</v>
      </c>
      <c r="O2" s="576" t="s">
        <v>10</v>
      </c>
      <c r="P2" s="576" t="s">
        <v>303</v>
      </c>
      <c r="Q2" s="576" t="s">
        <v>304</v>
      </c>
      <c r="R2" s="576" t="s">
        <v>305</v>
      </c>
      <c r="S2" s="576" t="s">
        <v>306</v>
      </c>
    </row>
    <row r="3" spans="1:19" ht="58.5" customHeight="1">
      <c r="A3" s="149">
        <f t="shared" ref="A3:A34" si="0">ROW() - ROW($A$30) + 28</f>
        <v>1</v>
      </c>
      <c r="B3" s="149" t="s">
        <v>383</v>
      </c>
      <c r="C3" s="149" t="s">
        <v>384</v>
      </c>
      <c r="D3" s="149" t="s">
        <v>385</v>
      </c>
      <c r="E3" s="149" t="s">
        <v>386</v>
      </c>
      <c r="F3" s="429" t="s">
        <v>279</v>
      </c>
      <c r="J3" s="198">
        <v>45072</v>
      </c>
      <c r="K3" s="351">
        <v>45075</v>
      </c>
      <c r="L3" s="351">
        <v>45072</v>
      </c>
      <c r="M3" s="397">
        <v>45136</v>
      </c>
      <c r="N3" s="198">
        <f>L3</f>
        <v>45072</v>
      </c>
      <c r="O3" s="198">
        <f>N3+P3-1</f>
        <v>45075</v>
      </c>
      <c r="P3" s="149">
        <f t="shared" ref="P3" si="1">IF(IF(J3="",0,IF(K3="",0,K3-J3))="",0,K3-J3+1)</f>
        <v>4</v>
      </c>
      <c r="Q3" s="408">
        <f t="shared" ref="Q3" ca="1" si="2">IF(L3="",0,IF(M3="",TODAY()-L3,M3-L3+1))</f>
        <v>65</v>
      </c>
      <c r="R3" s="408">
        <f t="shared" ref="R3" ca="1" si="3">IF(Q3=0,0,P3-Q3)</f>
        <v>-61</v>
      </c>
    </row>
    <row r="4" spans="1:19" ht="38.25" customHeight="1">
      <c r="A4" s="149">
        <f t="shared" si="0"/>
        <v>2</v>
      </c>
      <c r="B4" s="149" t="s">
        <v>261</v>
      </c>
      <c r="C4" s="149" t="s">
        <v>387</v>
      </c>
      <c r="D4" s="149" t="s">
        <v>387</v>
      </c>
      <c r="E4" s="149" t="s">
        <v>271</v>
      </c>
      <c r="F4" s="350" t="s">
        <v>288</v>
      </c>
      <c r="J4" s="351">
        <v>45100</v>
      </c>
      <c r="K4" s="351">
        <v>45135</v>
      </c>
      <c r="L4" s="351">
        <v>45100</v>
      </c>
      <c r="M4" s="351">
        <v>45135</v>
      </c>
      <c r="N4" s="358">
        <f t="shared" ref="N4" si="4">IF(L4="",IF(M3="",O3+1,M3+1),L4)</f>
        <v>45100</v>
      </c>
      <c r="O4" s="358">
        <f t="shared" ref="O4" si="5">+N4+P4-1</f>
        <v>45135</v>
      </c>
      <c r="P4" s="149">
        <f t="shared" ref="P4:P12" si="6">IF(IF(J4="",0,IF(K4="",0,K4-J4))="",0,K4-J4+1)</f>
        <v>36</v>
      </c>
      <c r="Q4" s="408">
        <f t="shared" ref="Q4:Q12" ca="1" si="7">IF(L4="",0,IF(M4="",TODAY()-L4,M4-L4+1))</f>
        <v>36</v>
      </c>
      <c r="R4" s="408">
        <f t="shared" ref="R4:R12" ca="1" si="8">IF(Q4=0,0,P4-Q4)</f>
        <v>0</v>
      </c>
      <c r="S4" s="149" t="s">
        <v>388</v>
      </c>
    </row>
    <row r="5" spans="1:19" ht="43.2">
      <c r="A5" s="149">
        <f t="shared" si="0"/>
        <v>3</v>
      </c>
      <c r="B5" s="149" t="s">
        <v>383</v>
      </c>
      <c r="C5" s="149" t="s">
        <v>384</v>
      </c>
      <c r="D5" s="149" t="s">
        <v>389</v>
      </c>
      <c r="E5" s="149" t="s">
        <v>390</v>
      </c>
      <c r="F5" s="393" t="s">
        <v>279</v>
      </c>
      <c r="J5" s="351">
        <v>45135</v>
      </c>
      <c r="K5" s="351">
        <v>45163</v>
      </c>
      <c r="L5" s="351">
        <v>45135</v>
      </c>
      <c r="M5" s="351">
        <v>45168</v>
      </c>
      <c r="N5" s="358">
        <f t="shared" ref="N5:N12" si="9">IF(L5="",IF(M4="",O4+1,M4+1),L5)</f>
        <v>45135</v>
      </c>
      <c r="O5" s="358">
        <f t="shared" ref="O5:O12" si="10">+N5+P5-1</f>
        <v>45163</v>
      </c>
      <c r="P5" s="149">
        <f t="shared" si="6"/>
        <v>29</v>
      </c>
      <c r="Q5" s="408">
        <f t="shared" ca="1" si="7"/>
        <v>34</v>
      </c>
      <c r="R5" s="408">
        <f t="shared" ca="1" si="8"/>
        <v>-5</v>
      </c>
    </row>
    <row r="6" spans="1:19" ht="51" customHeight="1">
      <c r="A6" s="149">
        <f t="shared" si="0"/>
        <v>4</v>
      </c>
      <c r="B6" s="149" t="s">
        <v>383</v>
      </c>
      <c r="C6" s="149" t="s">
        <v>391</v>
      </c>
      <c r="D6" s="149" t="s">
        <v>392</v>
      </c>
      <c r="E6" s="149" t="s">
        <v>386</v>
      </c>
      <c r="F6" s="429" t="s">
        <v>279</v>
      </c>
      <c r="J6" s="351">
        <v>45167</v>
      </c>
      <c r="K6" s="351">
        <v>45187</v>
      </c>
      <c r="L6" s="351">
        <v>45168</v>
      </c>
      <c r="M6" s="351">
        <v>45215</v>
      </c>
      <c r="N6" s="358">
        <f t="shared" si="9"/>
        <v>45168</v>
      </c>
      <c r="O6" s="358">
        <f t="shared" si="10"/>
        <v>45188</v>
      </c>
      <c r="P6" s="149">
        <f t="shared" si="6"/>
        <v>21</v>
      </c>
      <c r="Q6" s="408">
        <f t="shared" ca="1" si="7"/>
        <v>48</v>
      </c>
      <c r="R6" s="408">
        <f t="shared" ca="1" si="8"/>
        <v>-27</v>
      </c>
    </row>
    <row r="7" spans="1:19" ht="53.25" customHeight="1">
      <c r="A7" s="149">
        <f t="shared" si="0"/>
        <v>5</v>
      </c>
      <c r="B7" s="149" t="s">
        <v>383</v>
      </c>
      <c r="C7" s="149" t="s">
        <v>393</v>
      </c>
      <c r="D7" s="238" t="s">
        <v>394</v>
      </c>
      <c r="E7" s="149" t="s">
        <v>386</v>
      </c>
      <c r="F7" s="429" t="s">
        <v>279</v>
      </c>
      <c r="J7" s="351">
        <v>45194</v>
      </c>
      <c r="K7" s="351">
        <v>45202</v>
      </c>
      <c r="L7" s="351">
        <v>45195</v>
      </c>
      <c r="M7" s="351">
        <v>45205</v>
      </c>
      <c r="N7" s="358">
        <f t="shared" si="9"/>
        <v>45195</v>
      </c>
      <c r="O7" s="358">
        <f t="shared" si="10"/>
        <v>45203</v>
      </c>
      <c r="P7" s="149">
        <f t="shared" si="6"/>
        <v>9</v>
      </c>
      <c r="Q7" s="408">
        <f t="shared" ca="1" si="7"/>
        <v>11</v>
      </c>
      <c r="R7" s="408">
        <f t="shared" ca="1" si="8"/>
        <v>-2</v>
      </c>
    </row>
    <row r="8" spans="1:19" ht="54" customHeight="1">
      <c r="A8" s="149">
        <f t="shared" si="0"/>
        <v>6</v>
      </c>
      <c r="B8" s="149" t="s">
        <v>383</v>
      </c>
      <c r="C8" s="149" t="s">
        <v>395</v>
      </c>
      <c r="D8" s="238" t="s">
        <v>396</v>
      </c>
      <c r="E8" s="149" t="s">
        <v>386</v>
      </c>
      <c r="F8" s="393" t="s">
        <v>279</v>
      </c>
      <c r="J8" s="351">
        <v>45202</v>
      </c>
      <c r="K8" s="351">
        <v>45209</v>
      </c>
      <c r="L8" s="351">
        <v>45205</v>
      </c>
      <c r="M8" s="351">
        <v>45209</v>
      </c>
      <c r="N8" s="358">
        <f t="shared" si="9"/>
        <v>45205</v>
      </c>
      <c r="O8" s="358">
        <f t="shared" si="10"/>
        <v>45212</v>
      </c>
      <c r="P8" s="149">
        <f t="shared" si="6"/>
        <v>8</v>
      </c>
      <c r="Q8" s="408">
        <f t="shared" ca="1" si="7"/>
        <v>5</v>
      </c>
      <c r="R8" s="408">
        <f t="shared" ca="1" si="8"/>
        <v>3</v>
      </c>
    </row>
    <row r="9" spans="1:19" ht="38.25" customHeight="1">
      <c r="A9" s="149">
        <f t="shared" si="0"/>
        <v>7</v>
      </c>
      <c r="B9" s="149" t="s">
        <v>383</v>
      </c>
      <c r="C9" s="149" t="s">
        <v>397</v>
      </c>
      <c r="D9" s="238" t="s">
        <v>398</v>
      </c>
      <c r="E9" s="149" t="s">
        <v>386</v>
      </c>
      <c r="F9" s="393" t="s">
        <v>279</v>
      </c>
      <c r="J9" s="351">
        <v>45209</v>
      </c>
      <c r="K9" s="351">
        <v>45212</v>
      </c>
      <c r="L9" s="351">
        <v>45209</v>
      </c>
      <c r="M9" s="351">
        <v>45215</v>
      </c>
      <c r="N9" s="358">
        <f t="shared" si="9"/>
        <v>45209</v>
      </c>
      <c r="O9" s="358">
        <f t="shared" si="10"/>
        <v>45212</v>
      </c>
      <c r="P9" s="149">
        <f t="shared" si="6"/>
        <v>4</v>
      </c>
      <c r="Q9" s="408">
        <f t="shared" ca="1" si="7"/>
        <v>7</v>
      </c>
      <c r="R9" s="408">
        <f t="shared" ca="1" si="8"/>
        <v>-3</v>
      </c>
    </row>
    <row r="10" spans="1:19" ht="43.2">
      <c r="A10" s="149">
        <f t="shared" si="0"/>
        <v>8</v>
      </c>
      <c r="B10" s="149" t="s">
        <v>231</v>
      </c>
      <c r="C10" s="149" t="s">
        <v>391</v>
      </c>
      <c r="D10" s="149" t="s">
        <v>399</v>
      </c>
      <c r="E10" s="149" t="s">
        <v>400</v>
      </c>
      <c r="F10" s="429" t="s">
        <v>279</v>
      </c>
      <c r="J10" s="351">
        <v>45215</v>
      </c>
      <c r="K10" s="397">
        <v>45229</v>
      </c>
      <c r="L10" s="351">
        <v>45215</v>
      </c>
      <c r="M10" s="397">
        <v>45232</v>
      </c>
      <c r="N10" s="358">
        <f t="shared" si="9"/>
        <v>45215</v>
      </c>
      <c r="O10" s="358">
        <f t="shared" si="10"/>
        <v>45229</v>
      </c>
      <c r="P10" s="149">
        <f t="shared" si="6"/>
        <v>15</v>
      </c>
      <c r="Q10" s="408">
        <f t="shared" ca="1" si="7"/>
        <v>18</v>
      </c>
      <c r="R10" s="408">
        <f t="shared" ca="1" si="8"/>
        <v>-3</v>
      </c>
    </row>
    <row r="11" spans="1:19" ht="57.6">
      <c r="A11" s="149">
        <f t="shared" si="0"/>
        <v>9</v>
      </c>
      <c r="B11" s="149" t="s">
        <v>383</v>
      </c>
      <c r="C11" s="149" t="s">
        <v>231</v>
      </c>
      <c r="D11" s="238" t="s">
        <v>401</v>
      </c>
      <c r="E11" s="149" t="s">
        <v>386</v>
      </c>
      <c r="F11" s="379" t="s">
        <v>273</v>
      </c>
      <c r="J11" s="351">
        <v>45230</v>
      </c>
      <c r="K11" s="351">
        <v>45238</v>
      </c>
      <c r="L11" s="397">
        <v>45227</v>
      </c>
      <c r="M11" s="351">
        <v>45238</v>
      </c>
      <c r="N11" s="358">
        <f t="shared" si="9"/>
        <v>45227</v>
      </c>
      <c r="O11" s="358">
        <f t="shared" si="10"/>
        <v>45235</v>
      </c>
      <c r="P11" s="149">
        <f t="shared" si="6"/>
        <v>9</v>
      </c>
      <c r="Q11" s="408">
        <f t="shared" ca="1" si="7"/>
        <v>12</v>
      </c>
      <c r="R11" s="408">
        <f t="shared" ca="1" si="8"/>
        <v>-3</v>
      </c>
      <c r="S11" s="149" t="s">
        <v>402</v>
      </c>
    </row>
    <row r="12" spans="1:19" ht="57.6">
      <c r="A12" s="149">
        <f t="shared" si="0"/>
        <v>10</v>
      </c>
      <c r="B12" s="149" t="s">
        <v>383</v>
      </c>
      <c r="C12" s="149" t="s">
        <v>403</v>
      </c>
      <c r="D12" s="149" t="s">
        <v>404</v>
      </c>
      <c r="E12" s="149" t="s">
        <v>390</v>
      </c>
      <c r="F12" s="393" t="s">
        <v>279</v>
      </c>
      <c r="J12" s="351">
        <v>45238</v>
      </c>
      <c r="K12" s="351">
        <v>45240</v>
      </c>
      <c r="L12" s="351">
        <v>45238</v>
      </c>
      <c r="M12" s="351">
        <v>45250</v>
      </c>
      <c r="N12" s="358">
        <f t="shared" si="9"/>
        <v>45238</v>
      </c>
      <c r="O12" s="358">
        <f t="shared" si="10"/>
        <v>45240</v>
      </c>
      <c r="P12" s="149">
        <f t="shared" si="6"/>
        <v>3</v>
      </c>
      <c r="Q12" s="408">
        <f t="shared" ca="1" si="7"/>
        <v>13</v>
      </c>
      <c r="R12" s="408">
        <f t="shared" ca="1" si="8"/>
        <v>-10</v>
      </c>
      <c r="S12" s="149" t="s">
        <v>402</v>
      </c>
    </row>
    <row r="13" spans="1:19" ht="28.8">
      <c r="A13" s="149">
        <f t="shared" si="0"/>
        <v>11</v>
      </c>
      <c r="B13" s="149" t="s">
        <v>227</v>
      </c>
      <c r="C13" s="149" t="s">
        <v>405</v>
      </c>
      <c r="D13" s="149" t="s">
        <v>406</v>
      </c>
      <c r="E13" s="149" t="s">
        <v>407</v>
      </c>
      <c r="F13" s="393" t="s">
        <v>279</v>
      </c>
      <c r="J13" s="351">
        <v>45250</v>
      </c>
      <c r="K13" s="335">
        <v>45255</v>
      </c>
      <c r="L13" s="335">
        <v>45250</v>
      </c>
      <c r="M13" s="335">
        <v>45259</v>
      </c>
      <c r="N13" s="358">
        <f t="shared" ref="N13:N14" si="11">IF(L13="",IF(M12="",O12+1,M12+1),L13)</f>
        <v>45250</v>
      </c>
      <c r="O13" s="358">
        <f t="shared" ref="O13:O14" si="12">+N13+P13-1</f>
        <v>45255</v>
      </c>
      <c r="P13" s="149">
        <f t="shared" ref="P13:P16" si="13">IF(IF(J13="",0,IF(K13="",0,K13-J13))="",0,K13-J13+1)</f>
        <v>6</v>
      </c>
      <c r="Q13" s="408">
        <f t="shared" ref="Q13:Q16" ca="1" si="14">IF(L13="",0,IF(M13="",TODAY()-L13,M13-L13+1))</f>
        <v>10</v>
      </c>
      <c r="R13" s="408">
        <f t="shared" ref="R13:R16" ca="1" si="15">IF(Q13=0,0,P13-Q13)</f>
        <v>-4</v>
      </c>
      <c r="S13" s="149" t="s">
        <v>408</v>
      </c>
    </row>
    <row r="14" spans="1:19" ht="57.6">
      <c r="A14" s="149">
        <f t="shared" si="0"/>
        <v>12</v>
      </c>
      <c r="B14" s="149" t="s">
        <v>227</v>
      </c>
      <c r="C14" s="149" t="s">
        <v>409</v>
      </c>
      <c r="D14" s="149" t="s">
        <v>410</v>
      </c>
      <c r="E14" s="149" t="s">
        <v>407</v>
      </c>
      <c r="F14" s="393" t="s">
        <v>279</v>
      </c>
      <c r="J14" s="380">
        <v>45259</v>
      </c>
      <c r="K14" s="380">
        <v>45262</v>
      </c>
      <c r="L14" s="380">
        <v>45266</v>
      </c>
      <c r="M14" s="380">
        <v>45266</v>
      </c>
      <c r="N14" s="358">
        <f t="shared" si="11"/>
        <v>45266</v>
      </c>
      <c r="O14" s="358">
        <f t="shared" si="12"/>
        <v>45269</v>
      </c>
      <c r="P14" s="149">
        <f t="shared" si="13"/>
        <v>4</v>
      </c>
      <c r="Q14" s="408">
        <f t="shared" ca="1" si="14"/>
        <v>1</v>
      </c>
      <c r="R14" s="408">
        <f t="shared" ca="1" si="15"/>
        <v>3</v>
      </c>
      <c r="S14" s="149" t="s">
        <v>402</v>
      </c>
    </row>
    <row r="15" spans="1:19" ht="57.6">
      <c r="A15" s="149">
        <f t="shared" si="0"/>
        <v>13</v>
      </c>
      <c r="B15" s="149" t="s">
        <v>411</v>
      </c>
      <c r="D15" s="177" t="s">
        <v>412</v>
      </c>
      <c r="E15" s="352" t="s">
        <v>246</v>
      </c>
      <c r="F15" s="510" t="s">
        <v>270</v>
      </c>
      <c r="J15" s="335">
        <v>45266</v>
      </c>
      <c r="K15" s="335">
        <v>45272</v>
      </c>
      <c r="L15" s="335">
        <v>45266</v>
      </c>
      <c r="M15" s="335">
        <v>45272</v>
      </c>
      <c r="N15" s="358">
        <f t="shared" ref="N15:N38" si="16">IF(L15="",IF(M14="",O14+1,M14+1),L15)</f>
        <v>45266</v>
      </c>
      <c r="O15" s="358">
        <f t="shared" ref="O15:O38" si="17">+N15+P15-1</f>
        <v>45272</v>
      </c>
      <c r="P15" s="149">
        <f t="shared" si="13"/>
        <v>7</v>
      </c>
      <c r="Q15" s="408">
        <f t="shared" ca="1" si="14"/>
        <v>7</v>
      </c>
      <c r="R15" s="408">
        <f t="shared" ca="1" si="15"/>
        <v>0</v>
      </c>
      <c r="S15" s="149" t="s">
        <v>402</v>
      </c>
    </row>
    <row r="16" spans="1:19">
      <c r="A16" s="149">
        <f t="shared" si="0"/>
        <v>14</v>
      </c>
      <c r="B16" s="149" t="s">
        <v>411</v>
      </c>
      <c r="C16" s="149" t="s">
        <v>413</v>
      </c>
      <c r="D16" s="174" t="s">
        <v>414</v>
      </c>
      <c r="E16" s="121" t="s">
        <v>274</v>
      </c>
      <c r="F16" s="510" t="s">
        <v>270</v>
      </c>
      <c r="J16" s="335">
        <v>45272</v>
      </c>
      <c r="K16" s="335">
        <v>45273</v>
      </c>
      <c r="L16" s="335">
        <v>45272</v>
      </c>
      <c r="M16" s="335">
        <v>45274</v>
      </c>
      <c r="N16" s="358">
        <f t="shared" si="16"/>
        <v>45272</v>
      </c>
      <c r="O16" s="358">
        <f t="shared" si="17"/>
        <v>45273</v>
      </c>
      <c r="P16" s="149">
        <f t="shared" si="13"/>
        <v>2</v>
      </c>
      <c r="Q16" s="408">
        <f t="shared" ca="1" si="14"/>
        <v>3</v>
      </c>
      <c r="R16" s="408">
        <f t="shared" ca="1" si="15"/>
        <v>-1</v>
      </c>
    </row>
    <row r="17" spans="1:18">
      <c r="A17" s="149">
        <f t="shared" si="0"/>
        <v>15</v>
      </c>
      <c r="B17" s="149" t="s">
        <v>411</v>
      </c>
      <c r="C17" s="149" t="s">
        <v>415</v>
      </c>
      <c r="D17" s="174" t="s">
        <v>416</v>
      </c>
      <c r="E17" s="121" t="s">
        <v>274</v>
      </c>
      <c r="F17" s="510" t="s">
        <v>270</v>
      </c>
      <c r="G17" s="335">
        <v>45274</v>
      </c>
      <c r="J17" s="335">
        <v>45274</v>
      </c>
      <c r="K17" s="335">
        <v>45275</v>
      </c>
      <c r="L17" s="335">
        <v>45274</v>
      </c>
      <c r="M17" s="335">
        <v>45276</v>
      </c>
      <c r="N17" s="358">
        <f t="shared" si="16"/>
        <v>45274</v>
      </c>
      <c r="O17" s="358">
        <f t="shared" si="17"/>
        <v>45275</v>
      </c>
      <c r="P17" s="149">
        <f t="shared" ref="P17:P38" si="18">IF(IF(J17="",0,IF(K17="",0,K17-J17))="",0,K17-J17+1)</f>
        <v>2</v>
      </c>
      <c r="Q17" s="408">
        <f t="shared" ref="Q17:Q38" ca="1" si="19">IF(L17="",0,IF(M17="",TODAY()-L17,M17-L17+1))</f>
        <v>3</v>
      </c>
      <c r="R17" s="408">
        <f t="shared" ref="R17:R38" ca="1" si="20">IF(Q17=0,0,P17-Q17)</f>
        <v>-1</v>
      </c>
    </row>
    <row r="18" spans="1:18" ht="28.8">
      <c r="A18" s="149">
        <f t="shared" si="0"/>
        <v>16</v>
      </c>
      <c r="B18" s="149" t="s">
        <v>411</v>
      </c>
      <c r="D18" s="177" t="s">
        <v>417</v>
      </c>
      <c r="E18" s="149" t="s">
        <v>283</v>
      </c>
      <c r="F18" s="510" t="s">
        <v>270</v>
      </c>
      <c r="J18" s="335">
        <v>45285</v>
      </c>
      <c r="K18" s="335">
        <v>45286</v>
      </c>
      <c r="L18" s="335">
        <v>45287</v>
      </c>
      <c r="M18" s="335">
        <v>45287</v>
      </c>
      <c r="N18" s="358">
        <f t="shared" si="16"/>
        <v>45287</v>
      </c>
      <c r="O18" s="358">
        <f t="shared" si="17"/>
        <v>45288</v>
      </c>
      <c r="P18" s="149">
        <f t="shared" si="18"/>
        <v>2</v>
      </c>
      <c r="Q18" s="408">
        <f t="shared" ca="1" si="19"/>
        <v>1</v>
      </c>
      <c r="R18" s="408">
        <f t="shared" ca="1" si="20"/>
        <v>1</v>
      </c>
    </row>
    <row r="19" spans="1:18" ht="28.8">
      <c r="A19" s="149">
        <f t="shared" si="0"/>
        <v>17</v>
      </c>
      <c r="B19" s="149" t="s">
        <v>411</v>
      </c>
      <c r="C19" s="149" t="s">
        <v>418</v>
      </c>
      <c r="D19" s="177" t="s">
        <v>419</v>
      </c>
      <c r="E19" s="121" t="s">
        <v>274</v>
      </c>
      <c r="F19" s="510" t="s">
        <v>270</v>
      </c>
      <c r="J19" s="335">
        <v>45286</v>
      </c>
      <c r="K19" s="335">
        <v>45287</v>
      </c>
      <c r="L19" s="335">
        <v>45287</v>
      </c>
      <c r="M19" s="335">
        <v>45288</v>
      </c>
      <c r="N19" s="358">
        <f t="shared" si="16"/>
        <v>45287</v>
      </c>
      <c r="O19" s="358">
        <f t="shared" si="17"/>
        <v>45288</v>
      </c>
      <c r="P19" s="149">
        <f t="shared" si="18"/>
        <v>2</v>
      </c>
      <c r="Q19" s="408">
        <f t="shared" ca="1" si="19"/>
        <v>2</v>
      </c>
      <c r="R19" s="408">
        <f t="shared" ca="1" si="20"/>
        <v>0</v>
      </c>
    </row>
    <row r="20" spans="1:18">
      <c r="A20" s="149">
        <f t="shared" si="0"/>
        <v>18</v>
      </c>
      <c r="B20" s="149" t="s">
        <v>411</v>
      </c>
      <c r="C20" s="149" t="s">
        <v>420</v>
      </c>
      <c r="D20" s="177" t="s">
        <v>421</v>
      </c>
      <c r="E20" s="121" t="s">
        <v>274</v>
      </c>
      <c r="F20" s="510" t="s">
        <v>270</v>
      </c>
      <c r="J20" s="335">
        <v>45288</v>
      </c>
      <c r="K20" s="335">
        <v>45289</v>
      </c>
      <c r="L20" s="335">
        <v>45288</v>
      </c>
      <c r="M20" s="335">
        <v>45288</v>
      </c>
      <c r="N20" s="358">
        <f t="shared" si="16"/>
        <v>45288</v>
      </c>
      <c r="O20" s="358">
        <f t="shared" si="17"/>
        <v>45289</v>
      </c>
      <c r="P20" s="149">
        <f t="shared" si="18"/>
        <v>2</v>
      </c>
      <c r="Q20" s="408">
        <f t="shared" ca="1" si="19"/>
        <v>1</v>
      </c>
      <c r="R20" s="408">
        <f t="shared" ca="1" si="20"/>
        <v>1</v>
      </c>
    </row>
    <row r="21" spans="1:18">
      <c r="A21" s="149">
        <f t="shared" si="0"/>
        <v>19</v>
      </c>
      <c r="B21" s="149" t="s">
        <v>411</v>
      </c>
      <c r="C21" s="149" t="s">
        <v>422</v>
      </c>
      <c r="D21" s="174" t="s">
        <v>423</v>
      </c>
      <c r="E21" s="121" t="s">
        <v>274</v>
      </c>
      <c r="F21" s="510" t="s">
        <v>270</v>
      </c>
      <c r="J21" s="335">
        <v>45288</v>
      </c>
      <c r="K21" s="335">
        <v>45289</v>
      </c>
      <c r="L21" s="335">
        <v>45288</v>
      </c>
      <c r="M21" s="335">
        <v>45289</v>
      </c>
      <c r="N21" s="358">
        <f t="shared" si="16"/>
        <v>45288</v>
      </c>
      <c r="O21" s="358">
        <f t="shared" si="17"/>
        <v>45289</v>
      </c>
      <c r="P21" s="149">
        <f t="shared" si="18"/>
        <v>2</v>
      </c>
      <c r="Q21" s="408">
        <f t="shared" ca="1" si="19"/>
        <v>2</v>
      </c>
      <c r="R21" s="408">
        <f t="shared" ca="1" si="20"/>
        <v>0</v>
      </c>
    </row>
    <row r="22" spans="1:18" ht="28.8">
      <c r="A22" s="149">
        <f t="shared" si="0"/>
        <v>20</v>
      </c>
      <c r="B22" s="149" t="s">
        <v>411</v>
      </c>
      <c r="C22" s="149" t="s">
        <v>424</v>
      </c>
      <c r="D22" s="177" t="s">
        <v>425</v>
      </c>
      <c r="E22" s="121" t="s">
        <v>274</v>
      </c>
      <c r="F22" s="510" t="s">
        <v>270</v>
      </c>
      <c r="J22" s="335">
        <v>45289</v>
      </c>
      <c r="K22" s="335">
        <v>45290</v>
      </c>
      <c r="L22" s="335">
        <v>45289</v>
      </c>
      <c r="M22" s="335">
        <v>45294</v>
      </c>
      <c r="N22" s="358">
        <f t="shared" si="16"/>
        <v>45289</v>
      </c>
      <c r="O22" s="358">
        <f t="shared" si="17"/>
        <v>45290</v>
      </c>
      <c r="P22" s="149">
        <f t="shared" si="18"/>
        <v>2</v>
      </c>
      <c r="Q22" s="408">
        <f t="shared" ca="1" si="19"/>
        <v>6</v>
      </c>
      <c r="R22" s="408">
        <f t="shared" ca="1" si="20"/>
        <v>-4</v>
      </c>
    </row>
    <row r="23" spans="1:18">
      <c r="A23" s="149">
        <f t="shared" si="0"/>
        <v>21</v>
      </c>
      <c r="B23" s="149" t="s">
        <v>411</v>
      </c>
      <c r="C23" s="149" t="s">
        <v>426</v>
      </c>
      <c r="D23" s="174" t="s">
        <v>427</v>
      </c>
      <c r="E23" s="121" t="s">
        <v>274</v>
      </c>
      <c r="F23" s="510" t="s">
        <v>270</v>
      </c>
      <c r="J23" s="335">
        <v>45292</v>
      </c>
      <c r="K23" s="335">
        <v>45293</v>
      </c>
      <c r="L23" s="335">
        <v>45294</v>
      </c>
      <c r="M23" s="335">
        <v>45294</v>
      </c>
      <c r="N23" s="358">
        <f t="shared" si="16"/>
        <v>45294</v>
      </c>
      <c r="O23" s="358">
        <f t="shared" si="17"/>
        <v>45295</v>
      </c>
      <c r="P23" s="149">
        <f t="shared" si="18"/>
        <v>2</v>
      </c>
      <c r="Q23" s="408">
        <f t="shared" ca="1" si="19"/>
        <v>1</v>
      </c>
      <c r="R23" s="408">
        <f t="shared" ca="1" si="20"/>
        <v>1</v>
      </c>
    </row>
    <row r="24" spans="1:18" ht="28.8">
      <c r="A24" s="149">
        <f t="shared" si="0"/>
        <v>22</v>
      </c>
      <c r="B24" s="149" t="s">
        <v>411</v>
      </c>
      <c r="D24" s="177" t="s">
        <v>428</v>
      </c>
      <c r="E24" s="149" t="s">
        <v>283</v>
      </c>
      <c r="F24" s="510" t="s">
        <v>270</v>
      </c>
      <c r="J24" s="335">
        <v>45294</v>
      </c>
      <c r="K24" s="335">
        <v>45295</v>
      </c>
      <c r="L24" s="335">
        <v>45294</v>
      </c>
      <c r="M24" s="335">
        <v>45300</v>
      </c>
      <c r="N24" s="358">
        <f t="shared" si="16"/>
        <v>45294</v>
      </c>
      <c r="O24" s="358">
        <f t="shared" si="17"/>
        <v>45295</v>
      </c>
      <c r="P24" s="149">
        <f t="shared" si="18"/>
        <v>2</v>
      </c>
      <c r="Q24" s="408">
        <f t="shared" ca="1" si="19"/>
        <v>7</v>
      </c>
      <c r="R24" s="408">
        <f t="shared" ca="1" si="20"/>
        <v>-5</v>
      </c>
    </row>
    <row r="25" spans="1:18">
      <c r="A25" s="149">
        <f t="shared" si="0"/>
        <v>23</v>
      </c>
      <c r="B25" s="149" t="s">
        <v>411</v>
      </c>
      <c r="C25" s="121" t="s">
        <v>429</v>
      </c>
      <c r="D25" s="174" t="s">
        <v>430</v>
      </c>
      <c r="E25" s="121" t="s">
        <v>274</v>
      </c>
      <c r="F25" s="510" t="s">
        <v>270</v>
      </c>
      <c r="J25" s="335">
        <v>45299</v>
      </c>
      <c r="K25" s="335">
        <v>45303</v>
      </c>
      <c r="L25" s="335">
        <v>45300</v>
      </c>
      <c r="M25" s="335">
        <v>45315</v>
      </c>
      <c r="N25" s="358">
        <f t="shared" si="16"/>
        <v>45300</v>
      </c>
      <c r="O25" s="358">
        <f t="shared" si="17"/>
        <v>45304</v>
      </c>
      <c r="P25" s="149">
        <f t="shared" si="18"/>
        <v>5</v>
      </c>
      <c r="Q25" s="408">
        <f t="shared" ca="1" si="19"/>
        <v>16</v>
      </c>
      <c r="R25" s="408">
        <f t="shared" ca="1" si="20"/>
        <v>-11</v>
      </c>
    </row>
    <row r="26" spans="1:18" ht="57.6">
      <c r="A26" s="149">
        <f t="shared" si="0"/>
        <v>24</v>
      </c>
      <c r="B26" s="149" t="s">
        <v>411</v>
      </c>
      <c r="D26" s="177" t="s">
        <v>431</v>
      </c>
      <c r="E26" s="352" t="s">
        <v>246</v>
      </c>
      <c r="F26" s="510" t="s">
        <v>270</v>
      </c>
      <c r="J26" s="335">
        <v>45309</v>
      </c>
      <c r="K26" s="335">
        <v>45314</v>
      </c>
      <c r="L26" s="335">
        <v>45315</v>
      </c>
      <c r="M26" s="335">
        <v>45321</v>
      </c>
      <c r="N26" s="358">
        <f t="shared" si="16"/>
        <v>45315</v>
      </c>
      <c r="O26" s="358">
        <f t="shared" si="17"/>
        <v>45320</v>
      </c>
      <c r="P26" s="149">
        <f t="shared" si="18"/>
        <v>6</v>
      </c>
      <c r="Q26" s="408">
        <f t="shared" ca="1" si="19"/>
        <v>7</v>
      </c>
      <c r="R26" s="408">
        <f t="shared" ca="1" si="20"/>
        <v>-1</v>
      </c>
    </row>
    <row r="27" spans="1:18">
      <c r="A27" s="149">
        <f t="shared" si="0"/>
        <v>25</v>
      </c>
      <c r="B27" s="149" t="s">
        <v>411</v>
      </c>
      <c r="D27" s="174" t="s">
        <v>432</v>
      </c>
      <c r="E27" s="354" t="s">
        <v>287</v>
      </c>
      <c r="F27" s="510" t="s">
        <v>270</v>
      </c>
      <c r="J27" s="335">
        <v>45315</v>
      </c>
      <c r="K27" s="335">
        <v>45318</v>
      </c>
      <c r="L27" s="335">
        <v>45321</v>
      </c>
      <c r="M27" s="335">
        <v>45323</v>
      </c>
      <c r="N27" s="358">
        <f t="shared" si="16"/>
        <v>45321</v>
      </c>
      <c r="O27" s="358">
        <f t="shared" si="17"/>
        <v>45324</v>
      </c>
      <c r="P27" s="149">
        <f t="shared" si="18"/>
        <v>4</v>
      </c>
      <c r="Q27" s="408">
        <f t="shared" ca="1" si="19"/>
        <v>3</v>
      </c>
      <c r="R27" s="408">
        <f t="shared" ca="1" si="20"/>
        <v>1</v>
      </c>
    </row>
    <row r="28" spans="1:18">
      <c r="A28" s="149">
        <f t="shared" si="0"/>
        <v>26</v>
      </c>
      <c r="B28" s="149" t="s">
        <v>411</v>
      </c>
      <c r="C28" s="149" t="s">
        <v>433</v>
      </c>
      <c r="D28" s="174" t="s">
        <v>434</v>
      </c>
      <c r="E28" s="121" t="s">
        <v>274</v>
      </c>
      <c r="F28" s="510" t="s">
        <v>270</v>
      </c>
      <c r="J28" s="335">
        <v>45322</v>
      </c>
      <c r="K28" s="335">
        <v>45324</v>
      </c>
      <c r="L28" s="335">
        <v>45323</v>
      </c>
      <c r="M28" s="335">
        <v>45329</v>
      </c>
      <c r="N28" s="358">
        <f t="shared" si="16"/>
        <v>45323</v>
      </c>
      <c r="O28" s="358">
        <f t="shared" si="17"/>
        <v>45325</v>
      </c>
      <c r="P28" s="149">
        <f t="shared" si="18"/>
        <v>3</v>
      </c>
      <c r="Q28" s="408">
        <f t="shared" ca="1" si="19"/>
        <v>7</v>
      </c>
      <c r="R28" s="408">
        <f t="shared" ca="1" si="20"/>
        <v>-4</v>
      </c>
    </row>
    <row r="29" spans="1:18">
      <c r="A29" s="149">
        <f t="shared" si="0"/>
        <v>27</v>
      </c>
      <c r="B29" s="149" t="s">
        <v>411</v>
      </c>
      <c r="C29" s="149" t="s">
        <v>435</v>
      </c>
      <c r="D29" s="174" t="s">
        <v>436</v>
      </c>
      <c r="E29" s="121" t="s">
        <v>274</v>
      </c>
      <c r="F29" s="510" t="s">
        <v>270</v>
      </c>
      <c r="J29" s="335">
        <v>45328</v>
      </c>
      <c r="K29" s="335">
        <v>45329</v>
      </c>
      <c r="L29" s="335">
        <v>45329</v>
      </c>
      <c r="M29" s="335">
        <v>45329</v>
      </c>
      <c r="N29" s="358">
        <f t="shared" si="16"/>
        <v>45329</v>
      </c>
      <c r="O29" s="358">
        <f t="shared" si="17"/>
        <v>45330</v>
      </c>
      <c r="P29" s="149">
        <f t="shared" si="18"/>
        <v>2</v>
      </c>
      <c r="Q29" s="408">
        <f t="shared" ca="1" si="19"/>
        <v>1</v>
      </c>
      <c r="R29" s="408">
        <f t="shared" ca="1" si="20"/>
        <v>1</v>
      </c>
    </row>
    <row r="30" spans="1:18">
      <c r="A30" s="149">
        <f t="shared" si="0"/>
        <v>28</v>
      </c>
      <c r="B30" s="149" t="s">
        <v>411</v>
      </c>
      <c r="D30" s="174" t="s">
        <v>437</v>
      </c>
      <c r="E30" s="354" t="s">
        <v>287</v>
      </c>
      <c r="F30" s="510" t="s">
        <v>270</v>
      </c>
      <c r="J30" s="335">
        <v>45329</v>
      </c>
      <c r="K30" s="335">
        <v>45329</v>
      </c>
      <c r="L30" s="335">
        <v>45329</v>
      </c>
      <c r="M30" s="335">
        <v>45330</v>
      </c>
      <c r="N30" s="358">
        <f t="shared" si="16"/>
        <v>45329</v>
      </c>
      <c r="O30" s="358">
        <f t="shared" si="17"/>
        <v>45329</v>
      </c>
      <c r="P30" s="149">
        <f t="shared" si="18"/>
        <v>1</v>
      </c>
      <c r="Q30" s="408">
        <f t="shared" ca="1" si="19"/>
        <v>2</v>
      </c>
      <c r="R30" s="408">
        <f t="shared" ca="1" si="20"/>
        <v>-1</v>
      </c>
    </row>
    <row r="31" spans="1:18">
      <c r="A31" s="149">
        <f t="shared" si="0"/>
        <v>29</v>
      </c>
      <c r="B31" s="149" t="s">
        <v>411</v>
      </c>
      <c r="C31" s="149" t="s">
        <v>438</v>
      </c>
      <c r="D31" s="174" t="s">
        <v>439</v>
      </c>
      <c r="E31" s="354" t="s">
        <v>287</v>
      </c>
      <c r="F31" s="510" t="s">
        <v>270</v>
      </c>
      <c r="J31" s="335">
        <v>45330</v>
      </c>
      <c r="K31" s="335">
        <v>45330</v>
      </c>
      <c r="L31" s="335">
        <v>45330</v>
      </c>
      <c r="M31" s="335">
        <v>45332</v>
      </c>
      <c r="N31" s="358">
        <f t="shared" si="16"/>
        <v>45330</v>
      </c>
      <c r="O31" s="358">
        <f t="shared" si="17"/>
        <v>45330</v>
      </c>
      <c r="P31" s="149">
        <f t="shared" si="18"/>
        <v>1</v>
      </c>
      <c r="Q31" s="408">
        <f t="shared" ca="1" si="19"/>
        <v>3</v>
      </c>
      <c r="R31" s="408">
        <f t="shared" ca="1" si="20"/>
        <v>-2</v>
      </c>
    </row>
    <row r="32" spans="1:18">
      <c r="A32" s="149">
        <f t="shared" si="0"/>
        <v>30</v>
      </c>
      <c r="B32" s="149" t="s">
        <v>411</v>
      </c>
      <c r="C32" s="149" t="s">
        <v>418</v>
      </c>
      <c r="D32" s="177" t="s">
        <v>440</v>
      </c>
      <c r="E32" s="354" t="s">
        <v>287</v>
      </c>
      <c r="F32" s="510" t="s">
        <v>270</v>
      </c>
      <c r="J32" s="335">
        <v>45330</v>
      </c>
      <c r="K32" s="335">
        <v>45330</v>
      </c>
      <c r="L32" s="335">
        <v>45332</v>
      </c>
      <c r="M32" s="335">
        <v>45332</v>
      </c>
      <c r="N32" s="358">
        <f t="shared" si="16"/>
        <v>45332</v>
      </c>
      <c r="O32" s="358">
        <f t="shared" si="17"/>
        <v>45332</v>
      </c>
      <c r="P32" s="149">
        <f t="shared" si="18"/>
        <v>1</v>
      </c>
      <c r="Q32" s="408">
        <f t="shared" ca="1" si="19"/>
        <v>1</v>
      </c>
      <c r="R32" s="408">
        <f t="shared" ca="1" si="20"/>
        <v>0</v>
      </c>
    </row>
    <row r="33" spans="1:18" ht="83.25" customHeight="1">
      <c r="A33" s="149">
        <f t="shared" si="0"/>
        <v>31</v>
      </c>
      <c r="B33" s="149" t="s">
        <v>411</v>
      </c>
      <c r="D33" s="516" t="s">
        <v>441</v>
      </c>
      <c r="E33" s="354" t="s">
        <v>287</v>
      </c>
      <c r="F33" s="510" t="s">
        <v>270</v>
      </c>
      <c r="J33" s="335">
        <v>45331</v>
      </c>
      <c r="K33" s="335">
        <v>45331</v>
      </c>
      <c r="L33" s="335">
        <v>45332</v>
      </c>
      <c r="M33" s="335">
        <v>45332</v>
      </c>
      <c r="N33" s="358">
        <f t="shared" si="16"/>
        <v>45332</v>
      </c>
      <c r="O33" s="358">
        <f t="shared" si="17"/>
        <v>45332</v>
      </c>
      <c r="P33" s="149">
        <f t="shared" si="18"/>
        <v>1</v>
      </c>
      <c r="Q33" s="408">
        <f t="shared" ca="1" si="19"/>
        <v>1</v>
      </c>
      <c r="R33" s="408">
        <f t="shared" ca="1" si="20"/>
        <v>0</v>
      </c>
    </row>
    <row r="34" spans="1:18">
      <c r="A34" s="149">
        <f t="shared" si="0"/>
        <v>32</v>
      </c>
      <c r="B34" s="149" t="s">
        <v>411</v>
      </c>
      <c r="C34" s="149" t="s">
        <v>442</v>
      </c>
      <c r="D34" s="174" t="s">
        <v>443</v>
      </c>
      <c r="E34" s="354" t="s">
        <v>287</v>
      </c>
      <c r="F34" s="510" t="s">
        <v>270</v>
      </c>
      <c r="J34" s="335">
        <v>45334</v>
      </c>
      <c r="K34" s="335">
        <v>45334</v>
      </c>
      <c r="L34" s="335">
        <v>45334</v>
      </c>
      <c r="M34" s="335">
        <v>45338</v>
      </c>
      <c r="N34" s="358">
        <f t="shared" si="16"/>
        <v>45334</v>
      </c>
      <c r="O34" s="358">
        <f t="shared" si="17"/>
        <v>45334</v>
      </c>
      <c r="P34" s="149">
        <f t="shared" si="18"/>
        <v>1</v>
      </c>
      <c r="Q34" s="408">
        <f t="shared" ca="1" si="19"/>
        <v>5</v>
      </c>
      <c r="R34" s="408">
        <f t="shared" ca="1" si="20"/>
        <v>-4</v>
      </c>
    </row>
    <row r="35" spans="1:18" ht="28.8">
      <c r="A35" s="149">
        <f t="shared" ref="A35:A59" si="21">ROW() - ROW($A$30) + 28</f>
        <v>33</v>
      </c>
      <c r="B35" s="149" t="s">
        <v>411</v>
      </c>
      <c r="D35" s="177" t="s">
        <v>444</v>
      </c>
      <c r="E35" s="149" t="s">
        <v>283</v>
      </c>
      <c r="F35" s="510" t="s">
        <v>270</v>
      </c>
      <c r="J35" s="335">
        <v>45337</v>
      </c>
      <c r="K35" s="335">
        <v>45337</v>
      </c>
      <c r="L35" s="335">
        <v>45338</v>
      </c>
      <c r="M35" s="335">
        <v>45338</v>
      </c>
      <c r="N35" s="358">
        <f t="shared" si="16"/>
        <v>45338</v>
      </c>
      <c r="O35" s="358">
        <f t="shared" si="17"/>
        <v>45338</v>
      </c>
      <c r="P35" s="149">
        <f t="shared" si="18"/>
        <v>1</v>
      </c>
      <c r="Q35" s="408">
        <f t="shared" ca="1" si="19"/>
        <v>1</v>
      </c>
      <c r="R35" s="408">
        <f t="shared" ca="1" si="20"/>
        <v>0</v>
      </c>
    </row>
    <row r="36" spans="1:18">
      <c r="A36" s="149">
        <f t="shared" si="21"/>
        <v>34</v>
      </c>
      <c r="B36" s="149" t="s">
        <v>411</v>
      </c>
      <c r="D36" s="174" t="s">
        <v>445</v>
      </c>
      <c r="E36" s="352" t="s">
        <v>246</v>
      </c>
      <c r="F36" s="510" t="s">
        <v>270</v>
      </c>
      <c r="J36" s="335">
        <v>45338</v>
      </c>
      <c r="K36" s="335">
        <v>45339</v>
      </c>
      <c r="L36" s="335">
        <v>45338</v>
      </c>
      <c r="M36" s="335">
        <v>45341</v>
      </c>
      <c r="N36" s="358">
        <f t="shared" si="16"/>
        <v>45338</v>
      </c>
      <c r="O36" s="358">
        <f t="shared" si="17"/>
        <v>45339</v>
      </c>
      <c r="P36" s="149">
        <f t="shared" si="18"/>
        <v>2</v>
      </c>
      <c r="Q36" s="408">
        <f t="shared" ca="1" si="19"/>
        <v>4</v>
      </c>
      <c r="R36" s="408">
        <f t="shared" ca="1" si="20"/>
        <v>-2</v>
      </c>
    </row>
    <row r="37" spans="1:18">
      <c r="A37" s="149">
        <f t="shared" si="21"/>
        <v>35</v>
      </c>
      <c r="B37" s="149" t="s">
        <v>411</v>
      </c>
      <c r="C37" s="149" t="s">
        <v>446</v>
      </c>
      <c r="D37" s="174" t="s">
        <v>447</v>
      </c>
      <c r="E37" s="121" t="s">
        <v>274</v>
      </c>
      <c r="F37" s="510" t="s">
        <v>270</v>
      </c>
      <c r="J37" s="335">
        <v>45342</v>
      </c>
      <c r="K37" s="335">
        <v>45344</v>
      </c>
      <c r="L37" s="335">
        <v>45341</v>
      </c>
      <c r="M37" s="335">
        <v>45348</v>
      </c>
      <c r="N37" s="358">
        <f t="shared" si="16"/>
        <v>45341</v>
      </c>
      <c r="O37" s="358">
        <f t="shared" si="17"/>
        <v>45343</v>
      </c>
      <c r="P37" s="149">
        <f t="shared" si="18"/>
        <v>3</v>
      </c>
      <c r="Q37" s="408">
        <f t="shared" ca="1" si="19"/>
        <v>8</v>
      </c>
      <c r="R37" s="408">
        <f t="shared" ca="1" si="20"/>
        <v>-5</v>
      </c>
    </row>
    <row r="38" spans="1:18">
      <c r="A38" s="149">
        <f t="shared" si="21"/>
        <v>36</v>
      </c>
      <c r="B38" s="149" t="s">
        <v>411</v>
      </c>
      <c r="C38" s="149" t="s">
        <v>448</v>
      </c>
      <c r="D38" s="174" t="s">
        <v>449</v>
      </c>
      <c r="E38" s="121" t="s">
        <v>274</v>
      </c>
      <c r="F38" s="510" t="s">
        <v>270</v>
      </c>
      <c r="J38" s="335">
        <v>45345</v>
      </c>
      <c r="K38" s="335">
        <v>45345</v>
      </c>
      <c r="L38" s="335">
        <v>45348</v>
      </c>
      <c r="M38" s="335">
        <v>45348</v>
      </c>
      <c r="N38" s="358">
        <f t="shared" si="16"/>
        <v>45348</v>
      </c>
      <c r="O38" s="358">
        <f t="shared" si="17"/>
        <v>45348</v>
      </c>
      <c r="P38" s="149">
        <f t="shared" si="18"/>
        <v>1</v>
      </c>
      <c r="Q38" s="408">
        <f t="shared" ca="1" si="19"/>
        <v>1</v>
      </c>
      <c r="R38" s="408">
        <f t="shared" ca="1" si="20"/>
        <v>0</v>
      </c>
    </row>
    <row r="39" spans="1:18" ht="43.2">
      <c r="A39" s="149">
        <f t="shared" si="21"/>
        <v>37</v>
      </c>
      <c r="B39" s="149" t="s">
        <v>411</v>
      </c>
      <c r="C39" s="149" t="s">
        <v>450</v>
      </c>
      <c r="D39" s="177" t="s">
        <v>451</v>
      </c>
      <c r="E39" s="121" t="s">
        <v>274</v>
      </c>
      <c r="F39" s="510" t="s">
        <v>270</v>
      </c>
      <c r="J39" s="335">
        <v>45348</v>
      </c>
      <c r="K39" s="335">
        <v>45348</v>
      </c>
      <c r="L39" s="335">
        <v>45348</v>
      </c>
      <c r="M39" s="335">
        <v>45348</v>
      </c>
      <c r="N39" s="358">
        <f t="shared" ref="N39:N44" si="22">IF(L39="",IF(M38="",O38+1,M38+1),L39)</f>
        <v>45348</v>
      </c>
      <c r="O39" s="358">
        <f t="shared" ref="O39:O44" si="23">+N39+P39-1</f>
        <v>45348</v>
      </c>
      <c r="P39" s="149">
        <f t="shared" ref="P39:P44" si="24">IF(IF(J39="",0,IF(K39="",0,K39-J39))="",0,K39-J39+1)</f>
        <v>1</v>
      </c>
      <c r="Q39" s="408">
        <f t="shared" ref="Q39:Q44" ca="1" si="25">IF(L39="",0,IF(M39="",TODAY()-L39,M39-L39+1))</f>
        <v>1</v>
      </c>
      <c r="R39" s="408">
        <f t="shared" ref="R39:R44" ca="1" si="26">IF(Q39=0,0,P39-Q39)</f>
        <v>0</v>
      </c>
    </row>
    <row r="40" spans="1:18" ht="43.2">
      <c r="A40" s="149">
        <f t="shared" si="21"/>
        <v>38</v>
      </c>
      <c r="B40" s="149" t="s">
        <v>411</v>
      </c>
      <c r="D40" s="177" t="s">
        <v>452</v>
      </c>
      <c r="E40" s="149" t="s">
        <v>283</v>
      </c>
      <c r="F40" s="510" t="s">
        <v>270</v>
      </c>
      <c r="J40" s="335">
        <v>45348</v>
      </c>
      <c r="K40" s="335">
        <v>45350</v>
      </c>
      <c r="L40" s="335">
        <v>45348</v>
      </c>
      <c r="M40" s="335">
        <v>45355</v>
      </c>
      <c r="N40" s="358">
        <f t="shared" si="22"/>
        <v>45348</v>
      </c>
      <c r="O40" s="358">
        <f t="shared" si="23"/>
        <v>45350</v>
      </c>
      <c r="P40" s="149">
        <f t="shared" si="24"/>
        <v>3</v>
      </c>
      <c r="Q40" s="408">
        <f t="shared" ca="1" si="25"/>
        <v>8</v>
      </c>
      <c r="R40" s="408">
        <f t="shared" ca="1" si="26"/>
        <v>-5</v>
      </c>
    </row>
    <row r="41" spans="1:18" ht="28.8">
      <c r="A41" s="149">
        <f t="shared" si="21"/>
        <v>39</v>
      </c>
      <c r="B41" s="149" t="s">
        <v>411</v>
      </c>
      <c r="C41" s="149" t="s">
        <v>453</v>
      </c>
      <c r="D41" s="174" t="s">
        <v>454</v>
      </c>
      <c r="E41" s="352" t="s">
        <v>246</v>
      </c>
      <c r="F41" s="510" t="s">
        <v>270</v>
      </c>
      <c r="J41" s="335">
        <v>45351</v>
      </c>
      <c r="K41" s="335">
        <v>45353</v>
      </c>
      <c r="L41" s="335">
        <v>45355</v>
      </c>
      <c r="M41" s="335">
        <v>45355</v>
      </c>
      <c r="N41" s="358">
        <f t="shared" si="22"/>
        <v>45355</v>
      </c>
      <c r="O41" s="358">
        <f t="shared" si="23"/>
        <v>45357</v>
      </c>
      <c r="P41" s="149">
        <f t="shared" si="24"/>
        <v>3</v>
      </c>
      <c r="Q41" s="408">
        <f t="shared" ca="1" si="25"/>
        <v>1</v>
      </c>
      <c r="R41" s="408">
        <f t="shared" ca="1" si="26"/>
        <v>2</v>
      </c>
    </row>
    <row r="42" spans="1:18">
      <c r="A42" s="149">
        <f t="shared" si="21"/>
        <v>40</v>
      </c>
      <c r="B42" s="149" t="s">
        <v>411</v>
      </c>
      <c r="D42" s="174" t="s">
        <v>455</v>
      </c>
      <c r="E42" s="354" t="s">
        <v>287</v>
      </c>
      <c r="F42" s="510" t="s">
        <v>270</v>
      </c>
      <c r="J42" s="335">
        <v>45355</v>
      </c>
      <c r="K42" s="335">
        <v>45357</v>
      </c>
      <c r="L42" s="335">
        <v>45355</v>
      </c>
      <c r="M42" s="335">
        <v>45357</v>
      </c>
      <c r="N42" s="358">
        <f t="shared" si="22"/>
        <v>45355</v>
      </c>
      <c r="O42" s="358">
        <f t="shared" si="23"/>
        <v>45357</v>
      </c>
      <c r="P42" s="149">
        <f t="shared" si="24"/>
        <v>3</v>
      </c>
      <c r="Q42" s="408">
        <f t="shared" ca="1" si="25"/>
        <v>3</v>
      </c>
      <c r="R42" s="408">
        <f t="shared" ca="1" si="26"/>
        <v>0</v>
      </c>
    </row>
    <row r="43" spans="1:18">
      <c r="A43" s="149">
        <f t="shared" si="21"/>
        <v>41</v>
      </c>
      <c r="B43" s="149" t="s">
        <v>411</v>
      </c>
      <c r="D43" s="174" t="s">
        <v>456</v>
      </c>
      <c r="E43" s="352" t="s">
        <v>246</v>
      </c>
      <c r="F43" s="510" t="s">
        <v>270</v>
      </c>
      <c r="J43" s="335">
        <v>45356</v>
      </c>
      <c r="K43" s="335">
        <v>45356</v>
      </c>
      <c r="L43" s="335">
        <v>45357</v>
      </c>
      <c r="M43" s="335">
        <v>45357</v>
      </c>
      <c r="N43" s="358">
        <f t="shared" si="22"/>
        <v>45357</v>
      </c>
      <c r="O43" s="358">
        <f t="shared" si="23"/>
        <v>45357</v>
      </c>
      <c r="P43" s="149">
        <f t="shared" si="24"/>
        <v>1</v>
      </c>
      <c r="Q43" s="408">
        <f t="shared" ca="1" si="25"/>
        <v>1</v>
      </c>
      <c r="R43" s="408">
        <f t="shared" ca="1" si="26"/>
        <v>0</v>
      </c>
    </row>
    <row r="44" spans="1:18">
      <c r="A44" s="149">
        <f t="shared" si="21"/>
        <v>42</v>
      </c>
      <c r="B44" s="149" t="s">
        <v>411</v>
      </c>
      <c r="D44" s="174" t="s">
        <v>457</v>
      </c>
      <c r="E44" s="121" t="s">
        <v>274</v>
      </c>
      <c r="F44" s="510" t="s">
        <v>270</v>
      </c>
      <c r="J44" s="335">
        <v>45357</v>
      </c>
      <c r="K44" s="335">
        <v>45358</v>
      </c>
      <c r="L44" s="335">
        <v>45357</v>
      </c>
      <c r="M44" s="335">
        <v>45362</v>
      </c>
      <c r="N44" s="358">
        <f t="shared" si="22"/>
        <v>45357</v>
      </c>
      <c r="O44" s="358">
        <f t="shared" si="23"/>
        <v>45358</v>
      </c>
      <c r="P44" s="149">
        <f t="shared" si="24"/>
        <v>2</v>
      </c>
      <c r="Q44" s="408">
        <f t="shared" ca="1" si="25"/>
        <v>6</v>
      </c>
      <c r="R44" s="408">
        <f t="shared" ca="1" si="26"/>
        <v>-4</v>
      </c>
    </row>
    <row r="45" spans="1:18">
      <c r="A45" s="149">
        <f t="shared" si="21"/>
        <v>43</v>
      </c>
      <c r="B45" s="149" t="s">
        <v>411</v>
      </c>
      <c r="C45" s="218" t="s">
        <v>245</v>
      </c>
      <c r="D45" s="174" t="s">
        <v>458</v>
      </c>
      <c r="E45" s="352" t="s">
        <v>246</v>
      </c>
      <c r="F45" s="510" t="s">
        <v>270</v>
      </c>
      <c r="J45" s="335">
        <v>45362</v>
      </c>
      <c r="K45" s="335">
        <v>45363</v>
      </c>
      <c r="L45" s="335">
        <v>45362</v>
      </c>
      <c r="M45" s="335">
        <v>45364</v>
      </c>
      <c r="N45" s="358">
        <f t="shared" ref="N45:N46" si="27">IF(L45="",IF(M44="",O44+1,M44+1),L45)</f>
        <v>45362</v>
      </c>
      <c r="O45" s="358">
        <f t="shared" ref="O45:O46" si="28">+N45+P45-1</f>
        <v>45363</v>
      </c>
      <c r="P45" s="149">
        <f t="shared" ref="P45:P46" si="29">IF(IF(J45="",0,IF(K45="",0,K45-J45))="",0,K45-J45+1)</f>
        <v>2</v>
      </c>
      <c r="Q45" s="408">
        <f t="shared" ref="Q45:Q46" ca="1" si="30">IF(L45="",0,IF(M45="",TODAY()-L45,M45-L45+1))</f>
        <v>3</v>
      </c>
      <c r="R45" s="408">
        <f t="shared" ref="R45:R46" ca="1" si="31">IF(Q45=0,0,P45-Q45)</f>
        <v>-1</v>
      </c>
    </row>
    <row r="46" spans="1:18" ht="28.8">
      <c r="A46" s="149">
        <f t="shared" si="21"/>
        <v>44</v>
      </c>
      <c r="B46" s="149" t="s">
        <v>411</v>
      </c>
      <c r="C46" s="218" t="s">
        <v>245</v>
      </c>
      <c r="D46" s="177" t="s">
        <v>459</v>
      </c>
      <c r="E46" s="352" t="s">
        <v>246</v>
      </c>
      <c r="F46" s="510" t="s">
        <v>270</v>
      </c>
      <c r="J46" s="335">
        <v>45363</v>
      </c>
      <c r="K46" s="335">
        <v>45367</v>
      </c>
      <c r="L46" s="335">
        <v>45364</v>
      </c>
      <c r="M46" s="335">
        <v>45379</v>
      </c>
      <c r="N46" s="358">
        <f t="shared" si="27"/>
        <v>45364</v>
      </c>
      <c r="O46" s="358">
        <f t="shared" si="28"/>
        <v>45368</v>
      </c>
      <c r="P46" s="149">
        <f t="shared" si="29"/>
        <v>5</v>
      </c>
      <c r="Q46" s="408">
        <f t="shared" ca="1" si="30"/>
        <v>16</v>
      </c>
      <c r="R46" s="408">
        <f t="shared" ca="1" si="31"/>
        <v>-11</v>
      </c>
    </row>
    <row r="47" spans="1:18">
      <c r="A47" s="149">
        <f t="shared" si="21"/>
        <v>45</v>
      </c>
      <c r="B47" s="149" t="s">
        <v>411</v>
      </c>
      <c r="C47" s="218" t="s">
        <v>245</v>
      </c>
      <c r="D47" s="174" t="s">
        <v>460</v>
      </c>
      <c r="E47" s="352" t="s">
        <v>246</v>
      </c>
      <c r="F47" s="510" t="s">
        <v>270</v>
      </c>
      <c r="J47" s="335">
        <v>45379</v>
      </c>
      <c r="K47" s="335">
        <v>45384</v>
      </c>
      <c r="L47" s="335">
        <v>45379</v>
      </c>
      <c r="M47" s="351">
        <v>45387</v>
      </c>
      <c r="N47" s="358">
        <f t="shared" ref="N47:N54" si="32">IF(L47="",IF(M46="",O46+1,M46+1),L47)</f>
        <v>45379</v>
      </c>
      <c r="O47" s="358">
        <f t="shared" ref="O47:O54" si="33">+N47+P47-1</f>
        <v>45384</v>
      </c>
      <c r="P47" s="149">
        <f t="shared" ref="P47:P54" si="34">IF(IF(J47="",0,IF(K47="",0,K47-J47))="",0,K47-J47+1)</f>
        <v>6</v>
      </c>
      <c r="Q47" s="408">
        <f t="shared" ref="Q47:Q54" ca="1" si="35">IF(L47="",0,IF(M47="",TODAY()-L47,M47-L47+1))</f>
        <v>9</v>
      </c>
      <c r="R47" s="408">
        <f t="shared" ref="R47:R54" ca="1" si="36">IF(Q47=0,0,P47-Q47)</f>
        <v>-3</v>
      </c>
    </row>
    <row r="48" spans="1:18">
      <c r="A48" s="149">
        <f t="shared" si="21"/>
        <v>46</v>
      </c>
      <c r="B48" s="149" t="s">
        <v>411</v>
      </c>
      <c r="C48" s="218" t="s">
        <v>245</v>
      </c>
      <c r="D48" s="177" t="s">
        <v>461</v>
      </c>
      <c r="E48" s="352" t="s">
        <v>246</v>
      </c>
      <c r="F48" s="510" t="s">
        <v>270</v>
      </c>
      <c r="J48" s="335">
        <v>45388</v>
      </c>
      <c r="K48" s="351">
        <v>45390</v>
      </c>
      <c r="L48" s="335">
        <v>45388</v>
      </c>
      <c r="N48" s="358">
        <f t="shared" si="32"/>
        <v>45388</v>
      </c>
      <c r="O48" s="358">
        <f t="shared" si="33"/>
        <v>45390</v>
      </c>
      <c r="P48" s="149">
        <f t="shared" si="34"/>
        <v>3</v>
      </c>
      <c r="Q48" s="408">
        <f t="shared" ca="1" si="35"/>
        <v>60</v>
      </c>
      <c r="R48" s="408">
        <f t="shared" ca="1" si="36"/>
        <v>-57</v>
      </c>
    </row>
    <row r="49" spans="1:20" ht="43.2">
      <c r="A49" s="149">
        <f t="shared" si="21"/>
        <v>47</v>
      </c>
      <c r="B49" s="149" t="s">
        <v>411</v>
      </c>
      <c r="C49" s="218"/>
      <c r="D49" s="177" t="s">
        <v>462</v>
      </c>
      <c r="E49" s="352" t="s">
        <v>246</v>
      </c>
      <c r="F49" s="510" t="s">
        <v>270</v>
      </c>
      <c r="J49" s="335">
        <v>45390</v>
      </c>
      <c r="K49" s="335">
        <v>45391</v>
      </c>
      <c r="L49" s="335">
        <v>45390</v>
      </c>
      <c r="M49" s="335">
        <v>45394</v>
      </c>
      <c r="N49" s="358">
        <f t="shared" si="32"/>
        <v>45390</v>
      </c>
      <c r="O49" s="358">
        <f t="shared" si="33"/>
        <v>45391</v>
      </c>
      <c r="P49" s="149">
        <f t="shared" si="34"/>
        <v>2</v>
      </c>
      <c r="Q49" s="408">
        <f t="shared" ca="1" si="35"/>
        <v>5</v>
      </c>
      <c r="R49" s="408">
        <f t="shared" ca="1" si="36"/>
        <v>-3</v>
      </c>
    </row>
    <row r="50" spans="1:20">
      <c r="A50" s="149">
        <f t="shared" si="21"/>
        <v>48</v>
      </c>
      <c r="B50" s="149" t="s">
        <v>411</v>
      </c>
      <c r="D50" s="177" t="s">
        <v>463</v>
      </c>
      <c r="E50" s="352" t="s">
        <v>246</v>
      </c>
      <c r="F50" s="510" t="s">
        <v>270</v>
      </c>
      <c r="J50" s="335">
        <v>45393</v>
      </c>
      <c r="K50" s="335">
        <v>45394</v>
      </c>
      <c r="L50" s="335">
        <v>45397</v>
      </c>
      <c r="M50" s="335">
        <v>45397</v>
      </c>
      <c r="N50" s="358">
        <f t="shared" si="32"/>
        <v>45397</v>
      </c>
      <c r="O50" s="358">
        <f t="shared" si="33"/>
        <v>45398</v>
      </c>
      <c r="P50" s="149">
        <f t="shared" si="34"/>
        <v>2</v>
      </c>
      <c r="Q50" s="408">
        <f t="shared" ca="1" si="35"/>
        <v>1</v>
      </c>
      <c r="R50" s="408">
        <f t="shared" ca="1" si="36"/>
        <v>1</v>
      </c>
    </row>
    <row r="51" spans="1:20">
      <c r="A51" s="149">
        <f t="shared" si="21"/>
        <v>49</v>
      </c>
      <c r="B51" s="192" t="s">
        <v>411</v>
      </c>
      <c r="C51" s="192"/>
      <c r="D51" s="286" t="s">
        <v>464</v>
      </c>
      <c r="E51" s="479" t="s">
        <v>246</v>
      </c>
      <c r="F51" s="643" t="s">
        <v>270</v>
      </c>
      <c r="G51" s="192"/>
      <c r="H51" s="192"/>
      <c r="I51" s="192"/>
      <c r="J51" s="466">
        <v>45397</v>
      </c>
      <c r="K51" s="707">
        <v>45398</v>
      </c>
      <c r="L51" s="466">
        <v>45397</v>
      </c>
      <c r="M51" s="707">
        <v>45398</v>
      </c>
      <c r="N51" s="708">
        <f t="shared" si="32"/>
        <v>45397</v>
      </c>
      <c r="O51" s="708">
        <f t="shared" si="33"/>
        <v>45398</v>
      </c>
      <c r="P51" s="192">
        <f t="shared" si="34"/>
        <v>2</v>
      </c>
      <c r="Q51" s="517">
        <f t="shared" ca="1" si="35"/>
        <v>2</v>
      </c>
      <c r="R51" s="408">
        <f t="shared" ca="1" si="36"/>
        <v>0</v>
      </c>
    </row>
    <row r="52" spans="1:20" ht="28.8">
      <c r="A52" s="266">
        <f t="shared" si="21"/>
        <v>50</v>
      </c>
      <c r="B52" s="149" t="s">
        <v>411</v>
      </c>
      <c r="D52" s="177" t="s">
        <v>465</v>
      </c>
      <c r="E52" s="352" t="s">
        <v>246</v>
      </c>
      <c r="F52" s="510" t="s">
        <v>270</v>
      </c>
      <c r="J52" s="335">
        <v>45397</v>
      </c>
      <c r="K52" s="351">
        <v>45398</v>
      </c>
      <c r="L52" s="335">
        <v>45397</v>
      </c>
      <c r="M52" s="335">
        <v>45401</v>
      </c>
      <c r="N52" s="358">
        <f t="shared" si="32"/>
        <v>45397</v>
      </c>
      <c r="O52" s="358">
        <f t="shared" si="33"/>
        <v>45398</v>
      </c>
      <c r="P52" s="149">
        <f t="shared" si="34"/>
        <v>2</v>
      </c>
      <c r="Q52" s="408">
        <f t="shared" ca="1" si="35"/>
        <v>5</v>
      </c>
      <c r="R52" s="699">
        <f t="shared" ca="1" si="36"/>
        <v>-3</v>
      </c>
    </row>
    <row r="53" spans="1:20" ht="28.8">
      <c r="A53" s="266">
        <f t="shared" si="21"/>
        <v>51</v>
      </c>
      <c r="B53" s="149" t="s">
        <v>411</v>
      </c>
      <c r="D53" s="177" t="s">
        <v>466</v>
      </c>
      <c r="E53" s="352" t="s">
        <v>246</v>
      </c>
      <c r="F53" s="510" t="s">
        <v>270</v>
      </c>
      <c r="J53" s="335">
        <v>45401</v>
      </c>
      <c r="K53" s="335">
        <v>45402</v>
      </c>
      <c r="L53" s="335">
        <v>45401</v>
      </c>
      <c r="M53" s="351">
        <v>45406</v>
      </c>
      <c r="N53" s="358">
        <f t="shared" si="32"/>
        <v>45401</v>
      </c>
      <c r="O53" s="358">
        <f t="shared" si="33"/>
        <v>45402</v>
      </c>
      <c r="P53" s="149">
        <f t="shared" si="34"/>
        <v>2</v>
      </c>
      <c r="Q53" s="408">
        <f t="shared" ca="1" si="35"/>
        <v>6</v>
      </c>
      <c r="R53" s="699">
        <f t="shared" ca="1" si="36"/>
        <v>-4</v>
      </c>
    </row>
    <row r="54" spans="1:20" ht="28.8">
      <c r="A54" s="266">
        <f t="shared" si="21"/>
        <v>52</v>
      </c>
      <c r="B54" s="149" t="s">
        <v>411</v>
      </c>
      <c r="D54" s="286" t="s">
        <v>467</v>
      </c>
      <c r="E54" s="479" t="s">
        <v>246</v>
      </c>
      <c r="F54" s="643" t="s">
        <v>270</v>
      </c>
      <c r="G54" s="192"/>
      <c r="H54" s="192"/>
      <c r="I54" s="192"/>
      <c r="J54" s="466">
        <v>45408</v>
      </c>
      <c r="K54" s="466">
        <v>45411</v>
      </c>
      <c r="L54" s="466">
        <v>45408</v>
      </c>
      <c r="M54" s="466">
        <v>45408</v>
      </c>
      <c r="N54" s="708">
        <f t="shared" si="32"/>
        <v>45408</v>
      </c>
      <c r="O54" s="708">
        <f t="shared" si="33"/>
        <v>45411</v>
      </c>
      <c r="P54" s="192">
        <f t="shared" si="34"/>
        <v>4</v>
      </c>
      <c r="Q54" s="517">
        <f t="shared" ca="1" si="35"/>
        <v>1</v>
      </c>
      <c r="R54" s="766">
        <f t="shared" ca="1" si="36"/>
        <v>3</v>
      </c>
      <c r="S54" s="192"/>
    </row>
    <row r="55" spans="1:20" ht="28.8">
      <c r="A55" s="266">
        <f t="shared" si="21"/>
        <v>53</v>
      </c>
      <c r="B55" s="263" t="s">
        <v>231</v>
      </c>
      <c r="C55" s="266" t="s">
        <v>468</v>
      </c>
      <c r="D55" s="177" t="s">
        <v>469</v>
      </c>
      <c r="E55" s="197" t="s">
        <v>216</v>
      </c>
      <c r="F55" s="505" t="s">
        <v>288</v>
      </c>
      <c r="J55" s="335">
        <v>45412</v>
      </c>
      <c r="K55" s="335">
        <v>45419</v>
      </c>
      <c r="L55" s="335">
        <v>45412</v>
      </c>
      <c r="M55" s="335">
        <v>45426</v>
      </c>
      <c r="N55" s="358">
        <f t="shared" ref="N55:N57" si="37">IF(L55="",IF(M54="",O54+1,M54+1),L55)</f>
        <v>45412</v>
      </c>
      <c r="O55" s="358">
        <f t="shared" ref="O55:O57" si="38">+N55+P55-1</f>
        <v>45419</v>
      </c>
      <c r="P55" s="149">
        <f t="shared" ref="P55:P57" si="39">IF(IF(J55="",0,IF(K55="",0,K55-J55))="",0,K55-J55+1)</f>
        <v>8</v>
      </c>
      <c r="Q55" s="408">
        <f t="shared" ref="Q55:Q57" ca="1" si="40">IF(L55="",0,IF(M55="",TODAY()-L55,M55-L55+1))</f>
        <v>15</v>
      </c>
      <c r="R55" s="408">
        <f t="shared" ref="R55:R57" ca="1" si="41">IF(Q55=0,0,P55-Q55)</f>
        <v>-7</v>
      </c>
      <c r="T55" s="169"/>
    </row>
    <row r="56" spans="1:20" ht="28.8">
      <c r="A56" s="266">
        <f t="shared" si="21"/>
        <v>54</v>
      </c>
      <c r="B56" s="263" t="s">
        <v>231</v>
      </c>
      <c r="C56" s="266" t="s">
        <v>470</v>
      </c>
      <c r="D56" s="705" t="s">
        <v>471</v>
      </c>
      <c r="E56" s="197" t="s">
        <v>216</v>
      </c>
      <c r="F56" s="505" t="s">
        <v>288</v>
      </c>
      <c r="J56" s="335">
        <v>45419</v>
      </c>
      <c r="K56" s="335">
        <v>45422</v>
      </c>
      <c r="L56" s="335">
        <v>45426</v>
      </c>
      <c r="M56" s="335">
        <v>45427</v>
      </c>
      <c r="N56" s="358">
        <f t="shared" si="37"/>
        <v>45426</v>
      </c>
      <c r="O56" s="358">
        <f t="shared" si="38"/>
        <v>45429</v>
      </c>
      <c r="P56" s="149">
        <f t="shared" si="39"/>
        <v>4</v>
      </c>
      <c r="Q56" s="408">
        <f t="shared" ca="1" si="40"/>
        <v>2</v>
      </c>
      <c r="R56" s="408">
        <f t="shared" ca="1" si="41"/>
        <v>2</v>
      </c>
      <c r="T56" s="169"/>
    </row>
    <row r="57" spans="1:20" ht="28.8">
      <c r="A57" s="266">
        <f t="shared" si="21"/>
        <v>55</v>
      </c>
      <c r="B57" s="263" t="s">
        <v>231</v>
      </c>
      <c r="C57" s="266" t="s">
        <v>472</v>
      </c>
      <c r="D57" s="705" t="s">
        <v>473</v>
      </c>
      <c r="E57" s="197" t="s">
        <v>216</v>
      </c>
      <c r="F57" s="505" t="s">
        <v>288</v>
      </c>
      <c r="J57" s="335">
        <v>45426</v>
      </c>
      <c r="K57" s="335">
        <v>45429</v>
      </c>
      <c r="L57" s="335">
        <v>45429</v>
      </c>
      <c r="M57" s="706">
        <v>45430</v>
      </c>
      <c r="N57" s="358">
        <f t="shared" si="37"/>
        <v>45429</v>
      </c>
      <c r="O57" s="358">
        <f t="shared" si="38"/>
        <v>45432</v>
      </c>
      <c r="P57" s="149">
        <f t="shared" si="39"/>
        <v>4</v>
      </c>
      <c r="Q57" s="408">
        <f t="shared" ca="1" si="40"/>
        <v>2</v>
      </c>
      <c r="R57" s="408">
        <f t="shared" ca="1" si="41"/>
        <v>2</v>
      </c>
      <c r="T57" s="169"/>
    </row>
    <row r="58" spans="1:20" ht="28.8">
      <c r="A58" s="266">
        <f t="shared" si="21"/>
        <v>56</v>
      </c>
      <c r="B58" s="263" t="s">
        <v>231</v>
      </c>
      <c r="C58" s="277" t="s">
        <v>474</v>
      </c>
      <c r="D58" s="705" t="s">
        <v>475</v>
      </c>
      <c r="E58" s="197" t="s">
        <v>216</v>
      </c>
      <c r="F58" s="505" t="s">
        <v>288</v>
      </c>
      <c r="J58" s="335">
        <v>45429</v>
      </c>
      <c r="K58" s="335">
        <v>45432</v>
      </c>
      <c r="L58" s="335">
        <v>45430</v>
      </c>
      <c r="M58" s="351">
        <v>45439</v>
      </c>
      <c r="T58" s="169"/>
    </row>
    <row r="59" spans="1:20" ht="28.8">
      <c r="A59" s="266">
        <f t="shared" si="21"/>
        <v>57</v>
      </c>
      <c r="B59" s="263" t="s">
        <v>231</v>
      </c>
      <c r="C59" s="277" t="s">
        <v>476</v>
      </c>
      <c r="D59" s="705" t="s">
        <v>477</v>
      </c>
      <c r="E59" s="197" t="s">
        <v>216</v>
      </c>
      <c r="F59" s="505" t="s">
        <v>288</v>
      </c>
      <c r="J59" s="335">
        <v>45434</v>
      </c>
      <c r="K59" s="335">
        <v>45436</v>
      </c>
      <c r="L59" s="335">
        <v>45439</v>
      </c>
      <c r="M59" s="335">
        <v>45439</v>
      </c>
      <c r="T59" s="169"/>
    </row>
    <row r="60" spans="1:20" ht="45.75" customHeight="1">
      <c r="A60" s="266">
        <v>58</v>
      </c>
      <c r="B60" s="263" t="s">
        <v>231</v>
      </c>
      <c r="C60" s="266"/>
      <c r="D60" s="177" t="s">
        <v>478</v>
      </c>
      <c r="E60" s="197" t="s">
        <v>216</v>
      </c>
      <c r="F60" s="510" t="s">
        <v>270</v>
      </c>
      <c r="J60" s="335">
        <v>45440</v>
      </c>
      <c r="K60" s="335">
        <v>45442</v>
      </c>
      <c r="L60" s="335">
        <v>45441</v>
      </c>
      <c r="M60" s="335">
        <v>45442</v>
      </c>
      <c r="T60" s="169"/>
    </row>
    <row r="61" spans="1:20" ht="28.8">
      <c r="A61" s="266">
        <v>59</v>
      </c>
      <c r="B61" s="218" t="s">
        <v>227</v>
      </c>
      <c r="C61" s="765" t="s">
        <v>479</v>
      </c>
      <c r="D61" s="321" t="s">
        <v>176</v>
      </c>
      <c r="E61" s="197" t="s">
        <v>216</v>
      </c>
      <c r="F61" s="348" t="s">
        <v>276</v>
      </c>
      <c r="J61" s="335">
        <v>45442</v>
      </c>
      <c r="K61" s="335">
        <v>45447</v>
      </c>
      <c r="L61" s="335">
        <v>45442</v>
      </c>
      <c r="T61" s="169"/>
    </row>
    <row r="62" spans="1:20">
      <c r="A62" s="266"/>
      <c r="C62" s="266"/>
      <c r="T62" s="169"/>
    </row>
    <row r="63" spans="1:20">
      <c r="A63" s="266"/>
      <c r="C63" s="266"/>
      <c r="T63" s="169"/>
    </row>
    <row r="64" spans="1:20">
      <c r="A64" s="266"/>
      <c r="C64" s="266"/>
      <c r="T64" s="169"/>
    </row>
    <row r="65" spans="2:20">
      <c r="B65" s="480"/>
      <c r="C65" s="765"/>
      <c r="T65" s="169"/>
    </row>
    <row r="66" spans="2:20">
      <c r="C66" s="266"/>
      <c r="T66" s="169"/>
    </row>
    <row r="67" spans="2:20">
      <c r="C67" s="266"/>
      <c r="T67" s="169"/>
    </row>
    <row r="68" spans="2:20">
      <c r="C68" s="266"/>
      <c r="T68" s="169"/>
    </row>
    <row r="69" spans="2:20">
      <c r="C69" s="266"/>
      <c r="T69" s="169"/>
    </row>
    <row r="70" spans="2:20">
      <c r="C70" s="266"/>
      <c r="T70" s="169"/>
    </row>
    <row r="71" spans="2:20">
      <c r="C71" s="266"/>
      <c r="T71" s="169"/>
    </row>
    <row r="72" spans="2:20">
      <c r="C72" s="266"/>
      <c r="T72" s="169"/>
    </row>
    <row r="73" spans="2:20">
      <c r="D73" s="480"/>
      <c r="E73" s="480"/>
      <c r="F73" s="480"/>
      <c r="G73" s="480"/>
      <c r="H73" s="480"/>
      <c r="I73" s="480"/>
      <c r="J73" s="480"/>
      <c r="K73" s="480"/>
      <c r="L73" s="480"/>
      <c r="M73" s="480"/>
      <c r="N73" s="480"/>
      <c r="O73" s="480"/>
      <c r="P73" s="480"/>
      <c r="Q73" s="480"/>
      <c r="R73" s="480"/>
      <c r="S73" s="4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66FFFF"/>
  </sheetPr>
  <dimension ref="A1:U1224"/>
  <sheetViews>
    <sheetView zoomScale="85" zoomScaleNormal="85" workbookViewId="0">
      <pane ySplit="2" topLeftCell="A127" activePane="bottomLeft" state="frozen"/>
      <selection pane="bottomLeft" activeCell="D135" sqref="D134:D135"/>
    </sheetView>
  </sheetViews>
  <sheetFormatPr defaultColWidth="9.109375" defaultRowHeight="15" customHeight="1"/>
  <cols>
    <col min="1" max="1" width="4.33203125" style="121" customWidth="1"/>
    <col min="2" max="3" width="14.33203125" style="121" customWidth="1"/>
    <col min="4" max="4" width="68.88671875" style="121" customWidth="1"/>
    <col min="5" max="5" width="15.5546875" style="121" customWidth="1"/>
    <col min="6" max="6" width="14.44140625" style="121" bestFit="1" customWidth="1"/>
    <col min="7" max="7" width="14.109375" style="121" hidden="1" customWidth="1"/>
    <col min="8" max="8" width="15" style="121" hidden="1" customWidth="1"/>
    <col min="9" max="9" width="15.109375" style="121" hidden="1" customWidth="1"/>
    <col min="10" max="10" width="11.88671875" style="121" bestFit="1" customWidth="1"/>
    <col min="11" max="11" width="13.6640625" style="121" bestFit="1" customWidth="1"/>
    <col min="12" max="12" width="11.88671875" style="121" bestFit="1" customWidth="1"/>
    <col min="13" max="13" width="13.44140625" style="121" customWidth="1"/>
    <col min="14" max="14" width="13.6640625" style="121" customWidth="1"/>
    <col min="15" max="15" width="13.88671875" style="121" customWidth="1"/>
    <col min="16" max="16" width="8.88671875" style="121" bestFit="1" customWidth="1"/>
    <col min="17" max="17" width="8.6640625" style="121" bestFit="1" customWidth="1"/>
    <col min="18" max="18" width="8.6640625" style="121" customWidth="1"/>
    <col min="19" max="19" width="28.44140625" style="121" customWidth="1"/>
    <col min="20" max="16384" width="9.109375" style="121"/>
  </cols>
  <sheetData>
    <row r="1" spans="1:19" ht="14.4">
      <c r="P1" s="121">
        <f>SUM(P3:P943)</f>
        <v>410</v>
      </c>
      <c r="Q1" s="125">
        <f ca="1">SUM(Q3:Q943)</f>
        <v>512</v>
      </c>
      <c r="R1" s="121">
        <f ca="1">SUM(R3:R943)</f>
        <v>-111</v>
      </c>
    </row>
    <row r="2" spans="1:19" ht="14.4">
      <c r="A2" s="578" t="s">
        <v>480</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481</v>
      </c>
    </row>
    <row r="3" spans="1:19" ht="14.4">
      <c r="A3" s="248">
        <f t="shared" ref="A3:A34" si="0">ROW() - ROW($A$58) + 56</f>
        <v>1</v>
      </c>
      <c r="B3" s="121" t="s">
        <v>231</v>
      </c>
      <c r="D3" s="149" t="s">
        <v>482</v>
      </c>
      <c r="E3" s="149" t="s">
        <v>400</v>
      </c>
      <c r="F3" s="149" t="s">
        <v>483</v>
      </c>
      <c r="G3" s="393" t="s">
        <v>279</v>
      </c>
      <c r="H3" s="393" t="s">
        <v>279</v>
      </c>
      <c r="I3" s="393" t="s">
        <v>279</v>
      </c>
      <c r="J3" s="362">
        <v>44820</v>
      </c>
      <c r="K3" s="362">
        <v>44826</v>
      </c>
      <c r="L3" s="362">
        <v>44820</v>
      </c>
      <c r="M3" s="362">
        <v>44827</v>
      </c>
      <c r="N3" s="148">
        <f>L3</f>
        <v>44820</v>
      </c>
      <c r="O3" s="148">
        <f>N3+P3-1</f>
        <v>44826</v>
      </c>
      <c r="P3" s="121">
        <f t="shared" ref="P3:P34" si="1">IF(IF(J3="",0,IF(K3="",0,K3-J3))="",0,K3-J3+1)</f>
        <v>7</v>
      </c>
      <c r="Q3" s="125">
        <f t="shared" ref="Q3:Q11" ca="1" si="2">IF(L3="",0,IF(M3="",TODAY()-L3,M3-L3+1))</f>
        <v>8</v>
      </c>
      <c r="R3" s="125">
        <f t="shared" ref="R3:R11" ca="1" si="3">IF(Q3=0,0,P3-Q3)</f>
        <v>-1</v>
      </c>
      <c r="S3" s="394"/>
    </row>
    <row r="4" spans="1:19" ht="14.4">
      <c r="A4" s="248">
        <f t="shared" si="0"/>
        <v>2</v>
      </c>
      <c r="B4" s="121" t="s">
        <v>231</v>
      </c>
      <c r="D4" s="149" t="s">
        <v>484</v>
      </c>
      <c r="E4" s="149" t="s">
        <v>400</v>
      </c>
      <c r="F4" s="149" t="s">
        <v>483</v>
      </c>
      <c r="G4" s="393" t="s">
        <v>279</v>
      </c>
      <c r="H4" s="393" t="s">
        <v>279</v>
      </c>
      <c r="I4" s="393" t="s">
        <v>279</v>
      </c>
      <c r="J4" s="362">
        <v>44827</v>
      </c>
      <c r="K4" s="362">
        <v>44827</v>
      </c>
      <c r="L4" s="130">
        <v>44830</v>
      </c>
      <c r="M4" s="130">
        <v>44831</v>
      </c>
      <c r="N4" s="130">
        <f>IF(L4="",IF(M3="",O3+1,M3+1),L4)</f>
        <v>44830</v>
      </c>
      <c r="O4" s="130">
        <f t="shared" ref="O4" si="4">IF(N4="","",N4+P4-1)</f>
        <v>44830</v>
      </c>
      <c r="P4" s="121">
        <f t="shared" si="1"/>
        <v>1</v>
      </c>
      <c r="Q4" s="125">
        <f t="shared" ca="1" si="2"/>
        <v>2</v>
      </c>
      <c r="R4" s="125">
        <f t="shared" ca="1" si="3"/>
        <v>-1</v>
      </c>
      <c r="S4" s="434" t="s">
        <v>485</v>
      </c>
    </row>
    <row r="5" spans="1:19" ht="28.8">
      <c r="A5" s="248">
        <f t="shared" si="0"/>
        <v>3</v>
      </c>
      <c r="B5" s="121" t="s">
        <v>231</v>
      </c>
      <c r="D5" s="149" t="s">
        <v>486</v>
      </c>
      <c r="E5" s="149" t="s">
        <v>400</v>
      </c>
      <c r="F5" s="149" t="s">
        <v>483</v>
      </c>
      <c r="G5" s="393" t="s">
        <v>279</v>
      </c>
      <c r="H5" s="393" t="s">
        <v>279</v>
      </c>
      <c r="I5" s="393" t="s">
        <v>279</v>
      </c>
      <c r="J5" s="362">
        <v>44833</v>
      </c>
      <c r="K5" s="362">
        <v>44833</v>
      </c>
      <c r="L5" s="130">
        <v>44832</v>
      </c>
      <c r="M5" s="130">
        <v>44833</v>
      </c>
      <c r="N5" s="148">
        <f t="shared" ref="N5" si="5">L5</f>
        <v>44832</v>
      </c>
      <c r="O5" s="148">
        <f t="shared" ref="O5" si="6">N5+P5-1</f>
        <v>44832</v>
      </c>
      <c r="P5" s="121">
        <f t="shared" si="1"/>
        <v>1</v>
      </c>
      <c r="Q5" s="125">
        <f t="shared" ca="1" si="2"/>
        <v>2</v>
      </c>
      <c r="R5" s="125">
        <f t="shared" ca="1" si="3"/>
        <v>-1</v>
      </c>
      <c r="S5" s="434" t="s">
        <v>487</v>
      </c>
    </row>
    <row r="6" spans="1:19" ht="28.8">
      <c r="A6" s="248">
        <f t="shared" si="0"/>
        <v>4</v>
      </c>
      <c r="B6" s="121" t="s">
        <v>231</v>
      </c>
      <c r="D6" s="149" t="s">
        <v>488</v>
      </c>
      <c r="E6" s="149" t="s">
        <v>400</v>
      </c>
      <c r="F6" s="149" t="s">
        <v>483</v>
      </c>
      <c r="G6" s="393" t="s">
        <v>279</v>
      </c>
      <c r="H6" s="393" t="s">
        <v>279</v>
      </c>
      <c r="I6" s="393" t="s">
        <v>279</v>
      </c>
      <c r="J6" s="362">
        <v>44837</v>
      </c>
      <c r="K6" s="362">
        <v>44837</v>
      </c>
      <c r="L6" s="130">
        <v>44840</v>
      </c>
      <c r="M6" s="130">
        <v>44846</v>
      </c>
      <c r="N6" s="130">
        <f t="shared" ref="N6" si="7">IF(L6="",IF(M5="",O5+1,M5+1),L6)</f>
        <v>44840</v>
      </c>
      <c r="O6" s="130">
        <f t="shared" ref="O6" si="8">IF(N6="","",N6+P6-1)</f>
        <v>44840</v>
      </c>
      <c r="P6" s="121">
        <f t="shared" si="1"/>
        <v>1</v>
      </c>
      <c r="Q6" s="125">
        <f t="shared" ca="1" si="2"/>
        <v>7</v>
      </c>
      <c r="R6" s="125">
        <f t="shared" ca="1" si="3"/>
        <v>-6</v>
      </c>
      <c r="S6" s="434" t="s">
        <v>487</v>
      </c>
    </row>
    <row r="7" spans="1:19" ht="28.8">
      <c r="A7" s="248">
        <f t="shared" si="0"/>
        <v>5</v>
      </c>
      <c r="B7" s="121" t="s">
        <v>231</v>
      </c>
      <c r="D7" s="149" t="s">
        <v>489</v>
      </c>
      <c r="E7" s="149" t="s">
        <v>400</v>
      </c>
      <c r="F7" s="149" t="s">
        <v>483</v>
      </c>
      <c r="G7" s="393" t="s">
        <v>279</v>
      </c>
      <c r="H7" s="393" t="s">
        <v>279</v>
      </c>
      <c r="I7" s="393" t="s">
        <v>279</v>
      </c>
      <c r="J7" s="362">
        <v>44840</v>
      </c>
      <c r="K7" s="362">
        <v>44840</v>
      </c>
      <c r="L7" s="130">
        <v>44834</v>
      </c>
      <c r="M7" s="130">
        <v>44834</v>
      </c>
      <c r="N7" s="148">
        <f t="shared" ref="N7" si="9">L7</f>
        <v>44834</v>
      </c>
      <c r="O7" s="148">
        <f t="shared" ref="O7" si="10">N7+P7-1</f>
        <v>44834</v>
      </c>
      <c r="P7" s="121">
        <f t="shared" si="1"/>
        <v>1</v>
      </c>
      <c r="Q7" s="125">
        <f t="shared" ca="1" si="2"/>
        <v>1</v>
      </c>
      <c r="R7" s="125">
        <f t="shared" ca="1" si="3"/>
        <v>0</v>
      </c>
      <c r="S7" s="434" t="s">
        <v>487</v>
      </c>
    </row>
    <row r="8" spans="1:19" ht="14.4">
      <c r="A8" s="248">
        <f t="shared" si="0"/>
        <v>6</v>
      </c>
      <c r="B8" s="121" t="s">
        <v>231</v>
      </c>
      <c r="D8" s="121" t="s">
        <v>490</v>
      </c>
      <c r="E8" s="121" t="s">
        <v>400</v>
      </c>
      <c r="F8" s="149" t="s">
        <v>483</v>
      </c>
      <c r="G8" s="393" t="s">
        <v>279</v>
      </c>
      <c r="H8" s="393" t="s">
        <v>279</v>
      </c>
      <c r="I8" s="393" t="s">
        <v>279</v>
      </c>
      <c r="J8" s="362">
        <v>44841</v>
      </c>
      <c r="K8" s="362">
        <v>44841</v>
      </c>
      <c r="L8" s="130">
        <v>44847</v>
      </c>
      <c r="M8" s="130">
        <v>44847</v>
      </c>
      <c r="N8" s="130">
        <f t="shared" ref="N8" si="11">IF(L8="",IF(M7="",O7+1,M7+1),L8)</f>
        <v>44847</v>
      </c>
      <c r="O8" s="130">
        <f t="shared" ref="O8" si="12">IF(N8="","",N8+P8-1)</f>
        <v>44847</v>
      </c>
      <c r="P8" s="121">
        <f t="shared" si="1"/>
        <v>1</v>
      </c>
      <c r="Q8" s="125">
        <f t="shared" ca="1" si="2"/>
        <v>1</v>
      </c>
      <c r="R8" s="125">
        <f t="shared" ca="1" si="3"/>
        <v>0</v>
      </c>
      <c r="S8" s="434"/>
    </row>
    <row r="9" spans="1:19" ht="14.4">
      <c r="A9" s="248">
        <f t="shared" si="0"/>
        <v>7</v>
      </c>
      <c r="B9" s="121" t="s">
        <v>231</v>
      </c>
      <c r="D9" s="149" t="s">
        <v>491</v>
      </c>
      <c r="E9" s="149" t="s">
        <v>400</v>
      </c>
      <c r="F9" s="149" t="s">
        <v>483</v>
      </c>
      <c r="G9" s="393" t="s">
        <v>279</v>
      </c>
      <c r="H9" s="393" t="s">
        <v>279</v>
      </c>
      <c r="I9" s="393" t="s">
        <v>279</v>
      </c>
      <c r="J9" s="362">
        <v>44844</v>
      </c>
      <c r="K9" s="362">
        <v>44844</v>
      </c>
      <c r="L9" s="130">
        <v>44848</v>
      </c>
      <c r="M9" s="130">
        <v>44848</v>
      </c>
      <c r="N9" s="148">
        <f t="shared" ref="N9" si="13">L9</f>
        <v>44848</v>
      </c>
      <c r="O9" s="148">
        <f t="shared" ref="O9" si="14">N9+P9-1</f>
        <v>44848</v>
      </c>
      <c r="P9" s="121">
        <f t="shared" si="1"/>
        <v>1</v>
      </c>
      <c r="Q9" s="125">
        <f t="shared" ca="1" si="2"/>
        <v>1</v>
      </c>
      <c r="R9" s="125">
        <f t="shared" ca="1" si="3"/>
        <v>0</v>
      </c>
      <c r="S9" s="434"/>
    </row>
    <row r="10" spans="1:19" ht="14.4">
      <c r="A10" s="248">
        <f t="shared" si="0"/>
        <v>8</v>
      </c>
      <c r="B10" s="121" t="s">
        <v>231</v>
      </c>
      <c r="D10" s="149" t="s">
        <v>492</v>
      </c>
      <c r="E10" s="149" t="s">
        <v>400</v>
      </c>
      <c r="F10" s="149" t="s">
        <v>483</v>
      </c>
      <c r="G10" s="393" t="s">
        <v>279</v>
      </c>
      <c r="H10" s="393" t="s">
        <v>279</v>
      </c>
      <c r="I10" s="393" t="s">
        <v>279</v>
      </c>
      <c r="J10" s="362">
        <v>44845</v>
      </c>
      <c r="K10" s="362">
        <v>44845</v>
      </c>
      <c r="L10" s="130">
        <v>44849</v>
      </c>
      <c r="M10" s="130">
        <v>44849</v>
      </c>
      <c r="N10" s="130">
        <f t="shared" ref="N10" si="15">IF(L10="",IF(M9="",O9+1,M9+1),L10)</f>
        <v>44849</v>
      </c>
      <c r="O10" s="130">
        <f t="shared" ref="O10" si="16">IF(N10="","",N10+P10-1)</f>
        <v>44849</v>
      </c>
      <c r="P10" s="121">
        <f t="shared" si="1"/>
        <v>1</v>
      </c>
      <c r="Q10" s="125">
        <f t="shared" ca="1" si="2"/>
        <v>1</v>
      </c>
      <c r="R10" s="125">
        <f t="shared" ca="1" si="3"/>
        <v>0</v>
      </c>
      <c r="S10" s="434"/>
    </row>
    <row r="11" spans="1:19" ht="14.4">
      <c r="A11" s="248">
        <f t="shared" si="0"/>
        <v>9</v>
      </c>
      <c r="B11" s="121" t="s">
        <v>231</v>
      </c>
      <c r="D11" s="149" t="s">
        <v>493</v>
      </c>
      <c r="E11" s="149" t="s">
        <v>400</v>
      </c>
      <c r="F11" s="149" t="s">
        <v>483</v>
      </c>
      <c r="G11" s="393" t="s">
        <v>279</v>
      </c>
      <c r="H11" s="393" t="s">
        <v>279</v>
      </c>
      <c r="I11" s="393" t="s">
        <v>279</v>
      </c>
      <c r="J11" s="362">
        <v>44846</v>
      </c>
      <c r="K11" s="362">
        <v>44847</v>
      </c>
      <c r="L11" s="130">
        <v>44851</v>
      </c>
      <c r="M11" s="130">
        <v>44854</v>
      </c>
      <c r="N11" s="148">
        <f t="shared" ref="N11" si="17">L11</f>
        <v>44851</v>
      </c>
      <c r="O11" s="148">
        <f t="shared" ref="O11" si="18">N11+P11-1</f>
        <v>44852</v>
      </c>
      <c r="P11" s="121">
        <f t="shared" si="1"/>
        <v>2</v>
      </c>
      <c r="Q11" s="125">
        <f t="shared" ca="1" si="2"/>
        <v>4</v>
      </c>
      <c r="R11" s="125">
        <f t="shared" ca="1" si="3"/>
        <v>-2</v>
      </c>
      <c r="S11" s="434"/>
    </row>
    <row r="12" spans="1:19" ht="28.8">
      <c r="A12" s="248">
        <f t="shared" si="0"/>
        <v>10</v>
      </c>
      <c r="B12" s="121" t="s">
        <v>231</v>
      </c>
      <c r="D12" s="343" t="s">
        <v>494</v>
      </c>
      <c r="E12" s="343" t="s">
        <v>400</v>
      </c>
      <c r="F12" s="393" t="s">
        <v>279</v>
      </c>
      <c r="G12" s="493" t="s">
        <v>483</v>
      </c>
      <c r="H12" s="493" t="s">
        <v>483</v>
      </c>
      <c r="I12" s="352" t="s">
        <v>483</v>
      </c>
      <c r="J12" s="362">
        <v>44865</v>
      </c>
      <c r="K12" s="362">
        <v>44866</v>
      </c>
      <c r="L12" s="362">
        <v>44865</v>
      </c>
      <c r="M12" s="362">
        <v>44866</v>
      </c>
      <c r="N12" s="130">
        <f t="shared" ref="N12" si="19">IF(L12="",IF(M11="",O11+1,M11+1),L12)</f>
        <v>44865</v>
      </c>
      <c r="O12" s="130">
        <f t="shared" ref="O12" si="20">IF(N12="","",N12+P12-1)</f>
        <v>44866</v>
      </c>
      <c r="P12" s="121">
        <f t="shared" si="1"/>
        <v>2</v>
      </c>
      <c r="Q12" s="125"/>
      <c r="R12" s="125"/>
      <c r="S12" s="394"/>
    </row>
    <row r="13" spans="1:19" ht="14.4">
      <c r="A13" s="248">
        <f t="shared" si="0"/>
        <v>11</v>
      </c>
      <c r="B13" s="121" t="s">
        <v>231</v>
      </c>
      <c r="D13" s="149" t="s">
        <v>495</v>
      </c>
      <c r="E13" s="149" t="s">
        <v>400</v>
      </c>
      <c r="F13" s="149" t="s">
        <v>483</v>
      </c>
      <c r="G13" s="393" t="s">
        <v>279</v>
      </c>
      <c r="H13" s="393" t="s">
        <v>279</v>
      </c>
      <c r="I13" s="393" t="s">
        <v>279</v>
      </c>
      <c r="J13" s="362">
        <v>44867</v>
      </c>
      <c r="K13" s="362">
        <v>44867</v>
      </c>
      <c r="L13" s="362">
        <v>44867</v>
      </c>
      <c r="M13" s="130">
        <v>44870</v>
      </c>
      <c r="N13" s="148">
        <f t="shared" ref="N13" si="21">L13</f>
        <v>44867</v>
      </c>
      <c r="O13" s="148">
        <f t="shared" ref="O13" si="22">N13+P13-1</f>
        <v>44867</v>
      </c>
      <c r="P13" s="121">
        <f t="shared" si="1"/>
        <v>1</v>
      </c>
      <c r="Q13" s="125">
        <f t="shared" ref="Q13:Q44" ca="1" si="23">IF(L13="",0,IF(M13="",TODAY()-L13,M13-L13+1))</f>
        <v>4</v>
      </c>
      <c r="R13" s="125">
        <f t="shared" ref="R13:R44" ca="1" si="24">IF(Q13=0,0,P13-Q13)</f>
        <v>-3</v>
      </c>
      <c r="S13" s="394"/>
    </row>
    <row r="14" spans="1:19" ht="14.4">
      <c r="A14" s="248">
        <f t="shared" si="0"/>
        <v>12</v>
      </c>
      <c r="B14" s="121" t="s">
        <v>231</v>
      </c>
      <c r="D14" s="149" t="s">
        <v>496</v>
      </c>
      <c r="E14" s="149" t="s">
        <v>400</v>
      </c>
      <c r="F14" s="149" t="s">
        <v>483</v>
      </c>
      <c r="G14" s="393" t="s">
        <v>279</v>
      </c>
      <c r="H14" s="393" t="s">
        <v>279</v>
      </c>
      <c r="I14" s="393" t="s">
        <v>279</v>
      </c>
      <c r="J14" s="362">
        <v>44868</v>
      </c>
      <c r="K14" s="362">
        <v>44868</v>
      </c>
      <c r="L14" s="130">
        <v>44872</v>
      </c>
      <c r="M14" s="130">
        <v>44873</v>
      </c>
      <c r="N14" s="130">
        <f t="shared" ref="N14" si="25">IF(L14="",IF(M13="",O13+1,M13+1),L14)</f>
        <v>44872</v>
      </c>
      <c r="O14" s="130">
        <f t="shared" ref="O14" si="26">IF(N14="","",N14+P14-1)</f>
        <v>44872</v>
      </c>
      <c r="P14" s="121">
        <f t="shared" si="1"/>
        <v>1</v>
      </c>
      <c r="Q14" s="125">
        <f t="shared" ca="1" si="23"/>
        <v>2</v>
      </c>
      <c r="R14" s="125">
        <f t="shared" ca="1" si="24"/>
        <v>-1</v>
      </c>
      <c r="S14" s="394"/>
    </row>
    <row r="15" spans="1:19" ht="14.4">
      <c r="A15" s="248">
        <f t="shared" si="0"/>
        <v>13</v>
      </c>
      <c r="B15" s="121" t="s">
        <v>231</v>
      </c>
      <c r="D15" s="149" t="s">
        <v>497</v>
      </c>
      <c r="E15" s="149" t="s">
        <v>400</v>
      </c>
      <c r="F15" s="149" t="s">
        <v>483</v>
      </c>
      <c r="G15" s="393" t="s">
        <v>279</v>
      </c>
      <c r="H15" s="393" t="s">
        <v>279</v>
      </c>
      <c r="I15" s="393" t="s">
        <v>279</v>
      </c>
      <c r="J15" s="362">
        <v>44869</v>
      </c>
      <c r="K15" s="362">
        <v>44869</v>
      </c>
      <c r="L15" s="130">
        <v>44874</v>
      </c>
      <c r="M15" s="130">
        <v>44876</v>
      </c>
      <c r="N15" s="148">
        <f t="shared" ref="N15" si="27">L15</f>
        <v>44874</v>
      </c>
      <c r="O15" s="148">
        <f t="shared" ref="O15" si="28">N15+P15-1</f>
        <v>44874</v>
      </c>
      <c r="P15" s="121">
        <f t="shared" si="1"/>
        <v>1</v>
      </c>
      <c r="Q15" s="125">
        <f t="shared" ca="1" si="23"/>
        <v>3</v>
      </c>
      <c r="R15" s="125">
        <f t="shared" ca="1" si="24"/>
        <v>-2</v>
      </c>
      <c r="S15" s="394"/>
    </row>
    <row r="16" spans="1:19" ht="14.4">
      <c r="A16" s="248">
        <f t="shared" si="0"/>
        <v>14</v>
      </c>
      <c r="B16" s="121" t="s">
        <v>231</v>
      </c>
      <c r="D16" s="149" t="s">
        <v>498</v>
      </c>
      <c r="E16" s="149" t="s">
        <v>400</v>
      </c>
      <c r="F16" s="393" t="s">
        <v>270</v>
      </c>
      <c r="G16" s="351" t="s">
        <v>483</v>
      </c>
      <c r="H16" s="351" t="s">
        <v>483</v>
      </c>
      <c r="I16" s="149" t="s">
        <v>483</v>
      </c>
      <c r="J16" s="362">
        <v>44870</v>
      </c>
      <c r="K16" s="362">
        <v>44870</v>
      </c>
      <c r="L16" s="130">
        <v>44879</v>
      </c>
      <c r="M16" s="130">
        <v>44880</v>
      </c>
      <c r="N16" s="130">
        <f t="shared" ref="N16" si="29">IF(L16="",IF(M15="",O15+1,M15+1),L16)</f>
        <v>44879</v>
      </c>
      <c r="O16" s="130">
        <f t="shared" ref="O16" si="30">IF(N16="","",N16+P16-1)</f>
        <v>44879</v>
      </c>
      <c r="P16" s="121">
        <f t="shared" si="1"/>
        <v>1</v>
      </c>
      <c r="Q16" s="125">
        <f t="shared" ca="1" si="23"/>
        <v>2</v>
      </c>
      <c r="R16" s="125">
        <f t="shared" ca="1" si="24"/>
        <v>-1</v>
      </c>
      <c r="S16" s="394"/>
    </row>
    <row r="17" spans="1:19" ht="14.4">
      <c r="A17" s="248">
        <f t="shared" si="0"/>
        <v>15</v>
      </c>
      <c r="B17" s="121" t="s">
        <v>231</v>
      </c>
      <c r="D17" s="149" t="s">
        <v>499</v>
      </c>
      <c r="E17" s="149" t="s">
        <v>400</v>
      </c>
      <c r="F17" s="149" t="s">
        <v>483</v>
      </c>
      <c r="G17" s="393" t="s">
        <v>279</v>
      </c>
      <c r="H17" s="393" t="s">
        <v>279</v>
      </c>
      <c r="I17" s="393" t="s">
        <v>279</v>
      </c>
      <c r="J17" s="362">
        <v>44872</v>
      </c>
      <c r="K17" s="362">
        <v>44872</v>
      </c>
      <c r="L17" s="130">
        <v>44879</v>
      </c>
      <c r="M17" s="130">
        <v>44880</v>
      </c>
      <c r="N17" s="148">
        <f t="shared" ref="N17" si="31">L17</f>
        <v>44879</v>
      </c>
      <c r="O17" s="148">
        <f t="shared" ref="O17" si="32">N17+P17-1</f>
        <v>44879</v>
      </c>
      <c r="P17" s="121">
        <f t="shared" si="1"/>
        <v>1</v>
      </c>
      <c r="Q17" s="125">
        <f t="shared" ca="1" si="23"/>
        <v>2</v>
      </c>
      <c r="R17" s="125">
        <f t="shared" ca="1" si="24"/>
        <v>-1</v>
      </c>
      <c r="S17" s="394"/>
    </row>
    <row r="18" spans="1:19" ht="14.4">
      <c r="A18" s="248">
        <f t="shared" si="0"/>
        <v>16</v>
      </c>
      <c r="B18" s="121" t="s">
        <v>231</v>
      </c>
      <c r="D18" s="149" t="s">
        <v>500</v>
      </c>
      <c r="E18" s="149" t="s">
        <v>400</v>
      </c>
      <c r="F18" s="149" t="s">
        <v>483</v>
      </c>
      <c r="G18" s="393" t="s">
        <v>279</v>
      </c>
      <c r="H18" s="393" t="s">
        <v>279</v>
      </c>
      <c r="I18" s="393" t="s">
        <v>279</v>
      </c>
      <c r="J18" s="362">
        <v>44873</v>
      </c>
      <c r="K18" s="362">
        <v>44873</v>
      </c>
      <c r="L18" s="130">
        <v>44879</v>
      </c>
      <c r="M18" s="130">
        <v>44880</v>
      </c>
      <c r="N18" s="130">
        <f t="shared" ref="N18" si="33">IF(L18="",IF(M17="",O17+1,M17+1),L18)</f>
        <v>44879</v>
      </c>
      <c r="O18" s="130">
        <f t="shared" ref="O18" si="34">IF(N18="","",N18+P18-1)</f>
        <v>44879</v>
      </c>
      <c r="P18" s="121">
        <f t="shared" si="1"/>
        <v>1</v>
      </c>
      <c r="Q18" s="125">
        <f t="shared" ca="1" si="23"/>
        <v>2</v>
      </c>
      <c r="R18" s="125">
        <f t="shared" ca="1" si="24"/>
        <v>-1</v>
      </c>
      <c r="S18" s="394"/>
    </row>
    <row r="19" spans="1:19" ht="14.4">
      <c r="A19" s="248">
        <f t="shared" si="0"/>
        <v>17</v>
      </c>
      <c r="B19" s="121" t="s">
        <v>231</v>
      </c>
      <c r="D19" s="149" t="s">
        <v>501</v>
      </c>
      <c r="E19" s="149" t="s">
        <v>400</v>
      </c>
      <c r="F19" s="149" t="s">
        <v>483</v>
      </c>
      <c r="G19" s="393" t="s">
        <v>279</v>
      </c>
      <c r="H19" s="393" t="s">
        <v>279</v>
      </c>
      <c r="I19" s="393" t="s">
        <v>279</v>
      </c>
      <c r="J19" s="362">
        <v>44874</v>
      </c>
      <c r="K19" s="362">
        <v>44874</v>
      </c>
      <c r="L19" s="130">
        <v>44879</v>
      </c>
      <c r="M19" s="130">
        <v>44880</v>
      </c>
      <c r="N19" s="148">
        <f t="shared" ref="N19" si="35">L19</f>
        <v>44879</v>
      </c>
      <c r="O19" s="148">
        <f t="shared" ref="O19" si="36">N19+P19-1</f>
        <v>44879</v>
      </c>
      <c r="P19" s="121">
        <f t="shared" si="1"/>
        <v>1</v>
      </c>
      <c r="Q19" s="125">
        <f t="shared" ca="1" si="23"/>
        <v>2</v>
      </c>
      <c r="R19" s="125">
        <f t="shared" ca="1" si="24"/>
        <v>-1</v>
      </c>
      <c r="S19" s="394"/>
    </row>
    <row r="20" spans="1:19" ht="14.4">
      <c r="A20" s="248">
        <f t="shared" si="0"/>
        <v>18</v>
      </c>
      <c r="B20" s="121" t="s">
        <v>231</v>
      </c>
      <c r="D20" s="149" t="s">
        <v>502</v>
      </c>
      <c r="E20" s="149" t="s">
        <v>400</v>
      </c>
      <c r="F20" s="149" t="s">
        <v>483</v>
      </c>
      <c r="G20" s="393" t="s">
        <v>279</v>
      </c>
      <c r="H20" s="393" t="s">
        <v>279</v>
      </c>
      <c r="I20" s="393" t="s">
        <v>279</v>
      </c>
      <c r="J20" s="362">
        <v>44875</v>
      </c>
      <c r="K20" s="362">
        <v>44875</v>
      </c>
      <c r="L20" s="130">
        <v>44882</v>
      </c>
      <c r="M20" s="130">
        <v>44884</v>
      </c>
      <c r="N20" s="130">
        <f t="shared" ref="N20" si="37">IF(L20="",IF(M19="",O19+1,M19+1),L20)</f>
        <v>44882</v>
      </c>
      <c r="O20" s="130">
        <f t="shared" ref="O20" si="38">IF(N20="","",N20+P20-1)</f>
        <v>44882</v>
      </c>
      <c r="P20" s="121">
        <f t="shared" si="1"/>
        <v>1</v>
      </c>
      <c r="Q20" s="125">
        <f t="shared" ca="1" si="23"/>
        <v>3</v>
      </c>
      <c r="R20" s="125">
        <f t="shared" ca="1" si="24"/>
        <v>-2</v>
      </c>
      <c r="S20" s="394"/>
    </row>
    <row r="21" spans="1:19" ht="14.4">
      <c r="A21" s="248">
        <f t="shared" si="0"/>
        <v>19</v>
      </c>
      <c r="B21" s="121" t="s">
        <v>223</v>
      </c>
      <c r="D21" s="149" t="s">
        <v>503</v>
      </c>
      <c r="E21" s="149"/>
      <c r="F21" s="149" t="s">
        <v>483</v>
      </c>
      <c r="G21" s="393" t="s">
        <v>279</v>
      </c>
      <c r="H21" s="393" t="s">
        <v>279</v>
      </c>
      <c r="I21" s="393" t="s">
        <v>279</v>
      </c>
      <c r="J21" s="362">
        <v>44876</v>
      </c>
      <c r="K21" s="362">
        <v>44877</v>
      </c>
      <c r="L21" s="130">
        <v>44882</v>
      </c>
      <c r="M21" s="130">
        <v>44884</v>
      </c>
      <c r="N21" s="148">
        <f t="shared" ref="N21" si="39">L21</f>
        <v>44882</v>
      </c>
      <c r="O21" s="148">
        <f t="shared" ref="O21" si="40">N21+P21-1</f>
        <v>44883</v>
      </c>
      <c r="P21" s="121">
        <f t="shared" si="1"/>
        <v>2</v>
      </c>
      <c r="Q21" s="125">
        <f t="shared" ca="1" si="23"/>
        <v>3</v>
      </c>
      <c r="R21" s="125">
        <f t="shared" ca="1" si="24"/>
        <v>-1</v>
      </c>
    </row>
    <row r="22" spans="1:19" ht="14.4">
      <c r="A22" s="248">
        <f t="shared" si="0"/>
        <v>20</v>
      </c>
      <c r="B22" s="121" t="s">
        <v>223</v>
      </c>
      <c r="D22" s="149" t="s">
        <v>504</v>
      </c>
      <c r="E22" s="149" t="s">
        <v>400</v>
      </c>
      <c r="F22" s="149" t="s">
        <v>483</v>
      </c>
      <c r="G22" s="393" t="s">
        <v>279</v>
      </c>
      <c r="H22" s="393" t="s">
        <v>279</v>
      </c>
      <c r="I22" s="393" t="s">
        <v>279</v>
      </c>
      <c r="J22" s="362">
        <v>44878</v>
      </c>
      <c r="K22" s="362">
        <v>44880</v>
      </c>
      <c r="L22" s="130">
        <v>44882</v>
      </c>
      <c r="M22" s="130">
        <v>44884</v>
      </c>
      <c r="N22" s="130">
        <f t="shared" ref="N22" si="41">IF(L22="",IF(M21="",O21+1,M21+1),L22)</f>
        <v>44882</v>
      </c>
      <c r="O22" s="130">
        <f t="shared" ref="O22" si="42">IF(N22="","",N22+P22-1)</f>
        <v>44884</v>
      </c>
      <c r="P22" s="121">
        <f t="shared" si="1"/>
        <v>3</v>
      </c>
      <c r="Q22" s="125">
        <f t="shared" ca="1" si="23"/>
        <v>3</v>
      </c>
      <c r="R22" s="125">
        <f t="shared" ca="1" si="24"/>
        <v>0</v>
      </c>
    </row>
    <row r="23" spans="1:19" ht="28.8">
      <c r="A23" s="248">
        <f t="shared" si="0"/>
        <v>21</v>
      </c>
      <c r="B23" s="121" t="s">
        <v>231</v>
      </c>
      <c r="D23" s="149" t="s">
        <v>505</v>
      </c>
      <c r="E23" s="149" t="s">
        <v>400</v>
      </c>
      <c r="F23" s="393" t="s">
        <v>270</v>
      </c>
      <c r="G23" s="149" t="s">
        <v>483</v>
      </c>
      <c r="H23" s="149" t="s">
        <v>483</v>
      </c>
      <c r="I23" s="149" t="s">
        <v>483</v>
      </c>
      <c r="J23" s="362">
        <v>44886</v>
      </c>
      <c r="K23" s="362">
        <v>44886</v>
      </c>
      <c r="L23" s="362">
        <v>44886</v>
      </c>
      <c r="M23" s="130">
        <v>44886</v>
      </c>
      <c r="N23" s="148">
        <f t="shared" ref="N23" si="43">L23</f>
        <v>44886</v>
      </c>
      <c r="O23" s="148">
        <f t="shared" ref="O23" si="44">N23+P23-1</f>
        <v>44886</v>
      </c>
      <c r="P23" s="121">
        <f t="shared" si="1"/>
        <v>1</v>
      </c>
      <c r="Q23" s="125">
        <f t="shared" ca="1" si="23"/>
        <v>1</v>
      </c>
      <c r="R23" s="125">
        <f t="shared" ca="1" si="24"/>
        <v>0</v>
      </c>
    </row>
    <row r="24" spans="1:19" ht="14.4">
      <c r="A24" s="248">
        <f t="shared" si="0"/>
        <v>22</v>
      </c>
      <c r="B24" s="149" t="s">
        <v>506</v>
      </c>
      <c r="C24" s="149"/>
      <c r="D24" s="149" t="s">
        <v>507</v>
      </c>
      <c r="E24" s="149" t="s">
        <v>400</v>
      </c>
      <c r="F24" s="393" t="s">
        <v>279</v>
      </c>
      <c r="G24" s="149" t="s">
        <v>508</v>
      </c>
      <c r="H24" s="149" t="s">
        <v>508</v>
      </c>
      <c r="I24" s="149" t="s">
        <v>508</v>
      </c>
      <c r="J24" s="362">
        <v>44887</v>
      </c>
      <c r="K24" s="362">
        <v>44889</v>
      </c>
      <c r="L24" s="362">
        <v>44887</v>
      </c>
      <c r="M24" s="130">
        <v>44890</v>
      </c>
      <c r="N24" s="130">
        <f t="shared" ref="N24" si="45">IF(L24="",IF(M23="",O23+1,M23+1),L24)</f>
        <v>44887</v>
      </c>
      <c r="O24" s="130">
        <f t="shared" ref="O24" si="46">IF(N24="","",N24+P24-1)</f>
        <v>44889</v>
      </c>
      <c r="P24" s="121">
        <f t="shared" si="1"/>
        <v>3</v>
      </c>
      <c r="Q24" s="125">
        <f t="shared" ca="1" si="23"/>
        <v>4</v>
      </c>
      <c r="R24" s="125">
        <f t="shared" ca="1" si="24"/>
        <v>-1</v>
      </c>
    </row>
    <row r="25" spans="1:19" ht="14.4">
      <c r="A25" s="248">
        <f t="shared" si="0"/>
        <v>23</v>
      </c>
      <c r="B25" s="149" t="s">
        <v>231</v>
      </c>
      <c r="C25" s="149"/>
      <c r="D25" s="197" t="s">
        <v>509</v>
      </c>
      <c r="E25" s="197" t="s">
        <v>400</v>
      </c>
      <c r="F25" s="393" t="s">
        <v>279</v>
      </c>
      <c r="G25" s="149" t="s">
        <v>508</v>
      </c>
      <c r="H25" s="149" t="s">
        <v>508</v>
      </c>
      <c r="I25" s="149" t="s">
        <v>508</v>
      </c>
      <c r="J25" s="148">
        <v>44893</v>
      </c>
      <c r="K25" s="148">
        <v>44895</v>
      </c>
      <c r="L25" s="148">
        <v>44893</v>
      </c>
      <c r="M25" s="130">
        <v>44897</v>
      </c>
      <c r="N25" s="148">
        <f t="shared" ref="N25" si="47">L25</f>
        <v>44893</v>
      </c>
      <c r="O25" s="148">
        <f t="shared" ref="O25" si="48">N25+P25-1</f>
        <v>44895</v>
      </c>
      <c r="P25" s="121">
        <f t="shared" si="1"/>
        <v>3</v>
      </c>
      <c r="Q25" s="125">
        <f t="shared" ca="1" si="23"/>
        <v>5</v>
      </c>
      <c r="R25" s="125">
        <f t="shared" ca="1" si="24"/>
        <v>-2</v>
      </c>
    </row>
    <row r="26" spans="1:19" ht="14.4">
      <c r="A26" s="248">
        <f t="shared" si="0"/>
        <v>24</v>
      </c>
      <c r="B26" s="121" t="s">
        <v>231</v>
      </c>
      <c r="D26" s="197" t="s">
        <v>510</v>
      </c>
      <c r="E26" s="197" t="s">
        <v>400</v>
      </c>
      <c r="F26" s="393" t="s">
        <v>279</v>
      </c>
      <c r="G26" s="149" t="s">
        <v>508</v>
      </c>
      <c r="H26" s="149" t="s">
        <v>508</v>
      </c>
      <c r="I26" s="149" t="s">
        <v>508</v>
      </c>
      <c r="J26" s="148">
        <v>44896</v>
      </c>
      <c r="K26" s="148">
        <f>J26+5</f>
        <v>44901</v>
      </c>
      <c r="L26" s="148">
        <f>J26+1</f>
        <v>44897</v>
      </c>
      <c r="M26" s="148">
        <v>44901</v>
      </c>
      <c r="N26" s="130">
        <f t="shared" ref="N26" si="49">IF(L26="",IF(M25="",O25+1,M25+1),L26)</f>
        <v>44897</v>
      </c>
      <c r="O26" s="130">
        <f t="shared" ref="O26" si="50">IF(N26="","",N26+P26-1)</f>
        <v>44902</v>
      </c>
      <c r="P26" s="121">
        <f t="shared" si="1"/>
        <v>6</v>
      </c>
      <c r="Q26" s="125">
        <f t="shared" ca="1" si="23"/>
        <v>5</v>
      </c>
      <c r="R26" s="125">
        <f t="shared" ca="1" si="24"/>
        <v>1</v>
      </c>
    </row>
    <row r="27" spans="1:19" ht="14.4">
      <c r="A27" s="248">
        <f t="shared" si="0"/>
        <v>25</v>
      </c>
      <c r="B27" s="121" t="s">
        <v>231</v>
      </c>
      <c r="D27" s="197" t="s">
        <v>511</v>
      </c>
      <c r="E27" s="197" t="s">
        <v>400</v>
      </c>
      <c r="F27" s="393" t="s">
        <v>279</v>
      </c>
      <c r="G27" s="149" t="s">
        <v>508</v>
      </c>
      <c r="H27" s="149" t="s">
        <v>508</v>
      </c>
      <c r="I27" s="149" t="s">
        <v>508</v>
      </c>
      <c r="J27" s="148">
        <f>K26+1</f>
        <v>44902</v>
      </c>
      <c r="K27" s="148">
        <f>J27+2</f>
        <v>44904</v>
      </c>
      <c r="L27" s="148">
        <f>M26+1</f>
        <v>44902</v>
      </c>
      <c r="M27" s="148">
        <f>L27+2</f>
        <v>44904</v>
      </c>
      <c r="N27" s="148">
        <f t="shared" ref="N27" si="51">L27</f>
        <v>44902</v>
      </c>
      <c r="O27" s="148">
        <f t="shared" ref="O27" si="52">N27+P27-1</f>
        <v>44904</v>
      </c>
      <c r="P27" s="121">
        <f t="shared" si="1"/>
        <v>3</v>
      </c>
      <c r="Q27" s="125">
        <f t="shared" ca="1" si="23"/>
        <v>3</v>
      </c>
      <c r="R27" s="125">
        <f t="shared" ca="1" si="24"/>
        <v>0</v>
      </c>
    </row>
    <row r="28" spans="1:19" ht="14.4">
      <c r="A28" s="248">
        <f t="shared" si="0"/>
        <v>26</v>
      </c>
      <c r="B28" s="121" t="s">
        <v>231</v>
      </c>
      <c r="D28" s="197" t="s">
        <v>512</v>
      </c>
      <c r="E28" s="197" t="s">
        <v>254</v>
      </c>
      <c r="F28" s="393" t="s">
        <v>279</v>
      </c>
      <c r="G28" s="149" t="s">
        <v>508</v>
      </c>
      <c r="H28" s="149" t="s">
        <v>508</v>
      </c>
      <c r="I28" s="149" t="s">
        <v>508</v>
      </c>
      <c r="J28" s="148">
        <f>K27+1</f>
        <v>44905</v>
      </c>
      <c r="K28" s="148">
        <v>44908</v>
      </c>
      <c r="L28" s="148">
        <v>44922</v>
      </c>
      <c r="M28" s="148">
        <v>44924</v>
      </c>
      <c r="N28" s="130">
        <f t="shared" ref="N28" si="53">IF(L28="",IF(M27="",O27+1,M27+1),L28)</f>
        <v>44922</v>
      </c>
      <c r="O28" s="130">
        <f t="shared" ref="O28" si="54">IF(N28="","",N28+P28-1)</f>
        <v>44925</v>
      </c>
      <c r="P28" s="121">
        <f t="shared" si="1"/>
        <v>4</v>
      </c>
      <c r="Q28" s="125">
        <f t="shared" ca="1" si="23"/>
        <v>3</v>
      </c>
      <c r="R28" s="125">
        <f t="shared" ca="1" si="24"/>
        <v>1</v>
      </c>
    </row>
    <row r="29" spans="1:19" ht="28.8">
      <c r="A29" s="248">
        <f t="shared" si="0"/>
        <v>27</v>
      </c>
      <c r="B29" s="121" t="s">
        <v>231</v>
      </c>
      <c r="D29" s="197" t="s">
        <v>513</v>
      </c>
      <c r="E29" s="197" t="s">
        <v>400</v>
      </c>
      <c r="F29" s="393" t="s">
        <v>279</v>
      </c>
      <c r="G29" s="149" t="s">
        <v>508</v>
      </c>
      <c r="H29" s="149" t="s">
        <v>508</v>
      </c>
      <c r="I29" s="149" t="s">
        <v>508</v>
      </c>
      <c r="J29" s="148">
        <v>44909</v>
      </c>
      <c r="K29" s="148">
        <v>44912</v>
      </c>
      <c r="L29" s="148">
        <f>J29+1</f>
        <v>44910</v>
      </c>
      <c r="M29" s="148">
        <f>L29+2</f>
        <v>44912</v>
      </c>
      <c r="N29" s="148">
        <f t="shared" ref="N29" si="55">L29</f>
        <v>44910</v>
      </c>
      <c r="O29" s="148">
        <f t="shared" ref="O29" si="56">N29+P29-1</f>
        <v>44913</v>
      </c>
      <c r="P29" s="121">
        <f t="shared" si="1"/>
        <v>4</v>
      </c>
      <c r="Q29" s="125">
        <f t="shared" ca="1" si="23"/>
        <v>3</v>
      </c>
      <c r="R29" s="125">
        <f t="shared" ca="1" si="24"/>
        <v>1</v>
      </c>
    </row>
    <row r="30" spans="1:19" ht="14.4">
      <c r="A30" s="248">
        <f t="shared" si="0"/>
        <v>28</v>
      </c>
      <c r="B30" s="121" t="s">
        <v>231</v>
      </c>
      <c r="D30" s="197" t="s">
        <v>514</v>
      </c>
      <c r="E30" s="197" t="s">
        <v>400</v>
      </c>
      <c r="F30" s="393" t="s">
        <v>279</v>
      </c>
      <c r="G30" s="149" t="s">
        <v>508</v>
      </c>
      <c r="H30" s="149" t="s">
        <v>508</v>
      </c>
      <c r="I30" s="149" t="s">
        <v>508</v>
      </c>
      <c r="J30" s="148">
        <v>44913</v>
      </c>
      <c r="K30" s="148">
        <v>44915</v>
      </c>
      <c r="L30" s="148">
        <f>J30+1</f>
        <v>44914</v>
      </c>
      <c r="M30" s="148">
        <v>44915</v>
      </c>
      <c r="N30" s="130">
        <f t="shared" ref="N30" si="57">IF(L30="",IF(M29="",O29+1,M29+1),L30)</f>
        <v>44914</v>
      </c>
      <c r="O30" s="130">
        <f t="shared" ref="O30" si="58">IF(N30="","",N30+P30-1)</f>
        <v>44916</v>
      </c>
      <c r="P30" s="121">
        <f t="shared" si="1"/>
        <v>3</v>
      </c>
      <c r="Q30" s="125">
        <f t="shared" ca="1" si="23"/>
        <v>2</v>
      </c>
      <c r="R30" s="125">
        <f t="shared" ca="1" si="24"/>
        <v>1</v>
      </c>
    </row>
    <row r="31" spans="1:19" ht="14.4">
      <c r="A31" s="248">
        <f t="shared" si="0"/>
        <v>29</v>
      </c>
      <c r="B31" s="121" t="s">
        <v>231</v>
      </c>
      <c r="D31" s="197" t="s">
        <v>515</v>
      </c>
      <c r="E31" s="197" t="s">
        <v>400</v>
      </c>
      <c r="F31" s="393" t="s">
        <v>279</v>
      </c>
      <c r="G31" s="149" t="s">
        <v>508</v>
      </c>
      <c r="H31" s="149" t="s">
        <v>508</v>
      </c>
      <c r="I31" s="149" t="s">
        <v>508</v>
      </c>
      <c r="J31" s="148">
        <v>44916</v>
      </c>
      <c r="K31" s="148">
        <v>44918</v>
      </c>
      <c r="L31" s="148">
        <v>44916</v>
      </c>
      <c r="M31" s="148">
        <v>44918</v>
      </c>
      <c r="N31" s="148">
        <f t="shared" ref="N31" si="59">L31</f>
        <v>44916</v>
      </c>
      <c r="O31" s="148">
        <f t="shared" ref="O31" si="60">N31+P31-1</f>
        <v>44918</v>
      </c>
      <c r="P31" s="121">
        <f t="shared" si="1"/>
        <v>3</v>
      </c>
      <c r="Q31" s="125">
        <f t="shared" ca="1" si="23"/>
        <v>3</v>
      </c>
      <c r="R31" s="125">
        <f t="shared" ca="1" si="24"/>
        <v>0</v>
      </c>
    </row>
    <row r="32" spans="1:19" ht="14.4">
      <c r="A32" s="248">
        <f t="shared" si="0"/>
        <v>30</v>
      </c>
      <c r="B32" s="121" t="s">
        <v>231</v>
      </c>
      <c r="D32" s="197" t="s">
        <v>516</v>
      </c>
      <c r="E32" s="197" t="s">
        <v>254</v>
      </c>
      <c r="F32" s="393" t="s">
        <v>279</v>
      </c>
      <c r="G32" s="149" t="s">
        <v>508</v>
      </c>
      <c r="H32" s="149" t="s">
        <v>508</v>
      </c>
      <c r="I32" s="149" t="s">
        <v>508</v>
      </c>
      <c r="J32" s="148">
        <f>K31+1</f>
        <v>44919</v>
      </c>
      <c r="K32" s="148">
        <f>J32+2</f>
        <v>44921</v>
      </c>
      <c r="L32" s="148">
        <f>K32</f>
        <v>44921</v>
      </c>
      <c r="M32" s="148">
        <f>L32</f>
        <v>44921</v>
      </c>
      <c r="N32" s="130">
        <f t="shared" ref="N32" si="61">IF(L32="",IF(M31="",O31+1,M31+1),L32)</f>
        <v>44921</v>
      </c>
      <c r="O32" s="130">
        <f t="shared" ref="O32" si="62">IF(N32="","",N32+P32-1)</f>
        <v>44923</v>
      </c>
      <c r="P32" s="121">
        <f t="shared" si="1"/>
        <v>3</v>
      </c>
      <c r="Q32" s="125">
        <f t="shared" ca="1" si="23"/>
        <v>1</v>
      </c>
      <c r="R32" s="125">
        <f t="shared" ca="1" si="24"/>
        <v>2</v>
      </c>
    </row>
    <row r="33" spans="1:19" ht="14.4">
      <c r="A33" s="248">
        <f t="shared" si="0"/>
        <v>31</v>
      </c>
      <c r="B33" s="121" t="s">
        <v>240</v>
      </c>
      <c r="D33" s="197" t="s">
        <v>517</v>
      </c>
      <c r="E33" s="197" t="s">
        <v>254</v>
      </c>
      <c r="F33" s="393" t="s">
        <v>279</v>
      </c>
      <c r="G33" s="149" t="s">
        <v>508</v>
      </c>
      <c r="H33" s="149" t="s">
        <v>508</v>
      </c>
      <c r="I33" s="149" t="s">
        <v>508</v>
      </c>
      <c r="J33" s="148">
        <f>K32+1</f>
        <v>44922</v>
      </c>
      <c r="K33" s="148">
        <f>J33+5</f>
        <v>44927</v>
      </c>
      <c r="L33" s="148">
        <v>44924</v>
      </c>
      <c r="M33" s="130">
        <v>44929</v>
      </c>
      <c r="N33" s="148">
        <f t="shared" ref="N33" si="63">L33</f>
        <v>44924</v>
      </c>
      <c r="O33" s="148">
        <f t="shared" ref="O33" si="64">N33+P33-1</f>
        <v>44929</v>
      </c>
      <c r="P33" s="121">
        <f t="shared" si="1"/>
        <v>6</v>
      </c>
      <c r="Q33" s="125">
        <f t="shared" ca="1" si="23"/>
        <v>6</v>
      </c>
      <c r="R33" s="125">
        <f t="shared" ca="1" si="24"/>
        <v>0</v>
      </c>
    </row>
    <row r="34" spans="1:19" ht="14.4">
      <c r="A34" s="248">
        <f t="shared" si="0"/>
        <v>32</v>
      </c>
      <c r="B34" s="121" t="s">
        <v>518</v>
      </c>
      <c r="D34" s="197" t="s">
        <v>519</v>
      </c>
      <c r="E34" s="197" t="s">
        <v>400</v>
      </c>
      <c r="F34" s="393" t="s">
        <v>270</v>
      </c>
      <c r="G34" s="149" t="s">
        <v>508</v>
      </c>
      <c r="H34" s="149" t="s">
        <v>508</v>
      </c>
      <c r="I34" s="149" t="s">
        <v>508</v>
      </c>
      <c r="J34" s="148">
        <v>44932</v>
      </c>
      <c r="K34" s="148">
        <v>44933</v>
      </c>
      <c r="L34" s="148">
        <v>44932</v>
      </c>
      <c r="M34" s="130">
        <v>44933</v>
      </c>
      <c r="N34" s="130">
        <f t="shared" ref="N34" si="65">IF(L34="",IF(M33="",O33+1,M33+1),L34)</f>
        <v>44932</v>
      </c>
      <c r="O34" s="130">
        <f t="shared" ref="O34" si="66">IF(N34="","",N34+P34-1)</f>
        <v>44933</v>
      </c>
      <c r="P34" s="121">
        <f t="shared" si="1"/>
        <v>2</v>
      </c>
      <c r="Q34" s="125">
        <f t="shared" ca="1" si="23"/>
        <v>2</v>
      </c>
      <c r="R34" s="125">
        <f t="shared" ca="1" si="24"/>
        <v>0</v>
      </c>
    </row>
    <row r="35" spans="1:19" ht="28.8">
      <c r="A35" s="248">
        <f t="shared" ref="A35:A66" si="67">ROW() - ROW($A$58) + 56</f>
        <v>33</v>
      </c>
      <c r="B35" s="121" t="s">
        <v>231</v>
      </c>
      <c r="D35" s="197" t="s">
        <v>520</v>
      </c>
      <c r="E35" s="197" t="s">
        <v>254</v>
      </c>
      <c r="F35" s="402" t="s">
        <v>281</v>
      </c>
      <c r="G35" s="149" t="s">
        <v>508</v>
      </c>
      <c r="H35" s="149" t="s">
        <v>508</v>
      </c>
      <c r="I35" s="149" t="s">
        <v>508</v>
      </c>
      <c r="J35" s="148">
        <f>K33+1</f>
        <v>44928</v>
      </c>
      <c r="K35" s="148">
        <f>J35+5</f>
        <v>44933</v>
      </c>
      <c r="L35" s="148">
        <v>44933</v>
      </c>
      <c r="M35" s="130">
        <v>44936</v>
      </c>
      <c r="N35" s="148">
        <f t="shared" ref="N35" si="68">L35</f>
        <v>44933</v>
      </c>
      <c r="O35" s="148">
        <f t="shared" ref="O35" si="69">N35+P35-1</f>
        <v>44938</v>
      </c>
      <c r="P35" s="121">
        <f t="shared" ref="P35:P61" si="70">IF(IF(J35="",0,IF(K35="",0,K35-J35))="",0,K35-J35+1)</f>
        <v>6</v>
      </c>
      <c r="Q35" s="125">
        <f t="shared" ca="1" si="23"/>
        <v>4</v>
      </c>
      <c r="R35" s="125">
        <f t="shared" ca="1" si="24"/>
        <v>2</v>
      </c>
      <c r="S35" s="149" t="s">
        <v>521</v>
      </c>
    </row>
    <row r="36" spans="1:19" ht="14.4">
      <c r="A36" s="248">
        <f t="shared" si="67"/>
        <v>34</v>
      </c>
      <c r="B36" s="121" t="s">
        <v>231</v>
      </c>
      <c r="D36" s="121" t="s">
        <v>522</v>
      </c>
      <c r="E36" s="197" t="s">
        <v>254</v>
      </c>
      <c r="F36" s="393" t="s">
        <v>279</v>
      </c>
      <c r="G36" s="149" t="s">
        <v>508</v>
      </c>
      <c r="H36" s="149" t="s">
        <v>508</v>
      </c>
      <c r="I36" s="149" t="s">
        <v>508</v>
      </c>
      <c r="J36" s="148">
        <f t="shared" ref="J36:J50" si="71">K35+1</f>
        <v>44934</v>
      </c>
      <c r="K36" s="148">
        <f>J36+6</f>
        <v>44940</v>
      </c>
      <c r="L36" s="148">
        <v>44937</v>
      </c>
      <c r="M36" s="148">
        <v>44943</v>
      </c>
      <c r="N36" s="130">
        <f t="shared" ref="N36" si="72">IF(L36="",IF(M35="",O35+1,M35+1),L36)</f>
        <v>44937</v>
      </c>
      <c r="O36" s="130">
        <f t="shared" ref="O36" si="73">IF(N36="","",N36+P36-1)</f>
        <v>44943</v>
      </c>
      <c r="P36" s="121">
        <f t="shared" si="70"/>
        <v>7</v>
      </c>
      <c r="Q36" s="125">
        <f t="shared" ca="1" si="23"/>
        <v>7</v>
      </c>
      <c r="R36" s="125">
        <f t="shared" ca="1" si="24"/>
        <v>0</v>
      </c>
      <c r="S36" s="149"/>
    </row>
    <row r="37" spans="1:19" ht="14.4">
      <c r="A37" s="248">
        <f t="shared" si="67"/>
        <v>35</v>
      </c>
      <c r="B37" s="121" t="s">
        <v>231</v>
      </c>
      <c r="D37" s="197" t="s">
        <v>523</v>
      </c>
      <c r="E37" s="197" t="s">
        <v>274</v>
      </c>
      <c r="F37" s="393" t="s">
        <v>279</v>
      </c>
      <c r="G37" s="149" t="s">
        <v>508</v>
      </c>
      <c r="H37" s="149" t="s">
        <v>508</v>
      </c>
      <c r="I37" s="149" t="s">
        <v>508</v>
      </c>
      <c r="J37" s="148">
        <f t="shared" si="71"/>
        <v>44941</v>
      </c>
      <c r="K37" s="148">
        <f>J37+5</f>
        <v>44946</v>
      </c>
      <c r="L37" s="148">
        <v>44944</v>
      </c>
      <c r="M37" s="148">
        <v>44949</v>
      </c>
      <c r="N37" s="148">
        <f t="shared" ref="N37" si="74">L37</f>
        <v>44944</v>
      </c>
      <c r="O37" s="148">
        <f t="shared" ref="O37" si="75">N37+P37-1</f>
        <v>44949</v>
      </c>
      <c r="P37" s="121">
        <f t="shared" si="70"/>
        <v>6</v>
      </c>
      <c r="Q37" s="125">
        <f t="shared" ca="1" si="23"/>
        <v>6</v>
      </c>
      <c r="R37" s="125">
        <f t="shared" ca="1" si="24"/>
        <v>0</v>
      </c>
      <c r="S37" s="149"/>
    </row>
    <row r="38" spans="1:19" ht="14.4">
      <c r="A38" s="248">
        <f t="shared" si="67"/>
        <v>36</v>
      </c>
      <c r="B38" s="121" t="s">
        <v>231</v>
      </c>
      <c r="D38" s="149" t="s">
        <v>524</v>
      </c>
      <c r="E38" s="197" t="s">
        <v>274</v>
      </c>
      <c r="F38" s="393" t="s">
        <v>279</v>
      </c>
      <c r="G38" s="149"/>
      <c r="H38" s="149"/>
      <c r="I38" s="149"/>
      <c r="J38" s="148">
        <f t="shared" si="71"/>
        <v>44947</v>
      </c>
      <c r="K38" s="148">
        <f>J38+1+1</f>
        <v>44949</v>
      </c>
      <c r="L38" s="148">
        <v>44950</v>
      </c>
      <c r="M38" s="148">
        <v>44951</v>
      </c>
      <c r="N38" s="130">
        <f t="shared" ref="N38" si="76">IF(L38="",IF(M37="",O37+1,M37+1),L38)</f>
        <v>44950</v>
      </c>
      <c r="O38" s="130">
        <f t="shared" ref="O38" si="77">IF(N38="","",N38+P38-1)</f>
        <v>44952</v>
      </c>
      <c r="P38" s="121">
        <f t="shared" si="70"/>
        <v>3</v>
      </c>
      <c r="Q38" s="125">
        <f t="shared" ca="1" si="23"/>
        <v>2</v>
      </c>
      <c r="R38" s="125">
        <f t="shared" ca="1" si="24"/>
        <v>1</v>
      </c>
      <c r="S38" s="149"/>
    </row>
    <row r="39" spans="1:19" ht="28.8">
      <c r="A39" s="248">
        <f t="shared" si="67"/>
        <v>37</v>
      </c>
      <c r="B39" s="121" t="s">
        <v>231</v>
      </c>
      <c r="D39" s="197" t="s">
        <v>525</v>
      </c>
      <c r="E39" s="197" t="s">
        <v>254</v>
      </c>
      <c r="F39" s="402" t="s">
        <v>281</v>
      </c>
      <c r="G39" s="149" t="s">
        <v>508</v>
      </c>
      <c r="H39" s="149" t="s">
        <v>508</v>
      </c>
      <c r="I39" s="149" t="s">
        <v>508</v>
      </c>
      <c r="J39" s="148">
        <f t="shared" si="71"/>
        <v>44950</v>
      </c>
      <c r="K39" s="148">
        <f>J39+5+1</f>
        <v>44956</v>
      </c>
      <c r="L39" s="148">
        <v>44953</v>
      </c>
      <c r="M39" s="148">
        <v>44961</v>
      </c>
      <c r="N39" s="148">
        <f t="shared" ref="N39" si="78">L39</f>
        <v>44953</v>
      </c>
      <c r="O39" s="148">
        <f t="shared" ref="O39" si="79">N39+P39-1</f>
        <v>44959</v>
      </c>
      <c r="P39" s="121">
        <f t="shared" si="70"/>
        <v>7</v>
      </c>
      <c r="Q39" s="125">
        <f t="shared" ca="1" si="23"/>
        <v>9</v>
      </c>
      <c r="R39" s="125">
        <f t="shared" ca="1" si="24"/>
        <v>-2</v>
      </c>
      <c r="S39" s="149" t="s">
        <v>521</v>
      </c>
    </row>
    <row r="40" spans="1:19" ht="28.8">
      <c r="A40" s="248">
        <f t="shared" si="67"/>
        <v>38</v>
      </c>
      <c r="B40" s="121" t="s">
        <v>231</v>
      </c>
      <c r="D40" s="197" t="s">
        <v>526</v>
      </c>
      <c r="E40" s="197" t="s">
        <v>400</v>
      </c>
      <c r="F40" s="393" t="s">
        <v>279</v>
      </c>
      <c r="G40" s="149" t="s">
        <v>508</v>
      </c>
      <c r="H40" s="149" t="s">
        <v>508</v>
      </c>
      <c r="I40" s="149" t="s">
        <v>508</v>
      </c>
      <c r="J40" s="148">
        <f t="shared" si="71"/>
        <v>44957</v>
      </c>
      <c r="K40" s="148">
        <f>J40+4</f>
        <v>44961</v>
      </c>
      <c r="L40" s="148">
        <v>44963</v>
      </c>
      <c r="M40" s="148">
        <v>44964</v>
      </c>
      <c r="N40" s="130">
        <f t="shared" ref="N40" si="80">IF(L40="",IF(M39="",O39+1,M39+1),L40)</f>
        <v>44963</v>
      </c>
      <c r="O40" s="130">
        <f t="shared" ref="O40" si="81">IF(N40="","",N40+P40-1)</f>
        <v>44967</v>
      </c>
      <c r="P40" s="121">
        <f t="shared" si="70"/>
        <v>5</v>
      </c>
      <c r="Q40" s="125">
        <f t="shared" ca="1" si="23"/>
        <v>2</v>
      </c>
      <c r="R40" s="125">
        <f t="shared" ca="1" si="24"/>
        <v>3</v>
      </c>
      <c r="S40" s="149" t="s">
        <v>521</v>
      </c>
    </row>
    <row r="41" spans="1:19" ht="28.8">
      <c r="A41" s="248">
        <f t="shared" si="67"/>
        <v>39</v>
      </c>
      <c r="B41" s="121" t="s">
        <v>231</v>
      </c>
      <c r="D41" s="197" t="s">
        <v>527</v>
      </c>
      <c r="E41" s="197" t="s">
        <v>400</v>
      </c>
      <c r="F41" s="393" t="s">
        <v>279</v>
      </c>
      <c r="G41" s="149" t="s">
        <v>508</v>
      </c>
      <c r="H41" s="149" t="s">
        <v>508</v>
      </c>
      <c r="I41" s="149" t="s">
        <v>508</v>
      </c>
      <c r="J41" s="148">
        <f t="shared" si="71"/>
        <v>44962</v>
      </c>
      <c r="K41" s="148">
        <f>J41+2+2</f>
        <v>44966</v>
      </c>
      <c r="L41" s="148">
        <v>44965</v>
      </c>
      <c r="M41" s="148">
        <v>44972</v>
      </c>
      <c r="N41" s="148">
        <f t="shared" ref="N41" si="82">L41</f>
        <v>44965</v>
      </c>
      <c r="O41" s="148">
        <f t="shared" ref="O41" si="83">N41+P41-1</f>
        <v>44969</v>
      </c>
      <c r="P41" s="121">
        <f t="shared" si="70"/>
        <v>5</v>
      </c>
      <c r="Q41" s="125">
        <f t="shared" ca="1" si="23"/>
        <v>8</v>
      </c>
      <c r="R41" s="125">
        <f t="shared" ca="1" si="24"/>
        <v>-3</v>
      </c>
      <c r="S41" s="149" t="s">
        <v>521</v>
      </c>
    </row>
    <row r="42" spans="1:19" ht="28.8">
      <c r="A42" s="248">
        <f t="shared" si="67"/>
        <v>40</v>
      </c>
      <c r="B42" s="121" t="s">
        <v>231</v>
      </c>
      <c r="D42" s="197" t="s">
        <v>528</v>
      </c>
      <c r="E42" s="197" t="s">
        <v>400</v>
      </c>
      <c r="F42" s="393" t="s">
        <v>279</v>
      </c>
      <c r="G42" s="149"/>
      <c r="H42" s="149"/>
      <c r="I42" s="149"/>
      <c r="J42" s="148">
        <f t="shared" si="71"/>
        <v>44967</v>
      </c>
      <c r="K42" s="148">
        <f>J42+5</f>
        <v>44972</v>
      </c>
      <c r="L42" s="148">
        <v>44973</v>
      </c>
      <c r="M42" s="148">
        <f>L42+4</f>
        <v>44977</v>
      </c>
      <c r="N42" s="130">
        <f t="shared" ref="N42" si="84">IF(L42="",IF(M41="",O41+1,M41+1),L42)</f>
        <v>44973</v>
      </c>
      <c r="O42" s="130">
        <f t="shared" ref="O42" si="85">IF(N42="","",N42+P42-1)</f>
        <v>44978</v>
      </c>
      <c r="P42" s="121">
        <f t="shared" si="70"/>
        <v>6</v>
      </c>
      <c r="Q42" s="125">
        <f t="shared" ca="1" si="23"/>
        <v>5</v>
      </c>
      <c r="R42" s="125">
        <f t="shared" ca="1" si="24"/>
        <v>1</v>
      </c>
      <c r="S42" s="149" t="s">
        <v>521</v>
      </c>
    </row>
    <row r="43" spans="1:19" ht="14.4">
      <c r="A43" s="248">
        <f t="shared" si="67"/>
        <v>41</v>
      </c>
      <c r="B43" s="121" t="s">
        <v>258</v>
      </c>
      <c r="D43" s="197" t="s">
        <v>529</v>
      </c>
      <c r="E43" s="197" t="s">
        <v>400</v>
      </c>
      <c r="F43" s="393" t="s">
        <v>270</v>
      </c>
      <c r="G43" s="149"/>
      <c r="H43" s="149"/>
      <c r="I43" s="149"/>
      <c r="J43" s="148">
        <f t="shared" si="71"/>
        <v>44973</v>
      </c>
      <c r="K43" s="148">
        <f>J43+3+1+1</f>
        <v>44978</v>
      </c>
      <c r="L43" s="148">
        <f>M42+1</f>
        <v>44978</v>
      </c>
      <c r="M43" s="148">
        <f>L43+2</f>
        <v>44980</v>
      </c>
      <c r="N43" s="130">
        <f>L43</f>
        <v>44978</v>
      </c>
      <c r="O43" s="130">
        <f>N43+P43-1</f>
        <v>44983</v>
      </c>
      <c r="P43" s="121">
        <f t="shared" si="70"/>
        <v>6</v>
      </c>
      <c r="Q43" s="125">
        <f t="shared" ca="1" si="23"/>
        <v>3</v>
      </c>
      <c r="R43" s="125">
        <f t="shared" ca="1" si="24"/>
        <v>3</v>
      </c>
      <c r="S43" s="149"/>
    </row>
    <row r="44" spans="1:19" ht="14.4">
      <c r="A44" s="248">
        <f t="shared" si="67"/>
        <v>42</v>
      </c>
      <c r="B44" s="121" t="s">
        <v>231</v>
      </c>
      <c r="D44" s="197" t="s">
        <v>530</v>
      </c>
      <c r="E44" s="197" t="s">
        <v>400</v>
      </c>
      <c r="F44" s="393" t="s">
        <v>270</v>
      </c>
      <c r="G44" s="149"/>
      <c r="H44" s="149"/>
      <c r="I44" s="149"/>
      <c r="J44" s="148">
        <f t="shared" si="71"/>
        <v>44979</v>
      </c>
      <c r="K44" s="148">
        <f>J44+1</f>
        <v>44980</v>
      </c>
      <c r="L44" s="148">
        <v>44984</v>
      </c>
      <c r="M44" s="148">
        <v>44986</v>
      </c>
      <c r="N44" s="130">
        <f t="shared" ref="N44:N61" si="86">IF(L44="",IF(M43="",O43+1,M43+1),L44)</f>
        <v>44984</v>
      </c>
      <c r="O44" s="130">
        <f t="shared" ref="O44:O61" si="87">+N44+P44-1</f>
        <v>44985</v>
      </c>
      <c r="P44" s="121">
        <f t="shared" si="70"/>
        <v>2</v>
      </c>
      <c r="Q44" s="125">
        <f t="shared" ca="1" si="23"/>
        <v>3</v>
      </c>
      <c r="R44" s="125">
        <f t="shared" ca="1" si="24"/>
        <v>-1</v>
      </c>
      <c r="S44" s="149"/>
    </row>
    <row r="45" spans="1:19" ht="14.4">
      <c r="A45" s="248">
        <f t="shared" si="67"/>
        <v>43</v>
      </c>
      <c r="B45" s="121" t="s">
        <v>231</v>
      </c>
      <c r="D45" s="197" t="s">
        <v>531</v>
      </c>
      <c r="E45" s="197" t="s">
        <v>274</v>
      </c>
      <c r="F45" s="393" t="s">
        <v>279</v>
      </c>
      <c r="G45" s="149" t="s">
        <v>508</v>
      </c>
      <c r="H45" s="149" t="s">
        <v>508</v>
      </c>
      <c r="I45" s="149" t="s">
        <v>508</v>
      </c>
      <c r="J45" s="148">
        <f t="shared" si="71"/>
        <v>44981</v>
      </c>
      <c r="K45" s="148">
        <f>J45+4+2</f>
        <v>44987</v>
      </c>
      <c r="L45" s="148">
        <v>44987</v>
      </c>
      <c r="M45" s="148">
        <v>44993</v>
      </c>
      <c r="N45" s="130">
        <f t="shared" si="86"/>
        <v>44987</v>
      </c>
      <c r="O45" s="130">
        <f t="shared" si="87"/>
        <v>44993</v>
      </c>
      <c r="P45" s="121">
        <f t="shared" si="70"/>
        <v>7</v>
      </c>
      <c r="Q45" s="125">
        <f t="shared" ref="Q45:Q61" ca="1" si="88">IF(L45="",0,IF(M45="",TODAY()-L45,M45-L45+1))</f>
        <v>7</v>
      </c>
      <c r="R45" s="125">
        <f t="shared" ref="R45:R61" ca="1" si="89">IF(Q45=0,0,P45-Q45)</f>
        <v>0</v>
      </c>
      <c r="S45" s="149"/>
    </row>
    <row r="46" spans="1:19" ht="14.4">
      <c r="A46" s="248">
        <f t="shared" si="67"/>
        <v>44</v>
      </c>
      <c r="B46" s="121" t="s">
        <v>216</v>
      </c>
      <c r="D46" s="197" t="s">
        <v>532</v>
      </c>
      <c r="E46" s="197" t="s">
        <v>400</v>
      </c>
      <c r="F46" s="393" t="s">
        <v>270</v>
      </c>
      <c r="G46" s="149"/>
      <c r="H46" s="149"/>
      <c r="I46" s="149"/>
      <c r="J46" s="148">
        <f t="shared" si="71"/>
        <v>44988</v>
      </c>
      <c r="K46" s="148">
        <f>J46+3</f>
        <v>44991</v>
      </c>
      <c r="L46" s="148">
        <f>M45+1</f>
        <v>44994</v>
      </c>
      <c r="M46" s="148">
        <f>L46</f>
        <v>44994</v>
      </c>
      <c r="N46" s="130">
        <f t="shared" si="86"/>
        <v>44994</v>
      </c>
      <c r="O46" s="130">
        <f t="shared" si="87"/>
        <v>44997</v>
      </c>
      <c r="P46" s="121">
        <f t="shared" si="70"/>
        <v>4</v>
      </c>
      <c r="Q46" s="125">
        <f t="shared" ca="1" si="88"/>
        <v>1</v>
      </c>
      <c r="R46" s="125">
        <f t="shared" ca="1" si="89"/>
        <v>3</v>
      </c>
      <c r="S46" s="149"/>
    </row>
    <row r="47" spans="1:19" ht="14.4">
      <c r="A47" s="248">
        <f t="shared" si="67"/>
        <v>45</v>
      </c>
      <c r="B47" s="121" t="s">
        <v>231</v>
      </c>
      <c r="D47" s="197" t="s">
        <v>533</v>
      </c>
      <c r="E47" s="197" t="s">
        <v>274</v>
      </c>
      <c r="F47" s="393" t="s">
        <v>279</v>
      </c>
      <c r="G47" s="149"/>
      <c r="H47" s="149"/>
      <c r="I47" s="149"/>
      <c r="J47" s="148">
        <f t="shared" si="71"/>
        <v>44992</v>
      </c>
      <c r="K47" s="148">
        <f>J47+2</f>
        <v>44994</v>
      </c>
      <c r="L47" s="148">
        <v>44995</v>
      </c>
      <c r="M47" s="148">
        <v>44995</v>
      </c>
      <c r="N47" s="130">
        <f t="shared" si="86"/>
        <v>44995</v>
      </c>
      <c r="O47" s="130">
        <f t="shared" si="87"/>
        <v>44997</v>
      </c>
      <c r="P47" s="121">
        <f t="shared" si="70"/>
        <v>3</v>
      </c>
      <c r="Q47" s="125">
        <f t="shared" ca="1" si="88"/>
        <v>1</v>
      </c>
      <c r="R47" s="125">
        <f t="shared" ca="1" si="89"/>
        <v>2</v>
      </c>
    </row>
    <row r="48" spans="1:19" ht="28.8">
      <c r="A48" s="248">
        <f t="shared" si="67"/>
        <v>46</v>
      </c>
      <c r="B48" s="121" t="s">
        <v>231</v>
      </c>
      <c r="D48" s="197" t="s">
        <v>534</v>
      </c>
      <c r="E48" s="197" t="s">
        <v>274</v>
      </c>
      <c r="F48" s="393" t="s">
        <v>279</v>
      </c>
      <c r="G48" s="149"/>
      <c r="H48" s="149"/>
      <c r="I48" s="149"/>
      <c r="J48" s="148">
        <f t="shared" si="71"/>
        <v>44995</v>
      </c>
      <c r="K48" s="148">
        <f>J48+2</f>
        <v>44997</v>
      </c>
      <c r="L48" s="148">
        <v>44995</v>
      </c>
      <c r="M48" s="148">
        <v>44995</v>
      </c>
      <c r="N48" s="130">
        <f t="shared" si="86"/>
        <v>44995</v>
      </c>
      <c r="O48" s="130">
        <f t="shared" si="87"/>
        <v>44997</v>
      </c>
      <c r="P48" s="121">
        <f t="shared" si="70"/>
        <v>3</v>
      </c>
      <c r="Q48" s="125">
        <f t="shared" ca="1" si="88"/>
        <v>1</v>
      </c>
      <c r="R48" s="125">
        <f t="shared" ca="1" si="89"/>
        <v>2</v>
      </c>
    </row>
    <row r="49" spans="1:18" ht="28.8">
      <c r="A49" s="248">
        <f t="shared" si="67"/>
        <v>47</v>
      </c>
      <c r="B49" s="121" t="s">
        <v>231</v>
      </c>
      <c r="D49" s="197" t="s">
        <v>535</v>
      </c>
      <c r="E49" s="197" t="s">
        <v>290</v>
      </c>
      <c r="F49" s="393" t="s">
        <v>270</v>
      </c>
      <c r="G49" s="149"/>
      <c r="H49" s="149"/>
      <c r="I49" s="149"/>
      <c r="J49" s="148">
        <f t="shared" si="71"/>
        <v>44998</v>
      </c>
      <c r="K49" s="148">
        <f>J49+2</f>
        <v>45000</v>
      </c>
      <c r="L49" s="148">
        <f>M46+3</f>
        <v>44997</v>
      </c>
      <c r="M49" s="148">
        <f>L49+4</f>
        <v>45001</v>
      </c>
      <c r="N49" s="130">
        <f t="shared" si="86"/>
        <v>44997</v>
      </c>
      <c r="O49" s="130">
        <f t="shared" si="87"/>
        <v>44999</v>
      </c>
      <c r="P49" s="121">
        <f t="shared" si="70"/>
        <v>3</v>
      </c>
      <c r="Q49" s="125">
        <f t="shared" ca="1" si="88"/>
        <v>5</v>
      </c>
      <c r="R49" s="125">
        <f t="shared" ca="1" si="89"/>
        <v>-2</v>
      </c>
    </row>
    <row r="50" spans="1:18" ht="14.4">
      <c r="A50" s="248">
        <f t="shared" si="67"/>
        <v>48</v>
      </c>
      <c r="B50" s="121" t="s">
        <v>536</v>
      </c>
      <c r="D50" s="197" t="s">
        <v>537</v>
      </c>
      <c r="E50" s="197" t="s">
        <v>400</v>
      </c>
      <c r="F50" s="393" t="s">
        <v>270</v>
      </c>
      <c r="G50" s="149"/>
      <c r="H50" s="149"/>
      <c r="I50" s="149"/>
      <c r="J50" s="148">
        <f t="shared" si="71"/>
        <v>45001</v>
      </c>
      <c r="K50" s="148">
        <f>J50+1</f>
        <v>45002</v>
      </c>
      <c r="L50" s="148">
        <v>45002</v>
      </c>
      <c r="M50" s="148">
        <f>L50</f>
        <v>45002</v>
      </c>
      <c r="N50" s="130">
        <f t="shared" si="86"/>
        <v>45002</v>
      </c>
      <c r="O50" s="130">
        <f t="shared" si="87"/>
        <v>45003</v>
      </c>
      <c r="P50" s="121">
        <f t="shared" si="70"/>
        <v>2</v>
      </c>
      <c r="Q50" s="125">
        <f t="shared" ca="1" si="88"/>
        <v>1</v>
      </c>
      <c r="R50" s="125">
        <f t="shared" ca="1" si="89"/>
        <v>1</v>
      </c>
    </row>
    <row r="51" spans="1:18" ht="28.8">
      <c r="A51" s="248">
        <f t="shared" si="67"/>
        <v>49</v>
      </c>
      <c r="B51" s="149" t="s">
        <v>231</v>
      </c>
      <c r="C51" s="149"/>
      <c r="D51" s="197" t="s">
        <v>538</v>
      </c>
      <c r="E51" s="197" t="s">
        <v>400</v>
      </c>
      <c r="F51" s="393" t="s">
        <v>279</v>
      </c>
      <c r="G51" s="149"/>
      <c r="H51" s="149"/>
      <c r="I51" s="149"/>
      <c r="J51" s="148">
        <f>K50+3</f>
        <v>45005</v>
      </c>
      <c r="K51" s="148">
        <f>J51+2</f>
        <v>45007</v>
      </c>
      <c r="L51" s="148">
        <v>45005</v>
      </c>
      <c r="M51" s="148">
        <f>L51+9</f>
        <v>45014</v>
      </c>
      <c r="N51" s="130">
        <f t="shared" si="86"/>
        <v>45005</v>
      </c>
      <c r="O51" s="130">
        <f t="shared" si="87"/>
        <v>45007</v>
      </c>
      <c r="P51" s="121">
        <f t="shared" si="70"/>
        <v>3</v>
      </c>
      <c r="Q51" s="125">
        <f t="shared" ca="1" si="88"/>
        <v>10</v>
      </c>
      <c r="R51" s="125">
        <f t="shared" ca="1" si="89"/>
        <v>-7</v>
      </c>
    </row>
    <row r="52" spans="1:18" ht="14.4">
      <c r="A52" s="248">
        <f t="shared" si="67"/>
        <v>50</v>
      </c>
      <c r="B52" s="149" t="s">
        <v>400</v>
      </c>
      <c r="C52" s="149"/>
      <c r="D52" s="197" t="s">
        <v>539</v>
      </c>
      <c r="E52" s="197" t="s">
        <v>400</v>
      </c>
      <c r="F52" s="393" t="s">
        <v>270</v>
      </c>
      <c r="G52" s="149"/>
      <c r="H52" s="149"/>
      <c r="I52" s="149"/>
      <c r="J52" s="148">
        <f t="shared" ref="J52:J60" si="90">K51+1</f>
        <v>45008</v>
      </c>
      <c r="K52" s="148">
        <f>J52+1</f>
        <v>45009</v>
      </c>
      <c r="L52" s="148">
        <f>M51+1</f>
        <v>45015</v>
      </c>
      <c r="M52" s="148">
        <f>L52+1</f>
        <v>45016</v>
      </c>
      <c r="N52" s="130">
        <f t="shared" si="86"/>
        <v>45015</v>
      </c>
      <c r="O52" s="130">
        <f t="shared" si="87"/>
        <v>45016</v>
      </c>
      <c r="P52" s="121">
        <f t="shared" si="70"/>
        <v>2</v>
      </c>
      <c r="Q52" s="125">
        <f t="shared" ca="1" si="88"/>
        <v>2</v>
      </c>
      <c r="R52" s="125">
        <f t="shared" ca="1" si="89"/>
        <v>0</v>
      </c>
    </row>
    <row r="53" spans="1:18" ht="14.4">
      <c r="A53" s="248">
        <f t="shared" si="67"/>
        <v>51</v>
      </c>
      <c r="B53" s="149" t="s">
        <v>231</v>
      </c>
      <c r="C53" s="149"/>
      <c r="D53" s="197" t="s">
        <v>540</v>
      </c>
      <c r="E53" s="197" t="s">
        <v>215</v>
      </c>
      <c r="F53" s="393" t="s">
        <v>279</v>
      </c>
      <c r="G53" s="149"/>
      <c r="H53" s="149"/>
      <c r="I53" s="149"/>
      <c r="J53" s="148">
        <f t="shared" si="90"/>
        <v>45010</v>
      </c>
      <c r="K53" s="148">
        <f>J53+5</f>
        <v>45015</v>
      </c>
      <c r="L53" s="148">
        <v>45017</v>
      </c>
      <c r="M53" s="148">
        <f>L53+5</f>
        <v>45022</v>
      </c>
      <c r="N53" s="130">
        <f t="shared" si="86"/>
        <v>45017</v>
      </c>
      <c r="O53" s="130">
        <f t="shared" si="87"/>
        <v>45022</v>
      </c>
      <c r="P53" s="121">
        <f t="shared" si="70"/>
        <v>6</v>
      </c>
      <c r="Q53" s="125">
        <f t="shared" ca="1" si="88"/>
        <v>6</v>
      </c>
      <c r="R53" s="125">
        <f t="shared" ca="1" si="89"/>
        <v>0</v>
      </c>
    </row>
    <row r="54" spans="1:18" ht="14.4">
      <c r="A54" s="248">
        <f t="shared" si="67"/>
        <v>52</v>
      </c>
      <c r="B54" s="149" t="s">
        <v>231</v>
      </c>
      <c r="C54" s="149"/>
      <c r="D54" s="197" t="s">
        <v>541</v>
      </c>
      <c r="E54" s="197" t="s">
        <v>274</v>
      </c>
      <c r="F54" s="393" t="s">
        <v>279</v>
      </c>
      <c r="G54" s="149" t="s">
        <v>508</v>
      </c>
      <c r="H54" s="149" t="s">
        <v>508</v>
      </c>
      <c r="I54" s="149" t="s">
        <v>508</v>
      </c>
      <c r="J54" s="148">
        <f t="shared" si="90"/>
        <v>45016</v>
      </c>
      <c r="K54" s="148">
        <f>J54+2</f>
        <v>45018</v>
      </c>
      <c r="L54" s="148">
        <v>45027</v>
      </c>
      <c r="M54" s="148">
        <v>45029</v>
      </c>
      <c r="N54" s="130">
        <f t="shared" si="86"/>
        <v>45027</v>
      </c>
      <c r="O54" s="130">
        <f t="shared" si="87"/>
        <v>45029</v>
      </c>
      <c r="P54" s="121">
        <f t="shared" si="70"/>
        <v>3</v>
      </c>
      <c r="Q54" s="125">
        <f t="shared" ca="1" si="88"/>
        <v>3</v>
      </c>
      <c r="R54" s="125">
        <f t="shared" ca="1" si="89"/>
        <v>0</v>
      </c>
    </row>
    <row r="55" spans="1:18" ht="14.4">
      <c r="A55" s="248">
        <f t="shared" si="67"/>
        <v>53</v>
      </c>
      <c r="B55" s="121" t="s">
        <v>231</v>
      </c>
      <c r="D55" s="197" t="s">
        <v>542</v>
      </c>
      <c r="E55" s="197" t="s">
        <v>254</v>
      </c>
      <c r="F55" s="393" t="s">
        <v>279</v>
      </c>
      <c r="G55" s="149" t="s">
        <v>508</v>
      </c>
      <c r="H55" s="149" t="s">
        <v>508</v>
      </c>
      <c r="I55" s="149" t="s">
        <v>508</v>
      </c>
      <c r="J55" s="148">
        <f t="shared" si="90"/>
        <v>45019</v>
      </c>
      <c r="K55" s="148">
        <f>J55+2+2+2</f>
        <v>45025</v>
      </c>
      <c r="L55" s="148">
        <v>45031</v>
      </c>
      <c r="M55" s="148">
        <v>45037</v>
      </c>
      <c r="N55" s="130">
        <f t="shared" si="86"/>
        <v>45031</v>
      </c>
      <c r="O55" s="130">
        <f t="shared" si="87"/>
        <v>45037</v>
      </c>
      <c r="P55" s="121">
        <f t="shared" si="70"/>
        <v>7</v>
      </c>
      <c r="Q55" s="125">
        <f t="shared" ca="1" si="88"/>
        <v>7</v>
      </c>
      <c r="R55" s="125">
        <f t="shared" ca="1" si="89"/>
        <v>0</v>
      </c>
    </row>
    <row r="56" spans="1:18" ht="14.4">
      <c r="A56" s="248">
        <f t="shared" si="67"/>
        <v>54</v>
      </c>
      <c r="B56" s="121" t="s">
        <v>231</v>
      </c>
      <c r="D56" s="197" t="s">
        <v>543</v>
      </c>
      <c r="E56" s="197" t="s">
        <v>400</v>
      </c>
      <c r="F56" s="393" t="s">
        <v>270</v>
      </c>
      <c r="G56" s="149"/>
      <c r="H56" s="149"/>
      <c r="I56" s="149"/>
      <c r="J56" s="148">
        <f t="shared" si="90"/>
        <v>45026</v>
      </c>
      <c r="K56" s="148">
        <f>J56+3+1+1</f>
        <v>45031</v>
      </c>
      <c r="L56" s="148">
        <v>45044</v>
      </c>
      <c r="M56" s="148">
        <v>45049</v>
      </c>
      <c r="N56" s="130">
        <f t="shared" si="86"/>
        <v>45044</v>
      </c>
      <c r="O56" s="130">
        <f t="shared" si="87"/>
        <v>45049</v>
      </c>
      <c r="P56" s="121">
        <f t="shared" si="70"/>
        <v>6</v>
      </c>
      <c r="Q56" s="125">
        <f t="shared" ca="1" si="88"/>
        <v>6</v>
      </c>
      <c r="R56" s="125">
        <f t="shared" ca="1" si="89"/>
        <v>0</v>
      </c>
    </row>
    <row r="57" spans="1:18" ht="28.8">
      <c r="A57" s="248">
        <f t="shared" si="67"/>
        <v>55</v>
      </c>
      <c r="B57" s="121" t="s">
        <v>231</v>
      </c>
      <c r="D57" s="197" t="s">
        <v>544</v>
      </c>
      <c r="E57" s="197" t="s">
        <v>400</v>
      </c>
      <c r="F57" s="393" t="s">
        <v>270</v>
      </c>
      <c r="G57" s="149"/>
      <c r="H57" s="149"/>
      <c r="I57" s="149"/>
      <c r="J57" s="148">
        <f t="shared" si="90"/>
        <v>45032</v>
      </c>
      <c r="K57" s="148">
        <f>J57+2</f>
        <v>45034</v>
      </c>
      <c r="L57" s="148">
        <v>45050</v>
      </c>
      <c r="M57" s="148">
        <v>45055</v>
      </c>
      <c r="N57" s="130">
        <f t="shared" si="86"/>
        <v>45050</v>
      </c>
      <c r="O57" s="130">
        <f t="shared" si="87"/>
        <v>45052</v>
      </c>
      <c r="P57" s="121">
        <f t="shared" si="70"/>
        <v>3</v>
      </c>
      <c r="Q57" s="125">
        <f t="shared" ca="1" si="88"/>
        <v>6</v>
      </c>
      <c r="R57" s="125">
        <f t="shared" ca="1" si="89"/>
        <v>-3</v>
      </c>
    </row>
    <row r="58" spans="1:18" ht="14.4">
      <c r="A58" s="248">
        <f t="shared" si="67"/>
        <v>56</v>
      </c>
      <c r="B58" s="121" t="s">
        <v>231</v>
      </c>
      <c r="D58" s="197" t="s">
        <v>545</v>
      </c>
      <c r="E58" s="197"/>
      <c r="F58" s="393" t="s">
        <v>270</v>
      </c>
      <c r="G58" s="149"/>
      <c r="H58" s="149"/>
      <c r="I58" s="149"/>
      <c r="J58" s="148">
        <f t="shared" si="90"/>
        <v>45035</v>
      </c>
      <c r="K58" s="148">
        <f>J58+7</f>
        <v>45042</v>
      </c>
      <c r="L58" s="148">
        <v>45056</v>
      </c>
      <c r="M58" s="148">
        <v>45063</v>
      </c>
      <c r="N58" s="130">
        <f t="shared" si="86"/>
        <v>45056</v>
      </c>
      <c r="O58" s="130">
        <f t="shared" si="87"/>
        <v>45063</v>
      </c>
      <c r="P58" s="121">
        <f t="shared" si="70"/>
        <v>8</v>
      </c>
      <c r="Q58" s="125">
        <f t="shared" ca="1" si="88"/>
        <v>8</v>
      </c>
      <c r="R58" s="125">
        <f t="shared" ca="1" si="89"/>
        <v>0</v>
      </c>
    </row>
    <row r="59" spans="1:18" ht="14.4">
      <c r="A59" s="248">
        <f t="shared" si="67"/>
        <v>57</v>
      </c>
      <c r="B59" s="121" t="s">
        <v>536</v>
      </c>
      <c r="D59" s="197" t="s">
        <v>546</v>
      </c>
      <c r="E59" s="197" t="s">
        <v>400</v>
      </c>
      <c r="F59" s="393" t="s">
        <v>270</v>
      </c>
      <c r="G59" s="149"/>
      <c r="H59" s="149"/>
      <c r="I59" s="149"/>
      <c r="J59" s="148">
        <f t="shared" si="90"/>
        <v>45043</v>
      </c>
      <c r="K59" s="148">
        <f>J59+5</f>
        <v>45048</v>
      </c>
      <c r="L59" s="148">
        <v>45064</v>
      </c>
      <c r="M59" s="148">
        <v>45071</v>
      </c>
      <c r="N59" s="130">
        <f t="shared" si="86"/>
        <v>45064</v>
      </c>
      <c r="O59" s="130">
        <f t="shared" si="87"/>
        <v>45069</v>
      </c>
      <c r="P59" s="121">
        <f t="shared" si="70"/>
        <v>6</v>
      </c>
      <c r="Q59" s="125">
        <f t="shared" ca="1" si="88"/>
        <v>8</v>
      </c>
      <c r="R59" s="125">
        <f t="shared" ca="1" si="89"/>
        <v>-2</v>
      </c>
    </row>
    <row r="60" spans="1:18" ht="28.8">
      <c r="A60" s="248">
        <f t="shared" si="67"/>
        <v>58</v>
      </c>
      <c r="B60" s="149" t="s">
        <v>547</v>
      </c>
      <c r="C60" s="149"/>
      <c r="D60" s="197" t="s">
        <v>548</v>
      </c>
      <c r="E60" s="197" t="s">
        <v>400</v>
      </c>
      <c r="F60" s="393" t="s">
        <v>270</v>
      </c>
      <c r="G60" s="149"/>
      <c r="H60" s="149"/>
      <c r="I60" s="149"/>
      <c r="J60" s="148">
        <f t="shared" si="90"/>
        <v>45049</v>
      </c>
      <c r="K60" s="148">
        <f>J60+1</f>
        <v>45050</v>
      </c>
      <c r="L60" s="148">
        <v>45071</v>
      </c>
      <c r="M60" s="148">
        <f>L60+4</f>
        <v>45075</v>
      </c>
      <c r="N60" s="130">
        <f t="shared" si="86"/>
        <v>45071</v>
      </c>
      <c r="O60" s="130">
        <f t="shared" si="87"/>
        <v>45072</v>
      </c>
      <c r="P60" s="121">
        <f t="shared" si="70"/>
        <v>2</v>
      </c>
      <c r="Q60" s="125">
        <f t="shared" ca="1" si="88"/>
        <v>5</v>
      </c>
      <c r="R60" s="125">
        <f t="shared" ca="1" si="89"/>
        <v>-3</v>
      </c>
    </row>
    <row r="61" spans="1:18" ht="43.2">
      <c r="A61" s="248">
        <f t="shared" si="67"/>
        <v>59</v>
      </c>
      <c r="B61" s="149" t="s">
        <v>261</v>
      </c>
      <c r="C61" s="149"/>
      <c r="D61" s="197" t="s">
        <v>549</v>
      </c>
      <c r="E61" s="197" t="s">
        <v>246</v>
      </c>
      <c r="F61" s="393" t="s">
        <v>270</v>
      </c>
      <c r="G61" s="149"/>
      <c r="H61" s="149"/>
      <c r="I61" s="149"/>
      <c r="J61" s="148">
        <v>45075</v>
      </c>
      <c r="K61" s="148">
        <f>J61+1+5+1+4</f>
        <v>45086</v>
      </c>
      <c r="L61" s="148">
        <v>45075</v>
      </c>
      <c r="M61" s="148">
        <v>45087</v>
      </c>
      <c r="N61" s="130">
        <f t="shared" si="86"/>
        <v>45075</v>
      </c>
      <c r="O61" s="130">
        <f t="shared" si="87"/>
        <v>45086</v>
      </c>
      <c r="P61" s="121">
        <f t="shared" si="70"/>
        <v>12</v>
      </c>
      <c r="Q61" s="125">
        <f t="shared" ca="1" si="88"/>
        <v>13</v>
      </c>
      <c r="R61" s="125">
        <f t="shared" ca="1" si="89"/>
        <v>-1</v>
      </c>
    </row>
    <row r="62" spans="1:18" ht="14.4">
      <c r="A62" s="248">
        <f t="shared" si="67"/>
        <v>60</v>
      </c>
      <c r="B62" s="149" t="s">
        <v>231</v>
      </c>
      <c r="C62" s="149"/>
      <c r="D62" s="197" t="s">
        <v>550</v>
      </c>
      <c r="E62" s="197" t="s">
        <v>171</v>
      </c>
      <c r="F62" s="403" t="s">
        <v>284</v>
      </c>
      <c r="G62" s="149"/>
      <c r="H62" s="149"/>
      <c r="I62" s="149"/>
      <c r="J62" s="148"/>
      <c r="K62" s="148"/>
      <c r="L62" s="148">
        <v>45056</v>
      </c>
      <c r="M62" s="148">
        <v>45106</v>
      </c>
      <c r="N62" s="130"/>
      <c r="O62" s="130"/>
      <c r="Q62" s="125"/>
      <c r="R62" s="125"/>
    </row>
    <row r="63" spans="1:18" ht="14.4">
      <c r="A63" s="248">
        <f t="shared" si="67"/>
        <v>61</v>
      </c>
      <c r="B63" s="149" t="s">
        <v>231</v>
      </c>
      <c r="C63" s="149"/>
      <c r="D63" s="197" t="s">
        <v>551</v>
      </c>
      <c r="E63" s="197" t="s">
        <v>171</v>
      </c>
      <c r="F63" s="403" t="s">
        <v>284</v>
      </c>
      <c r="G63" s="149"/>
      <c r="H63" s="149"/>
      <c r="I63" s="149"/>
      <c r="J63" s="148"/>
      <c r="K63" s="148"/>
      <c r="L63" s="148"/>
      <c r="M63" s="148"/>
      <c r="N63" s="130"/>
      <c r="O63" s="130"/>
      <c r="Q63" s="125"/>
      <c r="R63" s="125"/>
    </row>
    <row r="64" spans="1:18" ht="14.4">
      <c r="A64" s="248">
        <f t="shared" si="67"/>
        <v>62</v>
      </c>
      <c r="B64" s="149" t="s">
        <v>231</v>
      </c>
      <c r="C64" s="149"/>
      <c r="D64" s="197" t="s">
        <v>552</v>
      </c>
      <c r="E64" s="197" t="s">
        <v>171</v>
      </c>
      <c r="F64" s="393" t="s">
        <v>270</v>
      </c>
      <c r="G64" s="149"/>
      <c r="H64" s="149"/>
      <c r="I64" s="149"/>
      <c r="J64" s="148"/>
      <c r="K64" s="148"/>
      <c r="L64" s="148"/>
      <c r="M64" s="148"/>
      <c r="N64" s="130"/>
      <c r="O64" s="130"/>
      <c r="Q64" s="125"/>
      <c r="R64" s="125"/>
    </row>
    <row r="65" spans="1:21" ht="14.4">
      <c r="A65" s="248">
        <f t="shared" si="67"/>
        <v>63</v>
      </c>
      <c r="B65" s="149" t="s">
        <v>231</v>
      </c>
      <c r="C65" s="149"/>
      <c r="D65" s="197" t="s">
        <v>553</v>
      </c>
      <c r="E65" s="197" t="s">
        <v>171</v>
      </c>
      <c r="F65" s="122" t="s">
        <v>291</v>
      </c>
      <c r="G65" s="149"/>
      <c r="H65" s="149"/>
      <c r="I65" s="149"/>
      <c r="J65" s="148"/>
      <c r="K65" s="148"/>
      <c r="L65" s="148"/>
      <c r="M65" s="148"/>
      <c r="N65" s="130"/>
      <c r="O65" s="130"/>
      <c r="Q65" s="125"/>
      <c r="R65" s="125"/>
    </row>
    <row r="66" spans="1:21" ht="14.4">
      <c r="A66" s="248">
        <f t="shared" si="67"/>
        <v>64</v>
      </c>
      <c r="B66" s="149" t="s">
        <v>231</v>
      </c>
      <c r="C66" s="149"/>
      <c r="D66" s="494" t="s">
        <v>554</v>
      </c>
      <c r="E66" s="197" t="s">
        <v>216</v>
      </c>
      <c r="F66" s="403" t="s">
        <v>284</v>
      </c>
      <c r="G66" s="149"/>
      <c r="H66" s="149"/>
      <c r="I66" s="149"/>
      <c r="J66" s="158">
        <v>45094</v>
      </c>
      <c r="K66" s="158">
        <v>45100</v>
      </c>
      <c r="L66" s="158">
        <v>45094</v>
      </c>
      <c r="M66" s="148">
        <v>45099</v>
      </c>
      <c r="N66" s="130">
        <f>IF(L66="",IF(M65="",O65+1,M65+1),L66)</f>
        <v>45094</v>
      </c>
      <c r="O66" s="130">
        <f>+N66+P66-1</f>
        <v>45100</v>
      </c>
      <c r="P66" s="121">
        <f>IF(IF(J66="",0,IF(K66="",0,K66-J66))="",0,K66-J66+1)</f>
        <v>7</v>
      </c>
      <c r="Q66" s="125">
        <f ca="1">IF(L66="",0,IF(M66="",TODAY()-L66,M66-L66+1))</f>
        <v>6</v>
      </c>
      <c r="R66" s="125">
        <f ca="1">IF(Q66=0,0,P66-Q66)</f>
        <v>1</v>
      </c>
    </row>
    <row r="67" spans="1:21" ht="14.4">
      <c r="A67" s="248">
        <f t="shared" ref="A67:A98" si="91">ROW() - ROW($A$58) + 56</f>
        <v>65</v>
      </c>
      <c r="B67" s="149" t="s">
        <v>258</v>
      </c>
      <c r="C67" s="149"/>
      <c r="D67" s="494" t="s">
        <v>555</v>
      </c>
      <c r="E67" s="197" t="s">
        <v>400</v>
      </c>
      <c r="F67" s="403" t="s">
        <v>284</v>
      </c>
      <c r="G67" s="149"/>
      <c r="H67" s="149"/>
      <c r="I67" s="149"/>
      <c r="J67" s="148"/>
      <c r="K67" s="148"/>
      <c r="L67" s="148"/>
      <c r="M67" s="148"/>
      <c r="N67" s="130"/>
      <c r="O67" s="130"/>
      <c r="Q67" s="125"/>
      <c r="R67" s="125"/>
    </row>
    <row r="68" spans="1:21" ht="14.4">
      <c r="A68" s="248">
        <f t="shared" si="91"/>
        <v>66</v>
      </c>
      <c r="B68" s="149" t="s">
        <v>231</v>
      </c>
      <c r="C68" s="149"/>
      <c r="D68" s="494" t="s">
        <v>556</v>
      </c>
      <c r="E68" s="258" t="s">
        <v>274</v>
      </c>
      <c r="F68" s="393" t="s">
        <v>279</v>
      </c>
      <c r="G68" s="149"/>
      <c r="H68" s="149"/>
      <c r="I68" s="149"/>
      <c r="J68" s="158">
        <v>45106</v>
      </c>
      <c r="K68" s="158">
        <v>45108</v>
      </c>
      <c r="L68" s="158">
        <v>45106</v>
      </c>
      <c r="M68" s="148">
        <v>45108</v>
      </c>
      <c r="N68" s="130">
        <f t="shared" ref="N68:N73" si="92">IF(L68="",IF(M67="",O67+1,M67+1),L68)</f>
        <v>45106</v>
      </c>
      <c r="O68" s="130">
        <f t="shared" ref="O68:O73" si="93">+N68+P68-1</f>
        <v>45108</v>
      </c>
      <c r="P68" s="121">
        <f t="shared" ref="P68:P73" si="94">IF(IF(J68="",0,IF(K68="",0,K68-J68))="",0,K68-J68+1)</f>
        <v>3</v>
      </c>
      <c r="Q68" s="125">
        <f t="shared" ref="Q68:Q73" ca="1" si="95">IF(L68="",0,IF(M68="",TODAY()-L68,M68-L68+1))</f>
        <v>3</v>
      </c>
      <c r="R68" s="125">
        <f t="shared" ref="R68:R73" ca="1" si="96">IF(Q68=0,0,P68-Q68)</f>
        <v>0</v>
      </c>
    </row>
    <row r="69" spans="1:21" s="587" customFormat="1" ht="43.2">
      <c r="A69" s="248">
        <f t="shared" si="91"/>
        <v>67</v>
      </c>
      <c r="B69" s="149" t="s">
        <v>231</v>
      </c>
      <c r="C69" s="149"/>
      <c r="D69" s="490" t="s">
        <v>557</v>
      </c>
      <c r="E69" s="382" t="s">
        <v>171</v>
      </c>
      <c r="F69" s="393" t="s">
        <v>279</v>
      </c>
      <c r="G69" s="382"/>
      <c r="H69" s="382"/>
      <c r="I69" s="382"/>
      <c r="J69" s="404">
        <v>45110</v>
      </c>
      <c r="K69" s="158">
        <v>45120</v>
      </c>
      <c r="L69" s="158">
        <v>45110</v>
      </c>
      <c r="M69" s="158">
        <v>45120</v>
      </c>
      <c r="N69" s="130">
        <f t="shared" si="92"/>
        <v>45110</v>
      </c>
      <c r="O69" s="130">
        <f t="shared" si="93"/>
        <v>45120</v>
      </c>
      <c r="P69" s="121">
        <f t="shared" si="94"/>
        <v>11</v>
      </c>
      <c r="Q69" s="125">
        <f t="shared" ca="1" si="95"/>
        <v>11</v>
      </c>
      <c r="R69" s="125">
        <f t="shared" ca="1" si="96"/>
        <v>0</v>
      </c>
      <c r="S69" s="382"/>
      <c r="T69" s="382"/>
      <c r="U69" s="382"/>
    </row>
    <row r="70" spans="1:21" s="587" customFormat="1" ht="14.4">
      <c r="A70" s="248">
        <f t="shared" si="91"/>
        <v>68</v>
      </c>
      <c r="B70" s="149" t="s">
        <v>231</v>
      </c>
      <c r="C70" s="149"/>
      <c r="D70" s="490" t="s">
        <v>558</v>
      </c>
      <c r="E70" s="258" t="s">
        <v>274</v>
      </c>
      <c r="F70" s="393" t="s">
        <v>279</v>
      </c>
      <c r="G70" s="382"/>
      <c r="H70" s="382"/>
      <c r="I70" s="382"/>
      <c r="J70" s="158">
        <v>45126</v>
      </c>
      <c r="K70" s="158">
        <v>45131</v>
      </c>
      <c r="L70" s="158">
        <v>45126</v>
      </c>
      <c r="M70" s="158">
        <v>45131</v>
      </c>
      <c r="N70" s="130">
        <f t="shared" si="92"/>
        <v>45126</v>
      </c>
      <c r="O70" s="130">
        <f t="shared" si="93"/>
        <v>45131</v>
      </c>
      <c r="P70" s="121">
        <f t="shared" si="94"/>
        <v>6</v>
      </c>
      <c r="Q70" s="125">
        <f t="shared" ca="1" si="95"/>
        <v>6</v>
      </c>
      <c r="R70" s="125">
        <f t="shared" ca="1" si="96"/>
        <v>0</v>
      </c>
      <c r="S70" s="382"/>
      <c r="T70" s="382"/>
      <c r="U70" s="382"/>
    </row>
    <row r="71" spans="1:21" s="587" customFormat="1" ht="14.4">
      <c r="A71" s="248">
        <f t="shared" si="91"/>
        <v>69</v>
      </c>
      <c r="B71" s="149" t="s">
        <v>231</v>
      </c>
      <c r="C71" s="149"/>
      <c r="D71" s="490" t="s">
        <v>559</v>
      </c>
      <c r="E71" s="588" t="s">
        <v>400</v>
      </c>
      <c r="F71" s="393" t="s">
        <v>279</v>
      </c>
      <c r="G71" s="382"/>
      <c r="H71" s="382"/>
      <c r="I71" s="382"/>
      <c r="J71" s="158">
        <f>K70+1</f>
        <v>45132</v>
      </c>
      <c r="K71" s="158">
        <f>J71+6</f>
        <v>45138</v>
      </c>
      <c r="L71" s="158">
        <v>45132</v>
      </c>
      <c r="M71" s="158">
        <v>45139</v>
      </c>
      <c r="N71" s="130">
        <f t="shared" si="92"/>
        <v>45132</v>
      </c>
      <c r="O71" s="130">
        <f t="shared" si="93"/>
        <v>45138</v>
      </c>
      <c r="P71" s="121">
        <f t="shared" si="94"/>
        <v>7</v>
      </c>
      <c r="Q71" s="125">
        <f t="shared" ca="1" si="95"/>
        <v>8</v>
      </c>
      <c r="R71" s="125">
        <f t="shared" ca="1" si="96"/>
        <v>-1</v>
      </c>
      <c r="S71" s="382"/>
      <c r="T71" s="382"/>
      <c r="U71" s="382"/>
    </row>
    <row r="72" spans="1:21" s="587" customFormat="1" ht="28.8">
      <c r="A72" s="248">
        <f t="shared" si="91"/>
        <v>70</v>
      </c>
      <c r="B72" s="149" t="s">
        <v>231</v>
      </c>
      <c r="C72" s="149"/>
      <c r="D72" s="490" t="s">
        <v>560</v>
      </c>
      <c r="E72" s="258" t="s">
        <v>274</v>
      </c>
      <c r="F72" s="393" t="s">
        <v>279</v>
      </c>
      <c r="G72" s="382"/>
      <c r="H72" s="382"/>
      <c r="I72" s="382"/>
      <c r="J72" s="158">
        <v>45143</v>
      </c>
      <c r="K72" s="158">
        <v>45147</v>
      </c>
      <c r="L72" s="158">
        <v>45143</v>
      </c>
      <c r="M72" s="158">
        <v>45149</v>
      </c>
      <c r="N72" s="130">
        <f t="shared" si="92"/>
        <v>45143</v>
      </c>
      <c r="O72" s="130">
        <f t="shared" si="93"/>
        <v>45147</v>
      </c>
      <c r="P72" s="121">
        <f t="shared" si="94"/>
        <v>5</v>
      </c>
      <c r="Q72" s="125">
        <f t="shared" ca="1" si="95"/>
        <v>7</v>
      </c>
      <c r="R72" s="125">
        <f t="shared" ca="1" si="96"/>
        <v>-2</v>
      </c>
      <c r="S72" s="382"/>
      <c r="T72" s="382"/>
      <c r="U72" s="382"/>
    </row>
    <row r="73" spans="1:21" s="587" customFormat="1" ht="14.4">
      <c r="A73" s="248">
        <f t="shared" si="91"/>
        <v>71</v>
      </c>
      <c r="B73" s="149" t="s">
        <v>231</v>
      </c>
      <c r="C73" s="149"/>
      <c r="D73" s="490" t="s">
        <v>561</v>
      </c>
      <c r="E73" s="382" t="s">
        <v>171</v>
      </c>
      <c r="F73" s="393" t="s">
        <v>279</v>
      </c>
      <c r="G73" s="382"/>
      <c r="H73" s="382"/>
      <c r="I73" s="382"/>
      <c r="J73" s="158">
        <v>45152</v>
      </c>
      <c r="K73" s="158">
        <v>45156</v>
      </c>
      <c r="L73" s="158">
        <v>45152</v>
      </c>
      <c r="M73" s="158">
        <v>45159</v>
      </c>
      <c r="N73" s="130">
        <f t="shared" si="92"/>
        <v>45152</v>
      </c>
      <c r="O73" s="130">
        <f t="shared" si="93"/>
        <v>45156</v>
      </c>
      <c r="P73" s="121">
        <f t="shared" si="94"/>
        <v>5</v>
      </c>
      <c r="Q73" s="125">
        <f t="shared" ca="1" si="95"/>
        <v>8</v>
      </c>
      <c r="R73" s="125">
        <f t="shared" ca="1" si="96"/>
        <v>-3</v>
      </c>
      <c r="S73" s="387"/>
      <c r="T73" s="121"/>
      <c r="U73" s="382"/>
    </row>
    <row r="74" spans="1:21" s="587" customFormat="1" ht="14.4">
      <c r="A74" s="248">
        <f t="shared" si="91"/>
        <v>72</v>
      </c>
      <c r="B74" s="149" t="s">
        <v>231</v>
      </c>
      <c r="C74" s="149"/>
      <c r="D74" s="490" t="s">
        <v>562</v>
      </c>
      <c r="E74" s="258" t="s">
        <v>274</v>
      </c>
      <c r="F74" s="393" t="s">
        <v>279</v>
      </c>
      <c r="G74" s="382"/>
      <c r="H74" s="382"/>
      <c r="I74" s="382"/>
      <c r="J74" s="218"/>
      <c r="K74" s="218"/>
      <c r="L74" s="218"/>
      <c r="M74" s="218"/>
      <c r="N74" s="130"/>
      <c r="O74" s="130"/>
      <c r="P74" s="121"/>
      <c r="Q74" s="125"/>
      <c r="R74" s="125"/>
      <c r="S74" s="387"/>
      <c r="T74" s="121"/>
      <c r="U74" s="382"/>
    </row>
    <row r="75" spans="1:21" s="587" customFormat="1" ht="14.4">
      <c r="A75" s="248">
        <f t="shared" si="91"/>
        <v>73</v>
      </c>
      <c r="B75" s="149" t="s">
        <v>231</v>
      </c>
      <c r="C75" s="149"/>
      <c r="D75" s="490" t="s">
        <v>563</v>
      </c>
      <c r="E75" s="258" t="s">
        <v>274</v>
      </c>
      <c r="F75" s="393" t="s">
        <v>279</v>
      </c>
      <c r="G75" s="382"/>
      <c r="H75" s="382"/>
      <c r="I75" s="382"/>
      <c r="J75" s="218"/>
      <c r="K75" s="218"/>
      <c r="L75" s="218"/>
      <c r="M75" s="218"/>
      <c r="N75" s="130"/>
      <c r="O75" s="130"/>
      <c r="P75" s="121"/>
      <c r="Q75" s="125"/>
      <c r="R75" s="125"/>
      <c r="S75" s="387"/>
      <c r="T75" s="121"/>
      <c r="U75" s="382"/>
    </row>
    <row r="76" spans="1:21" s="587" customFormat="1" ht="28.8">
      <c r="A76" s="248">
        <f t="shared" si="91"/>
        <v>74</v>
      </c>
      <c r="B76" s="149" t="s">
        <v>231</v>
      </c>
      <c r="C76" s="149"/>
      <c r="D76" s="490" t="s">
        <v>564</v>
      </c>
      <c r="E76" s="258" t="s">
        <v>274</v>
      </c>
      <c r="F76" s="393" t="s">
        <v>279</v>
      </c>
      <c r="G76" s="382"/>
      <c r="H76" s="382"/>
      <c r="I76" s="382"/>
      <c r="J76" s="218"/>
      <c r="K76" s="218"/>
      <c r="L76" s="218"/>
      <c r="M76" s="218"/>
      <c r="N76" s="130"/>
      <c r="O76" s="130"/>
      <c r="P76" s="121"/>
      <c r="Q76" s="125"/>
      <c r="R76" s="125"/>
      <c r="S76" s="387"/>
      <c r="T76" s="121"/>
      <c r="U76" s="382"/>
    </row>
    <row r="77" spans="1:21" s="587" customFormat="1" ht="14.4">
      <c r="A77" s="248">
        <f t="shared" si="91"/>
        <v>75</v>
      </c>
      <c r="B77" s="149" t="s">
        <v>231</v>
      </c>
      <c r="C77" s="149"/>
      <c r="D77" s="490" t="s">
        <v>565</v>
      </c>
      <c r="E77" s="258" t="s">
        <v>274</v>
      </c>
      <c r="F77" s="393" t="s">
        <v>279</v>
      </c>
      <c r="G77" s="382"/>
      <c r="H77" s="382"/>
      <c r="I77" s="382"/>
      <c r="J77" s="218"/>
      <c r="K77" s="218"/>
      <c r="L77" s="218"/>
      <c r="M77" s="218"/>
      <c r="N77" s="130"/>
      <c r="O77" s="130"/>
      <c r="P77" s="121"/>
      <c r="Q77" s="125"/>
      <c r="R77" s="125"/>
      <c r="S77" s="387"/>
      <c r="T77" s="121"/>
      <c r="U77" s="382"/>
    </row>
    <row r="78" spans="1:21" s="587" customFormat="1" ht="14.4">
      <c r="A78" s="248">
        <f t="shared" si="91"/>
        <v>76</v>
      </c>
      <c r="B78" s="149" t="s">
        <v>231</v>
      </c>
      <c r="C78" s="149"/>
      <c r="D78" s="490" t="s">
        <v>566</v>
      </c>
      <c r="E78" s="258" t="s">
        <v>274</v>
      </c>
      <c r="F78" s="393" t="s">
        <v>279</v>
      </c>
      <c r="G78" s="382"/>
      <c r="H78" s="382"/>
      <c r="I78" s="382"/>
      <c r="J78" s="158">
        <v>45167</v>
      </c>
      <c r="K78" s="158">
        <v>45170</v>
      </c>
      <c r="L78" s="158">
        <v>45167</v>
      </c>
      <c r="M78" s="158">
        <v>45170</v>
      </c>
      <c r="N78" s="130">
        <f t="shared" ref="N78:N84" si="97">IF(L78="",IF(M77="",O77+1,M77+1),L78)</f>
        <v>45167</v>
      </c>
      <c r="O78" s="130">
        <f t="shared" ref="O78:O86" si="98">+N78+P78-1</f>
        <v>45170</v>
      </c>
      <c r="P78" s="121">
        <f t="shared" ref="P78:P86" si="99">IF(IF(J78="",0,IF(K78="",0,K78-J78))="",0,K78-J78+1)</f>
        <v>4</v>
      </c>
      <c r="Q78" s="125">
        <f t="shared" ref="Q78:Q86" ca="1" si="100">IF(L78="",0,IF(M78="",TODAY()-L78,M78-L78+1))</f>
        <v>4</v>
      </c>
      <c r="R78" s="125">
        <f t="shared" ref="R78:R86" ca="1" si="101">IF(Q78=0,0,P78-Q78)</f>
        <v>0</v>
      </c>
      <c r="S78" s="387">
        <f>S76+S77</f>
        <v>0</v>
      </c>
      <c r="T78" s="121">
        <v>108478</v>
      </c>
      <c r="U78" s="382"/>
    </row>
    <row r="79" spans="1:21" s="587" customFormat="1" ht="14.4">
      <c r="A79" s="248">
        <f t="shared" si="91"/>
        <v>77</v>
      </c>
      <c r="B79" s="218" t="s">
        <v>231</v>
      </c>
      <c r="C79" s="218"/>
      <c r="D79" s="495" t="s">
        <v>567</v>
      </c>
      <c r="E79" s="258" t="s">
        <v>274</v>
      </c>
      <c r="F79" s="381" t="s">
        <v>279</v>
      </c>
      <c r="G79" s="382"/>
      <c r="H79" s="382"/>
      <c r="I79" s="382"/>
      <c r="J79" s="218"/>
      <c r="K79" s="218"/>
      <c r="L79" s="218"/>
      <c r="M79" s="218"/>
      <c r="N79" s="130">
        <f t="shared" si="97"/>
        <v>45171</v>
      </c>
      <c r="O79" s="130">
        <f t="shared" si="98"/>
        <v>45171</v>
      </c>
      <c r="P79" s="121">
        <f t="shared" si="99"/>
        <v>1</v>
      </c>
      <c r="Q79" s="125">
        <f t="shared" ca="1" si="100"/>
        <v>0</v>
      </c>
      <c r="R79" s="125">
        <f t="shared" ca="1" si="101"/>
        <v>0</v>
      </c>
      <c r="S79" s="387"/>
      <c r="T79" s="121"/>
      <c r="U79" s="382"/>
    </row>
    <row r="80" spans="1:21" s="587" customFormat="1" ht="14.4">
      <c r="A80" s="248">
        <f t="shared" si="91"/>
        <v>78</v>
      </c>
      <c r="B80" s="218" t="s">
        <v>231</v>
      </c>
      <c r="C80" s="218"/>
      <c r="D80" s="495" t="s">
        <v>568</v>
      </c>
      <c r="E80" s="258" t="s">
        <v>274</v>
      </c>
      <c r="F80" s="381" t="s">
        <v>279</v>
      </c>
      <c r="G80" s="382"/>
      <c r="H80" s="382"/>
      <c r="I80" s="382"/>
      <c r="J80" s="218"/>
      <c r="K80" s="218"/>
      <c r="L80" s="218"/>
      <c r="M80" s="218"/>
      <c r="N80" s="130">
        <f t="shared" si="97"/>
        <v>45172</v>
      </c>
      <c r="O80" s="130">
        <f t="shared" si="98"/>
        <v>45172</v>
      </c>
      <c r="P80" s="121">
        <f t="shared" si="99"/>
        <v>1</v>
      </c>
      <c r="Q80" s="125">
        <f t="shared" ca="1" si="100"/>
        <v>0</v>
      </c>
      <c r="R80" s="125">
        <f t="shared" ca="1" si="101"/>
        <v>0</v>
      </c>
      <c r="S80" s="387"/>
      <c r="T80" s="121">
        <f>T78-S78</f>
        <v>108478</v>
      </c>
      <c r="U80" s="382"/>
    </row>
    <row r="81" spans="1:21" s="587" customFormat="1" ht="14.4">
      <c r="A81" s="248">
        <f t="shared" si="91"/>
        <v>79</v>
      </c>
      <c r="B81" s="218" t="s">
        <v>231</v>
      </c>
      <c r="C81" s="218"/>
      <c r="D81" s="360" t="s">
        <v>569</v>
      </c>
      <c r="E81" s="258" t="s">
        <v>171</v>
      </c>
      <c r="F81" s="393" t="s">
        <v>279</v>
      </c>
      <c r="G81" s="382"/>
      <c r="H81" s="382"/>
      <c r="I81" s="382"/>
      <c r="J81" s="158">
        <v>45170</v>
      </c>
      <c r="K81" s="158">
        <v>45174</v>
      </c>
      <c r="L81" s="158">
        <v>45170</v>
      </c>
      <c r="M81" s="158">
        <v>45175</v>
      </c>
      <c r="N81" s="130">
        <f t="shared" si="97"/>
        <v>45170</v>
      </c>
      <c r="O81" s="130">
        <f t="shared" si="98"/>
        <v>45174</v>
      </c>
      <c r="P81" s="121">
        <f t="shared" si="99"/>
        <v>5</v>
      </c>
      <c r="Q81" s="125">
        <f t="shared" ca="1" si="100"/>
        <v>6</v>
      </c>
      <c r="R81" s="125">
        <f t="shared" ca="1" si="101"/>
        <v>-1</v>
      </c>
      <c r="S81" s="382"/>
      <c r="T81" s="382"/>
      <c r="U81" s="382"/>
    </row>
    <row r="82" spans="1:21" s="587" customFormat="1" ht="14.4">
      <c r="A82" s="248">
        <f t="shared" si="91"/>
        <v>80</v>
      </c>
      <c r="B82" s="218" t="s">
        <v>258</v>
      </c>
      <c r="C82" s="218"/>
      <c r="D82" s="360" t="s">
        <v>570</v>
      </c>
      <c r="E82" s="258" t="s">
        <v>285</v>
      </c>
      <c r="F82" s="381" t="s">
        <v>279</v>
      </c>
      <c r="G82" s="382"/>
      <c r="H82" s="382"/>
      <c r="I82" s="382"/>
      <c r="J82" s="158">
        <v>45175</v>
      </c>
      <c r="K82" s="158">
        <v>45176</v>
      </c>
      <c r="L82" s="158">
        <v>45175</v>
      </c>
      <c r="M82" s="158">
        <v>45177</v>
      </c>
      <c r="N82" s="130">
        <f t="shared" si="97"/>
        <v>45175</v>
      </c>
      <c r="O82" s="130">
        <f t="shared" si="98"/>
        <v>45176</v>
      </c>
      <c r="P82" s="121">
        <f t="shared" si="99"/>
        <v>2</v>
      </c>
      <c r="Q82" s="125">
        <f t="shared" ca="1" si="100"/>
        <v>3</v>
      </c>
      <c r="R82" s="125">
        <f t="shared" ca="1" si="101"/>
        <v>-1</v>
      </c>
      <c r="S82" s="382"/>
      <c r="T82" s="382"/>
      <c r="U82" s="382"/>
    </row>
    <row r="83" spans="1:21" s="587" customFormat="1" ht="14.4">
      <c r="A83" s="248">
        <f t="shared" si="91"/>
        <v>81</v>
      </c>
      <c r="B83" s="218" t="s">
        <v>258</v>
      </c>
      <c r="C83" s="218"/>
      <c r="D83" s="360" t="s">
        <v>571</v>
      </c>
      <c r="E83" s="258" t="s">
        <v>246</v>
      </c>
      <c r="F83" s="381" t="s">
        <v>279</v>
      </c>
      <c r="G83" s="382"/>
      <c r="H83" s="382"/>
      <c r="I83" s="382"/>
      <c r="J83" s="158">
        <v>45178</v>
      </c>
      <c r="K83" s="158">
        <v>45182</v>
      </c>
      <c r="L83" s="158">
        <v>45178</v>
      </c>
      <c r="M83" s="158">
        <v>45182</v>
      </c>
      <c r="N83" s="130">
        <f t="shared" si="97"/>
        <v>45178</v>
      </c>
      <c r="O83" s="130">
        <f t="shared" si="98"/>
        <v>45182</v>
      </c>
      <c r="P83" s="121">
        <f t="shared" si="99"/>
        <v>5</v>
      </c>
      <c r="Q83" s="125">
        <f t="shared" ca="1" si="100"/>
        <v>5</v>
      </c>
      <c r="R83" s="125">
        <f t="shared" ca="1" si="101"/>
        <v>0</v>
      </c>
      <c r="S83" s="382"/>
      <c r="T83" s="382"/>
      <c r="U83" s="382"/>
    </row>
    <row r="84" spans="1:21" s="587" customFormat="1" ht="14.4">
      <c r="A84" s="248">
        <f t="shared" si="91"/>
        <v>82</v>
      </c>
      <c r="B84" s="218" t="s">
        <v>231</v>
      </c>
      <c r="C84" s="218" t="s">
        <v>227</v>
      </c>
      <c r="D84" s="360" t="s">
        <v>572</v>
      </c>
      <c r="E84" s="258" t="s">
        <v>171</v>
      </c>
      <c r="F84" s="391" t="s">
        <v>178</v>
      </c>
      <c r="G84" s="382"/>
      <c r="H84" s="382"/>
      <c r="I84" s="382"/>
      <c r="J84" s="158">
        <v>45183</v>
      </c>
      <c r="K84" s="158">
        <v>45185</v>
      </c>
      <c r="L84" s="158">
        <v>45183</v>
      </c>
      <c r="M84" s="158">
        <f>L84+4</f>
        <v>45187</v>
      </c>
      <c r="N84" s="130">
        <f t="shared" si="97"/>
        <v>45183</v>
      </c>
      <c r="O84" s="130">
        <f t="shared" si="98"/>
        <v>45185</v>
      </c>
      <c r="P84" s="121">
        <f t="shared" si="99"/>
        <v>3</v>
      </c>
      <c r="Q84" s="125">
        <f t="shared" ca="1" si="100"/>
        <v>5</v>
      </c>
      <c r="R84" s="125">
        <f t="shared" ca="1" si="101"/>
        <v>-2</v>
      </c>
      <c r="S84" s="382"/>
      <c r="T84" s="382"/>
      <c r="U84" s="382"/>
    </row>
    <row r="85" spans="1:21" ht="14.4">
      <c r="A85" s="248">
        <f t="shared" si="91"/>
        <v>83</v>
      </c>
      <c r="B85" s="149" t="s">
        <v>231</v>
      </c>
      <c r="C85" s="149" t="s">
        <v>573</v>
      </c>
      <c r="D85" s="490" t="s">
        <v>574</v>
      </c>
      <c r="E85" s="258" t="s">
        <v>274</v>
      </c>
      <c r="F85" s="381" t="s">
        <v>279</v>
      </c>
      <c r="G85" s="149"/>
      <c r="H85" s="149"/>
      <c r="I85" s="149"/>
      <c r="J85" s="158"/>
      <c r="K85" s="158"/>
      <c r="L85" s="158"/>
      <c r="M85" s="148"/>
      <c r="N85" s="382"/>
      <c r="O85" s="382"/>
      <c r="P85" s="383"/>
      <c r="Q85" s="383"/>
      <c r="R85" s="383"/>
      <c r="S85" s="382"/>
    </row>
    <row r="86" spans="1:21" s="587" customFormat="1" ht="14.4">
      <c r="A86" s="248">
        <f t="shared" si="91"/>
        <v>84</v>
      </c>
      <c r="B86" s="218" t="s">
        <v>258</v>
      </c>
      <c r="C86" s="218" t="s">
        <v>575</v>
      </c>
      <c r="D86" s="149" t="s">
        <v>576</v>
      </c>
      <c r="E86" s="258" t="s">
        <v>216</v>
      </c>
      <c r="F86" s="381" t="s">
        <v>279</v>
      </c>
      <c r="G86" s="382"/>
      <c r="H86" s="382"/>
      <c r="I86" s="382"/>
      <c r="J86" s="327">
        <v>45187</v>
      </c>
      <c r="K86" s="327">
        <v>45197</v>
      </c>
      <c r="L86" s="327">
        <v>45188</v>
      </c>
      <c r="M86" s="158">
        <v>45205</v>
      </c>
      <c r="N86" s="130">
        <f>IF(L86="",IF(M84="",O84+1,M84+1),L86)</f>
        <v>45188</v>
      </c>
      <c r="O86" s="130">
        <f t="shared" si="98"/>
        <v>45198</v>
      </c>
      <c r="P86" s="121">
        <f t="shared" si="99"/>
        <v>11</v>
      </c>
      <c r="Q86" s="125">
        <f t="shared" ca="1" si="100"/>
        <v>18</v>
      </c>
      <c r="R86" s="125">
        <f t="shared" ca="1" si="101"/>
        <v>-7</v>
      </c>
      <c r="S86" s="382"/>
      <c r="T86" s="382"/>
      <c r="U86" s="382"/>
    </row>
    <row r="87" spans="1:21" s="587" customFormat="1" ht="14.4">
      <c r="A87" s="248">
        <f t="shared" si="91"/>
        <v>85</v>
      </c>
      <c r="B87" s="218" t="s">
        <v>231</v>
      </c>
      <c r="C87" s="218"/>
      <c r="D87" s="149" t="s">
        <v>577</v>
      </c>
      <c r="E87" s="258" t="s">
        <v>400</v>
      </c>
      <c r="F87" s="381" t="s">
        <v>279</v>
      </c>
      <c r="G87" s="382"/>
      <c r="H87" s="382"/>
      <c r="I87" s="382"/>
      <c r="J87" s="327"/>
      <c r="K87" s="327"/>
      <c r="L87" s="327"/>
      <c r="M87" s="158"/>
      <c r="N87" s="130"/>
      <c r="O87" s="130"/>
      <c r="P87" s="121"/>
      <c r="Q87" s="125"/>
      <c r="R87" s="125"/>
      <c r="S87" s="382"/>
      <c r="T87" s="382"/>
      <c r="U87" s="382"/>
    </row>
    <row r="88" spans="1:21" s="587" customFormat="1" ht="14.4">
      <c r="A88" s="248">
        <f t="shared" si="91"/>
        <v>86</v>
      </c>
      <c r="B88" s="218" t="s">
        <v>258</v>
      </c>
      <c r="C88" s="121" t="s">
        <v>578</v>
      </c>
      <c r="D88" s="149" t="s">
        <v>579</v>
      </c>
      <c r="E88" s="258" t="s">
        <v>287</v>
      </c>
      <c r="F88" s="381" t="s">
        <v>279</v>
      </c>
      <c r="G88" s="382"/>
      <c r="H88" s="382"/>
      <c r="I88" s="382"/>
      <c r="J88" s="327">
        <v>45225</v>
      </c>
      <c r="K88" s="327">
        <v>45226</v>
      </c>
      <c r="L88" s="327">
        <v>45225</v>
      </c>
      <c r="M88" s="158">
        <v>45227</v>
      </c>
      <c r="N88" s="130">
        <f>IF(L88="",IF(M86="",O86+1,M86+1),L88)</f>
        <v>45225</v>
      </c>
      <c r="O88" s="130">
        <f t="shared" ref="O88" si="102">+N88+P88-1</f>
        <v>45226</v>
      </c>
      <c r="P88" s="121">
        <f t="shared" ref="P88" si="103">IF(IF(J88="",0,IF(K88="",0,K88-J88))="",0,K88-J88+1)</f>
        <v>2</v>
      </c>
      <c r="Q88" s="125">
        <f t="shared" ref="Q88" ca="1" si="104">IF(L88="",0,IF(M88="",TODAY()-L88,M88-L88+1))</f>
        <v>3</v>
      </c>
      <c r="R88" s="125">
        <f t="shared" ref="R88" ca="1" si="105">IF(Q88=0,0,P88-Q88)</f>
        <v>-1</v>
      </c>
      <c r="S88" s="382"/>
      <c r="T88" s="382"/>
      <c r="U88" s="382"/>
    </row>
    <row r="89" spans="1:21" s="587" customFormat="1" ht="14.4">
      <c r="A89" s="248">
        <f t="shared" si="91"/>
        <v>87</v>
      </c>
      <c r="B89" s="218" t="s">
        <v>231</v>
      </c>
      <c r="C89" s="218"/>
      <c r="D89" s="149" t="s">
        <v>580</v>
      </c>
      <c r="E89" s="258" t="s">
        <v>287</v>
      </c>
      <c r="F89" s="381" t="s">
        <v>279</v>
      </c>
      <c r="G89" s="382"/>
      <c r="H89" s="382"/>
      <c r="I89" s="382"/>
      <c r="J89" s="334">
        <v>45229</v>
      </c>
      <c r="K89" s="334">
        <v>45233</v>
      </c>
      <c r="L89" s="334">
        <v>45229</v>
      </c>
      <c r="M89" s="334">
        <v>45238</v>
      </c>
      <c r="N89" s="130">
        <f t="shared" ref="N89:N97" si="106">IF(L89="",IF(M87="",O87+1,M87+1),L89)</f>
        <v>45229</v>
      </c>
      <c r="O89" s="130">
        <f t="shared" ref="O89:O97" si="107">+N89+P89-1</f>
        <v>45228</v>
      </c>
      <c r="P89" s="121"/>
      <c r="Q89" s="125"/>
      <c r="R89" s="125"/>
      <c r="S89" s="382"/>
      <c r="T89" s="382"/>
      <c r="U89" s="382"/>
    </row>
    <row r="90" spans="1:21" s="587" customFormat="1" ht="14.4">
      <c r="A90" s="248">
        <f t="shared" si="91"/>
        <v>88</v>
      </c>
      <c r="B90" s="218" t="s">
        <v>231</v>
      </c>
      <c r="C90" s="218"/>
      <c r="D90" s="149" t="s">
        <v>581</v>
      </c>
      <c r="E90" s="258" t="s">
        <v>171</v>
      </c>
      <c r="F90" s="381" t="s">
        <v>279</v>
      </c>
      <c r="G90" s="382"/>
      <c r="H90" s="382"/>
      <c r="I90" s="382"/>
      <c r="J90" s="327">
        <v>45236</v>
      </c>
      <c r="K90" s="327">
        <v>45240</v>
      </c>
      <c r="L90" s="327">
        <v>45236</v>
      </c>
      <c r="M90" s="158">
        <v>45244</v>
      </c>
      <c r="N90" s="130">
        <f t="shared" si="106"/>
        <v>45236</v>
      </c>
      <c r="O90" s="130">
        <f t="shared" si="107"/>
        <v>45240</v>
      </c>
      <c r="P90" s="121">
        <f t="shared" ref="P90" si="108">IF(IF(J90="",0,IF(K90="",0,K90-J90))="",0,K90-J90+1)</f>
        <v>5</v>
      </c>
      <c r="Q90" s="125">
        <f t="shared" ref="Q90" ca="1" si="109">IF(L90="",0,IF(M90="",TODAY()-L90,M90-L90+1))</f>
        <v>9</v>
      </c>
      <c r="R90" s="125">
        <f t="shared" ref="R90" ca="1" si="110">IF(Q90=0,0,P90-Q90)</f>
        <v>-4</v>
      </c>
      <c r="S90" s="382"/>
      <c r="T90" s="382"/>
      <c r="U90" s="382"/>
    </row>
    <row r="91" spans="1:21" s="587" customFormat="1" ht="43.95" customHeight="1">
      <c r="A91" s="248">
        <f t="shared" si="91"/>
        <v>89</v>
      </c>
      <c r="B91" s="121" t="s">
        <v>258</v>
      </c>
      <c r="C91" s="121" t="s">
        <v>578</v>
      </c>
      <c r="D91" s="149" t="s">
        <v>582</v>
      </c>
      <c r="E91" s="121" t="s">
        <v>287</v>
      </c>
      <c r="F91" s="381" t="s">
        <v>279</v>
      </c>
      <c r="G91" s="382"/>
      <c r="H91" s="382"/>
      <c r="I91" s="382"/>
      <c r="J91" s="334">
        <v>45245</v>
      </c>
      <c r="K91" s="334">
        <v>45246</v>
      </c>
      <c r="L91" s="334">
        <v>45245</v>
      </c>
      <c r="M91" s="334">
        <v>45246</v>
      </c>
      <c r="N91" s="130">
        <f t="shared" si="106"/>
        <v>45245</v>
      </c>
      <c r="O91" s="130">
        <f t="shared" si="107"/>
        <v>45246</v>
      </c>
      <c r="P91" s="121">
        <f t="shared" ref="P91:P95" si="111">IF(IF(J91="",0,IF(K91="",0,K91-J91))="",0,K91-J91+1)</f>
        <v>2</v>
      </c>
      <c r="Q91" s="125">
        <f t="shared" ref="Q91:Q95" ca="1" si="112">IF(L91="",0,IF(M91="",TODAY()-L91,M91-L91+1))</f>
        <v>2</v>
      </c>
      <c r="R91" s="125">
        <f t="shared" ref="R91:R95" ca="1" si="113">IF(Q91=0,0,P91-Q91)</f>
        <v>0</v>
      </c>
      <c r="S91" s="382"/>
      <c r="T91" s="382"/>
      <c r="U91" s="382"/>
    </row>
    <row r="92" spans="1:21" s="587" customFormat="1" ht="28.8">
      <c r="A92" s="248">
        <f t="shared" si="91"/>
        <v>90</v>
      </c>
      <c r="B92" s="121" t="s">
        <v>231</v>
      </c>
      <c r="C92" s="121" t="s">
        <v>583</v>
      </c>
      <c r="D92" s="149" t="s">
        <v>584</v>
      </c>
      <c r="E92" s="352" t="s">
        <v>246</v>
      </c>
      <c r="F92" s="381" t="s">
        <v>279</v>
      </c>
      <c r="G92" s="382"/>
      <c r="H92" s="382"/>
      <c r="I92" s="382"/>
      <c r="J92" s="334">
        <v>45248</v>
      </c>
      <c r="K92" s="334">
        <v>45248</v>
      </c>
      <c r="L92" s="334">
        <v>45248</v>
      </c>
      <c r="M92" s="334">
        <v>45253</v>
      </c>
      <c r="N92" s="130">
        <f t="shared" si="106"/>
        <v>45248</v>
      </c>
      <c r="O92" s="130">
        <f t="shared" si="107"/>
        <v>45248</v>
      </c>
      <c r="P92" s="121">
        <f t="shared" si="111"/>
        <v>1</v>
      </c>
      <c r="Q92" s="125">
        <f t="shared" ca="1" si="112"/>
        <v>6</v>
      </c>
      <c r="R92" s="125">
        <f t="shared" ca="1" si="113"/>
        <v>-5</v>
      </c>
      <c r="S92" s="382"/>
      <c r="T92" s="382"/>
      <c r="U92" s="382"/>
    </row>
    <row r="93" spans="1:21" s="587" customFormat="1" ht="28.8">
      <c r="A93" s="248">
        <f t="shared" si="91"/>
        <v>91</v>
      </c>
      <c r="B93" s="121" t="s">
        <v>231</v>
      </c>
      <c r="C93" s="121" t="s">
        <v>585</v>
      </c>
      <c r="D93" s="149" t="s">
        <v>586</v>
      </c>
      <c r="E93" s="258" t="s">
        <v>246</v>
      </c>
      <c r="F93" s="537" t="s">
        <v>270</v>
      </c>
      <c r="G93" s="382"/>
      <c r="H93" s="382"/>
      <c r="I93" s="382"/>
      <c r="J93" s="334">
        <v>45254</v>
      </c>
      <c r="K93" s="334">
        <v>45259</v>
      </c>
      <c r="L93" s="334">
        <v>45254</v>
      </c>
      <c r="M93" s="334">
        <v>45261</v>
      </c>
      <c r="N93" s="130">
        <f t="shared" si="106"/>
        <v>45254</v>
      </c>
      <c r="O93" s="130">
        <f t="shared" si="107"/>
        <v>45259</v>
      </c>
      <c r="P93" s="121">
        <f t="shared" si="111"/>
        <v>6</v>
      </c>
      <c r="Q93" s="125">
        <f t="shared" ca="1" si="112"/>
        <v>8</v>
      </c>
      <c r="R93" s="125">
        <f t="shared" ca="1" si="113"/>
        <v>-2</v>
      </c>
      <c r="S93" s="382"/>
      <c r="T93" s="382"/>
      <c r="U93" s="382"/>
    </row>
    <row r="94" spans="1:21" s="587" customFormat="1" ht="14.4">
      <c r="A94" s="248">
        <f t="shared" si="91"/>
        <v>92</v>
      </c>
      <c r="B94" s="121" t="s">
        <v>258</v>
      </c>
      <c r="C94" s="121"/>
      <c r="D94" s="360" t="s">
        <v>587</v>
      </c>
      <c r="E94" s="258" t="s">
        <v>274</v>
      </c>
      <c r="F94" s="381" t="s">
        <v>279</v>
      </c>
      <c r="G94" s="382"/>
      <c r="H94" s="382"/>
      <c r="I94" s="382"/>
      <c r="J94" s="334">
        <v>45261</v>
      </c>
      <c r="K94" s="334">
        <v>45265</v>
      </c>
      <c r="L94" s="334">
        <v>45261</v>
      </c>
      <c r="M94" s="334"/>
      <c r="N94" s="130">
        <f t="shared" si="106"/>
        <v>45261</v>
      </c>
      <c r="O94" s="130">
        <f t="shared" si="107"/>
        <v>45265</v>
      </c>
      <c r="P94" s="121">
        <f t="shared" si="111"/>
        <v>5</v>
      </c>
      <c r="Q94" s="125"/>
      <c r="R94" s="125">
        <f t="shared" si="113"/>
        <v>0</v>
      </c>
      <c r="S94" s="382"/>
      <c r="T94" s="382"/>
      <c r="U94" s="382"/>
    </row>
    <row r="95" spans="1:21" s="587" customFormat="1" ht="28.8">
      <c r="A95" s="248">
        <f t="shared" si="91"/>
        <v>93</v>
      </c>
      <c r="B95" s="218" t="s">
        <v>231</v>
      </c>
      <c r="C95" s="218"/>
      <c r="D95" s="149" t="s">
        <v>588</v>
      </c>
      <c r="E95" s="258" t="s">
        <v>274</v>
      </c>
      <c r="F95" s="381" t="s">
        <v>279</v>
      </c>
      <c r="G95" s="382"/>
      <c r="H95" s="382"/>
      <c r="I95" s="382"/>
      <c r="J95" s="334">
        <v>45262</v>
      </c>
      <c r="K95" s="334">
        <v>45262</v>
      </c>
      <c r="L95" s="334">
        <v>45262</v>
      </c>
      <c r="M95" s="334">
        <v>45263</v>
      </c>
      <c r="N95" s="130">
        <f t="shared" si="106"/>
        <v>45262</v>
      </c>
      <c r="O95" s="130">
        <f t="shared" si="107"/>
        <v>45262</v>
      </c>
      <c r="P95" s="121">
        <f t="shared" si="111"/>
        <v>1</v>
      </c>
      <c r="Q95" s="125">
        <f t="shared" ca="1" si="112"/>
        <v>2</v>
      </c>
      <c r="R95" s="125">
        <f t="shared" ca="1" si="113"/>
        <v>-1</v>
      </c>
      <c r="S95" s="382"/>
      <c r="T95" s="382"/>
      <c r="U95" s="382"/>
    </row>
    <row r="96" spans="1:21" s="587" customFormat="1" ht="14.4">
      <c r="A96" s="248">
        <f t="shared" si="91"/>
        <v>94</v>
      </c>
      <c r="B96" s="218" t="s">
        <v>231</v>
      </c>
      <c r="C96" s="218"/>
      <c r="D96" s="149" t="s">
        <v>589</v>
      </c>
      <c r="E96" s="258" t="s">
        <v>274</v>
      </c>
      <c r="F96" s="393" t="s">
        <v>270</v>
      </c>
      <c r="G96" s="382"/>
      <c r="H96" s="382"/>
      <c r="I96" s="382"/>
      <c r="J96" s="334">
        <v>45264</v>
      </c>
      <c r="K96" s="334">
        <v>45265</v>
      </c>
      <c r="L96" s="334">
        <v>45264</v>
      </c>
      <c r="M96" s="327">
        <v>45282</v>
      </c>
      <c r="N96" s="130">
        <f t="shared" si="106"/>
        <v>45264</v>
      </c>
      <c r="O96" s="130">
        <f t="shared" si="107"/>
        <v>45265</v>
      </c>
      <c r="P96" s="121">
        <f t="shared" ref="P96:P98" si="114">IF(IF(J96="",0,IF(K96="",0,K96-J96))="",0,K96-J96+1)</f>
        <v>2</v>
      </c>
      <c r="Q96" s="125">
        <f t="shared" ref="Q96:Q98" ca="1" si="115">IF(L96="",0,IF(M96="",TODAY()-L96,M96-L96+1))</f>
        <v>19</v>
      </c>
      <c r="R96" s="125">
        <f t="shared" ref="R96:R98" ca="1" si="116">IF(Q96=0,0,P96-Q96)</f>
        <v>-17</v>
      </c>
      <c r="S96" s="382"/>
      <c r="T96" s="382"/>
      <c r="U96" s="382"/>
    </row>
    <row r="97" spans="1:21" s="587" customFormat="1" ht="14.4">
      <c r="A97" s="248">
        <f t="shared" si="91"/>
        <v>95</v>
      </c>
      <c r="B97" s="218" t="s">
        <v>231</v>
      </c>
      <c r="C97" s="218"/>
      <c r="D97" s="149" t="s">
        <v>590</v>
      </c>
      <c r="E97" s="258" t="s">
        <v>274</v>
      </c>
      <c r="F97" s="368" t="s">
        <v>270</v>
      </c>
      <c r="G97" s="382"/>
      <c r="H97" s="382"/>
      <c r="I97" s="382"/>
      <c r="J97" s="293">
        <v>45275</v>
      </c>
      <c r="K97" s="293">
        <v>45283</v>
      </c>
      <c r="L97" s="293">
        <v>45275</v>
      </c>
      <c r="M97" s="293">
        <v>45283</v>
      </c>
      <c r="N97" s="130">
        <f t="shared" si="106"/>
        <v>45275</v>
      </c>
      <c r="O97" s="130">
        <f t="shared" si="107"/>
        <v>45283</v>
      </c>
      <c r="P97" s="121">
        <f t="shared" si="114"/>
        <v>9</v>
      </c>
      <c r="Q97" s="125">
        <f t="shared" ca="1" si="115"/>
        <v>9</v>
      </c>
      <c r="R97" s="125">
        <f t="shared" ca="1" si="116"/>
        <v>0</v>
      </c>
      <c r="S97" s="382"/>
      <c r="T97" s="382"/>
      <c r="U97" s="382"/>
    </row>
    <row r="98" spans="1:21" s="589" customFormat="1" ht="43.2">
      <c r="A98" s="248">
        <f t="shared" si="91"/>
        <v>96</v>
      </c>
      <c r="B98" s="121" t="s">
        <v>258</v>
      </c>
      <c r="C98" s="121"/>
      <c r="D98" s="238" t="s">
        <v>591</v>
      </c>
      <c r="E98" s="258" t="s">
        <v>287</v>
      </c>
      <c r="F98" s="381" t="s">
        <v>279</v>
      </c>
      <c r="G98" s="496"/>
      <c r="H98" s="496"/>
      <c r="I98" s="496"/>
      <c r="J98" s="293">
        <v>45285</v>
      </c>
      <c r="K98" s="293">
        <v>45286</v>
      </c>
      <c r="L98" s="293">
        <v>45283</v>
      </c>
      <c r="M98" s="364">
        <v>45286</v>
      </c>
      <c r="N98" s="130">
        <f t="shared" ref="N98:N101" si="117">IF(L98="",IF(M96="",O96+1,M96+1),L98)</f>
        <v>45283</v>
      </c>
      <c r="O98" s="130">
        <f t="shared" ref="O98:O101" si="118">+N98+P98-1</f>
        <v>45284</v>
      </c>
      <c r="P98" s="121">
        <f t="shared" si="114"/>
        <v>2</v>
      </c>
      <c r="Q98" s="125">
        <f t="shared" ca="1" si="115"/>
        <v>4</v>
      </c>
      <c r="R98" s="125">
        <f t="shared" ca="1" si="116"/>
        <v>-2</v>
      </c>
      <c r="S98" s="496"/>
      <c r="T98" s="496"/>
      <c r="U98" s="496"/>
    </row>
    <row r="99" spans="1:21" s="589" customFormat="1" ht="14.4">
      <c r="A99" s="248">
        <f t="shared" ref="A99:A130" si="119">ROW() - ROW($A$58) + 56</f>
        <v>97</v>
      </c>
      <c r="B99" s="218" t="s">
        <v>231</v>
      </c>
      <c r="C99" s="218"/>
      <c r="D99" s="360" t="s">
        <v>592</v>
      </c>
      <c r="E99" s="258" t="s">
        <v>274</v>
      </c>
      <c r="F99" s="381" t="s">
        <v>279</v>
      </c>
      <c r="G99" s="496"/>
      <c r="H99" s="496"/>
      <c r="I99" s="496"/>
      <c r="J99" s="293">
        <v>45287</v>
      </c>
      <c r="K99" s="293">
        <v>45288</v>
      </c>
      <c r="L99" s="293">
        <v>45286</v>
      </c>
      <c r="M99" s="293">
        <v>45289</v>
      </c>
      <c r="N99" s="130">
        <f t="shared" si="117"/>
        <v>45286</v>
      </c>
      <c r="O99" s="130">
        <f t="shared" si="118"/>
        <v>45287</v>
      </c>
      <c r="P99" s="121">
        <f>IF(IF(J99="",0,IF(K99="",0,K99-J99))="",0,K99-J99+1)</f>
        <v>2</v>
      </c>
      <c r="Q99" s="125">
        <f ca="1">IF(L99="",0,IF(M99="",TODAY()-L99,M99-L99+1))</f>
        <v>4</v>
      </c>
      <c r="R99" s="125">
        <f ca="1">IF(Q99=0,0,P99-Q99)</f>
        <v>-2</v>
      </c>
      <c r="S99" s="496"/>
      <c r="T99" s="496"/>
      <c r="U99" s="496"/>
    </row>
    <row r="100" spans="1:21" s="589" customFormat="1" ht="14.4">
      <c r="A100" s="248">
        <f t="shared" si="119"/>
        <v>98</v>
      </c>
      <c r="B100" s="218" t="s">
        <v>231</v>
      </c>
      <c r="C100" s="121"/>
      <c r="D100" s="238" t="s">
        <v>593</v>
      </c>
      <c r="E100" s="352" t="s">
        <v>246</v>
      </c>
      <c r="F100" s="402" t="s">
        <v>281</v>
      </c>
      <c r="G100" s="496"/>
      <c r="H100" s="496"/>
      <c r="I100" s="496"/>
      <c r="J100" s="293">
        <v>45290</v>
      </c>
      <c r="K100" s="293">
        <v>45292</v>
      </c>
      <c r="L100" s="293">
        <v>45290</v>
      </c>
      <c r="M100" s="293">
        <v>45293</v>
      </c>
      <c r="N100" s="130">
        <f t="shared" si="117"/>
        <v>45290</v>
      </c>
      <c r="O100" s="130">
        <f t="shared" si="118"/>
        <v>45292</v>
      </c>
      <c r="P100" s="121">
        <f t="shared" ref="P100:P101" si="120">IF(IF(J100="",0,IF(K100="",0,K100-J100))="",0,K100-J100+1)</f>
        <v>3</v>
      </c>
      <c r="Q100" s="125">
        <f t="shared" ref="Q100:Q101" ca="1" si="121">IF(L100="",0,IF(M100="",TODAY()-L100,M100-L100+1))</f>
        <v>4</v>
      </c>
      <c r="R100" s="125">
        <f t="shared" ref="R100:R101" ca="1" si="122">IF(Q100=0,0,P100-Q100)</f>
        <v>-1</v>
      </c>
      <c r="S100" s="496"/>
      <c r="T100" s="496"/>
      <c r="U100" s="496"/>
    </row>
    <row r="101" spans="1:21" ht="15" customHeight="1">
      <c r="A101" s="248">
        <f t="shared" si="119"/>
        <v>99</v>
      </c>
      <c r="D101" s="360" t="s">
        <v>594</v>
      </c>
      <c r="E101" s="352" t="s">
        <v>246</v>
      </c>
      <c r="F101" s="368" t="s">
        <v>270</v>
      </c>
      <c r="J101" s="293">
        <v>45293</v>
      </c>
      <c r="K101" s="293">
        <v>45293</v>
      </c>
      <c r="L101" s="293">
        <v>45293</v>
      </c>
      <c r="M101" s="293">
        <v>45294</v>
      </c>
      <c r="N101" s="130">
        <f t="shared" si="117"/>
        <v>45293</v>
      </c>
      <c r="O101" s="130">
        <f t="shared" si="118"/>
        <v>45293</v>
      </c>
      <c r="P101" s="121">
        <f t="shared" si="120"/>
        <v>1</v>
      </c>
      <c r="Q101" s="125">
        <f t="shared" ca="1" si="121"/>
        <v>2</v>
      </c>
      <c r="R101" s="125">
        <f t="shared" ca="1" si="122"/>
        <v>-1</v>
      </c>
    </row>
    <row r="102" spans="1:21" ht="15" customHeight="1">
      <c r="A102" s="248">
        <f t="shared" si="119"/>
        <v>100</v>
      </c>
      <c r="B102" s="121" t="s">
        <v>258</v>
      </c>
      <c r="D102" s="472" t="s">
        <v>595</v>
      </c>
      <c r="E102" s="258" t="s">
        <v>274</v>
      </c>
      <c r="F102" s="381" t="s">
        <v>279</v>
      </c>
      <c r="J102" s="293">
        <v>45294</v>
      </c>
      <c r="K102" s="293">
        <v>45297</v>
      </c>
      <c r="L102" s="293">
        <v>45294</v>
      </c>
      <c r="M102" s="293">
        <v>45299</v>
      </c>
      <c r="N102" s="130">
        <f t="shared" ref="N102:N109" si="123">IF(L102="",IF(M100="",O100+1,M100+1),L102)</f>
        <v>45294</v>
      </c>
      <c r="O102" s="130">
        <f t="shared" ref="O102:O109" si="124">+N102+P102-1</f>
        <v>45297</v>
      </c>
      <c r="P102" s="121">
        <f t="shared" ref="P102:P108" si="125">IF(IF(J102="",0,IF(K102="",0,K102-J102))="",0,K102-J102+1)</f>
        <v>4</v>
      </c>
      <c r="Q102" s="125">
        <f t="shared" ref="Q102:Q108" ca="1" si="126">IF(L102="",0,IF(M102="",TODAY()-L102,M102-L102+1))</f>
        <v>6</v>
      </c>
      <c r="R102" s="125">
        <f t="shared" ref="R102:R108" ca="1" si="127">IF(Q102=0,0,P102-Q102)</f>
        <v>-2</v>
      </c>
    </row>
    <row r="103" spans="1:21" ht="15" customHeight="1">
      <c r="A103" s="248">
        <f t="shared" si="119"/>
        <v>101</v>
      </c>
      <c r="D103" s="360" t="s">
        <v>596</v>
      </c>
      <c r="E103" s="352" t="s">
        <v>246</v>
      </c>
      <c r="F103" s="368" t="s">
        <v>270</v>
      </c>
      <c r="J103" s="293">
        <v>45299</v>
      </c>
      <c r="K103" s="293">
        <v>45300</v>
      </c>
      <c r="L103" s="293">
        <v>45299</v>
      </c>
      <c r="M103" s="293">
        <v>45302</v>
      </c>
      <c r="N103" s="130">
        <f t="shared" si="123"/>
        <v>45299</v>
      </c>
      <c r="O103" s="130">
        <f t="shared" si="124"/>
        <v>45300</v>
      </c>
      <c r="P103" s="121">
        <f t="shared" si="125"/>
        <v>2</v>
      </c>
      <c r="Q103" s="125">
        <f t="shared" ca="1" si="126"/>
        <v>4</v>
      </c>
      <c r="R103" s="125">
        <f t="shared" ca="1" si="127"/>
        <v>-2</v>
      </c>
    </row>
    <row r="104" spans="1:21" ht="28.5" customHeight="1">
      <c r="A104" s="248">
        <f t="shared" si="119"/>
        <v>102</v>
      </c>
      <c r="B104" s="218" t="s">
        <v>223</v>
      </c>
      <c r="D104" s="360" t="s">
        <v>597</v>
      </c>
      <c r="E104" s="352" t="s">
        <v>246</v>
      </c>
      <c r="F104" s="348" t="s">
        <v>268</v>
      </c>
      <c r="J104" s="293">
        <v>45299</v>
      </c>
      <c r="K104" s="293">
        <v>45300</v>
      </c>
      <c r="L104" s="293">
        <v>45299</v>
      </c>
      <c r="N104" s="130"/>
      <c r="O104" s="130"/>
      <c r="Q104" s="125"/>
      <c r="R104" s="125"/>
    </row>
    <row r="105" spans="1:21" ht="28.5" customHeight="1">
      <c r="A105" s="248">
        <f t="shared" si="119"/>
        <v>103</v>
      </c>
      <c r="B105" s="218"/>
      <c r="D105" s="360" t="s">
        <v>598</v>
      </c>
      <c r="E105" s="352" t="s">
        <v>246</v>
      </c>
      <c r="F105" s="368" t="s">
        <v>270</v>
      </c>
      <c r="J105" s="293">
        <v>45301</v>
      </c>
      <c r="K105" s="293">
        <v>45306</v>
      </c>
      <c r="L105" s="293">
        <v>45301</v>
      </c>
      <c r="M105" s="293">
        <v>45309</v>
      </c>
      <c r="N105" s="130">
        <f t="shared" si="123"/>
        <v>45301</v>
      </c>
      <c r="O105" s="130">
        <f t="shared" si="124"/>
        <v>45306</v>
      </c>
      <c r="P105" s="121">
        <f t="shared" si="125"/>
        <v>6</v>
      </c>
      <c r="Q105" s="125">
        <f t="shared" ca="1" si="126"/>
        <v>9</v>
      </c>
      <c r="R105" s="125">
        <f t="shared" ca="1" si="127"/>
        <v>-3</v>
      </c>
    </row>
    <row r="106" spans="1:21" ht="28.5" customHeight="1">
      <c r="A106" s="248">
        <f t="shared" si="119"/>
        <v>104</v>
      </c>
      <c r="B106" s="218" t="s">
        <v>231</v>
      </c>
      <c r="D106" s="360" t="s">
        <v>599</v>
      </c>
      <c r="E106" s="258" t="s">
        <v>274</v>
      </c>
      <c r="F106" s="368" t="s">
        <v>270</v>
      </c>
      <c r="J106" s="293">
        <v>45310</v>
      </c>
      <c r="K106" s="293">
        <v>45313</v>
      </c>
      <c r="L106" s="293">
        <v>45310</v>
      </c>
      <c r="M106" s="293">
        <v>45314</v>
      </c>
      <c r="N106" s="130">
        <f t="shared" si="123"/>
        <v>45310</v>
      </c>
      <c r="O106" s="130">
        <f t="shared" si="124"/>
        <v>45313</v>
      </c>
      <c r="P106" s="121">
        <f t="shared" si="125"/>
        <v>4</v>
      </c>
      <c r="Q106" s="125">
        <f t="shared" ca="1" si="126"/>
        <v>5</v>
      </c>
      <c r="R106" s="125">
        <f t="shared" ca="1" si="127"/>
        <v>-1</v>
      </c>
    </row>
    <row r="107" spans="1:21" ht="28.8">
      <c r="A107" s="248">
        <f t="shared" si="119"/>
        <v>105</v>
      </c>
      <c r="B107" s="218" t="s">
        <v>231</v>
      </c>
      <c r="C107" s="121" t="s">
        <v>600</v>
      </c>
      <c r="D107" s="360" t="s">
        <v>601</v>
      </c>
      <c r="E107" s="352" t="s">
        <v>246</v>
      </c>
      <c r="F107" s="381" t="s">
        <v>279</v>
      </c>
      <c r="J107" s="293">
        <v>45315</v>
      </c>
      <c r="K107" s="293">
        <v>45316</v>
      </c>
      <c r="L107" s="293">
        <v>45315</v>
      </c>
      <c r="M107" s="293">
        <v>45318</v>
      </c>
      <c r="N107" s="130">
        <f t="shared" si="123"/>
        <v>45315</v>
      </c>
      <c r="O107" s="130">
        <f t="shared" si="124"/>
        <v>45316</v>
      </c>
      <c r="P107" s="121">
        <f t="shared" si="125"/>
        <v>2</v>
      </c>
      <c r="Q107" s="125">
        <f t="shared" ca="1" si="126"/>
        <v>4</v>
      </c>
      <c r="R107" s="125">
        <f t="shared" ca="1" si="127"/>
        <v>-2</v>
      </c>
    </row>
    <row r="108" spans="1:21" ht="28.8">
      <c r="A108" s="248">
        <f t="shared" si="119"/>
        <v>106</v>
      </c>
      <c r="B108" s="218" t="s">
        <v>231</v>
      </c>
      <c r="D108" s="360" t="s">
        <v>602</v>
      </c>
      <c r="E108" s="218" t="s">
        <v>279</v>
      </c>
      <c r="F108" s="381" t="s">
        <v>279</v>
      </c>
      <c r="J108" s="293">
        <v>45318</v>
      </c>
      <c r="K108" s="293">
        <v>45320</v>
      </c>
      <c r="L108" s="293">
        <v>45318</v>
      </c>
      <c r="M108" s="293">
        <v>45320</v>
      </c>
      <c r="N108" s="130">
        <f t="shared" si="123"/>
        <v>45318</v>
      </c>
      <c r="O108" s="130">
        <f t="shared" si="124"/>
        <v>45320</v>
      </c>
      <c r="P108" s="121">
        <f t="shared" si="125"/>
        <v>3</v>
      </c>
      <c r="Q108" s="125">
        <f t="shared" ca="1" si="126"/>
        <v>3</v>
      </c>
      <c r="R108" s="125">
        <f t="shared" ca="1" si="127"/>
        <v>0</v>
      </c>
    </row>
    <row r="109" spans="1:21" ht="14.4">
      <c r="A109" s="248">
        <f t="shared" si="119"/>
        <v>107</v>
      </c>
      <c r="B109" s="218" t="s">
        <v>231</v>
      </c>
      <c r="C109" s="121" t="s">
        <v>603</v>
      </c>
      <c r="D109" s="360" t="s">
        <v>604</v>
      </c>
      <c r="E109" s="352" t="s">
        <v>246</v>
      </c>
      <c r="F109" s="381" t="s">
        <v>279</v>
      </c>
      <c r="J109" s="293">
        <v>45321</v>
      </c>
      <c r="K109" s="293">
        <v>45323</v>
      </c>
      <c r="L109" s="293">
        <v>45321</v>
      </c>
      <c r="M109" s="293">
        <v>45325</v>
      </c>
      <c r="N109" s="130">
        <f t="shared" si="123"/>
        <v>45321</v>
      </c>
      <c r="O109" s="130">
        <f t="shared" si="124"/>
        <v>45323</v>
      </c>
      <c r="P109" s="121">
        <f t="shared" ref="P109:P112" si="128">IF(IF(J109="",0,IF(K109="",0,K109-J109))="",0,K109-J109+1)</f>
        <v>3</v>
      </c>
      <c r="Q109" s="125">
        <f t="shared" ref="Q109:Q112" ca="1" si="129">IF(L109="",0,IF(M109="",TODAY()-L109,M109-L109+1))</f>
        <v>5</v>
      </c>
      <c r="R109" s="125">
        <f t="shared" ref="R109:R112" ca="1" si="130">IF(Q109=0,0,P109-Q109)</f>
        <v>-2</v>
      </c>
    </row>
    <row r="110" spans="1:21" ht="52.5" customHeight="1">
      <c r="A110" s="248">
        <f t="shared" si="119"/>
        <v>108</v>
      </c>
      <c r="B110" s="218" t="s">
        <v>231</v>
      </c>
      <c r="D110" s="360" t="s">
        <v>605</v>
      </c>
      <c r="E110" s="197" t="s">
        <v>290</v>
      </c>
      <c r="F110" s="537" t="s">
        <v>279</v>
      </c>
      <c r="J110" s="293">
        <v>45330</v>
      </c>
      <c r="K110" s="293">
        <v>45331</v>
      </c>
      <c r="L110" s="293">
        <v>45330</v>
      </c>
      <c r="M110" s="293">
        <v>45334</v>
      </c>
      <c r="N110" s="130">
        <f t="shared" ref="N110:N122" si="131">IF(L110="",IF(M108="",O108+1,M108+1),L110)</f>
        <v>45330</v>
      </c>
      <c r="O110" s="130">
        <f t="shared" ref="O110:O122" si="132">+N110+P110-1</f>
        <v>45331</v>
      </c>
      <c r="P110" s="121">
        <f t="shared" si="128"/>
        <v>2</v>
      </c>
      <c r="Q110" s="125">
        <f t="shared" ca="1" si="129"/>
        <v>5</v>
      </c>
      <c r="R110" s="125">
        <f t="shared" ca="1" si="130"/>
        <v>-3</v>
      </c>
    </row>
    <row r="111" spans="1:21" ht="14.4">
      <c r="A111" s="248">
        <f t="shared" si="119"/>
        <v>109</v>
      </c>
      <c r="B111" s="218" t="s">
        <v>231</v>
      </c>
      <c r="D111" s="360" t="s">
        <v>606</v>
      </c>
      <c r="E111" s="218" t="s">
        <v>277</v>
      </c>
      <c r="F111" s="368" t="s">
        <v>270</v>
      </c>
      <c r="J111" s="293">
        <v>45335</v>
      </c>
      <c r="K111" s="293">
        <v>45337</v>
      </c>
      <c r="L111" s="293">
        <v>45335</v>
      </c>
      <c r="M111" s="335">
        <v>45405</v>
      </c>
      <c r="N111" s="130"/>
      <c r="O111" s="130"/>
      <c r="Q111" s="125"/>
      <c r="R111" s="125">
        <f t="shared" si="130"/>
        <v>0</v>
      </c>
    </row>
    <row r="112" spans="1:21" ht="14.4">
      <c r="A112" s="248">
        <f t="shared" si="119"/>
        <v>110</v>
      </c>
      <c r="B112" s="218" t="s">
        <v>231</v>
      </c>
      <c r="C112" s="121" t="s">
        <v>600</v>
      </c>
      <c r="D112" s="360" t="s">
        <v>607</v>
      </c>
      <c r="E112" s="258" t="s">
        <v>282</v>
      </c>
      <c r="F112" s="381" t="s">
        <v>279</v>
      </c>
      <c r="J112" s="293">
        <v>45337</v>
      </c>
      <c r="K112" s="293">
        <v>45339</v>
      </c>
      <c r="L112" s="293">
        <v>45337</v>
      </c>
      <c r="M112" s="293">
        <v>45341</v>
      </c>
      <c r="N112" s="130">
        <f t="shared" si="131"/>
        <v>45337</v>
      </c>
      <c r="O112" s="130">
        <f t="shared" si="132"/>
        <v>45339</v>
      </c>
      <c r="P112" s="121">
        <f t="shared" si="128"/>
        <v>3</v>
      </c>
      <c r="Q112" s="125">
        <f t="shared" ca="1" si="129"/>
        <v>5</v>
      </c>
      <c r="R112" s="125">
        <f t="shared" ca="1" si="130"/>
        <v>-2</v>
      </c>
    </row>
    <row r="113" spans="1:18" ht="43.2">
      <c r="A113" s="248">
        <f t="shared" si="119"/>
        <v>111</v>
      </c>
      <c r="B113" s="218" t="s">
        <v>231</v>
      </c>
      <c r="C113" s="149" t="s">
        <v>608</v>
      </c>
      <c r="D113" s="360" t="s">
        <v>609</v>
      </c>
      <c r="E113" s="258" t="s">
        <v>171</v>
      </c>
      <c r="F113" s="368" t="s">
        <v>270</v>
      </c>
      <c r="J113" s="293">
        <v>45337</v>
      </c>
      <c r="K113" s="293">
        <v>45339</v>
      </c>
      <c r="L113" s="293">
        <v>45337</v>
      </c>
      <c r="M113" s="293">
        <v>45341</v>
      </c>
      <c r="N113" s="130">
        <f t="shared" si="131"/>
        <v>45337</v>
      </c>
      <c r="O113" s="130">
        <f t="shared" si="132"/>
        <v>45339</v>
      </c>
      <c r="P113" s="121">
        <f t="shared" ref="P113:P122" si="133">IF(IF(J113="",0,IF(K113="",0,K113-J113))="",0,K113-J113+1)</f>
        <v>3</v>
      </c>
      <c r="Q113" s="125">
        <f t="shared" ref="Q113:Q122" ca="1" si="134">IF(L113="",0,IF(M113="",TODAY()-L113,M113-L113+1))</f>
        <v>5</v>
      </c>
      <c r="R113" s="125">
        <f t="shared" ref="R113:R122" ca="1" si="135">IF(Q113=0,0,P113-Q113)</f>
        <v>-2</v>
      </c>
    </row>
    <row r="114" spans="1:18" ht="14.4">
      <c r="A114" s="248">
        <f t="shared" si="119"/>
        <v>112</v>
      </c>
      <c r="B114" s="360" t="s">
        <v>255</v>
      </c>
      <c r="D114" s="360" t="s">
        <v>610</v>
      </c>
      <c r="E114" s="258" t="s">
        <v>274</v>
      </c>
      <c r="F114" s="368" t="s">
        <v>270</v>
      </c>
      <c r="J114" s="293">
        <v>45348</v>
      </c>
      <c r="K114" s="293">
        <v>45349</v>
      </c>
      <c r="L114" s="293">
        <v>45348</v>
      </c>
      <c r="M114" s="293">
        <v>45350</v>
      </c>
      <c r="N114" s="130">
        <f t="shared" si="131"/>
        <v>45348</v>
      </c>
      <c r="O114" s="130">
        <f t="shared" si="132"/>
        <v>45349</v>
      </c>
      <c r="P114" s="121">
        <f t="shared" si="133"/>
        <v>2</v>
      </c>
      <c r="Q114" s="125">
        <f t="shared" ca="1" si="134"/>
        <v>3</v>
      </c>
      <c r="R114" s="125">
        <f t="shared" ca="1" si="135"/>
        <v>-1</v>
      </c>
    </row>
    <row r="115" spans="1:18" ht="43.2">
      <c r="A115" s="248">
        <f t="shared" si="119"/>
        <v>113</v>
      </c>
      <c r="B115" s="360" t="s">
        <v>255</v>
      </c>
      <c r="D115" s="360" t="s">
        <v>611</v>
      </c>
      <c r="E115" s="352" t="s">
        <v>246</v>
      </c>
      <c r="F115" s="368" t="s">
        <v>270</v>
      </c>
      <c r="J115" s="293">
        <v>45350</v>
      </c>
      <c r="K115" s="293">
        <v>45351</v>
      </c>
      <c r="L115" s="293">
        <v>45350</v>
      </c>
      <c r="M115" s="293">
        <v>45351</v>
      </c>
      <c r="N115" s="130">
        <f t="shared" si="131"/>
        <v>45350</v>
      </c>
      <c r="O115" s="130">
        <f t="shared" si="132"/>
        <v>45351</v>
      </c>
      <c r="P115" s="121">
        <f t="shared" si="133"/>
        <v>2</v>
      </c>
      <c r="Q115" s="125">
        <f t="shared" ca="1" si="134"/>
        <v>2</v>
      </c>
      <c r="R115" s="125">
        <f t="shared" ca="1" si="135"/>
        <v>0</v>
      </c>
    </row>
    <row r="116" spans="1:18" ht="14.4">
      <c r="A116" s="248">
        <f t="shared" si="119"/>
        <v>114</v>
      </c>
      <c r="B116" s="360" t="s">
        <v>255</v>
      </c>
      <c r="C116" s="218" t="s">
        <v>612</v>
      </c>
      <c r="D116" s="360" t="s">
        <v>613</v>
      </c>
      <c r="E116" s="352" t="s">
        <v>246</v>
      </c>
      <c r="F116" s="368" t="s">
        <v>270</v>
      </c>
      <c r="J116" s="293">
        <v>45351</v>
      </c>
      <c r="K116" s="293">
        <v>45352</v>
      </c>
      <c r="L116" s="293">
        <v>45351</v>
      </c>
      <c r="M116" s="293">
        <v>45353</v>
      </c>
      <c r="N116" s="130">
        <f t="shared" si="131"/>
        <v>45351</v>
      </c>
      <c r="O116" s="130">
        <f t="shared" si="132"/>
        <v>45352</v>
      </c>
      <c r="P116" s="121">
        <f t="shared" si="133"/>
        <v>2</v>
      </c>
      <c r="Q116" s="125">
        <f t="shared" ca="1" si="134"/>
        <v>3</v>
      </c>
      <c r="R116" s="125">
        <f t="shared" ca="1" si="135"/>
        <v>-1</v>
      </c>
    </row>
    <row r="117" spans="1:18" ht="14.4">
      <c r="A117" s="248">
        <f t="shared" si="119"/>
        <v>115</v>
      </c>
      <c r="B117" s="360" t="s">
        <v>255</v>
      </c>
      <c r="C117" s="218" t="s">
        <v>612</v>
      </c>
      <c r="D117" s="360" t="s">
        <v>614</v>
      </c>
      <c r="E117" s="352" t="s">
        <v>246</v>
      </c>
      <c r="F117" s="368" t="s">
        <v>270</v>
      </c>
      <c r="J117" s="293">
        <v>45356</v>
      </c>
      <c r="K117" s="293">
        <v>45358</v>
      </c>
      <c r="L117" s="293">
        <v>45356</v>
      </c>
      <c r="M117" s="293">
        <v>45358</v>
      </c>
      <c r="N117" s="130">
        <f t="shared" si="131"/>
        <v>45356</v>
      </c>
      <c r="O117" s="130">
        <f t="shared" si="132"/>
        <v>45358</v>
      </c>
      <c r="P117" s="121">
        <f t="shared" si="133"/>
        <v>3</v>
      </c>
      <c r="Q117" s="125">
        <f t="shared" ca="1" si="134"/>
        <v>3</v>
      </c>
      <c r="R117" s="125">
        <f t="shared" ca="1" si="135"/>
        <v>0</v>
      </c>
    </row>
    <row r="118" spans="1:18" ht="14.4">
      <c r="A118" s="248">
        <f t="shared" si="119"/>
        <v>116</v>
      </c>
      <c r="B118" s="360" t="s">
        <v>255</v>
      </c>
      <c r="C118" s="218" t="s">
        <v>612</v>
      </c>
      <c r="D118" s="218" t="s">
        <v>615</v>
      </c>
      <c r="E118" s="352" t="s">
        <v>246</v>
      </c>
      <c r="F118" s="368" t="s">
        <v>270</v>
      </c>
      <c r="J118" s="293">
        <v>45362</v>
      </c>
      <c r="K118" s="293">
        <v>45364</v>
      </c>
      <c r="L118" s="293">
        <v>45362</v>
      </c>
      <c r="M118" s="335">
        <v>45365</v>
      </c>
      <c r="N118" s="130">
        <f t="shared" si="131"/>
        <v>45362</v>
      </c>
      <c r="O118" s="130">
        <f t="shared" si="132"/>
        <v>45364</v>
      </c>
      <c r="P118" s="121">
        <f t="shared" si="133"/>
        <v>3</v>
      </c>
      <c r="Q118" s="125">
        <f t="shared" ca="1" si="134"/>
        <v>4</v>
      </c>
      <c r="R118" s="125">
        <f t="shared" ca="1" si="135"/>
        <v>-1</v>
      </c>
    </row>
    <row r="119" spans="1:18" ht="14.4">
      <c r="A119" s="248">
        <f t="shared" si="119"/>
        <v>117</v>
      </c>
      <c r="B119" s="360" t="s">
        <v>255</v>
      </c>
      <c r="C119" s="218" t="s">
        <v>612</v>
      </c>
      <c r="D119" s="360" t="s">
        <v>616</v>
      </c>
      <c r="E119" s="352" t="s">
        <v>246</v>
      </c>
      <c r="F119" s="368" t="s">
        <v>270</v>
      </c>
      <c r="J119" s="293">
        <v>45365</v>
      </c>
      <c r="K119" s="293">
        <v>45366</v>
      </c>
      <c r="L119" s="293">
        <v>45365</v>
      </c>
      <c r="M119" s="335">
        <v>45367</v>
      </c>
      <c r="N119" s="130">
        <f t="shared" si="131"/>
        <v>45365</v>
      </c>
      <c r="O119" s="130">
        <f t="shared" si="132"/>
        <v>45366</v>
      </c>
      <c r="P119" s="121">
        <f t="shared" si="133"/>
        <v>2</v>
      </c>
      <c r="Q119" s="125">
        <f t="shared" ca="1" si="134"/>
        <v>3</v>
      </c>
      <c r="R119" s="125">
        <f t="shared" ca="1" si="135"/>
        <v>-1</v>
      </c>
    </row>
    <row r="120" spans="1:18" ht="28.8">
      <c r="A120" s="248">
        <f t="shared" si="119"/>
        <v>118</v>
      </c>
      <c r="B120" s="360" t="s">
        <v>255</v>
      </c>
      <c r="C120" s="218" t="s">
        <v>612</v>
      </c>
      <c r="D120" s="177" t="s">
        <v>617</v>
      </c>
      <c r="E120" s="352" t="s">
        <v>246</v>
      </c>
      <c r="F120" s="368" t="s">
        <v>270</v>
      </c>
      <c r="J120" s="335">
        <v>45369</v>
      </c>
      <c r="K120" s="335">
        <v>45371</v>
      </c>
      <c r="L120" s="335">
        <v>45369</v>
      </c>
      <c r="M120" s="335">
        <v>45371</v>
      </c>
      <c r="N120" s="130">
        <f t="shared" si="131"/>
        <v>45369</v>
      </c>
      <c r="O120" s="130">
        <f t="shared" si="132"/>
        <v>45371</v>
      </c>
      <c r="P120" s="121">
        <f t="shared" si="133"/>
        <v>3</v>
      </c>
      <c r="Q120" s="125">
        <f t="shared" ca="1" si="134"/>
        <v>3</v>
      </c>
      <c r="R120" s="125">
        <f t="shared" ca="1" si="135"/>
        <v>0</v>
      </c>
    </row>
    <row r="121" spans="1:18" ht="14.4">
      <c r="A121" s="248">
        <f t="shared" si="119"/>
        <v>119</v>
      </c>
      <c r="B121" s="360" t="s">
        <v>255</v>
      </c>
      <c r="C121" s="218" t="s">
        <v>612</v>
      </c>
      <c r="D121" s="177" t="s">
        <v>618</v>
      </c>
      <c r="E121" s="352" t="s">
        <v>246</v>
      </c>
      <c r="F121" s="368" t="s">
        <v>270</v>
      </c>
      <c r="J121" s="335">
        <v>45372</v>
      </c>
      <c r="K121" s="335">
        <v>45376</v>
      </c>
      <c r="L121" s="335">
        <v>45372</v>
      </c>
      <c r="M121" s="334">
        <v>45378</v>
      </c>
      <c r="N121" s="130">
        <f t="shared" si="131"/>
        <v>45372</v>
      </c>
      <c r="O121" s="130">
        <f t="shared" si="132"/>
        <v>45376</v>
      </c>
      <c r="P121" s="121">
        <f t="shared" si="133"/>
        <v>5</v>
      </c>
      <c r="Q121" s="125">
        <f t="shared" ca="1" si="134"/>
        <v>7</v>
      </c>
      <c r="R121" s="125">
        <f t="shared" ca="1" si="135"/>
        <v>-2</v>
      </c>
    </row>
    <row r="122" spans="1:18" ht="28.8">
      <c r="A122" s="248">
        <f t="shared" si="119"/>
        <v>120</v>
      </c>
      <c r="B122" s="360" t="s">
        <v>255</v>
      </c>
      <c r="C122" s="218" t="s">
        <v>612</v>
      </c>
      <c r="D122" s="177" t="s">
        <v>619</v>
      </c>
      <c r="E122" s="352" t="s">
        <v>246</v>
      </c>
      <c r="F122" s="368" t="s">
        <v>270</v>
      </c>
      <c r="J122" s="335">
        <v>45378</v>
      </c>
      <c r="K122" s="335">
        <v>45385</v>
      </c>
      <c r="L122" s="335">
        <v>45378</v>
      </c>
      <c r="M122" s="335">
        <v>45380</v>
      </c>
      <c r="N122" s="130">
        <f t="shared" si="131"/>
        <v>45378</v>
      </c>
      <c r="O122" s="130">
        <f t="shared" si="132"/>
        <v>45385</v>
      </c>
      <c r="P122" s="121">
        <f t="shared" si="133"/>
        <v>8</v>
      </c>
      <c r="Q122" s="125">
        <f t="shared" ca="1" si="134"/>
        <v>3</v>
      </c>
      <c r="R122" s="125">
        <f t="shared" ca="1" si="135"/>
        <v>5</v>
      </c>
    </row>
    <row r="123" spans="1:18" ht="14.4">
      <c r="A123" s="248">
        <f t="shared" si="119"/>
        <v>121</v>
      </c>
      <c r="B123" s="360" t="s">
        <v>255</v>
      </c>
      <c r="C123" s="218" t="s">
        <v>612</v>
      </c>
      <c r="D123" s="177" t="s">
        <v>620</v>
      </c>
      <c r="E123" s="352" t="s">
        <v>246</v>
      </c>
      <c r="F123" s="368" t="s">
        <v>270</v>
      </c>
      <c r="J123" s="335">
        <v>45385</v>
      </c>
      <c r="K123" s="335">
        <v>45387</v>
      </c>
      <c r="L123" s="335">
        <v>45385</v>
      </c>
      <c r="M123" s="335">
        <v>45388</v>
      </c>
      <c r="N123" s="130">
        <f t="shared" ref="N123:N129" si="136">IF(L123="",IF(M121="",O121+1,M121+1),L123)</f>
        <v>45385</v>
      </c>
      <c r="O123" s="130">
        <f t="shared" ref="O123:O129" si="137">+N123+P123-1</f>
        <v>45387</v>
      </c>
      <c r="P123" s="121">
        <f t="shared" ref="P123:P129" si="138">IF(IF(J123="",0,IF(K123="",0,K123-J123))="",0,K123-J123+1)</f>
        <v>3</v>
      </c>
      <c r="Q123" s="125">
        <f t="shared" ref="Q123:Q129" ca="1" si="139">IF(L123="",0,IF(M123="",TODAY()-L123,M123-L123+1))</f>
        <v>4</v>
      </c>
      <c r="R123" s="125">
        <f t="shared" ref="R123:R129" ca="1" si="140">IF(Q123=0,0,P123-Q123)</f>
        <v>-1</v>
      </c>
    </row>
    <row r="124" spans="1:18" ht="14.4">
      <c r="A124" s="248">
        <f t="shared" si="119"/>
        <v>122</v>
      </c>
      <c r="B124" s="360" t="s">
        <v>255</v>
      </c>
      <c r="C124" s="218" t="s">
        <v>612</v>
      </c>
      <c r="D124" s="177" t="s">
        <v>621</v>
      </c>
      <c r="E124" s="352" t="s">
        <v>246</v>
      </c>
      <c r="F124" s="368" t="s">
        <v>270</v>
      </c>
      <c r="J124" s="335">
        <v>45388</v>
      </c>
      <c r="K124" s="335">
        <v>45393</v>
      </c>
      <c r="L124" s="335">
        <v>45388</v>
      </c>
      <c r="M124" s="335">
        <v>45395</v>
      </c>
      <c r="N124" s="130">
        <f t="shared" si="136"/>
        <v>45388</v>
      </c>
      <c r="O124" s="130">
        <f t="shared" si="137"/>
        <v>45393</v>
      </c>
      <c r="P124" s="121">
        <f t="shared" si="138"/>
        <v>6</v>
      </c>
      <c r="Q124" s="125">
        <f t="shared" ca="1" si="139"/>
        <v>8</v>
      </c>
      <c r="R124" s="125">
        <f t="shared" ca="1" si="140"/>
        <v>-2</v>
      </c>
    </row>
    <row r="125" spans="1:18" ht="14.4">
      <c r="A125" s="248">
        <f t="shared" si="119"/>
        <v>123</v>
      </c>
      <c r="B125" s="218"/>
      <c r="D125" s="177" t="s">
        <v>622</v>
      </c>
      <c r="E125" s="258" t="s">
        <v>171</v>
      </c>
      <c r="F125" s="368" t="s">
        <v>270</v>
      </c>
      <c r="J125" s="335">
        <v>45395</v>
      </c>
      <c r="K125" s="335">
        <v>45397</v>
      </c>
      <c r="L125" s="335">
        <v>45395</v>
      </c>
      <c r="M125" s="335">
        <v>45399</v>
      </c>
      <c r="N125" s="130">
        <f t="shared" si="136"/>
        <v>45395</v>
      </c>
      <c r="O125" s="130">
        <f t="shared" si="137"/>
        <v>45397</v>
      </c>
      <c r="P125" s="121">
        <f t="shared" si="138"/>
        <v>3</v>
      </c>
      <c r="Q125" s="125">
        <f t="shared" ca="1" si="139"/>
        <v>5</v>
      </c>
      <c r="R125" s="125">
        <f t="shared" ca="1" si="140"/>
        <v>-2</v>
      </c>
    </row>
    <row r="126" spans="1:18" ht="14.4">
      <c r="A126" s="248">
        <f t="shared" si="119"/>
        <v>124</v>
      </c>
      <c r="B126" s="121" t="s">
        <v>258</v>
      </c>
      <c r="C126" s="121" t="s">
        <v>623</v>
      </c>
      <c r="D126" s="177" t="s">
        <v>624</v>
      </c>
      <c r="E126" s="352" t="s">
        <v>246</v>
      </c>
      <c r="F126" s="368" t="s">
        <v>270</v>
      </c>
      <c r="J126" s="335">
        <v>45399</v>
      </c>
      <c r="K126" s="335">
        <v>45399</v>
      </c>
      <c r="L126" s="335">
        <v>45399</v>
      </c>
      <c r="M126" s="335">
        <v>45401</v>
      </c>
      <c r="N126" s="130">
        <f t="shared" si="136"/>
        <v>45399</v>
      </c>
      <c r="O126" s="130">
        <f t="shared" si="137"/>
        <v>45399</v>
      </c>
      <c r="P126" s="121">
        <f t="shared" si="138"/>
        <v>1</v>
      </c>
      <c r="Q126" s="125">
        <f t="shared" ca="1" si="139"/>
        <v>3</v>
      </c>
      <c r="R126" s="125">
        <f t="shared" ca="1" si="140"/>
        <v>-2</v>
      </c>
    </row>
    <row r="127" spans="1:18" ht="14.4">
      <c r="A127" s="248">
        <f t="shared" si="119"/>
        <v>125</v>
      </c>
      <c r="B127" s="121" t="s">
        <v>258</v>
      </c>
      <c r="C127" s="121" t="s">
        <v>258</v>
      </c>
      <c r="D127" s="177" t="s">
        <v>625</v>
      </c>
      <c r="E127" s="565" t="s">
        <v>279</v>
      </c>
      <c r="F127" s="381" t="s">
        <v>279</v>
      </c>
      <c r="J127" s="335">
        <v>45401</v>
      </c>
      <c r="K127" s="335">
        <v>45402</v>
      </c>
      <c r="L127" s="335">
        <v>45401</v>
      </c>
      <c r="M127" s="335">
        <v>45402</v>
      </c>
      <c r="N127" s="130">
        <f t="shared" si="136"/>
        <v>45401</v>
      </c>
      <c r="O127" s="130">
        <f t="shared" si="137"/>
        <v>45402</v>
      </c>
      <c r="P127" s="121">
        <f t="shared" si="138"/>
        <v>2</v>
      </c>
      <c r="Q127" s="125">
        <f t="shared" ca="1" si="139"/>
        <v>2</v>
      </c>
      <c r="R127" s="125">
        <f t="shared" ca="1" si="140"/>
        <v>0</v>
      </c>
    </row>
    <row r="128" spans="1:18" ht="14.4">
      <c r="A128" s="248">
        <f t="shared" si="119"/>
        <v>126</v>
      </c>
      <c r="B128" s="121" t="s">
        <v>231</v>
      </c>
      <c r="D128" s="177" t="s">
        <v>626</v>
      </c>
      <c r="E128" s="565" t="s">
        <v>279</v>
      </c>
      <c r="F128" s="368" t="s">
        <v>270</v>
      </c>
      <c r="J128" s="335">
        <v>45405</v>
      </c>
      <c r="K128" s="335">
        <v>45405</v>
      </c>
      <c r="L128" s="335">
        <v>45405</v>
      </c>
      <c r="M128" s="335">
        <v>45405</v>
      </c>
      <c r="N128" s="130">
        <f t="shared" si="136"/>
        <v>45405</v>
      </c>
      <c r="O128" s="130">
        <f t="shared" si="137"/>
        <v>45405</v>
      </c>
      <c r="P128" s="121">
        <f t="shared" si="138"/>
        <v>1</v>
      </c>
      <c r="Q128" s="125">
        <f t="shared" ca="1" si="139"/>
        <v>1</v>
      </c>
      <c r="R128" s="125">
        <f t="shared" ca="1" si="140"/>
        <v>0</v>
      </c>
    </row>
    <row r="129" spans="1:20" ht="14.4">
      <c r="A129" s="248">
        <f t="shared" si="119"/>
        <v>127</v>
      </c>
      <c r="B129" s="131" t="s">
        <v>231</v>
      </c>
      <c r="C129" s="131"/>
      <c r="D129" s="286" t="s">
        <v>627</v>
      </c>
      <c r="E129" s="479" t="s">
        <v>246</v>
      </c>
      <c r="F129" s="647" t="s">
        <v>270</v>
      </c>
      <c r="G129" s="131"/>
      <c r="H129" s="131"/>
      <c r="I129" s="131"/>
      <c r="J129" s="466">
        <v>45406</v>
      </c>
      <c r="K129" s="466">
        <v>45407</v>
      </c>
      <c r="L129" s="466">
        <v>45406</v>
      </c>
      <c r="M129" s="466">
        <v>45409</v>
      </c>
      <c r="N129" s="163">
        <f t="shared" si="136"/>
        <v>45406</v>
      </c>
      <c r="O129" s="163">
        <f t="shared" si="137"/>
        <v>45407</v>
      </c>
      <c r="P129" s="131">
        <f t="shared" si="138"/>
        <v>2</v>
      </c>
      <c r="Q129" s="136">
        <f t="shared" ca="1" si="139"/>
        <v>4</v>
      </c>
      <c r="R129" s="136">
        <f t="shared" ca="1" si="140"/>
        <v>-2</v>
      </c>
      <c r="S129" s="131"/>
    </row>
    <row r="130" spans="1:20" ht="35.25" customHeight="1">
      <c r="A130" s="290">
        <f t="shared" si="119"/>
        <v>128</v>
      </c>
      <c r="B130" s="121" t="s">
        <v>231</v>
      </c>
      <c r="D130" s="177" t="s">
        <v>628</v>
      </c>
      <c r="E130" s="352" t="s">
        <v>246</v>
      </c>
      <c r="F130" s="391" t="s">
        <v>178</v>
      </c>
      <c r="J130" s="293">
        <v>45407</v>
      </c>
      <c r="K130" s="293">
        <v>45409</v>
      </c>
      <c r="L130" s="293">
        <v>45407</v>
      </c>
      <c r="M130" s="335">
        <v>45409</v>
      </c>
      <c r="N130" s="130">
        <f t="shared" ref="N130:N131" si="141">IF(L130="",IF(M128="",O128+1,M128+1),L130)</f>
        <v>45407</v>
      </c>
      <c r="O130" s="130">
        <f t="shared" ref="O130:O131" si="142">+N130+P130-1</f>
        <v>45409</v>
      </c>
      <c r="P130" s="121">
        <f t="shared" ref="P130:P131" si="143">IF(IF(J130="",0,IF(K130="",0,K130-J130))="",0,K130-J130+1)</f>
        <v>3</v>
      </c>
      <c r="Q130" s="125">
        <f t="shared" ref="Q130:Q131" ca="1" si="144">IF(L130="",0,IF(M130="",TODAY()-L130,M130-L130+1))</f>
        <v>3</v>
      </c>
      <c r="R130" s="125">
        <f t="shared" ref="R130:R131" ca="1" si="145">IF(Q130=0,0,P130-Q130)</f>
        <v>0</v>
      </c>
      <c r="T130" s="170"/>
    </row>
    <row r="131" spans="1:20" ht="28.8">
      <c r="A131" s="290">
        <f t="shared" ref="A131:A144" si="146">ROW() - ROW($A$58) + 56</f>
        <v>129</v>
      </c>
      <c r="B131" s="121" t="s">
        <v>258</v>
      </c>
      <c r="C131" s="121" t="s">
        <v>623</v>
      </c>
      <c r="D131" s="177" t="s">
        <v>629</v>
      </c>
      <c r="E131" s="258" t="s">
        <v>274</v>
      </c>
      <c r="F131" s="391" t="s">
        <v>178</v>
      </c>
      <c r="J131" s="375">
        <v>45412</v>
      </c>
      <c r="K131" s="375">
        <v>45414</v>
      </c>
      <c r="L131" s="375">
        <v>45412</v>
      </c>
      <c r="M131" s="375">
        <v>45416</v>
      </c>
      <c r="N131" s="130">
        <f t="shared" si="141"/>
        <v>45412</v>
      </c>
      <c r="O131" s="130">
        <f t="shared" si="142"/>
        <v>45414</v>
      </c>
      <c r="P131" s="121">
        <f t="shared" si="143"/>
        <v>3</v>
      </c>
      <c r="Q131" s="125">
        <f t="shared" ca="1" si="144"/>
        <v>5</v>
      </c>
      <c r="R131" s="125">
        <f t="shared" ca="1" si="145"/>
        <v>-2</v>
      </c>
      <c r="T131" s="170"/>
    </row>
    <row r="132" spans="1:20" s="318" customFormat="1" ht="14.4">
      <c r="A132" s="635">
        <f t="shared" si="146"/>
        <v>130</v>
      </c>
      <c r="B132" s="121" t="s">
        <v>258</v>
      </c>
      <c r="C132" s="121" t="s">
        <v>623</v>
      </c>
      <c r="D132" s="177" t="s">
        <v>630</v>
      </c>
      <c r="E132" s="352" t="s">
        <v>246</v>
      </c>
      <c r="F132" s="368" t="s">
        <v>270</v>
      </c>
      <c r="J132" s="375">
        <v>45426</v>
      </c>
      <c r="K132" s="375">
        <v>45427</v>
      </c>
      <c r="L132" s="375">
        <v>45426</v>
      </c>
      <c r="M132" s="625">
        <v>45428</v>
      </c>
      <c r="N132" s="130">
        <f t="shared" ref="N132" si="147">IF(L132="",IF(M130="",O130+1,M130+1),L132)</f>
        <v>45426</v>
      </c>
      <c r="O132" s="130">
        <f t="shared" ref="O132" si="148">+N132+P132-1</f>
        <v>45427</v>
      </c>
      <c r="P132" s="121">
        <f t="shared" ref="P132" si="149">IF(IF(J132="",0,IF(K132="",0,K132-J132))="",0,K132-J132+1)</f>
        <v>2</v>
      </c>
      <c r="Q132" s="125">
        <f t="shared" ref="Q132" ca="1" si="150">IF(L132="",0,IF(M132="",TODAY()-L132,M132-L132+1))</f>
        <v>3</v>
      </c>
      <c r="R132" s="125">
        <f t="shared" ref="R132" ca="1" si="151">IF(Q132=0,0,P132-Q132)</f>
        <v>-1</v>
      </c>
      <c r="T132" s="636"/>
    </row>
    <row r="133" spans="1:20" s="318" customFormat="1" ht="14.4">
      <c r="A133" s="635">
        <f t="shared" si="146"/>
        <v>131</v>
      </c>
      <c r="B133" s="218" t="s">
        <v>245</v>
      </c>
      <c r="C133" s="192"/>
      <c r="D133" s="304" t="s">
        <v>631</v>
      </c>
      <c r="F133" s="368" t="s">
        <v>270</v>
      </c>
      <c r="J133" s="466">
        <v>45429</v>
      </c>
      <c r="K133" s="466">
        <v>45430</v>
      </c>
      <c r="L133" s="466">
        <v>45429</v>
      </c>
      <c r="M133" s="466">
        <v>45432</v>
      </c>
      <c r="T133" s="636"/>
    </row>
    <row r="134" spans="1:20" s="318" customFormat="1" ht="14.4">
      <c r="A134" s="635">
        <f t="shared" si="146"/>
        <v>132</v>
      </c>
      <c r="B134" s="218" t="s">
        <v>246</v>
      </c>
      <c r="C134" s="149"/>
      <c r="D134" s="174" t="s">
        <v>632</v>
      </c>
      <c r="E134" s="636"/>
      <c r="F134" s="368" t="s">
        <v>270</v>
      </c>
      <c r="I134" s="635"/>
      <c r="J134" s="335">
        <v>45433</v>
      </c>
      <c r="K134" s="335">
        <v>45437</v>
      </c>
      <c r="L134" s="335">
        <v>45432</v>
      </c>
      <c r="M134" s="625">
        <v>45435</v>
      </c>
      <c r="N134" s="636"/>
      <c r="T134" s="636"/>
    </row>
    <row r="135" spans="1:20" s="318" customFormat="1" ht="14.4">
      <c r="A135" s="635">
        <f t="shared" si="146"/>
        <v>133</v>
      </c>
      <c r="B135" s="263" t="s">
        <v>231</v>
      </c>
      <c r="C135" s="149"/>
      <c r="D135" s="174" t="s">
        <v>633</v>
      </c>
      <c r="E135" s="740" t="s">
        <v>274</v>
      </c>
      <c r="F135" s="368" t="s">
        <v>270</v>
      </c>
      <c r="I135" s="635"/>
      <c r="J135" s="335">
        <v>45436</v>
      </c>
      <c r="K135" s="335">
        <v>45440</v>
      </c>
      <c r="L135" s="335">
        <v>45436</v>
      </c>
      <c r="M135" s="464">
        <v>45441</v>
      </c>
      <c r="N135" s="636"/>
      <c r="T135" s="636"/>
    </row>
    <row r="136" spans="1:20" s="318" customFormat="1" ht="14.4">
      <c r="A136" s="635">
        <f t="shared" si="146"/>
        <v>134</v>
      </c>
      <c r="B136" s="263" t="s">
        <v>231</v>
      </c>
      <c r="C136" s="149"/>
      <c r="D136" s="174" t="s">
        <v>634</v>
      </c>
      <c r="E136" s="740" t="s">
        <v>274</v>
      </c>
      <c r="F136" s="666" t="s">
        <v>276</v>
      </c>
      <c r="I136" s="635"/>
      <c r="J136" s="335">
        <v>45440</v>
      </c>
      <c r="K136" s="335">
        <v>45444</v>
      </c>
      <c r="L136" s="335">
        <v>45439</v>
      </c>
      <c r="M136" s="625"/>
      <c r="N136" s="636"/>
      <c r="T136" s="636"/>
    </row>
    <row r="137" spans="1:20" s="382" customFormat="1" ht="14.4">
      <c r="A137" s="290">
        <f t="shared" si="146"/>
        <v>135</v>
      </c>
      <c r="B137" s="263" t="s">
        <v>231</v>
      </c>
      <c r="C137" s="218"/>
      <c r="D137" s="149" t="s">
        <v>635</v>
      </c>
      <c r="E137" s="740" t="s">
        <v>274</v>
      </c>
      <c r="F137" s="122" t="s">
        <v>291</v>
      </c>
      <c r="I137" s="742"/>
      <c r="J137" s="327"/>
      <c r="K137" s="327"/>
      <c r="L137" s="327"/>
      <c r="M137" s="218"/>
      <c r="N137" s="204"/>
      <c r="O137" s="130"/>
      <c r="P137" s="121"/>
      <c r="Q137" s="125"/>
      <c r="R137" s="125"/>
      <c r="T137" s="698"/>
    </row>
    <row r="138" spans="1:20" s="382" customFormat="1" ht="14.4">
      <c r="A138" s="290">
        <f t="shared" si="146"/>
        <v>136</v>
      </c>
      <c r="B138" s="149" t="s">
        <v>231</v>
      </c>
      <c r="C138" s="480"/>
      <c r="D138" s="741" t="s">
        <v>636</v>
      </c>
      <c r="E138" s="382" t="s">
        <v>157</v>
      </c>
      <c r="F138" s="122" t="s">
        <v>291</v>
      </c>
      <c r="J138" s="743"/>
      <c r="K138" s="743"/>
      <c r="L138" s="743"/>
      <c r="M138" s="743"/>
      <c r="P138" s="121"/>
      <c r="Q138" s="125"/>
      <c r="R138" s="125"/>
      <c r="T138" s="698"/>
    </row>
    <row r="139" spans="1:20" ht="14.4">
      <c r="A139" s="290">
        <f t="shared" si="146"/>
        <v>137</v>
      </c>
      <c r="B139" s="149" t="s">
        <v>231</v>
      </c>
      <c r="C139" s="149"/>
      <c r="D139" s="494" t="s">
        <v>637</v>
      </c>
      <c r="E139" s="258" t="s">
        <v>274</v>
      </c>
      <c r="F139" s="122" t="s">
        <v>291</v>
      </c>
      <c r="G139" s="149"/>
      <c r="H139" s="149"/>
      <c r="I139" s="149"/>
      <c r="J139" s="158"/>
      <c r="K139" s="158"/>
      <c r="L139" s="158"/>
      <c r="M139" s="148"/>
      <c r="O139" s="383"/>
      <c r="P139" s="383"/>
      <c r="Q139" s="383"/>
      <c r="R139" s="383"/>
      <c r="S139" s="382"/>
      <c r="T139" s="170"/>
    </row>
    <row r="140" spans="1:20" ht="14.4">
      <c r="A140" s="290">
        <f t="shared" si="146"/>
        <v>138</v>
      </c>
      <c r="B140" s="149" t="s">
        <v>231</v>
      </c>
      <c r="C140" s="149"/>
      <c r="D140" s="494" t="s">
        <v>562</v>
      </c>
      <c r="E140" s="258" t="s">
        <v>274</v>
      </c>
      <c r="F140" s="385" t="s">
        <v>291</v>
      </c>
      <c r="G140" s="149"/>
      <c r="H140" s="149"/>
      <c r="I140" s="149"/>
      <c r="J140" s="158"/>
      <c r="K140" s="158"/>
      <c r="L140" s="158"/>
      <c r="M140" s="148"/>
      <c r="O140" s="383"/>
      <c r="P140" s="383"/>
      <c r="Q140" s="383"/>
      <c r="R140" s="383"/>
      <c r="T140" s="170"/>
    </row>
    <row r="141" spans="1:20" ht="14.4">
      <c r="A141" s="290">
        <f t="shared" si="146"/>
        <v>139</v>
      </c>
      <c r="B141" s="149" t="s">
        <v>231</v>
      </c>
      <c r="C141" s="149"/>
      <c r="D141" s="494" t="s">
        <v>638</v>
      </c>
      <c r="E141" s="258" t="s">
        <v>274</v>
      </c>
      <c r="F141" s="385" t="s">
        <v>291</v>
      </c>
      <c r="G141" s="149"/>
      <c r="H141" s="149"/>
      <c r="I141" s="149"/>
      <c r="J141" s="158"/>
      <c r="K141" s="158"/>
      <c r="L141" s="158"/>
      <c r="M141" s="148"/>
      <c r="O141" s="383"/>
      <c r="P141" s="383"/>
      <c r="Q141" s="383"/>
      <c r="R141" s="383"/>
      <c r="T141" s="170"/>
    </row>
    <row r="142" spans="1:20" ht="36" customHeight="1">
      <c r="A142" s="290">
        <f t="shared" si="146"/>
        <v>140</v>
      </c>
      <c r="B142" s="121" t="s">
        <v>231</v>
      </c>
      <c r="D142" s="360" t="s">
        <v>639</v>
      </c>
      <c r="E142" s="122" t="s">
        <v>274</v>
      </c>
      <c r="F142" s="385" t="s">
        <v>291</v>
      </c>
      <c r="N142" s="130"/>
      <c r="O142" s="130"/>
      <c r="Q142" s="125"/>
      <c r="R142" s="125"/>
      <c r="T142" s="170"/>
    </row>
    <row r="143" spans="1:20" ht="14.4">
      <c r="A143" s="290">
        <f t="shared" si="146"/>
        <v>141</v>
      </c>
      <c r="B143" s="121" t="s">
        <v>231</v>
      </c>
      <c r="D143" s="360" t="s">
        <v>640</v>
      </c>
      <c r="E143" s="122" t="s">
        <v>274</v>
      </c>
      <c r="F143" s="385" t="s">
        <v>291</v>
      </c>
      <c r="N143" s="130"/>
      <c r="O143" s="130"/>
      <c r="Q143" s="125"/>
      <c r="R143" s="125"/>
      <c r="T143" s="170"/>
    </row>
    <row r="144" spans="1:20" ht="14.4">
      <c r="A144" s="290">
        <f t="shared" si="146"/>
        <v>142</v>
      </c>
      <c r="B144" s="121" t="s">
        <v>231</v>
      </c>
      <c r="D144" s="360" t="s">
        <v>641</v>
      </c>
      <c r="E144" s="122" t="s">
        <v>274</v>
      </c>
      <c r="F144" s="385" t="s">
        <v>291</v>
      </c>
      <c r="T144" s="170"/>
    </row>
    <row r="145" spans="1:20" ht="14.4">
      <c r="A145" s="290"/>
      <c r="D145" s="122"/>
      <c r="E145" s="122"/>
      <c r="F145" s="122"/>
      <c r="T145" s="170"/>
    </row>
    <row r="146" spans="1:20" ht="14.4">
      <c r="A146" s="290"/>
      <c r="D146" s="122"/>
      <c r="E146" s="122"/>
      <c r="F146" s="122"/>
      <c r="T146" s="170"/>
    </row>
    <row r="147" spans="1:20" ht="14.4">
      <c r="A147" s="465"/>
      <c r="D147" s="122"/>
      <c r="E147" s="122"/>
      <c r="F147" s="122"/>
      <c r="T147" s="170"/>
    </row>
    <row r="148" spans="1:20" ht="14.4">
      <c r="B148" s="255"/>
      <c r="C148" s="255"/>
      <c r="D148" s="650"/>
      <c r="E148" s="650"/>
      <c r="F148" s="650"/>
      <c r="G148" s="255"/>
      <c r="H148" s="255"/>
      <c r="I148" s="255"/>
      <c r="J148" s="255"/>
      <c r="K148" s="255"/>
      <c r="L148" s="255"/>
      <c r="M148" s="255"/>
      <c r="N148" s="255"/>
      <c r="O148" s="255"/>
      <c r="P148" s="255"/>
      <c r="Q148" s="255"/>
      <c r="R148" s="255"/>
      <c r="S148" s="255"/>
    </row>
    <row r="149" spans="1:20" ht="14.4">
      <c r="D149" s="122"/>
      <c r="E149" s="122"/>
      <c r="F149" s="122"/>
    </row>
    <row r="150" spans="1:20" ht="14.4">
      <c r="D150" s="122"/>
      <c r="E150" s="122"/>
      <c r="F150" s="122"/>
    </row>
    <row r="151" spans="1:20" ht="14.4">
      <c r="D151" s="122"/>
      <c r="E151" s="122"/>
      <c r="F151" s="122"/>
    </row>
    <row r="152" spans="1:20" ht="14.4">
      <c r="D152" s="122"/>
      <c r="E152" s="122"/>
      <c r="F152" s="122"/>
    </row>
    <row r="153" spans="1:20" ht="14.4">
      <c r="D153" s="122"/>
      <c r="E153" s="122"/>
      <c r="F153" s="122"/>
    </row>
    <row r="154" spans="1:20" ht="14.4">
      <c r="D154" s="122"/>
      <c r="E154" s="122"/>
      <c r="F154" s="122"/>
    </row>
    <row r="155" spans="1:20" ht="14.4">
      <c r="D155" s="122"/>
      <c r="E155" s="122"/>
      <c r="F155" s="122"/>
    </row>
    <row r="156" spans="1:20" ht="14.4">
      <c r="D156" s="122"/>
      <c r="E156" s="122"/>
      <c r="F156" s="122"/>
    </row>
    <row r="157" spans="1:20" ht="14.4">
      <c r="D157" s="122"/>
      <c r="E157" s="122"/>
      <c r="F157" s="122"/>
    </row>
    <row r="158" spans="1:20" ht="14.4">
      <c r="D158" s="122"/>
      <c r="E158" s="122"/>
      <c r="F158" s="122"/>
    </row>
    <row r="159" spans="1:20" ht="14.4">
      <c r="D159" s="122"/>
      <c r="E159" s="122"/>
      <c r="F159" s="122"/>
    </row>
    <row r="160" spans="1:20" ht="14.4">
      <c r="D160" s="122"/>
      <c r="E160" s="122"/>
      <c r="F160" s="122"/>
    </row>
    <row r="161" spans="4:6" ht="14.4">
      <c r="D161" s="122"/>
      <c r="E161" s="122"/>
      <c r="F161" s="122"/>
    </row>
    <row r="162" spans="4:6" ht="14.4">
      <c r="D162" s="122"/>
      <c r="E162" s="122"/>
      <c r="F162" s="122"/>
    </row>
    <row r="163" spans="4:6" ht="14.4">
      <c r="D163" s="122"/>
      <c r="E163" s="122"/>
      <c r="F163" s="122"/>
    </row>
    <row r="164" spans="4:6" ht="14.4">
      <c r="D164" s="122"/>
      <c r="E164" s="122"/>
      <c r="F164" s="122"/>
    </row>
    <row r="165" spans="4:6" ht="14.4">
      <c r="D165" s="122"/>
      <c r="E165" s="122"/>
      <c r="F165" s="122"/>
    </row>
    <row r="166" spans="4:6" ht="14.4">
      <c r="D166" s="122"/>
      <c r="E166" s="122"/>
      <c r="F166" s="122"/>
    </row>
    <row r="167" spans="4:6" ht="14.4">
      <c r="D167" s="122"/>
      <c r="E167" s="122"/>
      <c r="F167" s="122"/>
    </row>
    <row r="168" spans="4:6" ht="14.4">
      <c r="D168" s="122"/>
      <c r="E168" s="122"/>
      <c r="F168" s="122"/>
    </row>
    <row r="169" spans="4:6" ht="14.4">
      <c r="D169" s="122"/>
      <c r="E169" s="122"/>
      <c r="F169" s="122"/>
    </row>
    <row r="170" spans="4:6" ht="14.4">
      <c r="D170" s="122"/>
      <c r="E170" s="122"/>
      <c r="F170" s="122"/>
    </row>
    <row r="171" spans="4:6" ht="14.4">
      <c r="D171" s="122"/>
      <c r="E171" s="122"/>
      <c r="F171" s="122"/>
    </row>
    <row r="172" spans="4:6" ht="14.4">
      <c r="D172" s="122"/>
      <c r="E172" s="122"/>
      <c r="F172" s="122"/>
    </row>
    <row r="173" spans="4:6" ht="14.4">
      <c r="D173" s="122"/>
      <c r="E173" s="122"/>
      <c r="F173" s="122"/>
    </row>
    <row r="174" spans="4:6" ht="14.4">
      <c r="D174" s="122"/>
      <c r="E174" s="122"/>
      <c r="F174" s="122"/>
    </row>
    <row r="175" spans="4:6" ht="14.4">
      <c r="D175" s="122"/>
      <c r="E175" s="122"/>
      <c r="F175" s="122"/>
    </row>
    <row r="176" spans="4:6" ht="14.4">
      <c r="D176" s="122"/>
      <c r="E176" s="122"/>
      <c r="F176" s="122"/>
    </row>
    <row r="177" spans="4:6" ht="14.4">
      <c r="D177" s="122"/>
      <c r="E177" s="122"/>
      <c r="F177" s="122"/>
    </row>
    <row r="178" spans="4:6" ht="14.4">
      <c r="D178" s="122"/>
      <c r="E178" s="122"/>
      <c r="F178" s="122"/>
    </row>
    <row r="179" spans="4:6" ht="14.4">
      <c r="D179" s="122"/>
      <c r="E179" s="122"/>
      <c r="F179" s="122"/>
    </row>
    <row r="180" spans="4:6" ht="14.4">
      <c r="D180" s="122"/>
      <c r="E180" s="122"/>
      <c r="F180" s="122"/>
    </row>
    <row r="181" spans="4:6" ht="14.4">
      <c r="D181" s="122"/>
      <c r="E181" s="122"/>
      <c r="F181" s="122"/>
    </row>
    <row r="182" spans="4:6" ht="14.4">
      <c r="D182" s="122"/>
      <c r="E182" s="122"/>
      <c r="F182" s="122"/>
    </row>
    <row r="183" spans="4:6" ht="14.4">
      <c r="D183" s="122"/>
      <c r="E183" s="122"/>
      <c r="F183" s="122"/>
    </row>
    <row r="184" spans="4:6" ht="14.4">
      <c r="D184" s="122"/>
      <c r="E184" s="122"/>
      <c r="F184" s="122"/>
    </row>
    <row r="185" spans="4:6" ht="14.4">
      <c r="D185" s="122"/>
      <c r="E185" s="122"/>
      <c r="F185" s="122"/>
    </row>
    <row r="186" spans="4:6" ht="14.4">
      <c r="D186" s="122"/>
      <c r="E186" s="122"/>
      <c r="F186" s="122"/>
    </row>
    <row r="187" spans="4:6" ht="14.4">
      <c r="D187" s="122"/>
      <c r="E187" s="122"/>
      <c r="F187" s="122"/>
    </row>
    <row r="188" spans="4:6" ht="14.4">
      <c r="D188" s="122"/>
      <c r="E188" s="122"/>
      <c r="F188" s="122"/>
    </row>
    <row r="189" spans="4:6" ht="14.4">
      <c r="D189" s="122"/>
      <c r="E189" s="122"/>
      <c r="F189" s="122"/>
    </row>
    <row r="190" spans="4:6" ht="14.4">
      <c r="D190" s="122"/>
      <c r="E190" s="122"/>
      <c r="F190" s="122"/>
    </row>
    <row r="191" spans="4:6" ht="14.4">
      <c r="D191" s="122"/>
      <c r="E191" s="122"/>
      <c r="F191" s="122"/>
    </row>
    <row r="192" spans="4:6" ht="14.4">
      <c r="D192" s="122"/>
      <c r="E192" s="122"/>
      <c r="F192" s="122"/>
    </row>
    <row r="193" spans="4:6" ht="14.4">
      <c r="D193" s="122"/>
      <c r="E193" s="122"/>
      <c r="F193" s="122"/>
    </row>
    <row r="194" spans="4:6" ht="14.4">
      <c r="D194" s="122"/>
      <c r="E194" s="122"/>
      <c r="F194" s="122"/>
    </row>
    <row r="195" spans="4:6" ht="14.4">
      <c r="D195" s="122"/>
      <c r="E195" s="122"/>
      <c r="F195" s="122"/>
    </row>
    <row r="196" spans="4:6" ht="14.4">
      <c r="D196" s="122"/>
      <c r="E196" s="122"/>
      <c r="F196" s="122"/>
    </row>
    <row r="197" spans="4:6" ht="14.4">
      <c r="D197" s="122"/>
      <c r="E197" s="122"/>
      <c r="F197" s="122"/>
    </row>
    <row r="198" spans="4:6" ht="14.4">
      <c r="D198" s="122"/>
      <c r="E198" s="122"/>
      <c r="F198" s="122"/>
    </row>
    <row r="199" spans="4:6" ht="14.4">
      <c r="D199" s="122"/>
      <c r="E199" s="122"/>
      <c r="F199" s="122"/>
    </row>
    <row r="200" spans="4:6" ht="14.4">
      <c r="D200" s="122"/>
      <c r="E200" s="122"/>
      <c r="F200" s="122"/>
    </row>
    <row r="201" spans="4:6" ht="14.4">
      <c r="D201" s="122"/>
      <c r="E201" s="122"/>
      <c r="F201" s="122"/>
    </row>
    <row r="202" spans="4:6" ht="14.4">
      <c r="D202" s="122"/>
      <c r="E202" s="122"/>
      <c r="F202" s="122"/>
    </row>
    <row r="203" spans="4:6" ht="14.4">
      <c r="D203" s="122"/>
      <c r="E203" s="122"/>
      <c r="F203" s="122"/>
    </row>
    <row r="204" spans="4:6" ht="14.4">
      <c r="D204" s="122"/>
      <c r="E204" s="122"/>
      <c r="F204" s="122"/>
    </row>
    <row r="205" spans="4:6" ht="14.4">
      <c r="D205" s="122"/>
      <c r="E205" s="122"/>
      <c r="F205" s="122"/>
    </row>
    <row r="206" spans="4:6" ht="14.4">
      <c r="D206" s="122"/>
      <c r="E206" s="122"/>
      <c r="F206" s="122"/>
    </row>
    <row r="207" spans="4:6" ht="14.4">
      <c r="D207" s="122"/>
      <c r="E207" s="122"/>
      <c r="F207" s="122"/>
    </row>
    <row r="208" spans="4:6" ht="14.4">
      <c r="D208" s="122"/>
      <c r="E208" s="122"/>
      <c r="F208" s="122"/>
    </row>
    <row r="209" spans="4:6" ht="14.4">
      <c r="D209" s="122"/>
      <c r="E209" s="122"/>
      <c r="F209" s="122"/>
    </row>
    <row r="210" spans="4:6" ht="14.4">
      <c r="D210" s="122"/>
      <c r="E210" s="122"/>
      <c r="F210" s="122"/>
    </row>
    <row r="211" spans="4:6" ht="14.4">
      <c r="D211" s="122"/>
      <c r="E211" s="122"/>
      <c r="F211" s="122"/>
    </row>
    <row r="212" spans="4:6" ht="14.4">
      <c r="D212" s="122"/>
      <c r="E212" s="122"/>
      <c r="F212" s="122"/>
    </row>
    <row r="213" spans="4:6" ht="14.4">
      <c r="D213" s="122"/>
      <c r="E213" s="122"/>
      <c r="F213" s="122"/>
    </row>
    <row r="214" spans="4:6" ht="14.4">
      <c r="D214" s="122"/>
      <c r="E214" s="122"/>
      <c r="F214" s="122"/>
    </row>
    <row r="215" spans="4:6" ht="14.4">
      <c r="D215" s="122"/>
      <c r="E215" s="122"/>
      <c r="F215" s="122"/>
    </row>
    <row r="216" spans="4:6" ht="14.4">
      <c r="D216" s="122"/>
      <c r="E216" s="122"/>
      <c r="F216" s="122"/>
    </row>
    <row r="217" spans="4:6" ht="14.4">
      <c r="D217" s="122"/>
      <c r="E217" s="122"/>
      <c r="F217" s="122"/>
    </row>
    <row r="218" spans="4:6" ht="14.4">
      <c r="D218" s="122"/>
      <c r="E218" s="122"/>
      <c r="F218" s="122"/>
    </row>
    <row r="219" spans="4:6" ht="14.4">
      <c r="D219" s="122"/>
      <c r="E219" s="122"/>
      <c r="F219" s="122"/>
    </row>
    <row r="220" spans="4:6" ht="14.4">
      <c r="D220" s="122"/>
      <c r="E220" s="122"/>
      <c r="F220" s="122"/>
    </row>
    <row r="221" spans="4:6" ht="14.4">
      <c r="D221" s="122"/>
      <c r="E221" s="122"/>
      <c r="F221" s="122"/>
    </row>
    <row r="222" spans="4:6" ht="14.4">
      <c r="D222" s="122"/>
      <c r="E222" s="122"/>
      <c r="F222" s="122"/>
    </row>
    <row r="223" spans="4:6" ht="14.4">
      <c r="D223" s="122"/>
      <c r="E223" s="122"/>
      <c r="F223" s="122"/>
    </row>
    <row r="224" spans="4:6" ht="14.4">
      <c r="D224" s="122"/>
      <c r="E224" s="122"/>
      <c r="F224" s="122"/>
    </row>
    <row r="225" spans="4:6" ht="14.4">
      <c r="D225" s="122"/>
      <c r="E225" s="122"/>
      <c r="F225" s="122"/>
    </row>
    <row r="226" spans="4:6" ht="14.4">
      <c r="D226" s="122"/>
      <c r="E226" s="122"/>
      <c r="F226" s="122"/>
    </row>
    <row r="227" spans="4:6" ht="14.4">
      <c r="D227" s="122"/>
      <c r="E227" s="122"/>
      <c r="F227" s="122"/>
    </row>
    <row r="228" spans="4:6" ht="14.4">
      <c r="D228" s="122"/>
      <c r="E228" s="122"/>
      <c r="F228" s="122"/>
    </row>
    <row r="229" spans="4:6" ht="14.4">
      <c r="D229" s="122"/>
      <c r="E229" s="122"/>
      <c r="F229" s="122"/>
    </row>
    <row r="230" spans="4:6" ht="14.4">
      <c r="D230" s="122"/>
      <c r="E230" s="122"/>
      <c r="F230" s="122"/>
    </row>
    <row r="231" spans="4:6" ht="14.4">
      <c r="D231" s="122"/>
      <c r="E231" s="122"/>
      <c r="F231" s="122"/>
    </row>
    <row r="232" spans="4:6" ht="14.4">
      <c r="D232" s="122"/>
      <c r="E232" s="122"/>
      <c r="F232" s="122"/>
    </row>
    <row r="233" spans="4:6" ht="14.4">
      <c r="D233" s="122"/>
      <c r="E233" s="122"/>
      <c r="F233" s="122"/>
    </row>
    <row r="234" spans="4:6" ht="14.4">
      <c r="D234" s="122"/>
      <c r="E234" s="122"/>
      <c r="F234" s="122"/>
    </row>
    <row r="235" spans="4:6" ht="14.4">
      <c r="D235" s="122"/>
      <c r="E235" s="122"/>
      <c r="F235" s="122"/>
    </row>
    <row r="236" spans="4:6" ht="14.4">
      <c r="D236" s="122"/>
      <c r="E236" s="122"/>
      <c r="F236" s="122"/>
    </row>
    <row r="237" spans="4:6" ht="14.4">
      <c r="D237" s="122"/>
      <c r="E237" s="122"/>
      <c r="F237" s="122"/>
    </row>
    <row r="238" spans="4:6" ht="14.4">
      <c r="D238" s="122"/>
      <c r="E238" s="122"/>
      <c r="F238" s="122"/>
    </row>
    <row r="239" spans="4:6" ht="14.4">
      <c r="D239" s="122"/>
      <c r="E239" s="122"/>
      <c r="F239" s="122"/>
    </row>
    <row r="240" spans="4:6" ht="14.4">
      <c r="D240" s="122"/>
      <c r="E240" s="122"/>
      <c r="F240" s="122"/>
    </row>
    <row r="241" spans="4:6" ht="14.4">
      <c r="D241" s="122"/>
      <c r="E241" s="122"/>
      <c r="F241" s="122"/>
    </row>
    <row r="242" spans="4:6" ht="14.4">
      <c r="D242" s="122"/>
      <c r="E242" s="122"/>
      <c r="F242" s="122"/>
    </row>
    <row r="243" spans="4:6" ht="14.4">
      <c r="D243" s="122"/>
      <c r="E243" s="122"/>
      <c r="F243" s="122"/>
    </row>
    <row r="244" spans="4:6" ht="14.4">
      <c r="D244" s="122"/>
      <c r="E244" s="122"/>
      <c r="F244" s="122"/>
    </row>
    <row r="245" spans="4:6" ht="14.4">
      <c r="D245" s="122"/>
      <c r="E245" s="122"/>
      <c r="F245" s="122"/>
    </row>
    <row r="246" spans="4:6" ht="14.4">
      <c r="D246" s="122"/>
      <c r="E246" s="122"/>
      <c r="F246" s="122"/>
    </row>
    <row r="247" spans="4:6" ht="14.4">
      <c r="D247" s="122"/>
      <c r="E247" s="122"/>
      <c r="F247" s="122"/>
    </row>
    <row r="248" spans="4:6" ht="14.4">
      <c r="D248" s="122"/>
      <c r="E248" s="122"/>
      <c r="F248" s="122"/>
    </row>
    <row r="249" spans="4:6" ht="14.4">
      <c r="D249" s="122"/>
      <c r="E249" s="122"/>
      <c r="F249" s="122"/>
    </row>
    <row r="250" spans="4:6" ht="14.4">
      <c r="D250" s="122"/>
      <c r="E250" s="122"/>
      <c r="F250" s="122"/>
    </row>
    <row r="251" spans="4:6" ht="14.4">
      <c r="D251" s="122"/>
      <c r="E251" s="122"/>
      <c r="F251" s="122"/>
    </row>
    <row r="252" spans="4:6" ht="14.4">
      <c r="D252" s="122"/>
      <c r="E252" s="122"/>
      <c r="F252" s="122"/>
    </row>
    <row r="253" spans="4:6" ht="14.4">
      <c r="D253" s="122"/>
      <c r="E253" s="122"/>
      <c r="F253" s="122"/>
    </row>
    <row r="254" spans="4:6" ht="14.4">
      <c r="D254" s="122"/>
      <c r="E254" s="122"/>
      <c r="F254" s="122"/>
    </row>
    <row r="255" spans="4:6" ht="14.4">
      <c r="D255" s="122"/>
      <c r="E255" s="122"/>
      <c r="F255" s="122"/>
    </row>
    <row r="256" spans="4:6" ht="14.4">
      <c r="D256" s="122"/>
      <c r="E256" s="122"/>
      <c r="F256" s="122"/>
    </row>
    <row r="257" spans="4:6" ht="14.4">
      <c r="D257" s="122"/>
      <c r="E257" s="122"/>
      <c r="F257" s="122"/>
    </row>
    <row r="258" spans="4:6" ht="14.4">
      <c r="D258" s="122"/>
      <c r="E258" s="122"/>
      <c r="F258" s="122"/>
    </row>
    <row r="259" spans="4:6" ht="14.4">
      <c r="D259" s="122"/>
      <c r="E259" s="122"/>
      <c r="F259" s="122"/>
    </row>
    <row r="260" spans="4:6" ht="14.4">
      <c r="D260" s="122"/>
      <c r="E260" s="122"/>
      <c r="F260" s="122"/>
    </row>
    <row r="261" spans="4:6" ht="14.4">
      <c r="D261" s="122"/>
      <c r="E261" s="122"/>
      <c r="F261" s="122"/>
    </row>
    <row r="262" spans="4:6" ht="14.4">
      <c r="D262" s="122"/>
      <c r="E262" s="122"/>
      <c r="F262" s="122"/>
    </row>
    <row r="263" spans="4:6" ht="14.4">
      <c r="D263" s="122"/>
      <c r="E263" s="122"/>
      <c r="F263" s="122"/>
    </row>
    <row r="264" spans="4:6" ht="14.4">
      <c r="D264" s="122"/>
      <c r="E264" s="122"/>
      <c r="F264" s="122"/>
    </row>
    <row r="265" spans="4:6" ht="14.4">
      <c r="D265" s="122"/>
      <c r="E265" s="122"/>
      <c r="F265" s="122"/>
    </row>
    <row r="266" spans="4:6" ht="14.4">
      <c r="D266" s="122"/>
      <c r="E266" s="122"/>
      <c r="F266" s="122"/>
    </row>
    <row r="267" spans="4:6" ht="14.4">
      <c r="D267" s="122"/>
      <c r="E267" s="122"/>
      <c r="F267" s="122"/>
    </row>
    <row r="268" spans="4:6" ht="14.4">
      <c r="D268" s="122"/>
      <c r="E268" s="122"/>
      <c r="F268" s="122"/>
    </row>
    <row r="269" spans="4:6" ht="14.4">
      <c r="D269" s="122"/>
      <c r="E269" s="122"/>
      <c r="F269" s="122"/>
    </row>
    <row r="270" spans="4:6" ht="14.4">
      <c r="D270" s="122"/>
      <c r="E270" s="122"/>
      <c r="F270" s="122"/>
    </row>
    <row r="271" spans="4:6" ht="14.4">
      <c r="D271" s="122"/>
      <c r="E271" s="122"/>
      <c r="F271" s="122"/>
    </row>
    <row r="272" spans="4:6" ht="14.4">
      <c r="D272" s="122"/>
      <c r="E272" s="122"/>
      <c r="F272" s="122"/>
    </row>
    <row r="273" spans="4:6" ht="14.4">
      <c r="D273" s="122"/>
      <c r="E273" s="122"/>
      <c r="F273" s="122"/>
    </row>
    <row r="274" spans="4:6" ht="14.4">
      <c r="D274" s="122"/>
      <c r="E274" s="122"/>
      <c r="F274" s="122"/>
    </row>
    <row r="275" spans="4:6" ht="14.4">
      <c r="D275" s="122"/>
      <c r="E275" s="122"/>
      <c r="F275" s="122"/>
    </row>
    <row r="276" spans="4:6" ht="14.4">
      <c r="D276" s="122"/>
      <c r="E276" s="122"/>
      <c r="F276" s="122"/>
    </row>
    <row r="277" spans="4:6" ht="14.4">
      <c r="D277" s="122"/>
      <c r="E277" s="122"/>
      <c r="F277" s="122"/>
    </row>
    <row r="278" spans="4:6" ht="14.4">
      <c r="D278" s="122"/>
      <c r="E278" s="122"/>
      <c r="F278" s="122"/>
    </row>
    <row r="279" spans="4:6" ht="14.4">
      <c r="D279" s="122"/>
      <c r="E279" s="122"/>
      <c r="F279" s="122"/>
    </row>
    <row r="280" spans="4:6" ht="14.4">
      <c r="D280" s="122"/>
      <c r="E280" s="122"/>
      <c r="F280" s="122"/>
    </row>
    <row r="281" spans="4:6" ht="14.4">
      <c r="D281" s="122"/>
      <c r="E281" s="122"/>
      <c r="F281" s="122"/>
    </row>
    <row r="282" spans="4:6" ht="14.4">
      <c r="D282" s="122"/>
      <c r="E282" s="122"/>
      <c r="F282" s="122"/>
    </row>
    <row r="283" spans="4:6" ht="14.4">
      <c r="D283" s="122"/>
      <c r="E283" s="122"/>
      <c r="F283" s="122"/>
    </row>
    <row r="284" spans="4:6" ht="14.4">
      <c r="D284" s="122"/>
      <c r="E284" s="122"/>
      <c r="F284" s="122"/>
    </row>
    <row r="285" spans="4:6" ht="14.4">
      <c r="D285" s="122"/>
      <c r="E285" s="122"/>
      <c r="F285" s="122"/>
    </row>
    <row r="286" spans="4:6" ht="14.4">
      <c r="D286" s="122"/>
      <c r="E286" s="122"/>
      <c r="F286" s="122"/>
    </row>
    <row r="287" spans="4:6" ht="14.4">
      <c r="D287" s="122"/>
      <c r="E287" s="122"/>
      <c r="F287" s="122"/>
    </row>
    <row r="288" spans="4:6" ht="14.4">
      <c r="D288" s="122"/>
      <c r="E288" s="122"/>
      <c r="F288" s="122"/>
    </row>
    <row r="289" spans="4:6" ht="14.4">
      <c r="D289" s="122"/>
      <c r="E289" s="122"/>
      <c r="F289" s="122"/>
    </row>
    <row r="290" spans="4:6" ht="14.4">
      <c r="D290" s="122"/>
      <c r="E290" s="122"/>
      <c r="F290" s="122"/>
    </row>
    <row r="291" spans="4:6" ht="14.4">
      <c r="D291" s="122"/>
      <c r="E291" s="122"/>
      <c r="F291" s="122"/>
    </row>
    <row r="292" spans="4:6" ht="14.4">
      <c r="D292" s="122"/>
      <c r="E292" s="122"/>
      <c r="F292" s="122"/>
    </row>
    <row r="293" spans="4:6" ht="14.4">
      <c r="D293" s="122"/>
      <c r="E293" s="122"/>
      <c r="F293" s="122"/>
    </row>
    <row r="294" spans="4:6" ht="14.4">
      <c r="D294" s="122"/>
      <c r="E294" s="122"/>
      <c r="F294" s="122"/>
    </row>
    <row r="295" spans="4:6" ht="14.4">
      <c r="D295" s="122"/>
      <c r="E295" s="122"/>
      <c r="F295" s="122"/>
    </row>
    <row r="296" spans="4:6" ht="14.4">
      <c r="D296" s="122"/>
      <c r="E296" s="122"/>
      <c r="F296" s="122"/>
    </row>
    <row r="297" spans="4:6" ht="14.4">
      <c r="D297" s="122"/>
      <c r="E297" s="122"/>
      <c r="F297" s="122"/>
    </row>
    <row r="298" spans="4:6" ht="14.4">
      <c r="D298" s="122"/>
      <c r="E298" s="122"/>
      <c r="F298" s="122"/>
    </row>
    <row r="299" spans="4:6" ht="14.4">
      <c r="D299" s="122"/>
      <c r="E299" s="122"/>
      <c r="F299" s="122"/>
    </row>
    <row r="300" spans="4:6" ht="14.4">
      <c r="D300" s="122"/>
      <c r="E300" s="122"/>
      <c r="F300" s="122"/>
    </row>
    <row r="301" spans="4:6" ht="14.4">
      <c r="D301" s="122"/>
      <c r="E301" s="122"/>
      <c r="F301" s="122"/>
    </row>
    <row r="302" spans="4:6" ht="14.4">
      <c r="D302" s="122"/>
      <c r="E302" s="122"/>
      <c r="F302" s="122"/>
    </row>
    <row r="303" spans="4:6" ht="14.4">
      <c r="D303" s="122"/>
      <c r="E303" s="122"/>
      <c r="F303" s="122"/>
    </row>
    <row r="304" spans="4:6" ht="14.4">
      <c r="D304" s="122"/>
      <c r="E304" s="122"/>
      <c r="F304" s="122"/>
    </row>
    <row r="305" spans="4:6" ht="14.4">
      <c r="D305" s="122"/>
      <c r="E305" s="122"/>
      <c r="F305" s="122"/>
    </row>
    <row r="306" spans="4:6" ht="14.4">
      <c r="D306" s="122"/>
      <c r="E306" s="122"/>
      <c r="F306" s="122"/>
    </row>
    <row r="307" spans="4:6" ht="14.4">
      <c r="D307" s="122"/>
      <c r="E307" s="122"/>
      <c r="F307" s="122"/>
    </row>
    <row r="308" spans="4:6" ht="14.4">
      <c r="D308" s="122"/>
      <c r="E308" s="122"/>
      <c r="F308" s="122"/>
    </row>
    <row r="309" spans="4:6" ht="14.4">
      <c r="D309" s="122"/>
      <c r="E309" s="122"/>
      <c r="F309" s="122"/>
    </row>
    <row r="310" spans="4:6" ht="14.4">
      <c r="D310" s="122"/>
      <c r="E310" s="122"/>
      <c r="F310" s="122"/>
    </row>
    <row r="311" spans="4:6" ht="14.4">
      <c r="D311" s="122"/>
      <c r="E311" s="122"/>
      <c r="F311" s="122"/>
    </row>
    <row r="312" spans="4:6" ht="14.4">
      <c r="D312" s="122"/>
      <c r="E312" s="122"/>
      <c r="F312" s="122"/>
    </row>
    <row r="313" spans="4:6" ht="14.4">
      <c r="D313" s="122"/>
      <c r="E313" s="122"/>
      <c r="F313" s="122"/>
    </row>
    <row r="314" spans="4:6" ht="14.4">
      <c r="D314" s="122"/>
      <c r="E314" s="122"/>
      <c r="F314" s="122"/>
    </row>
    <row r="315" spans="4:6" ht="14.4">
      <c r="D315" s="122"/>
      <c r="E315" s="122"/>
      <c r="F315" s="122"/>
    </row>
    <row r="316" spans="4:6" ht="14.4">
      <c r="D316" s="122"/>
      <c r="E316" s="122"/>
      <c r="F316" s="122"/>
    </row>
    <row r="317" spans="4:6" ht="14.4">
      <c r="D317" s="122"/>
      <c r="E317" s="122"/>
      <c r="F317" s="122"/>
    </row>
    <row r="318" spans="4:6" ht="14.4">
      <c r="D318" s="122"/>
      <c r="E318" s="122"/>
      <c r="F318" s="122"/>
    </row>
    <row r="319" spans="4:6" ht="14.4">
      <c r="D319" s="122"/>
      <c r="E319" s="122"/>
      <c r="F319" s="122"/>
    </row>
    <row r="320" spans="4:6" ht="14.4">
      <c r="D320" s="122"/>
      <c r="E320" s="122"/>
      <c r="F320" s="122"/>
    </row>
    <row r="321" spans="4:6" ht="14.4">
      <c r="D321" s="122"/>
      <c r="E321" s="122"/>
      <c r="F321" s="122"/>
    </row>
    <row r="322" spans="4:6" ht="14.4">
      <c r="D322" s="122"/>
      <c r="E322" s="122"/>
      <c r="F322" s="122"/>
    </row>
    <row r="323" spans="4:6" ht="14.4">
      <c r="D323" s="122"/>
      <c r="E323" s="122"/>
      <c r="F323" s="122"/>
    </row>
    <row r="324" spans="4:6" ht="14.4">
      <c r="D324" s="122"/>
      <c r="E324" s="122"/>
      <c r="F324" s="122"/>
    </row>
    <row r="325" spans="4:6" ht="14.4">
      <c r="D325" s="122"/>
      <c r="E325" s="122"/>
      <c r="F325" s="122"/>
    </row>
    <row r="326" spans="4:6" ht="14.4">
      <c r="D326" s="122"/>
      <c r="E326" s="122"/>
      <c r="F326" s="122"/>
    </row>
    <row r="327" spans="4:6" ht="14.4">
      <c r="D327" s="122"/>
      <c r="E327" s="122"/>
      <c r="F327" s="122"/>
    </row>
    <row r="328" spans="4:6" ht="14.4">
      <c r="D328" s="122"/>
      <c r="E328" s="122"/>
      <c r="F328" s="122"/>
    </row>
    <row r="329" spans="4:6" ht="14.4">
      <c r="D329" s="122"/>
      <c r="E329" s="122"/>
      <c r="F329" s="122"/>
    </row>
    <row r="330" spans="4:6" ht="14.4">
      <c r="D330" s="122"/>
      <c r="E330" s="122"/>
      <c r="F330" s="122"/>
    </row>
    <row r="331" spans="4:6" ht="14.4">
      <c r="D331" s="122"/>
      <c r="E331" s="122"/>
      <c r="F331" s="122"/>
    </row>
    <row r="332" spans="4:6" ht="14.4">
      <c r="D332" s="122"/>
      <c r="E332" s="122"/>
      <c r="F332" s="122"/>
    </row>
    <row r="333" spans="4:6" ht="14.4">
      <c r="D333" s="122"/>
      <c r="E333" s="122"/>
      <c r="F333" s="122"/>
    </row>
    <row r="334" spans="4:6" ht="14.4">
      <c r="D334" s="122"/>
      <c r="E334" s="122"/>
      <c r="F334" s="122"/>
    </row>
    <row r="335" spans="4:6" ht="14.4">
      <c r="D335" s="122"/>
      <c r="E335" s="122"/>
      <c r="F335" s="122"/>
    </row>
    <row r="336" spans="4:6" ht="14.4">
      <c r="D336" s="122"/>
      <c r="E336" s="122"/>
      <c r="F336" s="122"/>
    </row>
    <row r="337" spans="4:6" ht="14.4">
      <c r="D337" s="122"/>
      <c r="E337" s="122"/>
      <c r="F337" s="122"/>
    </row>
    <row r="338" spans="4:6" ht="14.4">
      <c r="D338" s="122"/>
      <c r="E338" s="122"/>
      <c r="F338" s="122"/>
    </row>
    <row r="339" spans="4:6" ht="14.4">
      <c r="D339" s="122"/>
      <c r="E339" s="122"/>
      <c r="F339" s="122"/>
    </row>
    <row r="340" spans="4:6" ht="14.4">
      <c r="D340" s="122"/>
      <c r="E340" s="122"/>
      <c r="F340" s="122"/>
    </row>
    <row r="341" spans="4:6" ht="14.4">
      <c r="D341" s="122"/>
      <c r="E341" s="122"/>
      <c r="F341" s="122"/>
    </row>
    <row r="342" spans="4:6" ht="14.4">
      <c r="D342" s="122"/>
      <c r="E342" s="122"/>
      <c r="F342" s="122"/>
    </row>
    <row r="343" spans="4:6" ht="14.4">
      <c r="D343" s="122"/>
      <c r="E343" s="122"/>
      <c r="F343" s="122"/>
    </row>
    <row r="344" spans="4:6" ht="14.4">
      <c r="D344" s="122"/>
      <c r="E344" s="122"/>
      <c r="F344" s="122"/>
    </row>
    <row r="345" spans="4:6" ht="14.4">
      <c r="D345" s="122"/>
      <c r="E345" s="122"/>
      <c r="F345" s="122"/>
    </row>
    <row r="346" spans="4:6" ht="14.4">
      <c r="D346" s="122"/>
      <c r="E346" s="122"/>
      <c r="F346" s="122"/>
    </row>
    <row r="347" spans="4:6" ht="14.4">
      <c r="D347" s="122"/>
      <c r="E347" s="122"/>
      <c r="F347" s="122"/>
    </row>
    <row r="348" spans="4:6" ht="14.4">
      <c r="D348" s="122"/>
      <c r="E348" s="122"/>
      <c r="F348" s="122"/>
    </row>
    <row r="349" spans="4:6" ht="14.4">
      <c r="D349" s="122"/>
      <c r="E349" s="122"/>
      <c r="F349" s="122"/>
    </row>
    <row r="350" spans="4:6" ht="14.4">
      <c r="D350" s="122"/>
      <c r="E350" s="122"/>
      <c r="F350" s="122"/>
    </row>
    <row r="351" spans="4:6" ht="14.4">
      <c r="D351" s="122"/>
      <c r="E351" s="122"/>
      <c r="F351" s="122"/>
    </row>
    <row r="352" spans="4:6" ht="14.4">
      <c r="D352" s="122"/>
      <c r="E352" s="122"/>
      <c r="F352" s="122"/>
    </row>
    <row r="353" spans="4:6" ht="14.4">
      <c r="D353" s="122"/>
      <c r="E353" s="122"/>
      <c r="F353" s="122"/>
    </row>
    <row r="354" spans="4:6" ht="14.4">
      <c r="D354" s="122"/>
      <c r="E354" s="122"/>
      <c r="F354" s="122"/>
    </row>
    <row r="355" spans="4:6" ht="14.4">
      <c r="D355" s="122"/>
      <c r="E355" s="122"/>
      <c r="F355" s="122"/>
    </row>
    <row r="356" spans="4:6" ht="14.4">
      <c r="D356" s="122"/>
      <c r="E356" s="122"/>
      <c r="F356" s="122"/>
    </row>
    <row r="357" spans="4:6" ht="14.4">
      <c r="D357" s="122"/>
      <c r="E357" s="122"/>
      <c r="F357" s="122"/>
    </row>
    <row r="358" spans="4:6" ht="14.4">
      <c r="D358" s="122"/>
      <c r="E358" s="122"/>
      <c r="F358" s="122"/>
    </row>
    <row r="359" spans="4:6" ht="14.4">
      <c r="D359" s="122"/>
      <c r="E359" s="122"/>
      <c r="F359" s="122"/>
    </row>
    <row r="360" spans="4:6" ht="14.4">
      <c r="D360" s="122"/>
      <c r="E360" s="122"/>
      <c r="F360" s="122"/>
    </row>
    <row r="361" spans="4:6" ht="14.4">
      <c r="D361" s="122"/>
      <c r="E361" s="122"/>
      <c r="F361" s="122"/>
    </row>
    <row r="362" spans="4:6" ht="14.4">
      <c r="D362" s="122"/>
      <c r="E362" s="122"/>
      <c r="F362" s="122"/>
    </row>
    <row r="363" spans="4:6" ht="14.4">
      <c r="D363" s="122"/>
      <c r="E363" s="122"/>
      <c r="F363" s="122"/>
    </row>
    <row r="364" spans="4:6" ht="14.4">
      <c r="D364" s="122"/>
      <c r="E364" s="122"/>
      <c r="F364" s="122"/>
    </row>
    <row r="365" spans="4:6" ht="14.4">
      <c r="D365" s="122"/>
      <c r="E365" s="122"/>
      <c r="F365" s="122"/>
    </row>
    <row r="366" spans="4:6" ht="14.4">
      <c r="D366" s="122"/>
      <c r="E366" s="122"/>
      <c r="F366" s="122"/>
    </row>
    <row r="367" spans="4:6" ht="14.4">
      <c r="D367" s="122"/>
      <c r="E367" s="122"/>
      <c r="F367" s="122"/>
    </row>
    <row r="368" spans="4:6" ht="14.4">
      <c r="D368" s="122"/>
      <c r="E368" s="122"/>
      <c r="F368" s="122"/>
    </row>
    <row r="369" spans="4:6" ht="14.4">
      <c r="D369" s="122"/>
      <c r="E369" s="122"/>
      <c r="F369" s="122"/>
    </row>
    <row r="370" spans="4:6" ht="14.4">
      <c r="D370" s="122"/>
      <c r="E370" s="122"/>
      <c r="F370" s="122"/>
    </row>
    <row r="371" spans="4:6" ht="14.4">
      <c r="D371" s="122"/>
      <c r="E371" s="122"/>
      <c r="F371" s="122"/>
    </row>
    <row r="372" spans="4:6" ht="14.4">
      <c r="D372" s="122"/>
      <c r="E372" s="122"/>
      <c r="F372" s="122"/>
    </row>
    <row r="373" spans="4:6" ht="14.4">
      <c r="D373" s="122"/>
      <c r="E373" s="122"/>
      <c r="F373" s="122"/>
    </row>
    <row r="374" spans="4:6" ht="14.4">
      <c r="D374" s="122"/>
      <c r="E374" s="122"/>
      <c r="F374" s="122"/>
    </row>
    <row r="375" spans="4:6" ht="14.4">
      <c r="D375" s="122"/>
      <c r="E375" s="122"/>
      <c r="F375" s="122"/>
    </row>
    <row r="376" spans="4:6" ht="14.4">
      <c r="D376" s="122"/>
      <c r="E376" s="122"/>
      <c r="F376" s="122"/>
    </row>
    <row r="377" spans="4:6" ht="14.4">
      <c r="D377" s="122"/>
      <c r="E377" s="122"/>
      <c r="F377" s="122"/>
    </row>
    <row r="378" spans="4:6" ht="14.4">
      <c r="D378" s="122"/>
      <c r="E378" s="122"/>
      <c r="F378" s="122"/>
    </row>
    <row r="379" spans="4:6" ht="14.4">
      <c r="D379" s="122"/>
      <c r="E379" s="122"/>
      <c r="F379" s="122"/>
    </row>
    <row r="380" spans="4:6" ht="14.4">
      <c r="D380" s="122"/>
      <c r="E380" s="122"/>
      <c r="F380" s="122"/>
    </row>
    <row r="381" spans="4:6" ht="14.4">
      <c r="D381" s="122"/>
      <c r="E381" s="122"/>
      <c r="F381" s="122"/>
    </row>
    <row r="382" spans="4:6" ht="14.4">
      <c r="D382" s="122"/>
      <c r="E382" s="122"/>
      <c r="F382" s="122"/>
    </row>
    <row r="383" spans="4:6" ht="14.4">
      <c r="D383" s="122"/>
      <c r="E383" s="122"/>
      <c r="F383" s="122"/>
    </row>
    <row r="384" spans="4:6" ht="14.4">
      <c r="D384" s="122"/>
      <c r="E384" s="122"/>
      <c r="F384" s="122"/>
    </row>
    <row r="385" spans="4:6" ht="14.4">
      <c r="D385" s="122"/>
      <c r="E385" s="122"/>
      <c r="F385" s="122"/>
    </row>
    <row r="386" spans="4:6" ht="14.4">
      <c r="D386" s="122"/>
      <c r="E386" s="122"/>
      <c r="F386" s="122"/>
    </row>
    <row r="387" spans="4:6" ht="14.4">
      <c r="D387" s="122"/>
      <c r="E387" s="122"/>
      <c r="F387" s="122"/>
    </row>
    <row r="388" spans="4:6" ht="14.4">
      <c r="D388" s="122"/>
      <c r="E388" s="122"/>
      <c r="F388" s="122"/>
    </row>
    <row r="389" spans="4:6" ht="14.4">
      <c r="D389" s="122"/>
      <c r="E389" s="122"/>
      <c r="F389" s="122"/>
    </row>
    <row r="390" spans="4:6" ht="14.4">
      <c r="D390" s="122"/>
      <c r="E390" s="122"/>
      <c r="F390" s="122"/>
    </row>
    <row r="391" spans="4:6" ht="14.4">
      <c r="D391" s="122"/>
      <c r="E391" s="122"/>
      <c r="F391" s="122"/>
    </row>
    <row r="392" spans="4:6" ht="14.4">
      <c r="D392" s="122"/>
      <c r="E392" s="122"/>
      <c r="F392" s="122"/>
    </row>
    <row r="393" spans="4:6" ht="14.4">
      <c r="D393" s="122"/>
      <c r="E393" s="122"/>
      <c r="F393" s="122"/>
    </row>
    <row r="394" spans="4:6" ht="14.4">
      <c r="D394" s="122"/>
      <c r="E394" s="122"/>
      <c r="F394" s="122"/>
    </row>
    <row r="395" spans="4:6" ht="14.4">
      <c r="D395" s="122"/>
      <c r="E395" s="122"/>
      <c r="F395" s="122"/>
    </row>
    <row r="396" spans="4:6" ht="14.4">
      <c r="D396" s="122"/>
      <c r="E396" s="122"/>
      <c r="F396" s="122"/>
    </row>
    <row r="397" spans="4:6" ht="14.4">
      <c r="D397" s="122"/>
      <c r="E397" s="122"/>
      <c r="F397" s="122"/>
    </row>
    <row r="398" spans="4:6" ht="14.4">
      <c r="D398" s="122"/>
      <c r="E398" s="122"/>
      <c r="F398" s="122"/>
    </row>
    <row r="399" spans="4:6" ht="14.4">
      <c r="D399" s="122"/>
      <c r="E399" s="122"/>
      <c r="F399" s="122"/>
    </row>
    <row r="400" spans="4:6" ht="14.4">
      <c r="D400" s="122"/>
      <c r="E400" s="122"/>
      <c r="F400" s="122"/>
    </row>
    <row r="401" spans="4:6" ht="14.4">
      <c r="D401" s="122"/>
      <c r="E401" s="122"/>
      <c r="F401" s="122"/>
    </row>
    <row r="402" spans="4:6" ht="14.4">
      <c r="D402" s="122"/>
      <c r="E402" s="122"/>
      <c r="F402" s="122"/>
    </row>
    <row r="403" spans="4:6" ht="14.4">
      <c r="D403" s="122"/>
      <c r="E403" s="122"/>
      <c r="F403" s="122"/>
    </row>
    <row r="404" spans="4:6" ht="14.4">
      <c r="D404" s="122"/>
      <c r="E404" s="122"/>
      <c r="F404" s="122"/>
    </row>
    <row r="405" spans="4:6" ht="14.4">
      <c r="D405" s="122"/>
      <c r="E405" s="122"/>
      <c r="F405" s="122"/>
    </row>
    <row r="406" spans="4:6" ht="14.4">
      <c r="D406" s="122"/>
      <c r="E406" s="122"/>
      <c r="F406" s="122"/>
    </row>
    <row r="407" spans="4:6" ht="14.4">
      <c r="D407" s="122"/>
      <c r="E407" s="122"/>
      <c r="F407" s="122"/>
    </row>
    <row r="408" spans="4:6" ht="14.4">
      <c r="D408" s="122"/>
      <c r="E408" s="122"/>
      <c r="F408" s="122"/>
    </row>
    <row r="409" spans="4:6" ht="14.4">
      <c r="D409" s="122"/>
      <c r="E409" s="122"/>
      <c r="F409" s="122"/>
    </row>
    <row r="410" spans="4:6" ht="14.4">
      <c r="D410" s="122"/>
      <c r="E410" s="122"/>
      <c r="F410" s="122"/>
    </row>
    <row r="411" spans="4:6" ht="14.4">
      <c r="D411" s="122"/>
      <c r="E411" s="122"/>
      <c r="F411" s="122"/>
    </row>
    <row r="412" spans="4:6" ht="14.4">
      <c r="D412" s="122"/>
      <c r="E412" s="122"/>
      <c r="F412" s="122"/>
    </row>
    <row r="413" spans="4:6" ht="14.4">
      <c r="D413" s="122"/>
      <c r="E413" s="122"/>
      <c r="F413" s="122"/>
    </row>
    <row r="414" spans="4:6" ht="14.4">
      <c r="D414" s="122"/>
      <c r="E414" s="122"/>
      <c r="F414" s="122"/>
    </row>
    <row r="415" spans="4:6" ht="14.4">
      <c r="D415" s="122"/>
      <c r="E415" s="122"/>
      <c r="F415" s="122"/>
    </row>
    <row r="416" spans="4:6" ht="14.4">
      <c r="D416" s="122"/>
      <c r="E416" s="122"/>
      <c r="F416" s="122"/>
    </row>
    <row r="417" spans="4:6" ht="14.4">
      <c r="D417" s="122"/>
      <c r="E417" s="122"/>
      <c r="F417" s="122"/>
    </row>
    <row r="418" spans="4:6" ht="14.4">
      <c r="D418" s="122"/>
      <c r="E418" s="122"/>
      <c r="F418" s="122"/>
    </row>
    <row r="419" spans="4:6" ht="14.4">
      <c r="D419" s="122"/>
      <c r="E419" s="122"/>
      <c r="F419" s="122"/>
    </row>
    <row r="420" spans="4:6" ht="14.4">
      <c r="D420" s="122"/>
      <c r="E420" s="122"/>
      <c r="F420" s="122"/>
    </row>
    <row r="421" spans="4:6" ht="14.4">
      <c r="D421" s="122"/>
      <c r="E421" s="122"/>
      <c r="F421" s="122"/>
    </row>
    <row r="422" spans="4:6" ht="14.4">
      <c r="D422" s="122"/>
      <c r="E422" s="122"/>
      <c r="F422" s="122"/>
    </row>
    <row r="423" spans="4:6" ht="14.4">
      <c r="D423" s="122"/>
      <c r="E423" s="122"/>
      <c r="F423" s="122"/>
    </row>
    <row r="424" spans="4:6" ht="14.4">
      <c r="D424" s="122"/>
      <c r="E424" s="122"/>
      <c r="F424" s="122"/>
    </row>
    <row r="425" spans="4:6" ht="14.4">
      <c r="D425" s="122"/>
      <c r="E425" s="122"/>
      <c r="F425" s="122"/>
    </row>
    <row r="426" spans="4:6" ht="14.4">
      <c r="D426" s="122"/>
      <c r="E426" s="122"/>
      <c r="F426" s="122"/>
    </row>
    <row r="427" spans="4:6" ht="14.4">
      <c r="D427" s="122"/>
      <c r="E427" s="122"/>
      <c r="F427" s="122"/>
    </row>
    <row r="428" spans="4:6" ht="14.4">
      <c r="D428" s="122"/>
      <c r="E428" s="122"/>
      <c r="F428" s="122"/>
    </row>
    <row r="429" spans="4:6" ht="14.4">
      <c r="D429" s="122"/>
      <c r="E429" s="122"/>
      <c r="F429" s="122"/>
    </row>
    <row r="430" spans="4:6" ht="14.4">
      <c r="D430" s="122"/>
      <c r="E430" s="122"/>
      <c r="F430" s="122"/>
    </row>
    <row r="431" spans="4:6" ht="14.4">
      <c r="D431" s="122"/>
      <c r="E431" s="122"/>
      <c r="F431" s="122"/>
    </row>
    <row r="432" spans="4:6" ht="14.4">
      <c r="D432" s="122"/>
      <c r="E432" s="122"/>
      <c r="F432" s="122"/>
    </row>
    <row r="433" spans="4:6" ht="14.4">
      <c r="D433" s="122"/>
      <c r="E433" s="122"/>
      <c r="F433" s="122"/>
    </row>
    <row r="434" spans="4:6" ht="14.4">
      <c r="D434" s="122"/>
      <c r="E434" s="122"/>
      <c r="F434" s="122"/>
    </row>
    <row r="435" spans="4:6" ht="14.4">
      <c r="D435" s="122"/>
      <c r="E435" s="122"/>
      <c r="F435" s="122"/>
    </row>
    <row r="436" spans="4:6" ht="14.4">
      <c r="D436" s="122"/>
      <c r="E436" s="122"/>
      <c r="F436" s="122"/>
    </row>
    <row r="437" spans="4:6" ht="14.4">
      <c r="D437" s="122"/>
      <c r="E437" s="122"/>
      <c r="F437" s="122"/>
    </row>
    <row r="438" spans="4:6" ht="14.4">
      <c r="D438" s="122"/>
      <c r="E438" s="122"/>
      <c r="F438" s="122"/>
    </row>
    <row r="439" spans="4:6" ht="14.4">
      <c r="D439" s="122"/>
      <c r="E439" s="122"/>
      <c r="F439" s="122"/>
    </row>
    <row r="440" spans="4:6" ht="14.4">
      <c r="D440" s="122"/>
      <c r="E440" s="122"/>
      <c r="F440" s="122"/>
    </row>
    <row r="441" spans="4:6" ht="14.4">
      <c r="D441" s="122"/>
      <c r="E441" s="122"/>
      <c r="F441" s="122"/>
    </row>
    <row r="442" spans="4:6" ht="14.4">
      <c r="D442" s="122"/>
      <c r="E442" s="122"/>
      <c r="F442" s="122"/>
    </row>
    <row r="443" spans="4:6" ht="14.4">
      <c r="D443" s="122"/>
      <c r="E443" s="122"/>
      <c r="F443" s="122"/>
    </row>
    <row r="444" spans="4:6" ht="14.4">
      <c r="D444" s="122"/>
      <c r="E444" s="122"/>
      <c r="F444" s="122"/>
    </row>
    <row r="445" spans="4:6" ht="14.4">
      <c r="D445" s="122"/>
      <c r="E445" s="122"/>
      <c r="F445" s="122"/>
    </row>
    <row r="446" spans="4:6" ht="14.4">
      <c r="D446" s="122"/>
      <c r="E446" s="122"/>
      <c r="F446" s="122"/>
    </row>
    <row r="447" spans="4:6" ht="14.4">
      <c r="D447" s="122"/>
      <c r="E447" s="122"/>
      <c r="F447" s="122"/>
    </row>
    <row r="448" spans="4:6" ht="14.4">
      <c r="D448" s="122"/>
      <c r="E448" s="122"/>
      <c r="F448" s="122"/>
    </row>
    <row r="449" spans="4:6" ht="14.4">
      <c r="D449" s="122"/>
      <c r="E449" s="122"/>
      <c r="F449" s="122"/>
    </row>
    <row r="450" spans="4:6" ht="14.4">
      <c r="D450" s="122"/>
      <c r="E450" s="122"/>
      <c r="F450" s="122"/>
    </row>
    <row r="451" spans="4:6" ht="14.4">
      <c r="D451" s="122"/>
      <c r="E451" s="122"/>
      <c r="F451" s="122"/>
    </row>
    <row r="452" spans="4:6" ht="14.4">
      <c r="D452" s="122"/>
      <c r="E452" s="122"/>
      <c r="F452" s="122"/>
    </row>
    <row r="453" spans="4:6" ht="14.4">
      <c r="D453" s="122"/>
      <c r="E453" s="122"/>
      <c r="F453" s="122"/>
    </row>
    <row r="454" spans="4:6" ht="14.4">
      <c r="D454" s="122"/>
      <c r="E454" s="122"/>
      <c r="F454" s="122"/>
    </row>
    <row r="455" spans="4:6" ht="14.4">
      <c r="D455" s="122"/>
      <c r="E455" s="122"/>
      <c r="F455" s="122"/>
    </row>
    <row r="456" spans="4:6" ht="14.4">
      <c r="D456" s="122"/>
      <c r="E456" s="122"/>
      <c r="F456" s="122"/>
    </row>
    <row r="457" spans="4:6" ht="14.4">
      <c r="D457" s="122"/>
      <c r="E457" s="122"/>
      <c r="F457" s="122"/>
    </row>
    <row r="458" spans="4:6" ht="14.4">
      <c r="D458" s="122"/>
      <c r="E458" s="122"/>
      <c r="F458" s="122"/>
    </row>
    <row r="459" spans="4:6" ht="14.4">
      <c r="D459" s="122"/>
      <c r="E459" s="122"/>
      <c r="F459" s="122"/>
    </row>
    <row r="460" spans="4:6" ht="14.4">
      <c r="D460" s="122"/>
      <c r="E460" s="122"/>
      <c r="F460" s="122"/>
    </row>
    <row r="461" spans="4:6" ht="14.4">
      <c r="D461" s="122"/>
      <c r="E461" s="122"/>
      <c r="F461" s="122"/>
    </row>
    <row r="462" spans="4:6" ht="14.4">
      <c r="D462" s="122"/>
      <c r="E462" s="122"/>
      <c r="F462" s="122"/>
    </row>
    <row r="463" spans="4:6" ht="14.4">
      <c r="D463" s="122"/>
      <c r="E463" s="122"/>
      <c r="F463" s="122"/>
    </row>
    <row r="464" spans="4:6" ht="14.4">
      <c r="D464" s="122"/>
      <c r="E464" s="122"/>
      <c r="F464" s="122"/>
    </row>
    <row r="465" spans="4:6" ht="14.4">
      <c r="D465" s="122"/>
      <c r="E465" s="122"/>
      <c r="F465" s="122"/>
    </row>
    <row r="466" spans="4:6" ht="14.4">
      <c r="D466" s="122"/>
      <c r="E466" s="122"/>
      <c r="F466" s="122"/>
    </row>
    <row r="467" spans="4:6" ht="14.4">
      <c r="D467" s="122"/>
      <c r="E467" s="122"/>
      <c r="F467" s="122"/>
    </row>
    <row r="468" spans="4:6" ht="14.4">
      <c r="D468" s="122"/>
      <c r="E468" s="122"/>
      <c r="F468" s="122"/>
    </row>
    <row r="469" spans="4:6" ht="14.4">
      <c r="D469" s="122"/>
      <c r="E469" s="122"/>
      <c r="F469" s="122"/>
    </row>
    <row r="470" spans="4:6" ht="14.4">
      <c r="D470" s="122"/>
      <c r="E470" s="122"/>
      <c r="F470" s="122"/>
    </row>
    <row r="471" spans="4:6" ht="14.4">
      <c r="D471" s="122"/>
      <c r="E471" s="122"/>
      <c r="F471" s="122"/>
    </row>
    <row r="472" spans="4:6" ht="14.4">
      <c r="D472" s="122"/>
      <c r="E472" s="122"/>
      <c r="F472" s="122"/>
    </row>
    <row r="473" spans="4:6" ht="14.4">
      <c r="D473" s="122"/>
      <c r="E473" s="122"/>
      <c r="F473" s="122"/>
    </row>
    <row r="474" spans="4:6" ht="14.4">
      <c r="D474" s="122"/>
      <c r="E474" s="122"/>
      <c r="F474" s="122"/>
    </row>
    <row r="475" spans="4:6" ht="14.4">
      <c r="D475" s="122"/>
      <c r="E475" s="122"/>
      <c r="F475" s="122"/>
    </row>
    <row r="476" spans="4:6" ht="14.4">
      <c r="D476" s="122"/>
      <c r="E476" s="122"/>
      <c r="F476" s="122"/>
    </row>
    <row r="477" spans="4:6" ht="14.4">
      <c r="D477" s="122"/>
      <c r="E477" s="122"/>
      <c r="F477" s="122"/>
    </row>
    <row r="478" spans="4:6" ht="14.4">
      <c r="D478" s="122"/>
      <c r="E478" s="122"/>
      <c r="F478" s="122"/>
    </row>
    <row r="479" spans="4:6" ht="14.4">
      <c r="D479" s="122"/>
      <c r="E479" s="122"/>
      <c r="F479" s="122"/>
    </row>
    <row r="480" spans="4:6" ht="14.4">
      <c r="D480" s="122"/>
      <c r="E480" s="122"/>
      <c r="F480" s="122"/>
    </row>
    <row r="481" spans="4:6" ht="14.4">
      <c r="D481" s="122"/>
      <c r="E481" s="122"/>
      <c r="F481" s="122"/>
    </row>
    <row r="482" spans="4:6" ht="14.4">
      <c r="D482" s="122"/>
      <c r="E482" s="122"/>
      <c r="F482" s="122"/>
    </row>
    <row r="483" spans="4:6" ht="14.4">
      <c r="D483" s="122"/>
      <c r="E483" s="122"/>
      <c r="F483" s="122"/>
    </row>
    <row r="484" spans="4:6" ht="14.4">
      <c r="D484" s="122"/>
      <c r="E484" s="122"/>
      <c r="F484" s="122"/>
    </row>
    <row r="485" spans="4:6" ht="14.4">
      <c r="D485" s="122"/>
      <c r="E485" s="122"/>
      <c r="F485" s="122"/>
    </row>
    <row r="486" spans="4:6" ht="14.4">
      <c r="D486" s="122"/>
      <c r="E486" s="122"/>
      <c r="F486" s="122"/>
    </row>
    <row r="487" spans="4:6" ht="14.4">
      <c r="D487" s="122"/>
      <c r="E487" s="122"/>
      <c r="F487" s="122"/>
    </row>
    <row r="488" spans="4:6" ht="14.4">
      <c r="D488" s="122"/>
      <c r="E488" s="122"/>
      <c r="F488" s="122"/>
    </row>
    <row r="489" spans="4:6" ht="14.4">
      <c r="D489" s="122"/>
      <c r="E489" s="122"/>
      <c r="F489" s="122"/>
    </row>
    <row r="490" spans="4:6" ht="14.4">
      <c r="D490" s="122"/>
      <c r="E490" s="122"/>
      <c r="F490" s="122"/>
    </row>
    <row r="491" spans="4:6" ht="14.4">
      <c r="D491" s="122"/>
      <c r="E491" s="122"/>
      <c r="F491" s="122"/>
    </row>
    <row r="492" spans="4:6" ht="14.4">
      <c r="D492" s="122"/>
      <c r="E492" s="122"/>
      <c r="F492" s="122"/>
    </row>
    <row r="493" spans="4:6" ht="14.4">
      <c r="D493" s="122"/>
      <c r="E493" s="122"/>
      <c r="F493" s="122"/>
    </row>
    <row r="494" spans="4:6" ht="14.4">
      <c r="D494" s="122"/>
      <c r="E494" s="122"/>
      <c r="F494" s="122"/>
    </row>
    <row r="495" spans="4:6" ht="14.4">
      <c r="D495" s="122"/>
      <c r="E495" s="122"/>
      <c r="F495" s="122"/>
    </row>
    <row r="496" spans="4:6" ht="14.4">
      <c r="D496" s="122"/>
      <c r="E496" s="122"/>
      <c r="F496" s="122"/>
    </row>
    <row r="497" spans="4:6" ht="14.4">
      <c r="D497" s="122"/>
      <c r="E497" s="122"/>
      <c r="F497" s="122"/>
    </row>
    <row r="498" spans="4:6" ht="14.4">
      <c r="D498" s="122"/>
      <c r="E498" s="122"/>
      <c r="F498" s="122"/>
    </row>
    <row r="499" spans="4:6" ht="14.4">
      <c r="D499" s="122"/>
      <c r="E499" s="122"/>
      <c r="F499" s="122"/>
    </row>
    <row r="500" spans="4:6" ht="14.4">
      <c r="D500" s="122"/>
      <c r="E500" s="122"/>
      <c r="F500" s="122"/>
    </row>
    <row r="501" spans="4:6" ht="14.4">
      <c r="D501" s="122"/>
      <c r="E501" s="122"/>
      <c r="F501" s="122"/>
    </row>
    <row r="502" spans="4:6" ht="14.4">
      <c r="D502" s="122"/>
      <c r="E502" s="122"/>
      <c r="F502" s="122"/>
    </row>
    <row r="503" spans="4:6" ht="14.4">
      <c r="D503" s="122"/>
      <c r="E503" s="122"/>
      <c r="F503" s="122"/>
    </row>
    <row r="504" spans="4:6" ht="14.4">
      <c r="D504" s="122"/>
      <c r="E504" s="122"/>
      <c r="F504" s="122"/>
    </row>
    <row r="505" spans="4:6" ht="14.4">
      <c r="D505" s="122"/>
      <c r="E505" s="122"/>
      <c r="F505" s="122"/>
    </row>
    <row r="506" spans="4:6" ht="14.4">
      <c r="D506" s="122"/>
      <c r="E506" s="122"/>
      <c r="F506" s="122"/>
    </row>
    <row r="507" spans="4:6" ht="14.4">
      <c r="D507" s="122"/>
      <c r="E507" s="122"/>
      <c r="F507" s="122"/>
    </row>
    <row r="508" spans="4:6" ht="14.4">
      <c r="D508" s="122"/>
      <c r="E508" s="122"/>
      <c r="F508" s="122"/>
    </row>
    <row r="509" spans="4:6" ht="14.4">
      <c r="D509" s="122"/>
      <c r="E509" s="122"/>
      <c r="F509" s="122"/>
    </row>
    <row r="510" spans="4:6" ht="14.4">
      <c r="D510" s="122"/>
      <c r="E510" s="122"/>
      <c r="F510" s="122"/>
    </row>
    <row r="511" spans="4:6" ht="14.4">
      <c r="D511" s="122"/>
      <c r="E511" s="122"/>
      <c r="F511" s="122"/>
    </row>
    <row r="512" spans="4:6" ht="14.4">
      <c r="D512" s="122"/>
      <c r="E512" s="122"/>
      <c r="F512" s="122"/>
    </row>
    <row r="513" spans="4:6" ht="14.4">
      <c r="D513" s="122"/>
      <c r="E513" s="122"/>
      <c r="F513" s="122"/>
    </row>
    <row r="514" spans="4:6" ht="14.4">
      <c r="D514" s="122"/>
      <c r="E514" s="122"/>
      <c r="F514" s="122"/>
    </row>
    <row r="515" spans="4:6" ht="14.4">
      <c r="D515" s="122"/>
      <c r="E515" s="122"/>
      <c r="F515" s="122"/>
    </row>
    <row r="516" spans="4:6" ht="14.4">
      <c r="D516" s="122"/>
      <c r="E516" s="122"/>
      <c r="F516" s="122"/>
    </row>
    <row r="517" spans="4:6" ht="14.4">
      <c r="D517" s="122"/>
      <c r="E517" s="122"/>
      <c r="F517" s="122"/>
    </row>
    <row r="518" spans="4:6" ht="14.4">
      <c r="D518" s="122"/>
      <c r="E518" s="122"/>
      <c r="F518" s="122"/>
    </row>
    <row r="519" spans="4:6" ht="14.4">
      <c r="D519" s="122"/>
      <c r="E519" s="122"/>
      <c r="F519" s="122"/>
    </row>
    <row r="520" spans="4:6" ht="14.4">
      <c r="D520" s="122"/>
      <c r="E520" s="122"/>
      <c r="F520" s="122"/>
    </row>
    <row r="521" spans="4:6" ht="14.4">
      <c r="D521" s="122"/>
      <c r="E521" s="122"/>
      <c r="F521" s="122"/>
    </row>
    <row r="522" spans="4:6" ht="14.4">
      <c r="D522" s="122"/>
      <c r="E522" s="122"/>
      <c r="F522" s="122"/>
    </row>
    <row r="523" spans="4:6" ht="14.4">
      <c r="D523" s="122"/>
      <c r="E523" s="122"/>
      <c r="F523" s="122"/>
    </row>
    <row r="524" spans="4:6" ht="14.4">
      <c r="D524" s="122"/>
      <c r="E524" s="122"/>
      <c r="F524" s="122"/>
    </row>
    <row r="525" spans="4:6" ht="14.4">
      <c r="D525" s="122"/>
      <c r="E525" s="122"/>
      <c r="F525" s="122"/>
    </row>
    <row r="526" spans="4:6" ht="14.4">
      <c r="D526" s="122"/>
      <c r="E526" s="122"/>
      <c r="F526" s="122"/>
    </row>
    <row r="527" spans="4:6" ht="14.4">
      <c r="D527" s="122"/>
      <c r="E527" s="122"/>
      <c r="F527" s="122"/>
    </row>
    <row r="528" spans="4:6" ht="14.4">
      <c r="D528" s="122"/>
      <c r="E528" s="122"/>
      <c r="F528" s="122"/>
    </row>
    <row r="529" spans="4:6" ht="14.4">
      <c r="D529" s="122"/>
      <c r="E529" s="122"/>
      <c r="F529" s="122"/>
    </row>
    <row r="530" spans="4:6" ht="14.4">
      <c r="D530" s="122"/>
      <c r="E530" s="122"/>
      <c r="F530" s="122"/>
    </row>
    <row r="531" spans="4:6" ht="14.4">
      <c r="D531" s="122"/>
      <c r="E531" s="122"/>
      <c r="F531" s="122"/>
    </row>
    <row r="532" spans="4:6" ht="14.4">
      <c r="D532" s="122"/>
      <c r="E532" s="122"/>
      <c r="F532" s="122"/>
    </row>
    <row r="533" spans="4:6" ht="14.4">
      <c r="D533" s="122"/>
      <c r="E533" s="122"/>
      <c r="F533" s="122"/>
    </row>
    <row r="534" spans="4:6" ht="14.4">
      <c r="D534" s="122"/>
      <c r="E534" s="122"/>
      <c r="F534" s="122"/>
    </row>
    <row r="535" spans="4:6" ht="14.4">
      <c r="D535" s="122"/>
      <c r="E535" s="122"/>
      <c r="F535" s="122"/>
    </row>
    <row r="536" spans="4:6" ht="14.4">
      <c r="D536" s="122"/>
      <c r="E536" s="122"/>
      <c r="F536" s="122"/>
    </row>
    <row r="537" spans="4:6" ht="14.4">
      <c r="D537" s="122"/>
      <c r="E537" s="122"/>
      <c r="F537" s="122"/>
    </row>
    <row r="538" spans="4:6" ht="14.4">
      <c r="D538" s="122"/>
      <c r="E538" s="122"/>
      <c r="F538" s="122"/>
    </row>
    <row r="539" spans="4:6" ht="14.4">
      <c r="D539" s="122"/>
      <c r="E539" s="122"/>
      <c r="F539" s="122"/>
    </row>
    <row r="540" spans="4:6" ht="14.4">
      <c r="D540" s="122"/>
      <c r="E540" s="122"/>
      <c r="F540" s="122"/>
    </row>
    <row r="541" spans="4:6" ht="14.4">
      <c r="D541" s="122"/>
      <c r="E541" s="122"/>
      <c r="F541" s="122"/>
    </row>
    <row r="542" spans="4:6" ht="14.4">
      <c r="D542" s="122"/>
      <c r="E542" s="122"/>
      <c r="F542" s="122"/>
    </row>
    <row r="543" spans="4:6" ht="14.4">
      <c r="D543" s="122"/>
      <c r="E543" s="122"/>
      <c r="F543" s="122"/>
    </row>
    <row r="544" spans="4:6" ht="14.4">
      <c r="D544" s="122"/>
      <c r="E544" s="122"/>
      <c r="F544" s="122"/>
    </row>
    <row r="545" spans="4:6" ht="14.4">
      <c r="D545" s="122"/>
      <c r="E545" s="122"/>
      <c r="F545" s="122"/>
    </row>
    <row r="546" spans="4:6" ht="14.4">
      <c r="D546" s="122"/>
      <c r="E546" s="122"/>
      <c r="F546" s="122"/>
    </row>
    <row r="547" spans="4:6" ht="14.4">
      <c r="D547" s="122"/>
      <c r="E547" s="122"/>
      <c r="F547" s="122"/>
    </row>
    <row r="548" spans="4:6" ht="14.4">
      <c r="D548" s="122"/>
      <c r="E548" s="122"/>
      <c r="F548" s="122"/>
    </row>
    <row r="549" spans="4:6" ht="14.4">
      <c r="D549" s="122"/>
      <c r="E549" s="122"/>
      <c r="F549" s="122"/>
    </row>
    <row r="550" spans="4:6" ht="14.4">
      <c r="D550" s="122"/>
      <c r="E550" s="122"/>
      <c r="F550" s="122"/>
    </row>
    <row r="551" spans="4:6" ht="14.4">
      <c r="D551" s="122"/>
      <c r="E551" s="122"/>
      <c r="F551" s="122"/>
    </row>
    <row r="552" spans="4:6" ht="14.4">
      <c r="D552" s="122"/>
      <c r="E552" s="122"/>
      <c r="F552" s="122"/>
    </row>
    <row r="553" spans="4:6" ht="14.4">
      <c r="D553" s="122"/>
      <c r="E553" s="122"/>
      <c r="F553" s="122"/>
    </row>
    <row r="554" spans="4:6" ht="14.4">
      <c r="D554" s="122"/>
      <c r="E554" s="122"/>
      <c r="F554" s="122"/>
    </row>
    <row r="555" spans="4:6" ht="14.4">
      <c r="D555" s="122"/>
      <c r="E555" s="122"/>
      <c r="F555" s="122"/>
    </row>
    <row r="556" spans="4:6" ht="14.4">
      <c r="D556" s="122"/>
      <c r="E556" s="122"/>
      <c r="F556" s="122"/>
    </row>
    <row r="557" spans="4:6" ht="14.4">
      <c r="D557" s="122"/>
      <c r="E557" s="122"/>
      <c r="F557" s="122"/>
    </row>
    <row r="558" spans="4:6" ht="14.4">
      <c r="D558" s="122"/>
      <c r="E558" s="122"/>
      <c r="F558" s="122"/>
    </row>
    <row r="559" spans="4:6" ht="14.4">
      <c r="D559" s="122"/>
      <c r="E559" s="122"/>
      <c r="F559" s="122"/>
    </row>
    <row r="560" spans="4:6" ht="14.4">
      <c r="D560" s="122"/>
      <c r="E560" s="122"/>
      <c r="F560" s="122"/>
    </row>
    <row r="561" spans="4:6" ht="14.4">
      <c r="D561" s="122"/>
      <c r="E561" s="122"/>
      <c r="F561" s="122"/>
    </row>
    <row r="562" spans="4:6" ht="14.4">
      <c r="D562" s="122"/>
      <c r="E562" s="122"/>
      <c r="F562" s="122"/>
    </row>
    <row r="563" spans="4:6" ht="14.4">
      <c r="D563" s="122"/>
      <c r="E563" s="122"/>
      <c r="F563" s="122"/>
    </row>
    <row r="564" spans="4:6" ht="14.4">
      <c r="D564" s="122"/>
      <c r="E564" s="122"/>
      <c r="F564" s="122"/>
    </row>
    <row r="565" spans="4:6" ht="14.4">
      <c r="D565" s="122"/>
      <c r="E565" s="122"/>
      <c r="F565" s="122"/>
    </row>
    <row r="566" spans="4:6" ht="14.4">
      <c r="D566" s="122"/>
      <c r="E566" s="122"/>
      <c r="F566" s="122"/>
    </row>
    <row r="567" spans="4:6" ht="14.4">
      <c r="D567" s="122"/>
      <c r="E567" s="122"/>
      <c r="F567" s="122"/>
    </row>
    <row r="568" spans="4:6" ht="14.4">
      <c r="D568" s="122"/>
      <c r="E568" s="122"/>
      <c r="F568" s="122"/>
    </row>
    <row r="569" spans="4:6" ht="14.4">
      <c r="D569" s="122"/>
      <c r="E569" s="122"/>
      <c r="F569" s="122"/>
    </row>
    <row r="570" spans="4:6" ht="14.4">
      <c r="D570" s="122"/>
      <c r="E570" s="122"/>
      <c r="F570" s="122"/>
    </row>
    <row r="571" spans="4:6" ht="14.4">
      <c r="D571" s="122"/>
      <c r="E571" s="122"/>
      <c r="F571" s="122"/>
    </row>
    <row r="572" spans="4:6" ht="14.4">
      <c r="D572" s="122"/>
      <c r="E572" s="122"/>
      <c r="F572" s="122"/>
    </row>
    <row r="573" spans="4:6" ht="14.4">
      <c r="D573" s="122"/>
      <c r="E573" s="122"/>
      <c r="F573" s="122"/>
    </row>
    <row r="574" spans="4:6" ht="14.4">
      <c r="D574" s="122"/>
      <c r="E574" s="122"/>
      <c r="F574" s="122"/>
    </row>
    <row r="575" spans="4:6" ht="14.4">
      <c r="D575" s="122"/>
      <c r="E575" s="122"/>
      <c r="F575" s="122"/>
    </row>
    <row r="576" spans="4:6" ht="14.4">
      <c r="D576" s="122"/>
      <c r="E576" s="122"/>
      <c r="F576" s="122"/>
    </row>
    <row r="577" spans="4:6" ht="14.4">
      <c r="D577" s="122"/>
      <c r="E577" s="122"/>
      <c r="F577" s="122"/>
    </row>
    <row r="578" spans="4:6" ht="14.4">
      <c r="D578" s="122"/>
      <c r="E578" s="122"/>
      <c r="F578" s="122"/>
    </row>
    <row r="579" spans="4:6" ht="14.4">
      <c r="D579" s="122"/>
      <c r="E579" s="122"/>
      <c r="F579" s="122"/>
    </row>
    <row r="580" spans="4:6" ht="14.4">
      <c r="D580" s="122"/>
      <c r="E580" s="122"/>
      <c r="F580" s="122"/>
    </row>
    <row r="581" spans="4:6" ht="14.4">
      <c r="D581" s="122"/>
      <c r="E581" s="122"/>
      <c r="F581" s="122"/>
    </row>
    <row r="582" spans="4:6" ht="14.4">
      <c r="D582" s="122"/>
      <c r="E582" s="122"/>
      <c r="F582" s="122"/>
    </row>
    <row r="583" spans="4:6" ht="14.4">
      <c r="D583" s="122"/>
      <c r="E583" s="122"/>
      <c r="F583" s="122"/>
    </row>
    <row r="584" spans="4:6" ht="14.4">
      <c r="D584" s="122"/>
      <c r="E584" s="122"/>
      <c r="F584" s="122"/>
    </row>
    <row r="585" spans="4:6" ht="14.4">
      <c r="D585" s="122"/>
      <c r="E585" s="122"/>
      <c r="F585" s="122"/>
    </row>
    <row r="586" spans="4:6" ht="14.4">
      <c r="D586" s="122"/>
      <c r="E586" s="122"/>
      <c r="F586" s="122"/>
    </row>
    <row r="587" spans="4:6" ht="14.4">
      <c r="D587" s="122"/>
      <c r="E587" s="122"/>
      <c r="F587" s="122"/>
    </row>
    <row r="588" spans="4:6" ht="14.4">
      <c r="D588" s="122"/>
      <c r="E588" s="122"/>
      <c r="F588" s="122"/>
    </row>
    <row r="589" spans="4:6" ht="14.4">
      <c r="D589" s="122"/>
      <c r="E589" s="122"/>
      <c r="F589" s="122"/>
    </row>
    <row r="590" spans="4:6" ht="14.4">
      <c r="D590" s="122"/>
      <c r="E590" s="122"/>
      <c r="F590" s="122"/>
    </row>
    <row r="591" spans="4:6" ht="14.4">
      <c r="D591" s="122"/>
      <c r="E591" s="122"/>
      <c r="F591" s="122"/>
    </row>
    <row r="592" spans="4:6" ht="14.4">
      <c r="D592" s="122"/>
      <c r="E592" s="122"/>
      <c r="F592" s="122"/>
    </row>
    <row r="593" spans="4:6" ht="14.4">
      <c r="D593" s="122"/>
      <c r="E593" s="122"/>
      <c r="F593" s="122"/>
    </row>
    <row r="594" spans="4:6" ht="14.4">
      <c r="D594" s="122"/>
      <c r="E594" s="122"/>
      <c r="F594" s="122"/>
    </row>
    <row r="595" spans="4:6" ht="14.4">
      <c r="D595" s="122"/>
      <c r="E595" s="122"/>
      <c r="F595" s="122"/>
    </row>
    <row r="596" spans="4:6" ht="14.4">
      <c r="D596" s="122"/>
      <c r="E596" s="122"/>
      <c r="F596" s="122"/>
    </row>
    <row r="597" spans="4:6" ht="14.4">
      <c r="D597" s="122"/>
      <c r="E597" s="122"/>
      <c r="F597" s="122"/>
    </row>
    <row r="598" spans="4:6" ht="14.4">
      <c r="D598" s="122"/>
      <c r="E598" s="122"/>
      <c r="F598" s="122"/>
    </row>
    <row r="599" spans="4:6" ht="14.4">
      <c r="D599" s="122"/>
      <c r="E599" s="122"/>
      <c r="F599" s="122"/>
    </row>
    <row r="600" spans="4:6" ht="14.4">
      <c r="D600" s="122"/>
      <c r="E600" s="122"/>
      <c r="F600" s="122"/>
    </row>
    <row r="601" spans="4:6" ht="14.4">
      <c r="D601" s="122"/>
      <c r="E601" s="122"/>
      <c r="F601" s="122"/>
    </row>
    <row r="602" spans="4:6" ht="14.4">
      <c r="D602" s="122"/>
      <c r="E602" s="122"/>
      <c r="F602" s="122"/>
    </row>
    <row r="603" spans="4:6" ht="14.4">
      <c r="D603" s="122"/>
      <c r="E603" s="122"/>
      <c r="F603" s="122"/>
    </row>
    <row r="604" spans="4:6" ht="14.4">
      <c r="D604" s="122"/>
      <c r="E604" s="122"/>
      <c r="F604" s="122"/>
    </row>
    <row r="605" spans="4:6" ht="14.4">
      <c r="D605" s="122"/>
      <c r="E605" s="122"/>
      <c r="F605" s="122"/>
    </row>
    <row r="606" spans="4:6" ht="14.4">
      <c r="D606" s="122"/>
      <c r="E606" s="122"/>
      <c r="F606" s="122"/>
    </row>
    <row r="607" spans="4:6" ht="14.4">
      <c r="D607" s="122"/>
      <c r="E607" s="122"/>
      <c r="F607" s="122"/>
    </row>
    <row r="608" spans="4:6" ht="14.4">
      <c r="D608" s="122"/>
      <c r="E608" s="122"/>
      <c r="F608" s="122"/>
    </row>
    <row r="609" spans="4:6" ht="14.4">
      <c r="D609" s="122"/>
      <c r="E609" s="122"/>
      <c r="F609" s="122"/>
    </row>
    <row r="610" spans="4:6" ht="14.4">
      <c r="D610" s="122"/>
      <c r="E610" s="122"/>
      <c r="F610" s="122"/>
    </row>
    <row r="611" spans="4:6" ht="14.4">
      <c r="D611" s="122"/>
      <c r="E611" s="122"/>
      <c r="F611" s="122"/>
    </row>
    <row r="612" spans="4:6" ht="14.4">
      <c r="D612" s="122"/>
      <c r="E612" s="122"/>
      <c r="F612" s="122"/>
    </row>
    <row r="613" spans="4:6" ht="14.4">
      <c r="D613" s="122"/>
      <c r="E613" s="122"/>
      <c r="F613" s="122"/>
    </row>
    <row r="614" spans="4:6" ht="14.4">
      <c r="D614" s="122"/>
      <c r="E614" s="122"/>
      <c r="F614" s="122"/>
    </row>
    <row r="615" spans="4:6" ht="14.4">
      <c r="D615" s="122"/>
      <c r="E615" s="122"/>
      <c r="F615" s="122"/>
    </row>
    <row r="616" spans="4:6" ht="14.4">
      <c r="D616" s="122"/>
      <c r="E616" s="122"/>
      <c r="F616" s="122"/>
    </row>
    <row r="617" spans="4:6" ht="14.4">
      <c r="D617" s="122"/>
      <c r="E617" s="122"/>
      <c r="F617" s="122"/>
    </row>
    <row r="618" spans="4:6" ht="14.4">
      <c r="D618" s="122"/>
      <c r="E618" s="122"/>
      <c r="F618" s="122"/>
    </row>
    <row r="619" spans="4:6" ht="14.4">
      <c r="D619" s="122"/>
      <c r="E619" s="122"/>
      <c r="F619" s="122"/>
    </row>
    <row r="620" spans="4:6" ht="14.4">
      <c r="D620" s="122"/>
      <c r="E620" s="122"/>
      <c r="F620" s="122"/>
    </row>
    <row r="621" spans="4:6" ht="14.4">
      <c r="D621" s="122"/>
      <c r="E621" s="122"/>
      <c r="F621" s="122"/>
    </row>
    <row r="622" spans="4:6" ht="14.4">
      <c r="D622" s="122"/>
      <c r="E622" s="122"/>
      <c r="F622" s="122"/>
    </row>
    <row r="623" spans="4:6" ht="14.4">
      <c r="D623" s="122"/>
      <c r="E623" s="122"/>
      <c r="F623" s="122"/>
    </row>
    <row r="624" spans="4:6" ht="14.4">
      <c r="D624" s="122"/>
      <c r="E624" s="122"/>
      <c r="F624" s="122"/>
    </row>
    <row r="625" spans="4:6" ht="14.4">
      <c r="D625" s="122"/>
      <c r="E625" s="122"/>
      <c r="F625" s="122"/>
    </row>
    <row r="626" spans="4:6" ht="14.4">
      <c r="D626" s="122"/>
      <c r="E626" s="122"/>
      <c r="F626" s="122"/>
    </row>
    <row r="627" spans="4:6" ht="14.4">
      <c r="D627" s="122"/>
      <c r="E627" s="122"/>
      <c r="F627" s="122"/>
    </row>
    <row r="628" spans="4:6" ht="14.4">
      <c r="D628" s="122"/>
      <c r="E628" s="122"/>
      <c r="F628" s="122"/>
    </row>
    <row r="629" spans="4:6" ht="14.4">
      <c r="D629" s="122"/>
      <c r="E629" s="122"/>
      <c r="F629" s="122"/>
    </row>
    <row r="630" spans="4:6" ht="14.4">
      <c r="D630" s="122"/>
      <c r="E630" s="122"/>
      <c r="F630" s="122"/>
    </row>
    <row r="631" spans="4:6" ht="14.4">
      <c r="D631" s="122"/>
      <c r="E631" s="122"/>
      <c r="F631" s="122"/>
    </row>
    <row r="632" spans="4:6" ht="14.4">
      <c r="D632" s="122"/>
      <c r="E632" s="122"/>
      <c r="F632" s="122"/>
    </row>
    <row r="633" spans="4:6" ht="14.4">
      <c r="D633" s="122"/>
      <c r="E633" s="122"/>
      <c r="F633" s="122"/>
    </row>
    <row r="634" spans="4:6" ht="14.4">
      <c r="D634" s="122"/>
      <c r="E634" s="122"/>
      <c r="F634" s="122"/>
    </row>
    <row r="635" spans="4:6" ht="14.4">
      <c r="D635" s="122"/>
      <c r="E635" s="122"/>
      <c r="F635" s="122"/>
    </row>
    <row r="636" spans="4:6" ht="14.4">
      <c r="D636" s="122"/>
      <c r="E636" s="122"/>
      <c r="F636" s="122"/>
    </row>
    <row r="637" spans="4:6" ht="14.4">
      <c r="D637" s="122"/>
      <c r="E637" s="122"/>
      <c r="F637" s="122"/>
    </row>
    <row r="638" spans="4:6" ht="14.4">
      <c r="D638" s="122"/>
      <c r="E638" s="122"/>
      <c r="F638" s="122"/>
    </row>
    <row r="639" spans="4:6" ht="14.4">
      <c r="D639" s="122"/>
      <c r="E639" s="122"/>
      <c r="F639" s="122"/>
    </row>
    <row r="640" spans="4:6" ht="14.4">
      <c r="D640" s="122"/>
      <c r="E640" s="122"/>
      <c r="F640" s="122"/>
    </row>
    <row r="641" spans="4:6" ht="14.4">
      <c r="D641" s="122"/>
      <c r="E641" s="122"/>
      <c r="F641" s="122"/>
    </row>
    <row r="642" spans="4:6" ht="14.4">
      <c r="D642" s="122"/>
      <c r="E642" s="122"/>
      <c r="F642" s="122"/>
    </row>
    <row r="643" spans="4:6" ht="14.4">
      <c r="D643" s="122"/>
      <c r="E643" s="122"/>
      <c r="F643" s="122"/>
    </row>
    <row r="644" spans="4:6" ht="14.4">
      <c r="D644" s="122"/>
      <c r="E644" s="122"/>
      <c r="F644" s="122"/>
    </row>
    <row r="645" spans="4:6" ht="14.4">
      <c r="D645" s="122"/>
      <c r="E645" s="122"/>
      <c r="F645" s="122"/>
    </row>
    <row r="646" spans="4:6" ht="14.4">
      <c r="D646" s="122"/>
      <c r="E646" s="122"/>
      <c r="F646" s="122"/>
    </row>
    <row r="647" spans="4:6" ht="14.4">
      <c r="D647" s="122"/>
      <c r="E647" s="122"/>
      <c r="F647" s="122"/>
    </row>
    <row r="648" spans="4:6" ht="14.4">
      <c r="D648" s="122"/>
      <c r="E648" s="122"/>
      <c r="F648" s="122"/>
    </row>
    <row r="649" spans="4:6" ht="14.4">
      <c r="D649" s="122"/>
      <c r="E649" s="122"/>
      <c r="F649" s="122"/>
    </row>
    <row r="650" spans="4:6" ht="14.4">
      <c r="D650" s="122"/>
      <c r="E650" s="122"/>
      <c r="F650" s="122"/>
    </row>
    <row r="651" spans="4:6" ht="14.4">
      <c r="D651" s="122"/>
      <c r="E651" s="122"/>
      <c r="F651" s="122"/>
    </row>
    <row r="652" spans="4:6" ht="14.4">
      <c r="D652" s="122"/>
      <c r="E652" s="122"/>
      <c r="F652" s="122"/>
    </row>
    <row r="653" spans="4:6" ht="14.4">
      <c r="D653" s="122"/>
      <c r="E653" s="122"/>
      <c r="F653" s="122"/>
    </row>
    <row r="654" spans="4:6" ht="14.4">
      <c r="D654" s="122"/>
      <c r="E654" s="122"/>
      <c r="F654" s="122"/>
    </row>
    <row r="655" spans="4:6" ht="14.4">
      <c r="D655" s="122"/>
      <c r="E655" s="122"/>
      <c r="F655" s="122"/>
    </row>
    <row r="656" spans="4:6" ht="14.4">
      <c r="D656" s="122"/>
      <c r="E656" s="122"/>
      <c r="F656" s="122"/>
    </row>
    <row r="657" spans="4:6" ht="14.4">
      <c r="D657" s="122"/>
      <c r="E657" s="122"/>
      <c r="F657" s="122"/>
    </row>
    <row r="658" spans="4:6" ht="14.4">
      <c r="D658" s="122"/>
      <c r="E658" s="122"/>
      <c r="F658" s="122"/>
    </row>
    <row r="659" spans="4:6" ht="14.4">
      <c r="D659" s="122"/>
      <c r="E659" s="122"/>
      <c r="F659" s="122"/>
    </row>
    <row r="660" spans="4:6" ht="14.4">
      <c r="D660" s="122"/>
      <c r="E660" s="122"/>
      <c r="F660" s="122"/>
    </row>
    <row r="661" spans="4:6" ht="14.4">
      <c r="D661" s="122"/>
      <c r="E661" s="122"/>
      <c r="F661" s="122"/>
    </row>
    <row r="662" spans="4:6" ht="14.4">
      <c r="D662" s="122"/>
      <c r="E662" s="122"/>
      <c r="F662" s="122"/>
    </row>
    <row r="663" spans="4:6" ht="14.4">
      <c r="D663" s="122"/>
      <c r="E663" s="122"/>
      <c r="F663" s="122"/>
    </row>
    <row r="664" spans="4:6" ht="14.4">
      <c r="D664" s="122"/>
      <c r="E664" s="122"/>
      <c r="F664" s="122"/>
    </row>
    <row r="665" spans="4:6" ht="14.4">
      <c r="D665" s="122"/>
      <c r="E665" s="122"/>
      <c r="F665" s="122"/>
    </row>
    <row r="666" spans="4:6" ht="14.4">
      <c r="D666" s="122"/>
      <c r="E666" s="122"/>
      <c r="F666" s="122"/>
    </row>
    <row r="667" spans="4:6" ht="14.4">
      <c r="D667" s="122"/>
      <c r="E667" s="122"/>
      <c r="F667" s="122"/>
    </row>
    <row r="668" spans="4:6" ht="14.4">
      <c r="D668" s="122"/>
      <c r="E668" s="122"/>
      <c r="F668" s="122"/>
    </row>
    <row r="669" spans="4:6" ht="14.4">
      <c r="D669" s="122"/>
      <c r="E669" s="122"/>
      <c r="F669" s="122"/>
    </row>
    <row r="670" spans="4:6" ht="14.4">
      <c r="D670" s="122"/>
      <c r="E670" s="122"/>
      <c r="F670" s="122"/>
    </row>
    <row r="671" spans="4:6" ht="14.4">
      <c r="D671" s="122"/>
      <c r="E671" s="122"/>
      <c r="F671" s="122"/>
    </row>
    <row r="672" spans="4:6" ht="14.4">
      <c r="D672" s="122"/>
      <c r="E672" s="122"/>
      <c r="F672" s="122"/>
    </row>
    <row r="673" spans="4:6" ht="14.4">
      <c r="D673" s="122"/>
      <c r="E673" s="122"/>
      <c r="F673" s="122"/>
    </row>
    <row r="674" spans="4:6" ht="14.4">
      <c r="D674" s="122"/>
      <c r="E674" s="122"/>
      <c r="F674" s="122"/>
    </row>
    <row r="675" spans="4:6" ht="14.4">
      <c r="D675" s="122"/>
      <c r="E675" s="122"/>
      <c r="F675" s="122"/>
    </row>
    <row r="676" spans="4:6" ht="14.4">
      <c r="D676" s="122"/>
      <c r="E676" s="122"/>
      <c r="F676" s="122"/>
    </row>
    <row r="677" spans="4:6" ht="14.4">
      <c r="D677" s="122"/>
      <c r="E677" s="122"/>
      <c r="F677" s="122"/>
    </row>
    <row r="678" spans="4:6" ht="14.4">
      <c r="D678" s="122"/>
      <c r="E678" s="122"/>
      <c r="F678" s="122"/>
    </row>
    <row r="679" spans="4:6" ht="14.4">
      <c r="D679" s="122"/>
      <c r="E679" s="122"/>
      <c r="F679" s="122"/>
    </row>
    <row r="680" spans="4:6" ht="14.4">
      <c r="D680" s="122"/>
      <c r="E680" s="122"/>
      <c r="F680" s="122"/>
    </row>
    <row r="681" spans="4:6" ht="14.4">
      <c r="D681" s="122"/>
      <c r="E681" s="122"/>
      <c r="F681" s="122"/>
    </row>
    <row r="682" spans="4:6" ht="14.4">
      <c r="D682" s="122"/>
      <c r="E682" s="122"/>
      <c r="F682" s="122"/>
    </row>
    <row r="683" spans="4:6" ht="14.4">
      <c r="D683" s="122"/>
      <c r="E683" s="122"/>
      <c r="F683" s="122"/>
    </row>
    <row r="684" spans="4:6" ht="14.4">
      <c r="D684" s="122"/>
      <c r="E684" s="122"/>
      <c r="F684" s="122"/>
    </row>
    <row r="685" spans="4:6" ht="14.4">
      <c r="D685" s="122"/>
      <c r="E685" s="122"/>
      <c r="F685" s="122"/>
    </row>
    <row r="686" spans="4:6" ht="14.4">
      <c r="D686" s="122"/>
      <c r="E686" s="122"/>
      <c r="F686" s="122"/>
    </row>
    <row r="687" spans="4:6" ht="14.4">
      <c r="D687" s="122"/>
      <c r="E687" s="122"/>
      <c r="F687" s="122"/>
    </row>
    <row r="688" spans="4:6" ht="14.4">
      <c r="D688" s="122"/>
      <c r="E688" s="122"/>
      <c r="F688" s="122"/>
    </row>
    <row r="689" spans="4:6" ht="14.4">
      <c r="D689" s="122"/>
      <c r="E689" s="122"/>
      <c r="F689" s="122"/>
    </row>
    <row r="690" spans="4:6" ht="14.4">
      <c r="D690" s="122"/>
      <c r="E690" s="122"/>
      <c r="F690" s="122"/>
    </row>
    <row r="691" spans="4:6" ht="14.4">
      <c r="D691" s="122"/>
      <c r="E691" s="122"/>
      <c r="F691" s="122"/>
    </row>
    <row r="692" spans="4:6" ht="14.4">
      <c r="D692" s="122"/>
      <c r="E692" s="122"/>
      <c r="F692" s="122"/>
    </row>
    <row r="693" spans="4:6" ht="14.4">
      <c r="D693" s="122"/>
      <c r="E693" s="122"/>
      <c r="F693" s="122"/>
    </row>
    <row r="694" spans="4:6" ht="14.4">
      <c r="D694" s="122"/>
      <c r="E694" s="122"/>
      <c r="F694" s="122"/>
    </row>
    <row r="695" spans="4:6" ht="14.4">
      <c r="D695" s="122"/>
      <c r="E695" s="122"/>
      <c r="F695" s="122"/>
    </row>
    <row r="696" spans="4:6" ht="14.4">
      <c r="D696" s="122"/>
      <c r="E696" s="122"/>
      <c r="F696" s="122"/>
    </row>
    <row r="697" spans="4:6" ht="14.4">
      <c r="D697" s="122"/>
      <c r="E697" s="122"/>
      <c r="F697" s="122"/>
    </row>
    <row r="698" spans="4:6" ht="14.4">
      <c r="D698" s="122"/>
      <c r="E698" s="122"/>
      <c r="F698" s="122"/>
    </row>
    <row r="699" spans="4:6" ht="14.4">
      <c r="D699" s="122"/>
      <c r="E699" s="122"/>
      <c r="F699" s="122"/>
    </row>
    <row r="700" spans="4:6" ht="14.4">
      <c r="D700" s="122"/>
      <c r="E700" s="122"/>
      <c r="F700" s="122"/>
    </row>
    <row r="701" spans="4:6" ht="14.4">
      <c r="D701" s="122"/>
      <c r="E701" s="122"/>
      <c r="F701" s="122"/>
    </row>
    <row r="702" spans="4:6" ht="14.4">
      <c r="D702" s="122"/>
      <c r="E702" s="122"/>
      <c r="F702" s="122"/>
    </row>
    <row r="703" spans="4:6" ht="14.4">
      <c r="D703" s="122"/>
      <c r="E703" s="122"/>
      <c r="F703" s="122"/>
    </row>
    <row r="704" spans="4:6" ht="14.4">
      <c r="D704" s="122"/>
      <c r="E704" s="122"/>
      <c r="F704" s="122"/>
    </row>
    <row r="705" spans="4:6" ht="14.4">
      <c r="D705" s="122"/>
      <c r="E705" s="122"/>
      <c r="F705" s="122"/>
    </row>
    <row r="706" spans="4:6" ht="14.4">
      <c r="D706" s="122"/>
      <c r="E706" s="122"/>
      <c r="F706" s="122"/>
    </row>
    <row r="707" spans="4:6" ht="14.4">
      <c r="D707" s="122"/>
      <c r="E707" s="122"/>
      <c r="F707" s="122"/>
    </row>
    <row r="708" spans="4:6" ht="14.4">
      <c r="D708" s="122"/>
      <c r="E708" s="122"/>
      <c r="F708" s="122"/>
    </row>
    <row r="709" spans="4:6" ht="14.4">
      <c r="D709" s="122"/>
      <c r="E709" s="122"/>
      <c r="F709" s="122"/>
    </row>
    <row r="710" spans="4:6" ht="14.4">
      <c r="D710" s="122"/>
      <c r="E710" s="122"/>
      <c r="F710" s="122"/>
    </row>
    <row r="711" spans="4:6" ht="14.4">
      <c r="D711" s="122"/>
      <c r="E711" s="122"/>
      <c r="F711" s="122"/>
    </row>
    <row r="712" spans="4:6" ht="14.4">
      <c r="D712" s="122"/>
      <c r="E712" s="122"/>
      <c r="F712" s="122"/>
    </row>
    <row r="713" spans="4:6" ht="14.4">
      <c r="D713" s="122"/>
      <c r="E713" s="122"/>
      <c r="F713" s="122"/>
    </row>
    <row r="714" spans="4:6" ht="14.4">
      <c r="D714" s="122"/>
      <c r="E714" s="122"/>
      <c r="F714" s="122"/>
    </row>
    <row r="715" spans="4:6" ht="14.4">
      <c r="D715" s="122"/>
      <c r="E715" s="122"/>
      <c r="F715" s="122"/>
    </row>
    <row r="716" spans="4:6" ht="14.4">
      <c r="D716" s="122"/>
      <c r="E716" s="122"/>
      <c r="F716" s="122"/>
    </row>
    <row r="717" spans="4:6" ht="14.4">
      <c r="D717" s="122"/>
      <c r="E717" s="122"/>
      <c r="F717" s="122"/>
    </row>
    <row r="718" spans="4:6" ht="14.4">
      <c r="D718" s="122"/>
      <c r="E718" s="122"/>
      <c r="F718" s="122"/>
    </row>
    <row r="719" spans="4:6" ht="14.4">
      <c r="D719" s="122"/>
      <c r="E719" s="122"/>
      <c r="F719" s="122"/>
    </row>
    <row r="720" spans="4:6" ht="14.4">
      <c r="D720" s="122"/>
      <c r="E720" s="122"/>
      <c r="F720" s="122"/>
    </row>
    <row r="721" spans="4:6" ht="14.4">
      <c r="D721" s="122"/>
      <c r="E721" s="122"/>
      <c r="F721" s="122"/>
    </row>
    <row r="722" spans="4:6" ht="14.4">
      <c r="D722" s="122"/>
      <c r="E722" s="122"/>
      <c r="F722" s="122"/>
    </row>
    <row r="723" spans="4:6" ht="14.4">
      <c r="D723" s="122"/>
      <c r="E723" s="122"/>
      <c r="F723" s="122"/>
    </row>
    <row r="724" spans="4:6" ht="14.4">
      <c r="D724" s="122"/>
      <c r="E724" s="122"/>
      <c r="F724" s="122"/>
    </row>
    <row r="725" spans="4:6" ht="14.4">
      <c r="D725" s="122"/>
      <c r="E725" s="122"/>
      <c r="F725" s="122"/>
    </row>
    <row r="726" spans="4:6" ht="14.4">
      <c r="D726" s="122"/>
      <c r="E726" s="122"/>
      <c r="F726" s="122"/>
    </row>
    <row r="727" spans="4:6" ht="14.4">
      <c r="D727" s="122"/>
      <c r="E727" s="122"/>
      <c r="F727" s="122"/>
    </row>
    <row r="728" spans="4:6" ht="14.4">
      <c r="D728" s="122"/>
      <c r="E728" s="122"/>
      <c r="F728" s="122"/>
    </row>
    <row r="729" spans="4:6" ht="14.4">
      <c r="D729" s="122"/>
      <c r="E729" s="122"/>
      <c r="F729" s="122"/>
    </row>
    <row r="730" spans="4:6" ht="14.4">
      <c r="D730" s="122"/>
      <c r="E730" s="122"/>
      <c r="F730" s="122"/>
    </row>
    <row r="731" spans="4:6" ht="14.4">
      <c r="D731" s="122"/>
      <c r="E731" s="122"/>
      <c r="F731" s="122"/>
    </row>
    <row r="732" spans="4:6" ht="14.4">
      <c r="D732" s="122"/>
      <c r="E732" s="122"/>
      <c r="F732" s="122"/>
    </row>
    <row r="733" spans="4:6" ht="14.4">
      <c r="D733" s="122"/>
      <c r="E733" s="122"/>
      <c r="F733" s="122"/>
    </row>
    <row r="734" spans="4:6" ht="14.4">
      <c r="D734" s="122"/>
      <c r="E734" s="122"/>
      <c r="F734" s="122"/>
    </row>
    <row r="735" spans="4:6" ht="14.4">
      <c r="D735" s="122"/>
      <c r="E735" s="122"/>
      <c r="F735" s="122"/>
    </row>
    <row r="736" spans="4:6" ht="14.4">
      <c r="D736" s="122"/>
      <c r="E736" s="122"/>
      <c r="F736" s="122"/>
    </row>
    <row r="737" spans="4:6" ht="14.4">
      <c r="D737" s="122"/>
      <c r="E737" s="122"/>
      <c r="F737" s="122"/>
    </row>
    <row r="738" spans="4:6" ht="14.4">
      <c r="D738" s="122"/>
      <c r="E738" s="122"/>
      <c r="F738" s="122"/>
    </row>
    <row r="739" spans="4:6" ht="14.4">
      <c r="D739" s="122"/>
      <c r="E739" s="122"/>
      <c r="F739" s="122"/>
    </row>
    <row r="740" spans="4:6" ht="14.4">
      <c r="D740" s="122"/>
      <c r="E740" s="122"/>
      <c r="F740" s="122"/>
    </row>
    <row r="741" spans="4:6" ht="14.4">
      <c r="D741" s="122"/>
      <c r="E741" s="122"/>
      <c r="F741" s="122"/>
    </row>
    <row r="742" spans="4:6" ht="14.4">
      <c r="D742" s="122"/>
      <c r="E742" s="122"/>
      <c r="F742" s="122"/>
    </row>
    <row r="743" spans="4:6" ht="14.4">
      <c r="D743" s="122"/>
      <c r="E743" s="122"/>
      <c r="F743" s="122"/>
    </row>
    <row r="744" spans="4:6" ht="14.4">
      <c r="D744" s="122"/>
      <c r="E744" s="122"/>
      <c r="F744" s="122"/>
    </row>
    <row r="745" spans="4:6" ht="14.4">
      <c r="D745" s="122"/>
      <c r="E745" s="122"/>
      <c r="F745" s="122"/>
    </row>
    <row r="746" spans="4:6" ht="14.4">
      <c r="D746" s="122"/>
      <c r="E746" s="122"/>
      <c r="F746" s="122"/>
    </row>
    <row r="747" spans="4:6" ht="14.4">
      <c r="D747" s="122"/>
      <c r="E747" s="122"/>
      <c r="F747" s="122"/>
    </row>
    <row r="748" spans="4:6" ht="14.4">
      <c r="D748" s="122"/>
      <c r="E748" s="122"/>
      <c r="F748" s="122"/>
    </row>
    <row r="749" spans="4:6" ht="14.4">
      <c r="D749" s="122"/>
      <c r="E749" s="122"/>
      <c r="F749" s="122"/>
    </row>
    <row r="750" spans="4:6" ht="14.4">
      <c r="D750" s="122"/>
      <c r="E750" s="122"/>
      <c r="F750" s="122"/>
    </row>
    <row r="751" spans="4:6" ht="14.4">
      <c r="D751" s="122"/>
      <c r="E751" s="122"/>
      <c r="F751" s="122"/>
    </row>
    <row r="752" spans="4:6" ht="14.4">
      <c r="D752" s="122"/>
      <c r="E752" s="122"/>
      <c r="F752" s="122"/>
    </row>
    <row r="753" spans="4:6" ht="14.4">
      <c r="D753" s="122"/>
      <c r="E753" s="122"/>
      <c r="F753" s="122"/>
    </row>
    <row r="754" spans="4:6" ht="14.4">
      <c r="D754" s="122"/>
      <c r="E754" s="122"/>
      <c r="F754" s="122"/>
    </row>
    <row r="755" spans="4:6" ht="14.4">
      <c r="D755" s="122"/>
      <c r="E755" s="122"/>
      <c r="F755" s="122"/>
    </row>
    <row r="756" spans="4:6" ht="14.4">
      <c r="D756" s="122"/>
      <c r="E756" s="122"/>
      <c r="F756" s="122"/>
    </row>
    <row r="757" spans="4:6" ht="14.4">
      <c r="D757" s="122"/>
      <c r="E757" s="122"/>
      <c r="F757" s="122"/>
    </row>
    <row r="758" spans="4:6" ht="14.4">
      <c r="D758" s="122"/>
      <c r="E758" s="122"/>
      <c r="F758" s="122"/>
    </row>
    <row r="759" spans="4:6" ht="14.4">
      <c r="D759" s="122"/>
      <c r="E759" s="122"/>
      <c r="F759" s="122"/>
    </row>
    <row r="760" spans="4:6" ht="14.4">
      <c r="D760" s="122"/>
      <c r="E760" s="122"/>
      <c r="F760" s="122"/>
    </row>
    <row r="761" spans="4:6" ht="14.4">
      <c r="D761" s="122"/>
      <c r="E761" s="122"/>
      <c r="F761" s="122"/>
    </row>
    <row r="762" spans="4:6" ht="14.4">
      <c r="D762" s="122"/>
      <c r="E762" s="122"/>
      <c r="F762" s="122"/>
    </row>
    <row r="763" spans="4:6" ht="14.4">
      <c r="D763" s="122"/>
      <c r="E763" s="122"/>
      <c r="F763" s="122"/>
    </row>
    <row r="764" spans="4:6" ht="14.4">
      <c r="D764" s="122"/>
      <c r="E764" s="122"/>
      <c r="F764" s="122"/>
    </row>
    <row r="765" spans="4:6" ht="14.4">
      <c r="D765" s="122"/>
      <c r="E765" s="122"/>
      <c r="F765" s="122"/>
    </row>
    <row r="766" spans="4:6" ht="14.4">
      <c r="D766" s="122"/>
      <c r="E766" s="122"/>
      <c r="F766" s="122"/>
    </row>
    <row r="767" spans="4:6" ht="14.4">
      <c r="D767" s="122"/>
      <c r="E767" s="122"/>
      <c r="F767" s="122"/>
    </row>
    <row r="768" spans="4:6" ht="14.4">
      <c r="D768" s="122"/>
      <c r="E768" s="122"/>
      <c r="F768" s="122"/>
    </row>
    <row r="769" spans="4:6" ht="14.4">
      <c r="D769" s="122"/>
      <c r="E769" s="122"/>
      <c r="F769" s="122"/>
    </row>
    <row r="770" spans="4:6" ht="14.4">
      <c r="D770" s="122"/>
      <c r="E770" s="122"/>
      <c r="F770" s="122"/>
    </row>
    <row r="771" spans="4:6" ht="14.4">
      <c r="D771" s="122"/>
      <c r="E771" s="122"/>
      <c r="F771" s="122"/>
    </row>
    <row r="772" spans="4:6" ht="14.4">
      <c r="D772" s="122"/>
      <c r="E772" s="122"/>
      <c r="F772" s="122"/>
    </row>
    <row r="773" spans="4:6" ht="14.4">
      <c r="D773" s="122"/>
      <c r="E773" s="122"/>
      <c r="F773" s="122"/>
    </row>
    <row r="774" spans="4:6" ht="14.4">
      <c r="D774" s="122"/>
      <c r="E774" s="122"/>
      <c r="F774" s="122"/>
    </row>
    <row r="775" spans="4:6" ht="14.4">
      <c r="D775" s="122"/>
      <c r="E775" s="122"/>
      <c r="F775" s="122"/>
    </row>
    <row r="776" spans="4:6" ht="14.4">
      <c r="D776" s="122"/>
      <c r="E776" s="122"/>
      <c r="F776" s="122"/>
    </row>
    <row r="777" spans="4:6" ht="14.4">
      <c r="D777" s="122"/>
      <c r="E777" s="122"/>
      <c r="F777" s="122"/>
    </row>
    <row r="778" spans="4:6" ht="14.4">
      <c r="D778" s="122"/>
      <c r="E778" s="122"/>
      <c r="F778" s="122"/>
    </row>
    <row r="779" spans="4:6" ht="14.4">
      <c r="D779" s="122"/>
      <c r="E779" s="122"/>
      <c r="F779" s="122"/>
    </row>
    <row r="780" spans="4:6" ht="14.4">
      <c r="D780" s="122"/>
      <c r="E780" s="122"/>
      <c r="F780" s="122"/>
    </row>
    <row r="781" spans="4:6" ht="14.4">
      <c r="D781" s="122"/>
      <c r="E781" s="122"/>
      <c r="F781" s="122"/>
    </row>
    <row r="782" spans="4:6" ht="14.4">
      <c r="D782" s="122"/>
      <c r="E782" s="122"/>
      <c r="F782" s="122"/>
    </row>
    <row r="783" spans="4:6" ht="14.4">
      <c r="D783" s="122"/>
      <c r="E783" s="122"/>
      <c r="F783" s="122"/>
    </row>
    <row r="784" spans="4:6" ht="14.4">
      <c r="D784" s="122"/>
      <c r="E784" s="122"/>
      <c r="F784" s="122"/>
    </row>
    <row r="785" spans="4:6" ht="14.4">
      <c r="D785" s="122"/>
      <c r="E785" s="122"/>
      <c r="F785" s="122"/>
    </row>
    <row r="786" spans="4:6" ht="14.4">
      <c r="D786" s="122"/>
      <c r="E786" s="122"/>
      <c r="F786" s="122"/>
    </row>
    <row r="787" spans="4:6" ht="14.4">
      <c r="D787" s="122"/>
      <c r="E787" s="122"/>
      <c r="F787" s="122"/>
    </row>
    <row r="788" spans="4:6" ht="14.4">
      <c r="D788" s="122"/>
      <c r="E788" s="122"/>
      <c r="F788" s="122"/>
    </row>
    <row r="789" spans="4:6" ht="14.4">
      <c r="D789" s="122"/>
      <c r="E789" s="122"/>
      <c r="F789" s="122"/>
    </row>
    <row r="790" spans="4:6" ht="14.4">
      <c r="D790" s="122"/>
      <c r="E790" s="122"/>
      <c r="F790" s="122"/>
    </row>
    <row r="791" spans="4:6" ht="14.4">
      <c r="D791" s="122"/>
      <c r="E791" s="122"/>
      <c r="F791" s="122"/>
    </row>
    <row r="792" spans="4:6" ht="14.4">
      <c r="D792" s="122"/>
      <c r="E792" s="122"/>
      <c r="F792" s="122"/>
    </row>
    <row r="793" spans="4:6" ht="14.4">
      <c r="D793" s="122"/>
      <c r="E793" s="122"/>
      <c r="F793" s="122"/>
    </row>
    <row r="794" spans="4:6" ht="14.4">
      <c r="D794" s="122"/>
      <c r="E794" s="122"/>
      <c r="F794" s="122"/>
    </row>
    <row r="795" spans="4:6" ht="14.4">
      <c r="D795" s="122"/>
      <c r="E795" s="122"/>
      <c r="F795" s="122"/>
    </row>
    <row r="796" spans="4:6" ht="14.4">
      <c r="D796" s="122"/>
      <c r="E796" s="122"/>
      <c r="F796" s="122"/>
    </row>
    <row r="797" spans="4:6" ht="14.4">
      <c r="D797" s="122"/>
      <c r="E797" s="122"/>
      <c r="F797" s="122"/>
    </row>
    <row r="798" spans="4:6" ht="14.4">
      <c r="D798" s="122"/>
      <c r="E798" s="122"/>
      <c r="F798" s="122"/>
    </row>
    <row r="799" spans="4:6" ht="14.4">
      <c r="D799" s="122"/>
      <c r="E799" s="122"/>
      <c r="F799" s="122"/>
    </row>
    <row r="800" spans="4:6" ht="14.4">
      <c r="D800" s="122"/>
      <c r="E800" s="122"/>
      <c r="F800" s="122"/>
    </row>
    <row r="801" spans="4:6" ht="14.4">
      <c r="D801" s="122"/>
      <c r="E801" s="122"/>
      <c r="F801" s="122"/>
    </row>
    <row r="802" spans="4:6" ht="14.4">
      <c r="D802" s="122"/>
      <c r="E802" s="122"/>
      <c r="F802" s="122"/>
    </row>
    <row r="803" spans="4:6" ht="14.4">
      <c r="D803" s="122"/>
      <c r="E803" s="122"/>
      <c r="F803" s="122"/>
    </row>
    <row r="804" spans="4:6" ht="14.4">
      <c r="D804" s="122"/>
      <c r="E804" s="122"/>
      <c r="F804" s="122"/>
    </row>
    <row r="805" spans="4:6" ht="14.4">
      <c r="D805" s="122"/>
      <c r="E805" s="122"/>
      <c r="F805" s="122"/>
    </row>
    <row r="806" spans="4:6" ht="14.4">
      <c r="D806" s="122"/>
      <c r="E806" s="122"/>
      <c r="F806" s="122"/>
    </row>
    <row r="807" spans="4:6" ht="14.4">
      <c r="D807" s="122"/>
      <c r="E807" s="122"/>
      <c r="F807" s="122"/>
    </row>
    <row r="808" spans="4:6" ht="14.4">
      <c r="D808" s="122"/>
      <c r="E808" s="122"/>
      <c r="F808" s="122"/>
    </row>
    <row r="809" spans="4:6" ht="14.4">
      <c r="D809" s="122"/>
      <c r="E809" s="122"/>
      <c r="F809" s="122"/>
    </row>
    <row r="810" spans="4:6" ht="14.4">
      <c r="D810" s="122"/>
      <c r="E810" s="122"/>
      <c r="F810" s="122"/>
    </row>
    <row r="811" spans="4:6" ht="14.4">
      <c r="D811" s="122"/>
      <c r="E811" s="122"/>
      <c r="F811" s="122"/>
    </row>
    <row r="812" spans="4:6" ht="14.4">
      <c r="D812" s="122"/>
      <c r="E812" s="122"/>
      <c r="F812" s="122"/>
    </row>
    <row r="813" spans="4:6" ht="14.4">
      <c r="D813" s="122"/>
      <c r="E813" s="122"/>
      <c r="F813" s="122"/>
    </row>
    <row r="814" spans="4:6" ht="14.4">
      <c r="D814" s="122"/>
      <c r="E814" s="122"/>
      <c r="F814" s="122"/>
    </row>
    <row r="815" spans="4:6" ht="14.4">
      <c r="D815" s="122"/>
      <c r="E815" s="122"/>
      <c r="F815" s="122"/>
    </row>
    <row r="816" spans="4:6" ht="14.4">
      <c r="D816" s="122"/>
      <c r="E816" s="122"/>
      <c r="F816" s="122"/>
    </row>
    <row r="817" spans="4:6" ht="14.4">
      <c r="D817" s="122"/>
      <c r="E817" s="122"/>
      <c r="F817" s="122"/>
    </row>
    <row r="818" spans="4:6" ht="14.4">
      <c r="D818" s="122"/>
      <c r="E818" s="122"/>
      <c r="F818" s="122"/>
    </row>
    <row r="819" spans="4:6" ht="14.4">
      <c r="D819" s="122"/>
      <c r="E819" s="122"/>
      <c r="F819" s="122"/>
    </row>
    <row r="820" spans="4:6" ht="14.4">
      <c r="D820" s="122"/>
      <c r="E820" s="122"/>
      <c r="F820" s="122"/>
    </row>
    <row r="821" spans="4:6" ht="14.4">
      <c r="D821" s="122"/>
      <c r="E821" s="122"/>
      <c r="F821" s="122"/>
    </row>
    <row r="822" spans="4:6" ht="14.4">
      <c r="D822" s="122"/>
      <c r="E822" s="122"/>
      <c r="F822" s="122"/>
    </row>
    <row r="823" spans="4:6" ht="14.4">
      <c r="D823" s="122"/>
      <c r="E823" s="122"/>
      <c r="F823" s="122"/>
    </row>
    <row r="824" spans="4:6" ht="14.4">
      <c r="D824" s="122"/>
      <c r="E824" s="122"/>
      <c r="F824" s="122"/>
    </row>
    <row r="825" spans="4:6" ht="14.4">
      <c r="D825" s="122"/>
      <c r="E825" s="122"/>
      <c r="F825" s="122"/>
    </row>
    <row r="826" spans="4:6" ht="14.4">
      <c r="D826" s="122"/>
      <c r="E826" s="122"/>
      <c r="F826" s="122"/>
    </row>
    <row r="827" spans="4:6" ht="14.4">
      <c r="D827" s="122"/>
      <c r="E827" s="122"/>
      <c r="F827" s="122"/>
    </row>
    <row r="828" spans="4:6" ht="14.4">
      <c r="D828" s="122"/>
      <c r="E828" s="122"/>
      <c r="F828" s="122"/>
    </row>
    <row r="829" spans="4:6" ht="14.4">
      <c r="D829" s="122"/>
      <c r="E829" s="122"/>
      <c r="F829" s="122"/>
    </row>
    <row r="830" spans="4:6" ht="14.4">
      <c r="D830" s="122"/>
      <c r="E830" s="122"/>
      <c r="F830" s="122"/>
    </row>
    <row r="831" spans="4:6" ht="14.4">
      <c r="D831" s="122"/>
      <c r="E831" s="122"/>
      <c r="F831" s="122"/>
    </row>
    <row r="832" spans="4:6" ht="14.4">
      <c r="D832" s="122"/>
      <c r="E832" s="122"/>
      <c r="F832" s="122"/>
    </row>
    <row r="833" spans="4:6" ht="14.4">
      <c r="D833" s="122"/>
      <c r="E833" s="122"/>
      <c r="F833" s="122"/>
    </row>
    <row r="834" spans="4:6" ht="14.4">
      <c r="D834" s="122"/>
      <c r="E834" s="122"/>
      <c r="F834" s="122"/>
    </row>
    <row r="835" spans="4:6" ht="14.4">
      <c r="D835" s="122"/>
      <c r="E835" s="122"/>
      <c r="F835" s="122"/>
    </row>
    <row r="836" spans="4:6" ht="14.4">
      <c r="D836" s="122"/>
      <c r="E836" s="122"/>
      <c r="F836" s="122"/>
    </row>
    <row r="837" spans="4:6" ht="14.4">
      <c r="D837" s="122"/>
      <c r="E837" s="122"/>
      <c r="F837" s="122"/>
    </row>
    <row r="838" spans="4:6" ht="14.4">
      <c r="D838" s="122"/>
      <c r="E838" s="122"/>
      <c r="F838" s="122"/>
    </row>
    <row r="839" spans="4:6" ht="14.4">
      <c r="D839" s="122"/>
      <c r="E839" s="122"/>
      <c r="F839" s="122"/>
    </row>
    <row r="840" spans="4:6" ht="14.4">
      <c r="D840" s="122"/>
      <c r="E840" s="122"/>
      <c r="F840" s="122"/>
    </row>
    <row r="841" spans="4:6" ht="14.4">
      <c r="D841" s="122"/>
      <c r="E841" s="122"/>
      <c r="F841" s="122"/>
    </row>
    <row r="842" spans="4:6" ht="14.4">
      <c r="D842" s="122"/>
      <c r="E842" s="122"/>
      <c r="F842" s="122"/>
    </row>
    <row r="843" spans="4:6" ht="14.4">
      <c r="D843" s="122"/>
      <c r="E843" s="122"/>
      <c r="F843" s="122"/>
    </row>
    <row r="844" spans="4:6" ht="14.4">
      <c r="D844" s="122"/>
      <c r="E844" s="122"/>
      <c r="F844" s="122"/>
    </row>
    <row r="845" spans="4:6" ht="14.4">
      <c r="D845" s="122"/>
      <c r="E845" s="122"/>
      <c r="F845" s="122"/>
    </row>
    <row r="846" spans="4:6" ht="14.4">
      <c r="D846" s="122"/>
      <c r="E846" s="122"/>
      <c r="F846" s="122"/>
    </row>
    <row r="847" spans="4:6" ht="14.4">
      <c r="D847" s="122"/>
      <c r="E847" s="122"/>
      <c r="F847" s="122"/>
    </row>
    <row r="848" spans="4:6" ht="14.4">
      <c r="D848" s="122"/>
      <c r="E848" s="122"/>
      <c r="F848" s="122"/>
    </row>
    <row r="849" spans="4:6" ht="14.4">
      <c r="D849" s="122"/>
      <c r="E849" s="122"/>
      <c r="F849" s="122"/>
    </row>
    <row r="850" spans="4:6" ht="14.4">
      <c r="D850" s="122"/>
      <c r="E850" s="122"/>
      <c r="F850" s="122"/>
    </row>
    <row r="851" spans="4:6" ht="14.4">
      <c r="D851" s="122"/>
      <c r="E851" s="122"/>
      <c r="F851" s="122"/>
    </row>
    <row r="852" spans="4:6" ht="14.4">
      <c r="D852" s="122"/>
      <c r="E852" s="122"/>
      <c r="F852" s="122"/>
    </row>
    <row r="853" spans="4:6" ht="14.4">
      <c r="D853" s="122"/>
      <c r="E853" s="122"/>
      <c r="F853" s="122"/>
    </row>
    <row r="854" spans="4:6" ht="14.4">
      <c r="D854" s="122"/>
      <c r="E854" s="122"/>
      <c r="F854" s="122"/>
    </row>
    <row r="855" spans="4:6" ht="14.4">
      <c r="D855" s="122"/>
      <c r="E855" s="122"/>
      <c r="F855" s="122"/>
    </row>
    <row r="856" spans="4:6" ht="14.4">
      <c r="D856" s="122"/>
      <c r="E856" s="122"/>
      <c r="F856" s="122"/>
    </row>
    <row r="857" spans="4:6" ht="14.4">
      <c r="D857" s="122"/>
      <c r="E857" s="122"/>
      <c r="F857" s="122"/>
    </row>
    <row r="858" spans="4:6" ht="14.4">
      <c r="D858" s="122"/>
      <c r="E858" s="122"/>
      <c r="F858" s="122"/>
    </row>
    <row r="859" spans="4:6" ht="14.4">
      <c r="D859" s="122"/>
      <c r="E859" s="122"/>
      <c r="F859" s="122"/>
    </row>
    <row r="860" spans="4:6" ht="14.4">
      <c r="D860" s="122"/>
      <c r="E860" s="122"/>
      <c r="F860" s="122"/>
    </row>
    <row r="861" spans="4:6" ht="14.4">
      <c r="D861" s="122"/>
      <c r="E861" s="122"/>
      <c r="F861" s="122"/>
    </row>
    <row r="862" spans="4:6" ht="14.4">
      <c r="D862" s="122"/>
      <c r="E862" s="122"/>
      <c r="F862" s="122"/>
    </row>
    <row r="863" spans="4:6" ht="14.4">
      <c r="D863" s="122"/>
      <c r="E863" s="122"/>
      <c r="F863" s="122"/>
    </row>
    <row r="864" spans="4:6" ht="14.4">
      <c r="D864" s="122"/>
      <c r="E864" s="122"/>
      <c r="F864" s="122"/>
    </row>
    <row r="865" spans="4:6" ht="14.4">
      <c r="D865" s="122"/>
      <c r="E865" s="122"/>
      <c r="F865" s="122"/>
    </row>
    <row r="866" spans="4:6" ht="14.4">
      <c r="D866" s="122"/>
      <c r="E866" s="122"/>
      <c r="F866" s="122"/>
    </row>
    <row r="867" spans="4:6" ht="14.4">
      <c r="D867" s="122"/>
      <c r="E867" s="122"/>
      <c r="F867" s="122"/>
    </row>
    <row r="868" spans="4:6" ht="14.4">
      <c r="D868" s="122"/>
      <c r="E868" s="122"/>
      <c r="F868" s="122"/>
    </row>
    <row r="869" spans="4:6" ht="14.4">
      <c r="D869" s="122"/>
      <c r="E869" s="122"/>
      <c r="F869" s="122"/>
    </row>
    <row r="870" spans="4:6" ht="14.4">
      <c r="D870" s="122"/>
      <c r="E870" s="122"/>
      <c r="F870" s="122"/>
    </row>
    <row r="871" spans="4:6" ht="14.4">
      <c r="D871" s="122"/>
      <c r="E871" s="122"/>
      <c r="F871" s="122"/>
    </row>
    <row r="872" spans="4:6" ht="14.4">
      <c r="D872" s="122"/>
      <c r="E872" s="122"/>
      <c r="F872" s="122"/>
    </row>
    <row r="873" spans="4:6" ht="14.4">
      <c r="D873" s="122"/>
      <c r="E873" s="122"/>
      <c r="F873" s="122"/>
    </row>
    <row r="874" spans="4:6" ht="14.4">
      <c r="D874" s="122"/>
      <c r="E874" s="122"/>
      <c r="F874" s="122"/>
    </row>
    <row r="875" spans="4:6" ht="14.4">
      <c r="D875" s="122"/>
      <c r="E875" s="122"/>
      <c r="F875" s="122"/>
    </row>
    <row r="876" spans="4:6" ht="14.4">
      <c r="D876" s="122"/>
      <c r="E876" s="122"/>
      <c r="F876" s="122"/>
    </row>
    <row r="877" spans="4:6" ht="14.4">
      <c r="D877" s="122"/>
      <c r="E877" s="122"/>
      <c r="F877" s="122"/>
    </row>
    <row r="878" spans="4:6" ht="14.4">
      <c r="D878" s="122"/>
      <c r="E878" s="122"/>
      <c r="F878" s="122"/>
    </row>
    <row r="879" spans="4:6" ht="14.4">
      <c r="D879" s="122"/>
      <c r="E879" s="122"/>
      <c r="F879" s="122"/>
    </row>
    <row r="880" spans="4:6" ht="14.4">
      <c r="D880" s="122"/>
      <c r="E880" s="122"/>
      <c r="F880" s="122"/>
    </row>
    <row r="881" spans="4:6" ht="14.4">
      <c r="D881" s="122"/>
      <c r="E881" s="122"/>
      <c r="F881" s="122"/>
    </row>
    <row r="882" spans="4:6" ht="14.4">
      <c r="D882" s="122"/>
      <c r="E882" s="122"/>
      <c r="F882" s="122"/>
    </row>
    <row r="883" spans="4:6" ht="14.4">
      <c r="D883" s="122"/>
      <c r="E883" s="122"/>
      <c r="F883" s="122"/>
    </row>
    <row r="884" spans="4:6" ht="14.4">
      <c r="D884" s="122"/>
      <c r="E884" s="122"/>
      <c r="F884" s="122"/>
    </row>
    <row r="885" spans="4:6" ht="14.4">
      <c r="D885" s="122"/>
      <c r="E885" s="122"/>
      <c r="F885" s="122"/>
    </row>
    <row r="886" spans="4:6" ht="14.4">
      <c r="D886" s="122"/>
      <c r="E886" s="122"/>
      <c r="F886" s="122"/>
    </row>
    <row r="887" spans="4:6" ht="14.4">
      <c r="D887" s="122"/>
      <c r="E887" s="122"/>
      <c r="F887" s="122"/>
    </row>
    <row r="888" spans="4:6" ht="14.4">
      <c r="D888" s="122"/>
      <c r="E888" s="122"/>
      <c r="F888" s="122"/>
    </row>
    <row r="889" spans="4:6" ht="14.4">
      <c r="D889" s="122"/>
      <c r="E889" s="122"/>
      <c r="F889" s="122"/>
    </row>
    <row r="890" spans="4:6" ht="14.4">
      <c r="D890" s="122"/>
      <c r="E890" s="122"/>
      <c r="F890" s="122"/>
    </row>
    <row r="891" spans="4:6" ht="14.4">
      <c r="D891" s="122"/>
      <c r="E891" s="122"/>
      <c r="F891" s="122"/>
    </row>
    <row r="892" spans="4:6" ht="14.4">
      <c r="D892" s="122"/>
      <c r="E892" s="122"/>
      <c r="F892" s="122"/>
    </row>
    <row r="893" spans="4:6" ht="14.4">
      <c r="D893" s="122"/>
      <c r="E893" s="122"/>
      <c r="F893" s="122"/>
    </row>
    <row r="894" spans="4:6" ht="14.4">
      <c r="D894" s="122"/>
      <c r="E894" s="122"/>
      <c r="F894" s="122"/>
    </row>
    <row r="895" spans="4:6" ht="14.4">
      <c r="D895" s="122"/>
      <c r="E895" s="122"/>
      <c r="F895" s="122"/>
    </row>
    <row r="896" spans="4:6" ht="14.4">
      <c r="D896" s="122"/>
      <c r="E896" s="122"/>
      <c r="F896" s="122"/>
    </row>
    <row r="897" spans="4:6" ht="14.4">
      <c r="D897" s="122"/>
      <c r="E897" s="122"/>
      <c r="F897" s="122"/>
    </row>
    <row r="898" spans="4:6" ht="14.4">
      <c r="D898" s="122"/>
      <c r="E898" s="122"/>
      <c r="F898" s="122"/>
    </row>
    <row r="899" spans="4:6" ht="14.4">
      <c r="D899" s="122"/>
      <c r="E899" s="122"/>
      <c r="F899" s="122"/>
    </row>
    <row r="900" spans="4:6" ht="14.4">
      <c r="D900" s="122"/>
      <c r="E900" s="122"/>
      <c r="F900" s="122"/>
    </row>
    <row r="901" spans="4:6" ht="14.4">
      <c r="D901" s="122"/>
      <c r="E901" s="122"/>
      <c r="F901" s="122"/>
    </row>
    <row r="902" spans="4:6" ht="14.4">
      <c r="D902" s="122"/>
      <c r="E902" s="122"/>
      <c r="F902" s="122"/>
    </row>
    <row r="903" spans="4:6" ht="14.4">
      <c r="D903" s="122"/>
      <c r="E903" s="122"/>
      <c r="F903" s="122"/>
    </row>
    <row r="904" spans="4:6" ht="14.4">
      <c r="D904" s="122"/>
      <c r="E904" s="122"/>
      <c r="F904" s="122"/>
    </row>
    <row r="905" spans="4:6" ht="14.4">
      <c r="D905" s="122"/>
      <c r="E905" s="122"/>
      <c r="F905" s="122"/>
    </row>
    <row r="906" spans="4:6" ht="14.4">
      <c r="D906" s="122"/>
      <c r="E906" s="122"/>
      <c r="F906" s="122"/>
    </row>
    <row r="907" spans="4:6" ht="14.4">
      <c r="D907" s="122"/>
      <c r="E907" s="122"/>
      <c r="F907" s="122"/>
    </row>
    <row r="908" spans="4:6" ht="14.4">
      <c r="D908" s="122"/>
      <c r="E908" s="122"/>
      <c r="F908" s="122"/>
    </row>
    <row r="909" spans="4:6" ht="14.4">
      <c r="D909" s="122"/>
      <c r="E909" s="122"/>
      <c r="F909" s="122"/>
    </row>
    <row r="910" spans="4:6" ht="14.4">
      <c r="D910" s="122"/>
      <c r="E910" s="122"/>
      <c r="F910" s="122"/>
    </row>
    <row r="911" spans="4:6" ht="14.4">
      <c r="D911" s="122"/>
      <c r="E911" s="122"/>
      <c r="F911" s="122"/>
    </row>
    <row r="912" spans="4:6" ht="14.4">
      <c r="D912" s="122"/>
      <c r="E912" s="122"/>
      <c r="F912" s="122"/>
    </row>
    <row r="913" spans="4:6" ht="14.4">
      <c r="D913" s="122"/>
      <c r="E913" s="122"/>
      <c r="F913" s="122"/>
    </row>
    <row r="914" spans="4:6" ht="14.4">
      <c r="D914" s="122"/>
      <c r="E914" s="122"/>
      <c r="F914" s="122"/>
    </row>
    <row r="915" spans="4:6" ht="14.4">
      <c r="D915" s="122"/>
      <c r="E915" s="122"/>
      <c r="F915" s="122"/>
    </row>
    <row r="916" spans="4:6" ht="14.4">
      <c r="D916" s="122"/>
      <c r="E916" s="122"/>
      <c r="F916" s="122"/>
    </row>
    <row r="917" spans="4:6" ht="14.4">
      <c r="D917" s="122"/>
      <c r="E917" s="122"/>
      <c r="F917" s="122"/>
    </row>
    <row r="918" spans="4:6" ht="14.4">
      <c r="D918" s="122"/>
      <c r="E918" s="122"/>
      <c r="F918" s="122"/>
    </row>
    <row r="919" spans="4:6" ht="14.4">
      <c r="D919" s="122"/>
      <c r="E919" s="122"/>
      <c r="F919" s="122"/>
    </row>
    <row r="920" spans="4:6" ht="14.4">
      <c r="D920" s="122"/>
      <c r="E920" s="122"/>
      <c r="F920" s="122"/>
    </row>
    <row r="921" spans="4:6" ht="14.4">
      <c r="D921" s="122"/>
      <c r="E921" s="122"/>
      <c r="F921" s="122"/>
    </row>
    <row r="922" spans="4:6" ht="14.4">
      <c r="D922" s="122"/>
      <c r="E922" s="122"/>
      <c r="F922" s="122"/>
    </row>
    <row r="923" spans="4:6" ht="14.4">
      <c r="D923" s="122"/>
      <c r="E923" s="122"/>
      <c r="F923" s="122"/>
    </row>
    <row r="924" spans="4:6" ht="14.4">
      <c r="D924" s="122"/>
      <c r="E924" s="122"/>
      <c r="F924" s="122"/>
    </row>
    <row r="925" spans="4:6" ht="14.4">
      <c r="D925" s="122"/>
      <c r="E925" s="122"/>
      <c r="F925" s="122"/>
    </row>
    <row r="926" spans="4:6" ht="14.4">
      <c r="D926" s="122"/>
      <c r="E926" s="122"/>
      <c r="F926" s="122"/>
    </row>
    <row r="927" spans="4:6" ht="14.4">
      <c r="D927" s="122"/>
      <c r="E927" s="122"/>
      <c r="F927" s="122"/>
    </row>
    <row r="928" spans="4:6" ht="14.4">
      <c r="D928" s="122"/>
      <c r="E928" s="122"/>
      <c r="F928" s="122"/>
    </row>
    <row r="929" spans="4:6" ht="14.4">
      <c r="D929" s="122"/>
      <c r="E929" s="122"/>
      <c r="F929" s="122"/>
    </row>
    <row r="930" spans="4:6" ht="14.4">
      <c r="D930" s="122"/>
      <c r="E930" s="122"/>
      <c r="F930" s="122"/>
    </row>
    <row r="931" spans="4:6" ht="14.4">
      <c r="D931" s="122"/>
      <c r="E931" s="122"/>
      <c r="F931" s="122"/>
    </row>
    <row r="932" spans="4:6" ht="14.4">
      <c r="D932" s="122"/>
      <c r="E932" s="122"/>
      <c r="F932" s="122"/>
    </row>
    <row r="933" spans="4:6" ht="14.4">
      <c r="D933" s="122"/>
      <c r="E933" s="122"/>
      <c r="F933" s="122"/>
    </row>
    <row r="934" spans="4:6" ht="14.4">
      <c r="D934" s="122"/>
      <c r="E934" s="122"/>
      <c r="F934" s="122"/>
    </row>
    <row r="935" spans="4:6" ht="14.4">
      <c r="D935" s="122"/>
      <c r="E935" s="122"/>
      <c r="F935" s="122"/>
    </row>
    <row r="936" spans="4:6" ht="14.4">
      <c r="D936" s="122"/>
      <c r="E936" s="122"/>
      <c r="F936" s="122"/>
    </row>
    <row r="937" spans="4:6" ht="14.4">
      <c r="D937" s="122"/>
      <c r="E937" s="122"/>
      <c r="F937" s="122"/>
    </row>
    <row r="938" spans="4:6" ht="14.4">
      <c r="D938" s="122"/>
      <c r="E938" s="122"/>
      <c r="F938" s="122"/>
    </row>
    <row r="939" spans="4:6" ht="14.4">
      <c r="D939" s="122"/>
      <c r="E939" s="122"/>
      <c r="F939" s="122"/>
    </row>
    <row r="940" spans="4:6" ht="14.4">
      <c r="D940" s="122"/>
      <c r="E940" s="122"/>
      <c r="F940" s="122"/>
    </row>
    <row r="941" spans="4:6" ht="14.4">
      <c r="D941" s="122"/>
      <c r="E941" s="122"/>
      <c r="F941" s="122"/>
    </row>
    <row r="942" spans="4:6" ht="14.4">
      <c r="D942" s="122"/>
      <c r="E942" s="122"/>
      <c r="F942" s="122"/>
    </row>
    <row r="943" spans="4:6" ht="14.4">
      <c r="D943" s="122"/>
      <c r="E943" s="122"/>
      <c r="F943" s="122"/>
    </row>
    <row r="944" spans="4:6" ht="14.4">
      <c r="D944" s="122"/>
      <c r="E944" s="122"/>
      <c r="F944" s="122"/>
    </row>
    <row r="945" spans="4:6" ht="14.4">
      <c r="D945" s="122"/>
      <c r="E945" s="122"/>
      <c r="F945" s="122"/>
    </row>
    <row r="946" spans="4:6" ht="14.4">
      <c r="D946" s="122"/>
      <c r="E946" s="122"/>
      <c r="F946" s="122"/>
    </row>
    <row r="947" spans="4:6" ht="14.4">
      <c r="D947" s="122"/>
      <c r="E947" s="122"/>
      <c r="F947" s="122"/>
    </row>
    <row r="948" spans="4:6" ht="14.4">
      <c r="D948" s="122"/>
      <c r="E948" s="122"/>
      <c r="F948" s="122"/>
    </row>
    <row r="949" spans="4:6" ht="14.4">
      <c r="D949" s="122"/>
      <c r="E949" s="122"/>
      <c r="F949" s="122"/>
    </row>
    <row r="950" spans="4:6" ht="14.4">
      <c r="D950" s="122"/>
      <c r="E950" s="122"/>
      <c r="F950" s="122"/>
    </row>
    <row r="951" spans="4:6" ht="14.4">
      <c r="D951" s="122"/>
      <c r="E951" s="122"/>
      <c r="F951" s="122"/>
    </row>
    <row r="952" spans="4:6" ht="14.4">
      <c r="D952" s="122"/>
      <c r="E952" s="122"/>
      <c r="F952" s="122"/>
    </row>
    <row r="953" spans="4:6" ht="14.4">
      <c r="D953" s="122"/>
      <c r="E953" s="122"/>
      <c r="F953" s="122"/>
    </row>
    <row r="954" spans="4:6" ht="14.4">
      <c r="D954" s="122"/>
      <c r="E954" s="122"/>
      <c r="F954" s="122"/>
    </row>
    <row r="955" spans="4:6" ht="14.4">
      <c r="D955" s="122"/>
      <c r="E955" s="122"/>
      <c r="F955" s="122"/>
    </row>
    <row r="956" spans="4:6" ht="14.4">
      <c r="D956" s="122"/>
      <c r="E956" s="122"/>
      <c r="F956" s="122"/>
    </row>
    <row r="957" spans="4:6" ht="14.4">
      <c r="D957" s="122"/>
      <c r="E957" s="122"/>
      <c r="F957" s="122"/>
    </row>
    <row r="958" spans="4:6" ht="14.4">
      <c r="D958" s="122"/>
      <c r="E958" s="122"/>
      <c r="F958" s="122"/>
    </row>
    <row r="959" spans="4:6" ht="14.4">
      <c r="D959" s="122"/>
      <c r="E959" s="122"/>
      <c r="F959" s="122"/>
    </row>
    <row r="960" spans="4:6" ht="14.4">
      <c r="D960" s="122"/>
      <c r="E960" s="122"/>
      <c r="F960" s="122"/>
    </row>
    <row r="961" spans="4:6" ht="14.4">
      <c r="D961" s="122"/>
      <c r="E961" s="122"/>
      <c r="F961" s="122"/>
    </row>
    <row r="962" spans="4:6" ht="14.4">
      <c r="D962" s="122"/>
      <c r="E962" s="122"/>
      <c r="F962" s="122"/>
    </row>
    <row r="963" spans="4:6" ht="14.4">
      <c r="D963" s="122"/>
      <c r="E963" s="122"/>
      <c r="F963" s="122"/>
    </row>
    <row r="964" spans="4:6" ht="14.4">
      <c r="D964" s="122"/>
      <c r="E964" s="122"/>
      <c r="F964" s="122"/>
    </row>
    <row r="965" spans="4:6" ht="14.4">
      <c r="D965" s="122"/>
      <c r="E965" s="122"/>
      <c r="F965" s="122"/>
    </row>
    <row r="966" spans="4:6" ht="14.4">
      <c r="D966" s="122"/>
      <c r="E966" s="122"/>
      <c r="F966" s="122"/>
    </row>
    <row r="967" spans="4:6" ht="14.4">
      <c r="D967" s="122"/>
      <c r="E967" s="122"/>
      <c r="F967" s="122"/>
    </row>
    <row r="968" spans="4:6" ht="14.4">
      <c r="D968" s="122"/>
      <c r="E968" s="122"/>
      <c r="F968" s="122"/>
    </row>
    <row r="969" spans="4:6" ht="14.4">
      <c r="D969" s="122"/>
      <c r="E969" s="122"/>
      <c r="F969" s="122"/>
    </row>
    <row r="970" spans="4:6" ht="14.4">
      <c r="D970" s="122"/>
      <c r="E970" s="122"/>
      <c r="F970" s="122"/>
    </row>
    <row r="971" spans="4:6" ht="14.4">
      <c r="D971" s="122"/>
      <c r="E971" s="122"/>
      <c r="F971" s="122"/>
    </row>
    <row r="972" spans="4:6" ht="14.4">
      <c r="D972" s="122"/>
      <c r="E972" s="122"/>
      <c r="F972" s="122"/>
    </row>
    <row r="973" spans="4:6" ht="14.4">
      <c r="D973" s="122"/>
      <c r="E973" s="122"/>
      <c r="F973" s="122"/>
    </row>
    <row r="974" spans="4:6" ht="14.4">
      <c r="D974" s="122"/>
      <c r="E974" s="122"/>
      <c r="F974" s="122"/>
    </row>
    <row r="975" spans="4:6" ht="14.4">
      <c r="D975" s="122"/>
      <c r="E975" s="122"/>
      <c r="F975" s="122"/>
    </row>
    <row r="976" spans="4:6" ht="14.4">
      <c r="D976" s="122"/>
      <c r="E976" s="122"/>
      <c r="F976" s="122"/>
    </row>
    <row r="977" spans="4:6" ht="14.4">
      <c r="D977" s="122"/>
      <c r="E977" s="122"/>
      <c r="F977" s="122"/>
    </row>
    <row r="978" spans="4:6" ht="14.4">
      <c r="D978" s="122"/>
      <c r="E978" s="122"/>
      <c r="F978" s="122"/>
    </row>
    <row r="979" spans="4:6" ht="14.4">
      <c r="D979" s="122"/>
      <c r="E979" s="122"/>
      <c r="F979" s="122"/>
    </row>
    <row r="980" spans="4:6" ht="14.4">
      <c r="D980" s="122"/>
      <c r="E980" s="122"/>
      <c r="F980" s="122"/>
    </row>
    <row r="981" spans="4:6" ht="14.4">
      <c r="D981" s="122"/>
      <c r="E981" s="122"/>
      <c r="F981" s="122"/>
    </row>
    <row r="982" spans="4:6" ht="14.4">
      <c r="D982" s="122"/>
      <c r="E982" s="122"/>
      <c r="F982" s="122"/>
    </row>
    <row r="983" spans="4:6" ht="14.4">
      <c r="D983" s="122"/>
      <c r="E983" s="122"/>
      <c r="F983" s="122"/>
    </row>
    <row r="984" spans="4:6" ht="14.4">
      <c r="D984" s="122"/>
      <c r="E984" s="122"/>
      <c r="F984" s="122"/>
    </row>
    <row r="985" spans="4:6" ht="14.4">
      <c r="D985" s="122"/>
      <c r="E985" s="122"/>
      <c r="F985" s="122"/>
    </row>
    <row r="986" spans="4:6" ht="14.4">
      <c r="D986" s="122"/>
      <c r="E986" s="122"/>
      <c r="F986" s="122"/>
    </row>
    <row r="987" spans="4:6" ht="14.4">
      <c r="D987" s="122"/>
      <c r="E987" s="122"/>
      <c r="F987" s="122"/>
    </row>
    <row r="988" spans="4:6" ht="14.4">
      <c r="D988" s="122"/>
      <c r="E988" s="122"/>
      <c r="F988" s="122"/>
    </row>
    <row r="989" spans="4:6" ht="14.4">
      <c r="D989" s="122"/>
      <c r="E989" s="122"/>
      <c r="F989" s="122"/>
    </row>
    <row r="990" spans="4:6" ht="14.4">
      <c r="D990" s="122"/>
      <c r="E990" s="122"/>
      <c r="F990" s="122"/>
    </row>
    <row r="991" spans="4:6" ht="14.4">
      <c r="D991" s="122"/>
      <c r="E991" s="122"/>
      <c r="F991" s="122"/>
    </row>
    <row r="992" spans="4:6" ht="14.4">
      <c r="D992" s="122"/>
      <c r="E992" s="122"/>
      <c r="F992" s="122"/>
    </row>
    <row r="993" spans="4:6" ht="14.4">
      <c r="D993" s="122"/>
      <c r="E993" s="122"/>
      <c r="F993" s="122"/>
    </row>
    <row r="994" spans="4:6" ht="14.4">
      <c r="D994" s="122"/>
      <c r="E994" s="122"/>
      <c r="F994" s="122"/>
    </row>
    <row r="995" spans="4:6" ht="14.4">
      <c r="D995" s="122"/>
      <c r="E995" s="122"/>
      <c r="F995" s="122"/>
    </row>
    <row r="996" spans="4:6" ht="14.4">
      <c r="D996" s="122"/>
      <c r="E996" s="122"/>
      <c r="F996" s="122"/>
    </row>
    <row r="997" spans="4:6" ht="14.4">
      <c r="D997" s="122"/>
      <c r="E997" s="122"/>
      <c r="F997" s="122"/>
    </row>
    <row r="998" spans="4:6" ht="14.4">
      <c r="D998" s="122"/>
      <c r="E998" s="122"/>
      <c r="F998" s="122"/>
    </row>
    <row r="999" spans="4:6" ht="14.4">
      <c r="D999" s="122"/>
      <c r="E999" s="122"/>
      <c r="F999" s="122"/>
    </row>
    <row r="1000" spans="4:6" ht="14.4">
      <c r="D1000" s="122"/>
      <c r="E1000" s="122"/>
      <c r="F1000" s="122"/>
    </row>
    <row r="1001" spans="4:6" ht="14.4">
      <c r="D1001" s="122"/>
      <c r="E1001" s="122"/>
      <c r="F1001" s="122"/>
    </row>
    <row r="1002" spans="4:6" ht="14.4">
      <c r="D1002" s="122"/>
      <c r="E1002" s="122"/>
      <c r="F1002" s="122"/>
    </row>
    <row r="1003" spans="4:6" ht="14.4">
      <c r="D1003" s="122"/>
      <c r="E1003" s="122"/>
      <c r="F1003" s="122"/>
    </row>
    <row r="1004" spans="4:6" ht="14.4">
      <c r="D1004" s="122"/>
      <c r="E1004" s="122"/>
      <c r="F1004" s="122"/>
    </row>
    <row r="1005" spans="4:6" ht="14.4">
      <c r="D1005" s="122"/>
      <c r="E1005" s="122"/>
      <c r="F1005" s="122"/>
    </row>
    <row r="1006" spans="4:6" ht="14.4">
      <c r="D1006" s="122"/>
      <c r="E1006" s="122"/>
      <c r="F1006" s="122"/>
    </row>
    <row r="1007" spans="4:6" ht="14.4">
      <c r="D1007" s="122"/>
      <c r="E1007" s="122"/>
      <c r="F1007" s="122"/>
    </row>
    <row r="1008" spans="4:6" ht="14.4">
      <c r="D1008" s="122"/>
      <c r="E1008" s="122"/>
      <c r="F1008" s="122"/>
    </row>
    <row r="1009" spans="4:6" ht="14.4">
      <c r="D1009" s="122"/>
      <c r="E1009" s="122"/>
      <c r="F1009" s="122"/>
    </row>
    <row r="1010" spans="4:6" ht="14.4">
      <c r="D1010" s="122"/>
      <c r="E1010" s="122"/>
      <c r="F1010" s="122"/>
    </row>
    <row r="1011" spans="4:6" ht="14.4">
      <c r="D1011" s="122"/>
      <c r="E1011" s="122"/>
      <c r="F1011" s="122"/>
    </row>
    <row r="1012" spans="4:6" ht="14.4">
      <c r="D1012" s="122"/>
      <c r="E1012" s="122"/>
      <c r="F1012" s="122"/>
    </row>
    <row r="1013" spans="4:6" ht="14.4">
      <c r="D1013" s="122"/>
      <c r="E1013" s="122"/>
      <c r="F1013" s="122"/>
    </row>
    <row r="1014" spans="4:6" ht="14.4">
      <c r="D1014" s="122"/>
      <c r="E1014" s="122"/>
      <c r="F1014" s="122"/>
    </row>
    <row r="1015" spans="4:6" ht="14.4">
      <c r="D1015" s="122"/>
      <c r="E1015" s="122"/>
      <c r="F1015" s="122"/>
    </row>
    <row r="1016" spans="4:6" ht="14.4">
      <c r="D1016" s="122"/>
      <c r="E1016" s="122"/>
      <c r="F1016" s="122"/>
    </row>
    <row r="1017" spans="4:6" ht="14.4">
      <c r="D1017" s="122"/>
      <c r="E1017" s="122"/>
      <c r="F1017" s="122"/>
    </row>
    <row r="1018" spans="4:6" ht="14.4">
      <c r="D1018" s="122"/>
      <c r="E1018" s="122"/>
      <c r="F1018" s="122"/>
    </row>
    <row r="1019" spans="4:6" ht="14.4">
      <c r="D1019" s="122"/>
      <c r="E1019" s="122"/>
      <c r="F1019" s="122"/>
    </row>
    <row r="1020" spans="4:6" ht="14.4">
      <c r="D1020" s="122"/>
      <c r="E1020" s="122"/>
      <c r="F1020" s="122"/>
    </row>
    <row r="1021" spans="4:6" ht="14.4">
      <c r="D1021" s="122"/>
      <c r="E1021" s="122"/>
      <c r="F1021" s="122"/>
    </row>
    <row r="1022" spans="4:6" ht="14.4">
      <c r="D1022" s="122"/>
      <c r="E1022" s="122"/>
      <c r="F1022" s="122"/>
    </row>
    <row r="1023" spans="4:6" ht="14.4">
      <c r="D1023" s="122"/>
      <c r="E1023" s="122"/>
      <c r="F1023" s="122"/>
    </row>
    <row r="1024" spans="4:6" ht="14.4">
      <c r="D1024" s="122"/>
      <c r="E1024" s="122"/>
      <c r="F1024" s="122"/>
    </row>
    <row r="1025" spans="4:6" ht="14.4">
      <c r="D1025" s="122"/>
      <c r="E1025" s="122"/>
      <c r="F1025" s="122"/>
    </row>
    <row r="1026" spans="4:6" ht="14.4">
      <c r="D1026" s="122"/>
      <c r="E1026" s="122"/>
      <c r="F1026" s="122"/>
    </row>
    <row r="1027" spans="4:6" ht="14.4">
      <c r="D1027" s="122"/>
      <c r="E1027" s="122"/>
      <c r="F1027" s="122"/>
    </row>
    <row r="1028" spans="4:6" ht="14.4">
      <c r="D1028" s="122"/>
      <c r="E1028" s="122"/>
      <c r="F1028" s="122"/>
    </row>
    <row r="1029" spans="4:6" ht="14.4">
      <c r="D1029" s="122"/>
      <c r="E1029" s="122"/>
      <c r="F1029" s="122"/>
    </row>
    <row r="1030" spans="4:6" ht="14.4">
      <c r="D1030" s="122"/>
      <c r="E1030" s="122"/>
      <c r="F1030" s="122"/>
    </row>
    <row r="1031" spans="4:6" ht="14.4">
      <c r="D1031" s="122"/>
      <c r="E1031" s="122"/>
      <c r="F1031" s="122"/>
    </row>
    <row r="1032" spans="4:6" ht="14.4">
      <c r="D1032" s="122"/>
      <c r="E1032" s="122"/>
      <c r="F1032" s="122"/>
    </row>
    <row r="1033" spans="4:6" ht="14.4">
      <c r="D1033" s="122"/>
      <c r="E1033" s="122"/>
      <c r="F1033" s="122"/>
    </row>
    <row r="1034" spans="4:6" ht="14.4">
      <c r="D1034" s="122"/>
      <c r="E1034" s="122"/>
      <c r="F1034" s="122"/>
    </row>
    <row r="1035" spans="4:6" ht="14.4">
      <c r="D1035" s="122"/>
      <c r="E1035" s="122"/>
      <c r="F1035" s="122"/>
    </row>
    <row r="1036" spans="4:6" ht="14.4">
      <c r="D1036" s="122"/>
      <c r="E1036" s="122"/>
      <c r="F1036" s="122"/>
    </row>
    <row r="1037" spans="4:6" ht="14.4">
      <c r="D1037" s="122"/>
      <c r="E1037" s="122"/>
      <c r="F1037" s="122"/>
    </row>
    <row r="1038" spans="4:6" ht="14.4">
      <c r="D1038" s="122"/>
      <c r="E1038" s="122"/>
      <c r="F1038" s="122"/>
    </row>
    <row r="1039" spans="4:6" ht="14.4">
      <c r="D1039" s="122"/>
      <c r="E1039" s="122"/>
      <c r="F1039" s="122"/>
    </row>
    <row r="1040" spans="4:6" ht="14.4">
      <c r="D1040" s="122"/>
      <c r="E1040" s="122"/>
      <c r="F1040" s="122"/>
    </row>
    <row r="1041" spans="4:6" ht="14.4">
      <c r="D1041" s="122"/>
      <c r="E1041" s="122"/>
      <c r="F1041" s="122"/>
    </row>
    <row r="1042" spans="4:6" ht="14.4">
      <c r="D1042" s="122"/>
      <c r="E1042" s="122"/>
      <c r="F1042" s="122"/>
    </row>
    <row r="1043" spans="4:6" ht="14.4">
      <c r="D1043" s="122"/>
      <c r="E1043" s="122"/>
      <c r="F1043" s="122"/>
    </row>
    <row r="1044" spans="4:6" ht="14.4">
      <c r="D1044" s="122"/>
      <c r="E1044" s="122"/>
      <c r="F1044" s="122"/>
    </row>
    <row r="1045" spans="4:6" ht="14.4">
      <c r="D1045" s="122"/>
      <c r="E1045" s="122"/>
      <c r="F1045" s="122"/>
    </row>
    <row r="1046" spans="4:6" ht="14.4">
      <c r="D1046" s="122"/>
      <c r="E1046" s="122"/>
      <c r="F1046" s="122"/>
    </row>
    <row r="1047" spans="4:6" ht="14.4">
      <c r="D1047" s="122"/>
      <c r="E1047" s="122"/>
      <c r="F1047" s="122"/>
    </row>
    <row r="1048" spans="4:6" ht="14.4">
      <c r="D1048" s="122"/>
      <c r="E1048" s="122"/>
      <c r="F1048" s="122"/>
    </row>
    <row r="1049" spans="4:6" ht="14.4">
      <c r="D1049" s="122"/>
      <c r="E1049" s="122"/>
      <c r="F1049" s="122"/>
    </row>
    <row r="1050" spans="4:6" ht="14.4">
      <c r="D1050" s="122"/>
      <c r="E1050" s="122"/>
      <c r="F1050" s="122"/>
    </row>
    <row r="1051" spans="4:6" ht="14.4">
      <c r="D1051" s="122"/>
      <c r="E1051" s="122"/>
      <c r="F1051" s="122"/>
    </row>
    <row r="1052" spans="4:6" ht="14.4">
      <c r="D1052" s="122"/>
      <c r="E1052" s="122"/>
      <c r="F1052" s="122"/>
    </row>
    <row r="1053" spans="4:6" ht="14.4">
      <c r="D1053" s="122"/>
      <c r="E1053" s="122"/>
      <c r="F1053" s="122"/>
    </row>
    <row r="1054" spans="4:6" ht="14.4">
      <c r="D1054" s="122"/>
      <c r="E1054" s="122"/>
      <c r="F1054" s="122"/>
    </row>
    <row r="1055" spans="4:6" ht="14.4">
      <c r="D1055" s="122"/>
      <c r="E1055" s="122"/>
      <c r="F1055" s="122"/>
    </row>
    <row r="1056" spans="4:6" ht="14.4">
      <c r="D1056" s="122"/>
      <c r="E1056" s="122"/>
      <c r="F1056" s="122"/>
    </row>
    <row r="1057" spans="4:6" ht="14.4">
      <c r="D1057" s="122"/>
      <c r="E1057" s="122"/>
      <c r="F1057" s="122"/>
    </row>
    <row r="1058" spans="4:6" ht="14.4">
      <c r="D1058" s="122"/>
      <c r="E1058" s="122"/>
      <c r="F1058" s="122"/>
    </row>
    <row r="1059" spans="4:6" ht="14.4">
      <c r="D1059" s="122"/>
      <c r="E1059" s="122"/>
      <c r="F1059" s="122"/>
    </row>
    <row r="1060" spans="4:6" ht="14.4">
      <c r="D1060" s="122"/>
      <c r="E1060" s="122"/>
      <c r="F1060" s="122"/>
    </row>
    <row r="1061" spans="4:6" ht="14.4">
      <c r="D1061" s="122"/>
      <c r="E1061" s="122"/>
      <c r="F1061" s="122"/>
    </row>
    <row r="1062" spans="4:6" ht="14.4">
      <c r="D1062" s="122"/>
      <c r="E1062" s="122"/>
      <c r="F1062" s="122"/>
    </row>
    <row r="1063" spans="4:6" ht="14.4">
      <c r="D1063" s="122"/>
      <c r="E1063" s="122"/>
      <c r="F1063" s="122"/>
    </row>
    <row r="1064" spans="4:6" ht="14.4">
      <c r="D1064" s="122"/>
      <c r="E1064" s="122"/>
      <c r="F1064" s="122"/>
    </row>
    <row r="1065" spans="4:6" ht="14.4">
      <c r="D1065" s="122"/>
      <c r="E1065" s="122"/>
      <c r="F1065" s="122"/>
    </row>
    <row r="1066" spans="4:6" ht="14.4">
      <c r="D1066" s="122"/>
      <c r="E1066" s="122"/>
      <c r="F1066" s="122"/>
    </row>
    <row r="1067" spans="4:6" ht="14.4">
      <c r="D1067" s="122"/>
      <c r="E1067" s="122"/>
      <c r="F1067" s="122"/>
    </row>
    <row r="1068" spans="4:6" ht="14.4">
      <c r="D1068" s="122"/>
      <c r="E1068" s="122"/>
      <c r="F1068" s="122"/>
    </row>
    <row r="1069" spans="4:6" ht="14.4">
      <c r="D1069" s="122"/>
      <c r="E1069" s="122"/>
      <c r="F1069" s="122"/>
    </row>
    <row r="1070" spans="4:6" ht="14.4">
      <c r="D1070" s="122"/>
      <c r="E1070" s="122"/>
      <c r="F1070" s="122"/>
    </row>
    <row r="1071" spans="4:6" ht="14.4">
      <c r="D1071" s="122"/>
      <c r="E1071" s="122"/>
      <c r="F1071" s="122"/>
    </row>
    <row r="1072" spans="4:6" ht="14.4">
      <c r="D1072" s="122"/>
      <c r="E1072" s="122"/>
      <c r="F1072" s="122"/>
    </row>
    <row r="1073" spans="4:6" ht="14.4">
      <c r="D1073" s="122"/>
      <c r="E1073" s="122"/>
      <c r="F1073" s="122"/>
    </row>
    <row r="1074" spans="4:6" ht="14.4">
      <c r="D1074" s="122"/>
      <c r="E1074" s="122"/>
      <c r="F1074" s="122"/>
    </row>
    <row r="1075" spans="4:6" ht="14.4">
      <c r="D1075" s="122"/>
      <c r="E1075" s="122"/>
      <c r="F1075" s="122"/>
    </row>
    <row r="1076" spans="4:6" ht="14.4">
      <c r="D1076" s="122"/>
      <c r="E1076" s="122"/>
      <c r="F1076" s="122"/>
    </row>
    <row r="1077" spans="4:6" ht="14.4">
      <c r="D1077" s="122"/>
      <c r="E1077" s="122"/>
      <c r="F1077" s="122"/>
    </row>
    <row r="1078" spans="4:6" ht="14.4">
      <c r="D1078" s="122"/>
      <c r="E1078" s="122"/>
      <c r="F1078" s="122"/>
    </row>
    <row r="1079" spans="4:6" ht="14.4">
      <c r="D1079" s="122"/>
      <c r="E1079" s="122"/>
      <c r="F1079" s="122"/>
    </row>
    <row r="1080" spans="4:6" ht="14.4">
      <c r="D1080" s="122"/>
      <c r="E1080" s="122"/>
      <c r="F1080" s="122"/>
    </row>
    <row r="1081" spans="4:6" ht="14.4">
      <c r="D1081" s="122"/>
      <c r="E1081" s="122"/>
      <c r="F1081" s="122"/>
    </row>
    <row r="1082" spans="4:6" ht="14.4">
      <c r="D1082" s="122"/>
      <c r="E1082" s="122"/>
      <c r="F1082" s="122"/>
    </row>
    <row r="1083" spans="4:6" ht="14.4">
      <c r="D1083" s="122"/>
      <c r="E1083" s="122"/>
      <c r="F1083" s="122"/>
    </row>
    <row r="1084" spans="4:6" ht="14.4">
      <c r="D1084" s="122"/>
      <c r="E1084" s="122"/>
      <c r="F1084" s="122"/>
    </row>
    <row r="1085" spans="4:6" ht="14.4">
      <c r="D1085" s="122"/>
      <c r="E1085" s="122"/>
      <c r="F1085" s="122"/>
    </row>
    <row r="1086" spans="4:6" ht="14.4">
      <c r="D1086" s="122"/>
      <c r="E1086" s="122"/>
      <c r="F1086" s="122"/>
    </row>
    <row r="1087" spans="4:6" ht="14.4">
      <c r="D1087" s="122"/>
      <c r="E1087" s="122"/>
      <c r="F1087" s="122"/>
    </row>
    <row r="1088" spans="4:6" ht="14.4">
      <c r="D1088" s="122"/>
      <c r="E1088" s="122"/>
      <c r="F1088" s="122"/>
    </row>
    <row r="1089" spans="4:6" ht="14.4">
      <c r="D1089" s="122"/>
      <c r="E1089" s="122"/>
      <c r="F1089" s="122"/>
    </row>
    <row r="1090" spans="4:6" ht="14.4">
      <c r="D1090" s="122"/>
      <c r="E1090" s="122"/>
      <c r="F1090" s="122"/>
    </row>
    <row r="1091" spans="4:6" ht="14.4">
      <c r="D1091" s="122"/>
      <c r="E1091" s="122"/>
      <c r="F1091" s="122"/>
    </row>
    <row r="1092" spans="4:6" ht="14.4">
      <c r="D1092" s="122"/>
      <c r="E1092" s="122"/>
      <c r="F1092" s="122"/>
    </row>
    <row r="1093" spans="4:6" ht="14.4">
      <c r="D1093" s="122"/>
      <c r="E1093" s="122"/>
      <c r="F1093" s="122"/>
    </row>
    <row r="1094" spans="4:6" ht="14.4">
      <c r="D1094" s="122"/>
      <c r="E1094" s="122"/>
      <c r="F1094" s="122"/>
    </row>
    <row r="1095" spans="4:6" ht="14.4">
      <c r="D1095" s="122"/>
      <c r="E1095" s="122"/>
      <c r="F1095" s="122"/>
    </row>
    <row r="1096" spans="4:6" ht="14.4">
      <c r="D1096" s="122"/>
      <c r="E1096" s="122"/>
      <c r="F1096" s="122"/>
    </row>
    <row r="1097" spans="4:6" ht="14.4">
      <c r="D1097" s="122"/>
      <c r="E1097" s="122"/>
      <c r="F1097" s="122"/>
    </row>
    <row r="1098" spans="4:6" ht="14.4">
      <c r="D1098" s="122"/>
      <c r="E1098" s="122"/>
      <c r="F1098" s="122"/>
    </row>
    <row r="1099" spans="4:6" ht="14.4">
      <c r="D1099" s="122"/>
      <c r="E1099" s="122"/>
      <c r="F1099" s="122"/>
    </row>
    <row r="1100" spans="4:6" ht="14.4">
      <c r="D1100" s="122"/>
      <c r="E1100" s="122"/>
      <c r="F1100" s="122"/>
    </row>
    <row r="1101" spans="4:6" ht="14.4">
      <c r="D1101" s="122"/>
      <c r="E1101" s="122"/>
      <c r="F1101" s="122"/>
    </row>
    <row r="1102" spans="4:6" ht="14.4">
      <c r="D1102" s="122"/>
      <c r="E1102" s="122"/>
      <c r="F1102" s="122"/>
    </row>
    <row r="1103" spans="4:6" ht="14.4">
      <c r="D1103" s="122"/>
      <c r="E1103" s="122"/>
      <c r="F1103" s="122"/>
    </row>
    <row r="1104" spans="4:6" ht="14.4">
      <c r="D1104" s="122"/>
      <c r="E1104" s="122"/>
      <c r="F1104" s="122"/>
    </row>
    <row r="1105" spans="4:6" ht="14.4">
      <c r="D1105" s="122"/>
      <c r="E1105" s="122"/>
      <c r="F1105" s="122"/>
    </row>
    <row r="1106" spans="4:6" ht="14.4">
      <c r="D1106" s="122"/>
      <c r="E1106" s="122"/>
      <c r="F1106" s="122"/>
    </row>
    <row r="1107" spans="4:6" ht="14.4">
      <c r="D1107" s="122"/>
      <c r="E1107" s="122"/>
      <c r="F1107" s="122"/>
    </row>
    <row r="1108" spans="4:6" ht="14.4">
      <c r="D1108" s="122"/>
      <c r="E1108" s="122"/>
      <c r="F1108" s="122"/>
    </row>
    <row r="1109" spans="4:6" ht="14.4">
      <c r="D1109" s="122"/>
      <c r="E1109" s="122"/>
      <c r="F1109" s="122"/>
    </row>
    <row r="1110" spans="4:6" ht="14.4">
      <c r="D1110" s="122"/>
      <c r="E1110" s="122"/>
      <c r="F1110" s="122"/>
    </row>
    <row r="1111" spans="4:6" ht="14.4">
      <c r="D1111" s="122"/>
      <c r="E1111" s="122"/>
      <c r="F1111" s="122"/>
    </row>
    <row r="1112" spans="4:6" ht="14.4">
      <c r="D1112" s="122"/>
      <c r="E1112" s="122"/>
      <c r="F1112" s="122"/>
    </row>
    <row r="1113" spans="4:6" ht="14.4">
      <c r="D1113" s="122"/>
      <c r="E1113" s="122"/>
      <c r="F1113" s="122"/>
    </row>
    <row r="1114" spans="4:6" ht="14.4">
      <c r="D1114" s="122"/>
      <c r="E1114" s="122"/>
      <c r="F1114" s="122"/>
    </row>
    <row r="1115" spans="4:6" ht="14.4">
      <c r="D1115" s="122"/>
      <c r="E1115" s="122"/>
      <c r="F1115" s="122"/>
    </row>
    <row r="1116" spans="4:6" ht="14.4">
      <c r="D1116" s="122"/>
      <c r="E1116" s="122"/>
      <c r="F1116" s="122"/>
    </row>
    <row r="1117" spans="4:6" ht="14.4">
      <c r="D1117" s="122"/>
      <c r="E1117" s="122"/>
      <c r="F1117" s="122"/>
    </row>
    <row r="1118" spans="4:6" ht="14.4">
      <c r="D1118" s="122"/>
      <c r="E1118" s="122"/>
      <c r="F1118" s="122"/>
    </row>
    <row r="1119" spans="4:6" ht="14.4">
      <c r="D1119" s="122"/>
      <c r="E1119" s="122"/>
      <c r="F1119" s="122"/>
    </row>
    <row r="1120" spans="4:6" ht="14.4">
      <c r="D1120" s="122"/>
      <c r="E1120" s="122"/>
      <c r="F1120" s="122"/>
    </row>
    <row r="1121" spans="4:6" ht="14.4">
      <c r="D1121" s="122"/>
      <c r="E1121" s="122"/>
      <c r="F1121" s="122"/>
    </row>
    <row r="1122" spans="4:6" ht="14.4">
      <c r="D1122" s="122"/>
      <c r="E1122" s="122"/>
      <c r="F1122" s="122"/>
    </row>
    <row r="1123" spans="4:6" ht="14.4">
      <c r="D1123" s="122"/>
      <c r="E1123" s="122"/>
      <c r="F1123" s="122"/>
    </row>
    <row r="1124" spans="4:6" ht="14.4">
      <c r="D1124" s="122"/>
      <c r="E1124" s="122"/>
      <c r="F1124" s="122"/>
    </row>
    <row r="1125" spans="4:6" ht="14.4">
      <c r="D1125" s="122"/>
      <c r="E1125" s="122"/>
      <c r="F1125" s="122"/>
    </row>
    <row r="1126" spans="4:6" ht="14.4">
      <c r="D1126" s="122"/>
      <c r="E1126" s="122"/>
      <c r="F1126" s="122"/>
    </row>
    <row r="1127" spans="4:6" ht="14.4">
      <c r="D1127" s="122"/>
      <c r="E1127" s="122"/>
      <c r="F1127" s="122"/>
    </row>
    <row r="1128" spans="4:6" ht="14.4">
      <c r="D1128" s="122"/>
      <c r="E1128" s="122"/>
      <c r="F1128" s="122"/>
    </row>
    <row r="1129" spans="4:6" ht="14.4">
      <c r="D1129" s="122"/>
      <c r="E1129" s="122"/>
      <c r="F1129" s="122"/>
    </row>
    <row r="1130" spans="4:6" ht="14.4">
      <c r="D1130" s="122"/>
      <c r="E1130" s="122"/>
      <c r="F1130" s="122"/>
    </row>
    <row r="1131" spans="4:6" ht="14.4">
      <c r="D1131" s="122"/>
      <c r="E1131" s="122"/>
      <c r="F1131" s="122"/>
    </row>
    <row r="1132" spans="4:6" ht="14.4">
      <c r="D1132" s="122"/>
      <c r="E1132" s="122"/>
      <c r="F1132" s="122"/>
    </row>
    <row r="1133" spans="4:6" ht="14.4">
      <c r="D1133" s="122"/>
      <c r="E1133" s="122"/>
      <c r="F1133" s="122"/>
    </row>
    <row r="1134" spans="4:6" ht="14.4">
      <c r="D1134" s="122"/>
      <c r="E1134" s="122"/>
      <c r="F1134" s="122"/>
    </row>
    <row r="1135" spans="4:6" ht="14.4">
      <c r="D1135" s="122"/>
      <c r="E1135" s="122"/>
      <c r="F1135" s="122"/>
    </row>
    <row r="1136" spans="4:6" ht="14.4">
      <c r="D1136" s="122"/>
      <c r="E1136" s="122"/>
      <c r="F1136" s="122"/>
    </row>
    <row r="1137" spans="4:6" ht="14.4">
      <c r="D1137" s="122"/>
      <c r="E1137" s="122"/>
      <c r="F1137" s="122"/>
    </row>
    <row r="1138" spans="4:6" ht="14.4">
      <c r="D1138" s="122"/>
      <c r="E1138" s="122"/>
      <c r="F1138" s="122"/>
    </row>
    <row r="1139" spans="4:6" ht="14.4">
      <c r="D1139" s="122"/>
      <c r="E1139" s="122"/>
      <c r="F1139" s="122"/>
    </row>
    <row r="1140" spans="4:6" ht="14.4">
      <c r="D1140" s="122"/>
      <c r="E1140" s="122"/>
      <c r="F1140" s="122"/>
    </row>
    <row r="1141" spans="4:6" ht="14.4">
      <c r="D1141" s="122"/>
      <c r="E1141" s="122"/>
      <c r="F1141" s="122"/>
    </row>
    <row r="1142" spans="4:6" ht="14.4">
      <c r="D1142" s="122"/>
      <c r="E1142" s="122"/>
      <c r="F1142" s="122"/>
    </row>
    <row r="1143" spans="4:6" ht="14.4">
      <c r="D1143" s="122"/>
      <c r="E1143" s="122"/>
      <c r="F1143" s="122"/>
    </row>
    <row r="1144" spans="4:6" ht="14.4">
      <c r="D1144" s="122"/>
      <c r="E1144" s="122"/>
      <c r="F1144" s="122"/>
    </row>
    <row r="1145" spans="4:6" ht="14.4">
      <c r="D1145" s="122"/>
      <c r="E1145" s="122"/>
      <c r="F1145" s="122"/>
    </row>
    <row r="1146" spans="4:6" ht="14.4">
      <c r="D1146" s="122"/>
      <c r="E1146" s="122"/>
      <c r="F1146" s="122"/>
    </row>
    <row r="1147" spans="4:6" ht="14.4">
      <c r="D1147" s="122"/>
      <c r="E1147" s="122"/>
      <c r="F1147" s="122"/>
    </row>
    <row r="1148" spans="4:6" ht="14.4">
      <c r="D1148" s="122"/>
      <c r="E1148" s="122"/>
      <c r="F1148" s="122"/>
    </row>
    <row r="1149" spans="4:6" ht="14.4">
      <c r="D1149" s="122"/>
      <c r="E1149" s="122"/>
      <c r="F1149" s="122"/>
    </row>
    <row r="1150" spans="4:6" ht="14.4">
      <c r="D1150" s="122"/>
      <c r="E1150" s="122"/>
      <c r="F1150" s="122"/>
    </row>
    <row r="1151" spans="4:6" ht="14.4">
      <c r="D1151" s="122"/>
      <c r="E1151" s="122"/>
      <c r="F1151" s="122"/>
    </row>
    <row r="1152" spans="4:6" ht="14.4">
      <c r="D1152" s="122"/>
      <c r="E1152" s="122"/>
      <c r="F1152" s="122"/>
    </row>
    <row r="1153" spans="4:6" ht="14.4">
      <c r="D1153" s="122"/>
      <c r="E1153" s="122"/>
      <c r="F1153" s="122"/>
    </row>
    <row r="1154" spans="4:6" ht="14.4">
      <c r="D1154" s="122"/>
      <c r="E1154" s="122"/>
      <c r="F1154" s="122"/>
    </row>
    <row r="1155" spans="4:6" ht="14.4">
      <c r="D1155" s="122"/>
      <c r="E1155" s="122"/>
      <c r="F1155" s="122"/>
    </row>
    <row r="1156" spans="4:6" ht="14.4">
      <c r="D1156" s="122"/>
      <c r="E1156" s="122"/>
      <c r="F1156" s="122"/>
    </row>
    <row r="1157" spans="4:6" ht="14.4">
      <c r="D1157" s="122"/>
      <c r="E1157" s="122"/>
      <c r="F1157" s="122"/>
    </row>
    <row r="1158" spans="4:6" ht="14.4">
      <c r="D1158" s="122"/>
      <c r="E1158" s="122"/>
      <c r="F1158" s="122"/>
    </row>
    <row r="1159" spans="4:6" ht="14.4">
      <c r="D1159" s="122"/>
      <c r="E1159" s="122"/>
      <c r="F1159" s="122"/>
    </row>
    <row r="1160" spans="4:6" ht="14.4">
      <c r="D1160" s="122"/>
      <c r="E1160" s="122"/>
      <c r="F1160" s="122"/>
    </row>
    <row r="1161" spans="4:6" ht="14.4">
      <c r="D1161" s="122"/>
      <c r="E1161" s="122"/>
      <c r="F1161" s="122"/>
    </row>
    <row r="1162" spans="4:6" ht="14.4">
      <c r="D1162" s="122"/>
      <c r="E1162" s="122"/>
      <c r="F1162" s="122"/>
    </row>
    <row r="1163" spans="4:6" ht="14.4">
      <c r="D1163" s="122"/>
      <c r="E1163" s="122"/>
      <c r="F1163" s="122"/>
    </row>
    <row r="1164" spans="4:6" ht="14.4">
      <c r="D1164" s="122"/>
      <c r="E1164" s="122"/>
      <c r="F1164" s="122"/>
    </row>
    <row r="1165" spans="4:6" ht="14.4">
      <c r="D1165" s="122"/>
      <c r="E1165" s="122"/>
      <c r="F1165" s="122"/>
    </row>
    <row r="1166" spans="4:6" ht="14.4">
      <c r="D1166" s="122"/>
      <c r="E1166" s="122"/>
      <c r="F1166" s="122"/>
    </row>
    <row r="1167" spans="4:6" ht="14.4">
      <c r="D1167" s="122"/>
      <c r="E1167" s="122"/>
      <c r="F1167" s="122"/>
    </row>
    <row r="1168" spans="4:6" ht="14.4">
      <c r="D1168" s="122"/>
      <c r="E1168" s="122"/>
      <c r="F1168" s="122"/>
    </row>
    <row r="1169" spans="4:6" ht="14.4">
      <c r="D1169" s="122"/>
      <c r="E1169" s="122"/>
      <c r="F1169" s="122"/>
    </row>
    <row r="1170" spans="4:6" ht="14.4">
      <c r="D1170" s="122"/>
      <c r="E1170" s="122"/>
      <c r="F1170" s="122"/>
    </row>
    <row r="1171" spans="4:6" ht="14.4">
      <c r="D1171" s="122"/>
      <c r="E1171" s="122"/>
      <c r="F1171" s="122"/>
    </row>
    <row r="1172" spans="4:6" ht="14.4">
      <c r="D1172" s="122"/>
      <c r="E1172" s="122"/>
      <c r="F1172" s="122"/>
    </row>
    <row r="1173" spans="4:6" ht="14.4">
      <c r="D1173" s="122"/>
      <c r="E1173" s="122"/>
      <c r="F1173" s="122"/>
    </row>
    <row r="1174" spans="4:6" ht="14.4">
      <c r="D1174" s="122"/>
      <c r="E1174" s="122"/>
      <c r="F1174" s="122"/>
    </row>
    <row r="1175" spans="4:6" ht="14.4">
      <c r="D1175" s="122"/>
      <c r="E1175" s="122"/>
      <c r="F1175" s="122"/>
    </row>
    <row r="1176" spans="4:6" ht="14.4">
      <c r="D1176" s="122"/>
      <c r="E1176" s="122"/>
      <c r="F1176" s="122"/>
    </row>
    <row r="1177" spans="4:6" ht="14.4">
      <c r="D1177" s="122"/>
      <c r="E1177" s="122"/>
      <c r="F1177" s="122"/>
    </row>
    <row r="1178" spans="4:6" ht="14.4">
      <c r="D1178" s="122"/>
      <c r="E1178" s="122"/>
      <c r="F1178" s="122"/>
    </row>
    <row r="1179" spans="4:6" ht="14.4">
      <c r="D1179" s="122"/>
      <c r="E1179" s="122"/>
      <c r="F1179" s="122"/>
    </row>
    <row r="1180" spans="4:6" ht="14.4">
      <c r="D1180" s="122"/>
      <c r="E1180" s="122"/>
      <c r="F1180" s="122"/>
    </row>
    <row r="1181" spans="4:6" ht="14.4">
      <c r="D1181" s="122"/>
      <c r="E1181" s="122"/>
      <c r="F1181" s="122"/>
    </row>
    <row r="1182" spans="4:6" ht="14.4">
      <c r="D1182" s="122"/>
      <c r="E1182" s="122"/>
      <c r="F1182" s="122"/>
    </row>
    <row r="1183" spans="4:6" ht="14.4">
      <c r="D1183" s="122"/>
      <c r="E1183" s="122"/>
      <c r="F1183" s="122"/>
    </row>
    <row r="1184" spans="4:6" ht="14.4">
      <c r="D1184" s="122"/>
      <c r="E1184" s="122"/>
      <c r="F1184" s="122"/>
    </row>
    <row r="1185" spans="4:6" ht="14.4">
      <c r="D1185" s="122"/>
      <c r="E1185" s="122"/>
      <c r="F1185" s="122"/>
    </row>
    <row r="1186" spans="4:6" ht="14.4">
      <c r="D1186" s="122"/>
      <c r="E1186" s="122"/>
      <c r="F1186" s="122"/>
    </row>
    <row r="1187" spans="4:6" ht="14.4">
      <c r="D1187" s="122"/>
      <c r="E1187" s="122"/>
      <c r="F1187" s="122"/>
    </row>
    <row r="1188" spans="4:6" ht="14.4">
      <c r="D1188" s="122"/>
      <c r="E1188" s="122"/>
      <c r="F1188" s="122"/>
    </row>
    <row r="1189" spans="4:6" ht="14.4">
      <c r="D1189" s="122"/>
      <c r="E1189" s="122"/>
      <c r="F1189" s="122"/>
    </row>
    <row r="1190" spans="4:6" ht="14.4">
      <c r="D1190" s="122"/>
      <c r="E1190" s="122"/>
      <c r="F1190" s="122"/>
    </row>
    <row r="1191" spans="4:6" ht="14.4">
      <c r="D1191" s="122"/>
      <c r="E1191" s="122"/>
      <c r="F1191" s="122"/>
    </row>
    <row r="1192" spans="4:6" ht="14.4">
      <c r="D1192" s="122"/>
      <c r="E1192" s="122"/>
      <c r="F1192" s="122"/>
    </row>
    <row r="1193" spans="4:6" ht="14.4">
      <c r="D1193" s="122"/>
      <c r="E1193" s="122"/>
      <c r="F1193" s="122"/>
    </row>
    <row r="1194" spans="4:6" ht="14.4">
      <c r="D1194" s="122"/>
      <c r="E1194" s="122"/>
      <c r="F1194" s="122"/>
    </row>
    <row r="1195" spans="4:6" ht="14.4">
      <c r="D1195" s="122"/>
      <c r="E1195" s="122"/>
      <c r="F1195" s="122"/>
    </row>
    <row r="1196" spans="4:6" ht="14.4">
      <c r="D1196" s="122"/>
      <c r="E1196" s="122"/>
      <c r="F1196" s="122"/>
    </row>
    <row r="1197" spans="4:6" ht="14.4">
      <c r="D1197" s="122"/>
      <c r="E1197" s="122"/>
      <c r="F1197" s="122"/>
    </row>
    <row r="1198" spans="4:6" ht="14.4">
      <c r="D1198" s="122"/>
      <c r="E1198" s="122"/>
      <c r="F1198" s="122"/>
    </row>
    <row r="1199" spans="4:6" ht="14.4">
      <c r="D1199" s="122"/>
      <c r="E1199" s="122"/>
      <c r="F1199" s="122"/>
    </row>
    <row r="1200" spans="4:6" ht="14.4">
      <c r="D1200" s="122"/>
      <c r="E1200" s="122"/>
      <c r="F1200" s="122"/>
    </row>
    <row r="1201" spans="4:6" ht="14.4">
      <c r="D1201" s="122"/>
      <c r="E1201" s="122"/>
      <c r="F1201" s="122"/>
    </row>
    <row r="1202" spans="4:6" ht="14.4">
      <c r="D1202" s="122"/>
      <c r="E1202" s="122"/>
      <c r="F1202" s="122"/>
    </row>
    <row r="1203" spans="4:6" ht="14.4">
      <c r="D1203" s="122"/>
      <c r="E1203" s="122"/>
      <c r="F1203" s="122"/>
    </row>
    <row r="1204" spans="4:6" ht="14.4">
      <c r="D1204" s="122"/>
      <c r="E1204" s="122"/>
      <c r="F1204" s="122"/>
    </row>
    <row r="1205" spans="4:6" ht="14.4">
      <c r="D1205" s="122"/>
      <c r="E1205" s="122"/>
      <c r="F1205" s="122"/>
    </row>
    <row r="1206" spans="4:6" ht="14.4">
      <c r="D1206" s="122"/>
      <c r="E1206" s="122"/>
      <c r="F1206" s="122"/>
    </row>
    <row r="1207" spans="4:6" ht="14.4">
      <c r="D1207" s="122"/>
      <c r="E1207" s="122"/>
      <c r="F1207" s="122"/>
    </row>
    <row r="1208" spans="4:6" ht="14.4">
      <c r="D1208" s="122"/>
      <c r="E1208" s="122"/>
      <c r="F1208" s="122"/>
    </row>
    <row r="1209" spans="4:6" ht="14.4">
      <c r="D1209" s="122"/>
      <c r="E1209" s="122"/>
      <c r="F1209" s="122"/>
    </row>
    <row r="1210" spans="4:6" ht="14.4">
      <c r="D1210" s="122"/>
      <c r="E1210" s="122"/>
      <c r="F1210" s="122"/>
    </row>
    <row r="1211" spans="4:6" ht="14.4">
      <c r="D1211" s="122"/>
      <c r="E1211" s="122"/>
      <c r="F1211" s="122"/>
    </row>
    <row r="1212" spans="4:6" ht="14.4">
      <c r="D1212" s="122"/>
      <c r="E1212" s="122"/>
      <c r="F1212" s="122"/>
    </row>
    <row r="1213" spans="4:6" ht="14.4">
      <c r="D1213" s="122"/>
      <c r="E1213" s="122"/>
      <c r="F1213" s="122"/>
    </row>
    <row r="1214" spans="4:6" ht="14.4">
      <c r="D1214" s="122"/>
      <c r="E1214" s="122"/>
      <c r="F1214" s="122"/>
    </row>
    <row r="1215" spans="4:6" ht="14.4">
      <c r="D1215" s="122"/>
      <c r="E1215" s="122"/>
      <c r="F1215" s="122"/>
    </row>
    <row r="1216" spans="4:6" ht="14.4">
      <c r="D1216" s="122"/>
      <c r="E1216" s="122"/>
      <c r="F1216" s="122"/>
    </row>
    <row r="1217" spans="4:6" ht="14.4">
      <c r="D1217" s="122"/>
      <c r="E1217" s="122"/>
      <c r="F1217" s="122"/>
    </row>
    <row r="1218" spans="4:6" ht="14.4">
      <c r="D1218" s="122"/>
      <c r="E1218" s="122"/>
      <c r="F1218" s="122"/>
    </row>
    <row r="1219" spans="4:6" ht="14.4">
      <c r="D1219" s="122"/>
      <c r="E1219" s="122"/>
      <c r="F1219" s="122"/>
    </row>
    <row r="1220" spans="4:6" ht="14.4">
      <c r="D1220" s="122"/>
      <c r="E1220" s="122"/>
      <c r="F1220" s="122"/>
    </row>
    <row r="1221" spans="4:6" ht="14.4">
      <c r="D1221" s="122"/>
      <c r="E1221" s="122"/>
      <c r="F1221" s="122"/>
    </row>
    <row r="1222" spans="4:6" ht="14.4">
      <c r="D1222" s="122"/>
      <c r="E1222" s="122"/>
      <c r="F1222" s="122"/>
    </row>
    <row r="1223" spans="4:6" ht="14.4">
      <c r="D1223" s="122"/>
      <c r="E1223" s="122"/>
      <c r="F1223" s="122"/>
    </row>
    <row r="1224" spans="4:6" ht="14.4">
      <c r="D1224" s="122"/>
      <c r="E1224" s="122"/>
      <c r="F1224" s="122"/>
    </row>
  </sheetData>
  <autoFilter ref="A2:U144" xr:uid="{00000000-0001-0000-0400-000000000000}"/>
  <phoneticPr fontId="2" type="noConversion"/>
  <conditionalFormatting sqref="F12">
    <cfRule type="colorScale" priority="19">
      <colorScale>
        <cfvo type="min"/>
        <cfvo type="percentile" val="50"/>
        <cfvo type="max"/>
        <color rgb="FFF8696B"/>
        <color rgb="FFFFEB84"/>
        <color rgb="FF63BE7B"/>
      </colorScale>
    </cfRule>
  </conditionalFormatting>
  <conditionalFormatting sqref="F16">
    <cfRule type="colorScale" priority="21">
      <colorScale>
        <cfvo type="min"/>
        <cfvo type="percentile" val="50"/>
        <cfvo type="max"/>
        <color rgb="FFF8696B"/>
        <color rgb="FFFFEB84"/>
        <color rgb="FF63BE7B"/>
      </colorScale>
    </cfRule>
  </conditionalFormatting>
  <conditionalFormatting sqref="F23">
    <cfRule type="colorScale" priority="22">
      <colorScale>
        <cfvo type="min"/>
        <cfvo type="percentile" val="50"/>
        <cfvo type="max"/>
        <color rgb="FFF8696B"/>
        <color rgb="FFFFEB84"/>
        <color rgb="FF63BE7B"/>
      </colorScale>
    </cfRule>
  </conditionalFormatting>
  <conditionalFormatting sqref="F24">
    <cfRule type="colorScale" priority="13">
      <colorScale>
        <cfvo type="min"/>
        <cfvo type="percentile" val="50"/>
        <cfvo type="max"/>
        <color rgb="FFF8696B"/>
        <color rgb="FFFFEB84"/>
        <color rgb="FF63BE7B"/>
      </colorScale>
    </cfRule>
  </conditionalFormatting>
  <conditionalFormatting sqref="F25:F26">
    <cfRule type="colorScale" priority="20">
      <colorScale>
        <cfvo type="min"/>
        <cfvo type="percentile" val="50"/>
        <cfvo type="max"/>
        <color rgb="FFF8696B"/>
        <color rgb="FFFFEB84"/>
        <color rgb="FF63BE7B"/>
      </colorScale>
    </cfRule>
  </conditionalFormatting>
  <conditionalFormatting sqref="F27:F34">
    <cfRule type="colorScale" priority="18">
      <colorScale>
        <cfvo type="min"/>
        <cfvo type="percentile" val="50"/>
        <cfvo type="max"/>
        <color rgb="FFF8696B"/>
        <color rgb="FFFFEB84"/>
        <color rgb="FF63BE7B"/>
      </colorScale>
    </cfRule>
  </conditionalFormatting>
  <conditionalFormatting sqref="F36:F38">
    <cfRule type="colorScale" priority="17">
      <colorScale>
        <cfvo type="min"/>
        <cfvo type="percentile" val="50"/>
        <cfvo type="max"/>
        <color rgb="FFF8696B"/>
        <color rgb="FFFFEB84"/>
        <color rgb="FF63BE7B"/>
      </colorScale>
    </cfRule>
  </conditionalFormatting>
  <conditionalFormatting sqref="F40:F42">
    <cfRule type="colorScale" priority="1">
      <colorScale>
        <cfvo type="min"/>
        <cfvo type="percentile" val="50"/>
        <cfvo type="max"/>
        <color rgb="FFF8696B"/>
        <color rgb="FFFFEB84"/>
        <color rgb="FF63BE7B"/>
      </colorScale>
    </cfRule>
  </conditionalFormatting>
  <conditionalFormatting sqref="F43:F44">
    <cfRule type="colorScale" priority="16">
      <colorScale>
        <cfvo type="min"/>
        <cfvo type="percentile" val="50"/>
        <cfvo type="max"/>
        <color rgb="FFF8696B"/>
        <color rgb="FFFFEB84"/>
        <color rgb="FF63BE7B"/>
      </colorScale>
    </cfRule>
  </conditionalFormatting>
  <conditionalFormatting sqref="F45">
    <cfRule type="colorScale" priority="9">
      <colorScale>
        <cfvo type="min"/>
        <cfvo type="percentile" val="50"/>
        <cfvo type="max"/>
        <color rgb="FFF8696B"/>
        <color rgb="FFFFEB84"/>
        <color rgb="FF63BE7B"/>
      </colorScale>
    </cfRule>
  </conditionalFormatting>
  <conditionalFormatting sqref="F46">
    <cfRule type="colorScale" priority="15">
      <colorScale>
        <cfvo type="min"/>
        <cfvo type="percentile" val="50"/>
        <cfvo type="max"/>
        <color rgb="FFF8696B"/>
        <color rgb="FFFFEB84"/>
        <color rgb="FF63BE7B"/>
      </colorScale>
    </cfRule>
  </conditionalFormatting>
  <conditionalFormatting sqref="F47:F54 F59:F63 F56:F57">
    <cfRule type="colorScale" priority="14">
      <colorScale>
        <cfvo type="min"/>
        <cfvo type="percentile" val="50"/>
        <cfvo type="max"/>
        <color rgb="FFF8696B"/>
        <color rgb="FFFFEB84"/>
        <color rgb="FF63BE7B"/>
      </colorScale>
    </cfRule>
  </conditionalFormatting>
  <conditionalFormatting sqref="F66">
    <cfRule type="colorScale" priority="5">
      <colorScale>
        <cfvo type="min"/>
        <cfvo type="percentile" val="50"/>
        <cfvo type="max"/>
        <color rgb="FFF8696B"/>
        <color rgb="FFFFEB84"/>
        <color rgb="FF63BE7B"/>
      </colorScale>
    </cfRule>
  </conditionalFormatting>
  <conditionalFormatting sqref="F67">
    <cfRule type="colorScale" priority="6">
      <colorScale>
        <cfvo type="min"/>
        <cfvo type="percentile" val="50"/>
        <cfvo type="max"/>
        <color rgb="FFF8696B"/>
        <color rgb="FFFFEB84"/>
        <color rgb="FF63BE7B"/>
      </colorScale>
    </cfRule>
  </conditionalFormatting>
  <conditionalFormatting sqref="F68:F70">
    <cfRule type="colorScale" priority="10">
      <colorScale>
        <cfvo type="min"/>
        <cfvo type="percentile" val="50"/>
        <cfvo type="max"/>
        <color rgb="FFF8696B"/>
        <color rgb="FFFFEB84"/>
        <color rgb="FF63BE7B"/>
      </colorScale>
    </cfRule>
  </conditionalFormatting>
  <conditionalFormatting sqref="F71:F78">
    <cfRule type="colorScale" priority="4">
      <colorScale>
        <cfvo type="min"/>
        <cfvo type="percentile" val="50"/>
        <cfvo type="max"/>
        <color rgb="FFF8696B"/>
        <color rgb="FFFFEB84"/>
        <color rgb="FF63BE7B"/>
      </colorScale>
    </cfRule>
  </conditionalFormatting>
  <conditionalFormatting sqref="G3:G22">
    <cfRule type="colorScale" priority="48">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6FFFF"/>
  </sheetPr>
  <dimension ref="A1:S43"/>
  <sheetViews>
    <sheetView tabSelected="1" workbookViewId="0">
      <pane ySplit="2" topLeftCell="A33" activePane="bottomLeft" state="frozen"/>
      <selection pane="bottomLeft" activeCell="M42" sqref="M42"/>
    </sheetView>
  </sheetViews>
  <sheetFormatPr defaultColWidth="8.88671875" defaultRowHeight="14.4"/>
  <cols>
    <col min="1" max="1" width="7" style="121" bestFit="1" customWidth="1"/>
    <col min="2" max="2" width="14" style="121" customWidth="1"/>
    <col min="3" max="3" width="16.88671875" style="121" bestFit="1" customWidth="1"/>
    <col min="4" max="4" width="45.33203125" style="121" customWidth="1"/>
    <col min="5" max="5" width="16.5546875" style="121" customWidth="1"/>
    <col min="6" max="6" width="16.44140625" style="121" customWidth="1"/>
    <col min="7" max="7" width="10.88671875" style="121" hidden="1" customWidth="1"/>
    <col min="8" max="8" width="12.88671875" style="121" hidden="1" customWidth="1"/>
    <col min="9" max="9" width="14.33203125" style="121" hidden="1" customWidth="1"/>
    <col min="10" max="10" width="12.44140625" style="121" bestFit="1" customWidth="1"/>
    <col min="11" max="11" width="14.33203125" style="121" bestFit="1" customWidth="1"/>
    <col min="12" max="12" width="12.44140625" style="121" bestFit="1" customWidth="1"/>
    <col min="13" max="13" width="14.33203125" style="121" bestFit="1" customWidth="1"/>
    <col min="14" max="14" width="11.5546875" style="121" bestFit="1" customWidth="1"/>
    <col min="15" max="15" width="13.44140625" style="121" bestFit="1" customWidth="1"/>
    <col min="16" max="16" width="9" style="121" bestFit="1" customWidth="1"/>
    <col min="17" max="17" width="9.109375" style="121" bestFit="1" customWidth="1"/>
    <col min="18" max="18" width="9.5546875" style="121" bestFit="1" customWidth="1"/>
    <col min="19" max="19" width="22.5546875" style="121" bestFit="1" customWidth="1"/>
    <col min="20" max="16384" width="8.88671875" style="121"/>
  </cols>
  <sheetData>
    <row r="1" spans="1:19">
      <c r="P1" s="121">
        <f>SUM(P3:P1037)</f>
        <v>229</v>
      </c>
      <c r="Q1" s="577">
        <f ca="1">SUM(Q3:Q1037)</f>
        <v>484</v>
      </c>
      <c r="R1" s="577">
        <f ca="1">SUM(R3:R1037)</f>
        <v>-255</v>
      </c>
    </row>
    <row r="2" spans="1:19">
      <c r="A2" s="578" t="s">
        <v>292</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306</v>
      </c>
    </row>
    <row r="3" spans="1:19" ht="28.8">
      <c r="A3" s="121">
        <v>1</v>
      </c>
      <c r="B3" s="121" t="s">
        <v>231</v>
      </c>
      <c r="D3" s="238" t="s">
        <v>642</v>
      </c>
      <c r="E3" s="121" t="s">
        <v>400</v>
      </c>
      <c r="F3" s="381" t="s">
        <v>270</v>
      </c>
      <c r="G3" s="378"/>
      <c r="H3" s="378"/>
      <c r="I3" s="378"/>
      <c r="J3" s="334">
        <v>45211</v>
      </c>
      <c r="K3" s="334">
        <v>45212</v>
      </c>
      <c r="L3" s="334">
        <v>45211</v>
      </c>
      <c r="M3" s="334">
        <v>45215</v>
      </c>
      <c r="N3" s="148">
        <f>L3</f>
        <v>45211</v>
      </c>
      <c r="O3" s="148">
        <f>N3+P3-1</f>
        <v>45212</v>
      </c>
      <c r="P3" s="121">
        <f t="shared" ref="P3" si="0">IF(IF(J3="",0,IF(K3="",0,K3-J3))="",0,K3-J3+1)</f>
        <v>2</v>
      </c>
      <c r="Q3" s="125">
        <f t="shared" ref="Q3" ca="1" si="1">IF(L3="",0,IF(M3="",TODAY()-L3,M3-L3+1))</f>
        <v>5</v>
      </c>
      <c r="R3" s="125">
        <f t="shared" ref="R3" ca="1" si="2">IF(Q3=0,0,P3-Q3)</f>
        <v>-3</v>
      </c>
    </row>
    <row r="4" spans="1:19">
      <c r="A4" s="121">
        <v>2</v>
      </c>
      <c r="B4" s="121" t="s">
        <v>231</v>
      </c>
      <c r="C4" s="121" t="s">
        <v>643</v>
      </c>
      <c r="D4" s="238" t="s">
        <v>644</v>
      </c>
      <c r="E4" s="149" t="s">
        <v>645</v>
      </c>
      <c r="F4" s="275" t="s">
        <v>279</v>
      </c>
      <c r="G4" s="378"/>
      <c r="H4" s="378"/>
      <c r="I4" s="378"/>
      <c r="J4" s="334">
        <v>45215</v>
      </c>
      <c r="K4" s="334">
        <v>45219</v>
      </c>
      <c r="L4" s="334">
        <v>45215</v>
      </c>
      <c r="M4" s="334">
        <v>45219</v>
      </c>
      <c r="N4" s="130">
        <f>IF(L4="",IF(M3="",O3+1,M3+1),L4)</f>
        <v>45215</v>
      </c>
      <c r="O4" s="130">
        <f t="shared" ref="O4" si="3">IF(N4="","",N4+P4-1)</f>
        <v>45219</v>
      </c>
      <c r="P4" s="121">
        <f t="shared" ref="P4:P29" si="4">IF(IF(J4="",0,IF(K4="",0,K4-J4))="",0,K4-J4+1)</f>
        <v>5</v>
      </c>
      <c r="Q4" s="125">
        <f t="shared" ref="Q4:Q29" ca="1" si="5">IF(L4="",0,IF(M4="",TODAY()-L4,M4-L4+1))</f>
        <v>5</v>
      </c>
      <c r="R4" s="125">
        <f t="shared" ref="R4:R29" ca="1" si="6">IF(Q4=0,0,P4-Q4)</f>
        <v>0</v>
      </c>
    </row>
    <row r="5" spans="1:19">
      <c r="A5" s="121">
        <v>3</v>
      </c>
      <c r="B5" s="121" t="s">
        <v>231</v>
      </c>
      <c r="C5" s="121" t="s">
        <v>646</v>
      </c>
      <c r="D5" s="238" t="s">
        <v>647</v>
      </c>
      <c r="E5" s="121" t="s">
        <v>648</v>
      </c>
      <c r="F5" s="381" t="s">
        <v>270</v>
      </c>
      <c r="G5" s="378"/>
      <c r="H5" s="378"/>
      <c r="I5" s="378"/>
      <c r="J5" s="334">
        <v>45220</v>
      </c>
      <c r="K5" s="293">
        <v>45268</v>
      </c>
      <c r="L5" s="334">
        <v>45220</v>
      </c>
      <c r="M5" s="293">
        <v>45280</v>
      </c>
      <c r="N5" s="130">
        <f t="shared" ref="N5:N8" si="7">IF(L5="",IF(M4="",O4+1,M4+1),L5)</f>
        <v>45220</v>
      </c>
      <c r="O5" s="130">
        <f t="shared" ref="O5:O9" si="8">IF(N5="","",N5+P5-1)</f>
        <v>45268</v>
      </c>
      <c r="P5" s="121">
        <f t="shared" si="4"/>
        <v>49</v>
      </c>
      <c r="Q5" s="125">
        <f t="shared" ca="1" si="5"/>
        <v>61</v>
      </c>
      <c r="R5" s="125">
        <f t="shared" ca="1" si="6"/>
        <v>-12</v>
      </c>
    </row>
    <row r="6" spans="1:19">
      <c r="A6" s="121">
        <v>4</v>
      </c>
      <c r="B6" s="121" t="s">
        <v>231</v>
      </c>
      <c r="C6" s="121" t="s">
        <v>649</v>
      </c>
      <c r="D6" s="238" t="s">
        <v>650</v>
      </c>
      <c r="E6" s="121" t="s">
        <v>400</v>
      </c>
      <c r="F6" s="275" t="s">
        <v>279</v>
      </c>
      <c r="J6" s="334">
        <v>45232</v>
      </c>
      <c r="K6" s="334">
        <v>45236</v>
      </c>
      <c r="L6" s="334">
        <v>45236</v>
      </c>
      <c r="M6" s="334">
        <v>45238</v>
      </c>
      <c r="N6" s="130">
        <f t="shared" si="7"/>
        <v>45236</v>
      </c>
      <c r="O6" s="130">
        <f t="shared" si="8"/>
        <v>45240</v>
      </c>
      <c r="P6" s="121">
        <f t="shared" si="4"/>
        <v>5</v>
      </c>
      <c r="Q6" s="125">
        <f t="shared" ca="1" si="5"/>
        <v>3</v>
      </c>
      <c r="R6" s="125">
        <f t="shared" ca="1" si="6"/>
        <v>2</v>
      </c>
    </row>
    <row r="7" spans="1:19" ht="28.8">
      <c r="A7" s="121">
        <v>5</v>
      </c>
      <c r="B7" s="121" t="s">
        <v>258</v>
      </c>
      <c r="C7" s="121" t="s">
        <v>578</v>
      </c>
      <c r="D7" s="238" t="s">
        <v>651</v>
      </c>
      <c r="E7" s="121" t="s">
        <v>652</v>
      </c>
      <c r="F7" s="275" t="s">
        <v>279</v>
      </c>
      <c r="J7" s="334">
        <v>45237</v>
      </c>
      <c r="K7" s="334">
        <v>45239</v>
      </c>
      <c r="L7" s="334">
        <v>45238</v>
      </c>
      <c r="M7" s="334">
        <v>45246</v>
      </c>
      <c r="N7" s="130">
        <f>IF(L7="",IF(M6="",#REF!+1,M6+1),L7)</f>
        <v>45238</v>
      </c>
      <c r="O7" s="130">
        <f t="shared" si="8"/>
        <v>45240</v>
      </c>
      <c r="P7" s="121">
        <f t="shared" si="4"/>
        <v>3</v>
      </c>
      <c r="Q7" s="125">
        <f t="shared" ca="1" si="5"/>
        <v>9</v>
      </c>
      <c r="R7" s="125">
        <f t="shared" ca="1" si="6"/>
        <v>-6</v>
      </c>
    </row>
    <row r="8" spans="1:19" ht="28.8">
      <c r="A8" s="121">
        <v>6</v>
      </c>
      <c r="B8" s="121" t="s">
        <v>231</v>
      </c>
      <c r="C8" s="121" t="s">
        <v>653</v>
      </c>
      <c r="D8" s="238" t="s">
        <v>654</v>
      </c>
      <c r="E8" s="149" t="s">
        <v>655</v>
      </c>
      <c r="F8" s="275" t="s">
        <v>279</v>
      </c>
      <c r="G8" s="387"/>
      <c r="H8" s="387"/>
      <c r="I8" s="387"/>
      <c r="J8" s="334">
        <v>45245</v>
      </c>
      <c r="K8" s="334">
        <v>45248</v>
      </c>
      <c r="L8" s="334">
        <v>45246</v>
      </c>
      <c r="M8" s="334">
        <v>45250</v>
      </c>
      <c r="N8" s="130">
        <f t="shared" si="7"/>
        <v>45246</v>
      </c>
      <c r="O8" s="130">
        <f t="shared" si="8"/>
        <v>45249</v>
      </c>
      <c r="P8" s="121">
        <f t="shared" si="4"/>
        <v>4</v>
      </c>
      <c r="Q8" s="125">
        <f t="shared" ca="1" si="5"/>
        <v>5</v>
      </c>
      <c r="R8" s="125">
        <f t="shared" ca="1" si="6"/>
        <v>-1</v>
      </c>
    </row>
    <row r="9" spans="1:19">
      <c r="A9" s="121">
        <v>7</v>
      </c>
      <c r="B9" s="121" t="s">
        <v>231</v>
      </c>
      <c r="C9" s="121" t="s">
        <v>656</v>
      </c>
      <c r="D9" s="238" t="s">
        <v>657</v>
      </c>
      <c r="E9" s="121" t="s">
        <v>658</v>
      </c>
      <c r="F9" s="275" t="s">
        <v>279</v>
      </c>
      <c r="J9" s="334">
        <v>45250</v>
      </c>
      <c r="K9" s="334">
        <v>45257</v>
      </c>
      <c r="L9" s="334">
        <v>45250</v>
      </c>
      <c r="M9" s="334">
        <v>45254</v>
      </c>
      <c r="N9" s="130">
        <f>IF(L9="",IF(#REF!="",#REF!+1,#REF!+1),L9)</f>
        <v>45250</v>
      </c>
      <c r="O9" s="130">
        <f t="shared" si="8"/>
        <v>45257</v>
      </c>
      <c r="P9" s="121">
        <f t="shared" si="4"/>
        <v>8</v>
      </c>
      <c r="Q9" s="125">
        <f t="shared" ca="1" si="5"/>
        <v>5</v>
      </c>
      <c r="R9" s="125">
        <f t="shared" ca="1" si="6"/>
        <v>3</v>
      </c>
    </row>
    <row r="10" spans="1:19">
      <c r="A10" s="121">
        <v>8</v>
      </c>
      <c r="B10" s="121" t="s">
        <v>231</v>
      </c>
      <c r="C10" s="121" t="s">
        <v>659</v>
      </c>
      <c r="D10" s="472" t="s">
        <v>660</v>
      </c>
      <c r="F10" s="381" t="s">
        <v>270</v>
      </c>
      <c r="G10" s="387"/>
      <c r="H10" s="387"/>
      <c r="I10" s="387"/>
      <c r="J10" s="334">
        <v>45260</v>
      </c>
      <c r="K10" s="334">
        <v>45262</v>
      </c>
      <c r="L10" s="334">
        <v>45260</v>
      </c>
      <c r="M10" s="334">
        <v>45260</v>
      </c>
      <c r="N10" s="130">
        <f>IF(L10="",IF(#REF!="",#REF!+1,#REF!+1),L10)</f>
        <v>45260</v>
      </c>
      <c r="O10" s="130">
        <f>IF(N10="","",N10+P10-1)</f>
        <v>45262</v>
      </c>
      <c r="P10" s="121">
        <f t="shared" si="4"/>
        <v>3</v>
      </c>
      <c r="Q10" s="125">
        <f t="shared" ca="1" si="5"/>
        <v>1</v>
      </c>
      <c r="R10" s="125">
        <f t="shared" ca="1" si="6"/>
        <v>2</v>
      </c>
    </row>
    <row r="11" spans="1:19">
      <c r="A11" s="121">
        <v>9</v>
      </c>
      <c r="B11" s="121" t="s">
        <v>231</v>
      </c>
      <c r="C11" s="121" t="s">
        <v>646</v>
      </c>
      <c r="D11" s="238" t="s">
        <v>661</v>
      </c>
      <c r="E11" s="476" t="s">
        <v>274</v>
      </c>
      <c r="F11" s="505" t="s">
        <v>288</v>
      </c>
      <c r="G11" s="387"/>
      <c r="H11" s="387"/>
      <c r="I11" s="387"/>
      <c r="J11" s="334">
        <v>45232</v>
      </c>
      <c r="K11" s="334">
        <v>45268</v>
      </c>
      <c r="L11" s="334">
        <v>45260</v>
      </c>
      <c r="M11" s="334">
        <v>45313</v>
      </c>
      <c r="N11" s="130">
        <f>IF(L11="",IF(#REF!="",#REF!+1,#REF!+1),L11)</f>
        <v>45260</v>
      </c>
      <c r="O11" s="130">
        <f t="shared" ref="O11:O17" si="9">IF(N11="","",N11+P11-1)</f>
        <v>45296</v>
      </c>
      <c r="P11" s="121">
        <f t="shared" si="4"/>
        <v>37</v>
      </c>
      <c r="Q11" s="125">
        <f t="shared" ca="1" si="5"/>
        <v>54</v>
      </c>
      <c r="R11" s="125">
        <f t="shared" ca="1" si="6"/>
        <v>-17</v>
      </c>
    </row>
    <row r="12" spans="1:19">
      <c r="A12" s="121">
        <v>10</v>
      </c>
      <c r="B12" s="121" t="s">
        <v>258</v>
      </c>
      <c r="C12" s="121" t="s">
        <v>659</v>
      </c>
      <c r="D12" s="360" t="s">
        <v>662</v>
      </c>
      <c r="E12" s="476" t="s">
        <v>274</v>
      </c>
      <c r="F12" s="505" t="s">
        <v>288</v>
      </c>
      <c r="J12" s="334">
        <v>45269</v>
      </c>
      <c r="K12" s="334">
        <v>45271</v>
      </c>
      <c r="L12" s="293">
        <v>45281</v>
      </c>
      <c r="M12" s="334">
        <v>45313</v>
      </c>
      <c r="N12" s="130">
        <f>IF(L12="",IF(#REF!="",#REF!+1,#REF!+1),L12)</f>
        <v>45281</v>
      </c>
      <c r="O12" s="130">
        <f t="shared" si="9"/>
        <v>45283</v>
      </c>
      <c r="P12" s="121">
        <f t="shared" si="4"/>
        <v>3</v>
      </c>
      <c r="Q12" s="125">
        <f t="shared" ca="1" si="5"/>
        <v>33</v>
      </c>
      <c r="R12" s="125">
        <f t="shared" ca="1" si="6"/>
        <v>-30</v>
      </c>
    </row>
    <row r="13" spans="1:19">
      <c r="A13" s="121">
        <v>11</v>
      </c>
      <c r="B13" s="121" t="s">
        <v>231</v>
      </c>
      <c r="C13" s="121" t="s">
        <v>479</v>
      </c>
      <c r="D13" s="360" t="s">
        <v>663</v>
      </c>
      <c r="E13" s="476" t="s">
        <v>274</v>
      </c>
      <c r="F13" s="336" t="s">
        <v>279</v>
      </c>
      <c r="J13" s="293">
        <v>45288</v>
      </c>
      <c r="K13" s="293">
        <v>45289</v>
      </c>
      <c r="L13" s="293">
        <v>45288</v>
      </c>
      <c r="M13" s="293">
        <v>45295</v>
      </c>
      <c r="N13" s="130">
        <f>IF(L13="",IF(#REF!="",#REF!+1,#REF!+1),L13)</f>
        <v>45288</v>
      </c>
      <c r="O13" s="130">
        <f t="shared" si="9"/>
        <v>45289</v>
      </c>
      <c r="P13" s="121">
        <f t="shared" si="4"/>
        <v>2</v>
      </c>
      <c r="Q13" s="125">
        <f t="shared" ca="1" si="5"/>
        <v>8</v>
      </c>
      <c r="R13" s="125">
        <f t="shared" ca="1" si="6"/>
        <v>-6</v>
      </c>
    </row>
    <row r="14" spans="1:19">
      <c r="A14" s="121">
        <v>12</v>
      </c>
      <c r="B14" s="121" t="s">
        <v>231</v>
      </c>
      <c r="C14" s="149" t="s">
        <v>664</v>
      </c>
      <c r="D14" s="360" t="s">
        <v>665</v>
      </c>
      <c r="E14" s="476" t="s">
        <v>274</v>
      </c>
      <c r="F14" s="336" t="s">
        <v>279</v>
      </c>
      <c r="J14" s="293">
        <v>45294</v>
      </c>
      <c r="K14" s="293">
        <v>45297</v>
      </c>
      <c r="L14" s="293">
        <v>45295</v>
      </c>
      <c r="M14" s="293">
        <v>45301</v>
      </c>
      <c r="N14" s="130">
        <f>IF(L14="",IF(#REF!="",#REF!+1,#REF!+1),L14)</f>
        <v>45295</v>
      </c>
      <c r="O14" s="130">
        <f t="shared" si="9"/>
        <v>45298</v>
      </c>
      <c r="P14" s="121">
        <f t="shared" si="4"/>
        <v>4</v>
      </c>
      <c r="Q14" s="125">
        <f t="shared" ca="1" si="5"/>
        <v>7</v>
      </c>
      <c r="R14" s="125">
        <f t="shared" ca="1" si="6"/>
        <v>-3</v>
      </c>
    </row>
    <row r="15" spans="1:19">
      <c r="A15" s="121">
        <v>13</v>
      </c>
      <c r="B15" s="121" t="s">
        <v>400</v>
      </c>
      <c r="D15" s="360" t="s">
        <v>666</v>
      </c>
      <c r="E15" s="476" t="s">
        <v>274</v>
      </c>
      <c r="F15" s="381" t="s">
        <v>270</v>
      </c>
      <c r="J15" s="293">
        <v>45299</v>
      </c>
      <c r="K15" s="293">
        <v>45306</v>
      </c>
      <c r="L15" s="293">
        <v>45299</v>
      </c>
      <c r="M15" s="293">
        <v>45315</v>
      </c>
      <c r="N15" s="130">
        <f>IF(L15="",IF(#REF!="",#REF!+1,#REF!+1),L15)</f>
        <v>45299</v>
      </c>
      <c r="O15" s="130">
        <f t="shared" si="9"/>
        <v>45306</v>
      </c>
      <c r="P15" s="121">
        <f t="shared" si="4"/>
        <v>8</v>
      </c>
      <c r="Q15" s="125">
        <f t="shared" ca="1" si="5"/>
        <v>17</v>
      </c>
      <c r="R15" s="125">
        <f t="shared" ca="1" si="6"/>
        <v>-9</v>
      </c>
    </row>
    <row r="16" spans="1:19">
      <c r="A16" s="121">
        <v>14</v>
      </c>
      <c r="B16" s="121" t="s">
        <v>231</v>
      </c>
      <c r="C16" s="121" t="s">
        <v>667</v>
      </c>
      <c r="D16" s="149" t="s">
        <v>668</v>
      </c>
      <c r="E16" s="121" t="s">
        <v>669</v>
      </c>
      <c r="F16" s="336" t="s">
        <v>279</v>
      </c>
      <c r="J16" s="293">
        <v>45301</v>
      </c>
      <c r="K16" s="293">
        <v>45303</v>
      </c>
      <c r="L16" s="293">
        <v>45301</v>
      </c>
      <c r="M16" s="334">
        <v>45302</v>
      </c>
      <c r="N16" s="130">
        <f>IF(L16="",IF(#REF!="",#REF!+1,#REF!+1),L16)</f>
        <v>45301</v>
      </c>
      <c r="O16" s="130">
        <f t="shared" si="9"/>
        <v>45303</v>
      </c>
      <c r="P16" s="121">
        <f t="shared" si="4"/>
        <v>3</v>
      </c>
      <c r="Q16" s="125">
        <f t="shared" ca="1" si="5"/>
        <v>2</v>
      </c>
      <c r="R16" s="125">
        <f t="shared" ca="1" si="6"/>
        <v>1</v>
      </c>
    </row>
    <row r="17" spans="1:18" ht="28.8">
      <c r="A17" s="121">
        <v>15</v>
      </c>
      <c r="B17" s="121" t="s">
        <v>231</v>
      </c>
      <c r="C17" s="121" t="s">
        <v>670</v>
      </c>
      <c r="D17" s="360" t="s">
        <v>671</v>
      </c>
      <c r="E17" s="121" t="s">
        <v>669</v>
      </c>
      <c r="F17" s="471" t="s">
        <v>178</v>
      </c>
      <c r="J17" s="293">
        <v>45303</v>
      </c>
      <c r="K17" s="293">
        <v>45307</v>
      </c>
      <c r="L17" s="293">
        <v>45307</v>
      </c>
      <c r="M17" s="293">
        <v>45307</v>
      </c>
      <c r="N17" s="130">
        <f>IF(L17="",IF(#REF!="",#REF!+1,#REF!+1),L17)</f>
        <v>45307</v>
      </c>
      <c r="O17" s="130">
        <f t="shared" si="9"/>
        <v>45311</v>
      </c>
      <c r="P17" s="121">
        <f t="shared" si="4"/>
        <v>5</v>
      </c>
      <c r="Q17" s="125">
        <f t="shared" ca="1" si="5"/>
        <v>1</v>
      </c>
      <c r="R17" s="125">
        <f t="shared" ca="1" si="6"/>
        <v>4</v>
      </c>
    </row>
    <row r="18" spans="1:18">
      <c r="A18" s="121">
        <v>16</v>
      </c>
      <c r="B18" s="121" t="s">
        <v>231</v>
      </c>
      <c r="C18" s="121" t="s">
        <v>672</v>
      </c>
      <c r="D18" s="360" t="s">
        <v>673</v>
      </c>
      <c r="E18" s="476" t="s">
        <v>274</v>
      </c>
      <c r="F18" s="348" t="s">
        <v>268</v>
      </c>
      <c r="J18" s="293">
        <v>45309</v>
      </c>
      <c r="K18" s="293">
        <v>45310</v>
      </c>
      <c r="L18" s="293">
        <v>45309</v>
      </c>
      <c r="N18" s="130">
        <f>IF(L18="",IF(#REF!="",#REF!+1,#REF!+1),L18)</f>
        <v>45309</v>
      </c>
      <c r="O18" s="130">
        <f t="shared" ref="O18:O29" si="10">IF(N18="","",N18+P18-1)</f>
        <v>45310</v>
      </c>
      <c r="P18" s="121">
        <f t="shared" si="4"/>
        <v>2</v>
      </c>
      <c r="Q18" s="125">
        <f t="shared" ca="1" si="5"/>
        <v>139</v>
      </c>
      <c r="R18" s="125">
        <f t="shared" ca="1" si="6"/>
        <v>-137</v>
      </c>
    </row>
    <row r="19" spans="1:18" ht="43.2">
      <c r="A19" s="121">
        <v>17</v>
      </c>
      <c r="B19" s="121" t="s">
        <v>674</v>
      </c>
      <c r="D19" s="360" t="s">
        <v>675</v>
      </c>
      <c r="E19" s="476" t="s">
        <v>287</v>
      </c>
      <c r="F19" s="381" t="s">
        <v>270</v>
      </c>
      <c r="J19" s="293">
        <v>45314</v>
      </c>
      <c r="K19" s="293">
        <v>45324</v>
      </c>
      <c r="L19" s="293">
        <v>45315</v>
      </c>
      <c r="M19" s="293">
        <v>45334</v>
      </c>
      <c r="N19" s="130">
        <f>IF(L19="",IF(#REF!="",#REF!+1,#REF!+1),L19)</f>
        <v>45315</v>
      </c>
      <c r="O19" s="130">
        <f t="shared" si="10"/>
        <v>45325</v>
      </c>
      <c r="P19" s="121">
        <f t="shared" si="4"/>
        <v>11</v>
      </c>
      <c r="Q19" s="125">
        <f t="shared" ca="1" si="5"/>
        <v>20</v>
      </c>
      <c r="R19" s="125">
        <f t="shared" ca="1" si="6"/>
        <v>-9</v>
      </c>
    </row>
    <row r="20" spans="1:18" ht="28.8">
      <c r="A20" s="121">
        <v>18</v>
      </c>
      <c r="B20" s="121" t="s">
        <v>245</v>
      </c>
      <c r="C20" s="121" t="s">
        <v>676</v>
      </c>
      <c r="D20" s="360" t="s">
        <v>677</v>
      </c>
      <c r="E20" s="476" t="s">
        <v>274</v>
      </c>
      <c r="F20" s="471" t="s">
        <v>178</v>
      </c>
      <c r="J20" s="293">
        <v>45335</v>
      </c>
      <c r="K20" s="293">
        <v>45343</v>
      </c>
      <c r="L20" s="293">
        <v>45335</v>
      </c>
      <c r="M20" s="335">
        <v>45351</v>
      </c>
      <c r="N20" s="130">
        <f>IF(L20="",IF(#REF!="",#REF!+1,#REF!+1),L20)</f>
        <v>45335</v>
      </c>
      <c r="O20" s="130">
        <f t="shared" si="10"/>
        <v>45343</v>
      </c>
      <c r="P20" s="121">
        <f t="shared" si="4"/>
        <v>9</v>
      </c>
      <c r="Q20" s="125">
        <f t="shared" ca="1" si="5"/>
        <v>17</v>
      </c>
      <c r="R20" s="125">
        <f t="shared" ca="1" si="6"/>
        <v>-8</v>
      </c>
    </row>
    <row r="21" spans="1:18">
      <c r="A21" s="121">
        <v>19</v>
      </c>
      <c r="B21" s="121" t="s">
        <v>231</v>
      </c>
      <c r="D21" s="522" t="s">
        <v>678</v>
      </c>
      <c r="E21" s="382" t="s">
        <v>157</v>
      </c>
      <c r="F21" s="336" t="s">
        <v>279</v>
      </c>
      <c r="J21" s="293">
        <v>45337</v>
      </c>
      <c r="K21" s="293">
        <v>45338</v>
      </c>
      <c r="L21" s="293">
        <v>45339</v>
      </c>
      <c r="M21" s="293">
        <v>45339</v>
      </c>
      <c r="N21" s="130">
        <f>IF(L21="",IF(#REF!="",#REF!+1,#REF!+1),L21)</f>
        <v>45339</v>
      </c>
      <c r="O21" s="130">
        <f t="shared" si="10"/>
        <v>45340</v>
      </c>
      <c r="P21" s="121">
        <f t="shared" si="4"/>
        <v>2</v>
      </c>
      <c r="Q21" s="125">
        <f t="shared" ca="1" si="5"/>
        <v>1</v>
      </c>
      <c r="R21" s="125">
        <f t="shared" ca="1" si="6"/>
        <v>1</v>
      </c>
    </row>
    <row r="22" spans="1:18" ht="43.2">
      <c r="A22" s="121">
        <v>20</v>
      </c>
      <c r="B22" s="218" t="s">
        <v>612</v>
      </c>
      <c r="D22" s="522" t="s">
        <v>679</v>
      </c>
      <c r="E22" s="352" t="s">
        <v>246</v>
      </c>
      <c r="F22" s="512" t="s">
        <v>270</v>
      </c>
      <c r="J22" s="523">
        <v>45349</v>
      </c>
      <c r="K22" s="523">
        <v>45349</v>
      </c>
      <c r="L22" s="523">
        <v>45351</v>
      </c>
      <c r="M22" s="523">
        <v>45351</v>
      </c>
      <c r="N22" s="130">
        <f>IF(L22="",IF(#REF!="",#REF!+1,#REF!+1),L22)</f>
        <v>45351</v>
      </c>
      <c r="O22" s="130">
        <f t="shared" si="10"/>
        <v>45351</v>
      </c>
      <c r="P22" s="121">
        <f t="shared" si="4"/>
        <v>1</v>
      </c>
      <c r="Q22" s="125">
        <f t="shared" ca="1" si="5"/>
        <v>1</v>
      </c>
      <c r="R22" s="125">
        <f t="shared" ca="1" si="6"/>
        <v>0</v>
      </c>
    </row>
    <row r="23" spans="1:18" ht="28.8">
      <c r="A23" s="121">
        <v>21</v>
      </c>
      <c r="B23" s="218" t="s">
        <v>612</v>
      </c>
      <c r="D23" s="360" t="s">
        <v>680</v>
      </c>
      <c r="E23" s="352" t="s">
        <v>246</v>
      </c>
      <c r="F23" s="381" t="s">
        <v>270</v>
      </c>
      <c r="J23" s="293">
        <v>45351</v>
      </c>
      <c r="K23" s="293">
        <v>45353</v>
      </c>
      <c r="L23" s="293">
        <v>45351</v>
      </c>
      <c r="M23" s="293">
        <v>45357</v>
      </c>
      <c r="N23" s="130">
        <f>IF(L23="",IF(#REF!="",#REF!+1,#REF!+1),L23)</f>
        <v>45351</v>
      </c>
      <c r="O23" s="130">
        <f t="shared" si="10"/>
        <v>45353</v>
      </c>
      <c r="P23" s="121">
        <f t="shared" si="4"/>
        <v>3</v>
      </c>
      <c r="Q23" s="125">
        <f t="shared" ca="1" si="5"/>
        <v>7</v>
      </c>
      <c r="R23" s="125">
        <f t="shared" ca="1" si="6"/>
        <v>-4</v>
      </c>
    </row>
    <row r="24" spans="1:18" ht="28.8">
      <c r="A24" s="121">
        <v>22</v>
      </c>
      <c r="B24" s="121" t="s">
        <v>674</v>
      </c>
      <c r="D24" s="485" t="s">
        <v>681</v>
      </c>
      <c r="E24" s="352" t="s">
        <v>246</v>
      </c>
      <c r="F24" s="381" t="s">
        <v>270</v>
      </c>
      <c r="J24" s="293">
        <v>45357</v>
      </c>
      <c r="K24" s="293">
        <v>45363</v>
      </c>
      <c r="L24" s="293">
        <v>45358</v>
      </c>
      <c r="M24" s="293">
        <v>45363</v>
      </c>
      <c r="N24" s="130">
        <f>IF(L24="",IF(#REF!="",#REF!+1,#REF!+1),L24)</f>
        <v>45358</v>
      </c>
      <c r="O24" s="130">
        <f t="shared" si="10"/>
        <v>45364</v>
      </c>
      <c r="P24" s="121">
        <f t="shared" si="4"/>
        <v>7</v>
      </c>
      <c r="Q24" s="125">
        <f t="shared" ca="1" si="5"/>
        <v>6</v>
      </c>
      <c r="R24" s="125">
        <f t="shared" ca="1" si="6"/>
        <v>1</v>
      </c>
    </row>
    <row r="25" spans="1:18" ht="28.8">
      <c r="A25" s="121">
        <v>23</v>
      </c>
      <c r="B25" s="218" t="s">
        <v>612</v>
      </c>
      <c r="D25" s="485" t="s">
        <v>682</v>
      </c>
      <c r="E25" s="352" t="s">
        <v>246</v>
      </c>
      <c r="F25" s="381" t="s">
        <v>270</v>
      </c>
      <c r="J25" s="293">
        <v>45364</v>
      </c>
      <c r="K25" s="293">
        <v>45366</v>
      </c>
      <c r="L25" s="293">
        <v>45364</v>
      </c>
      <c r="M25" s="335">
        <v>45367</v>
      </c>
      <c r="N25" s="130">
        <f>IF(L25="",IF(#REF!="",#REF!+1,#REF!+1),L25)</f>
        <v>45364</v>
      </c>
      <c r="O25" s="130">
        <f t="shared" si="10"/>
        <v>45366</v>
      </c>
      <c r="P25" s="121">
        <f t="shared" si="4"/>
        <v>3</v>
      </c>
      <c r="Q25" s="125">
        <f t="shared" ca="1" si="5"/>
        <v>4</v>
      </c>
      <c r="R25" s="125">
        <f t="shared" ca="1" si="6"/>
        <v>-1</v>
      </c>
    </row>
    <row r="26" spans="1:18">
      <c r="A26" s="121">
        <v>26</v>
      </c>
      <c r="B26" s="218" t="s">
        <v>612</v>
      </c>
      <c r="D26" s="177" t="s">
        <v>683</v>
      </c>
      <c r="E26" s="352" t="s">
        <v>246</v>
      </c>
      <c r="F26" s="381" t="s">
        <v>270</v>
      </c>
      <c r="G26" s="335">
        <v>45367</v>
      </c>
      <c r="H26" s="335">
        <v>45369</v>
      </c>
      <c r="I26" s="335">
        <v>45367</v>
      </c>
      <c r="J26" s="335">
        <v>45367</v>
      </c>
      <c r="K26" s="335">
        <v>45369</v>
      </c>
      <c r="L26" s="335">
        <v>45367</v>
      </c>
      <c r="M26" s="335">
        <v>45373</v>
      </c>
      <c r="N26" s="130">
        <f>IF(L26="",IF(#REF!="",#REF!+1,#REF!+1),L26)</f>
        <v>45367</v>
      </c>
      <c r="O26" s="130">
        <f t="shared" si="10"/>
        <v>45369</v>
      </c>
      <c r="P26" s="121">
        <f t="shared" si="4"/>
        <v>3</v>
      </c>
      <c r="Q26" s="125">
        <f t="shared" ca="1" si="5"/>
        <v>7</v>
      </c>
      <c r="R26" s="125">
        <f t="shared" ca="1" si="6"/>
        <v>-4</v>
      </c>
    </row>
    <row r="27" spans="1:18">
      <c r="A27" s="121">
        <v>27</v>
      </c>
      <c r="B27" s="218" t="s">
        <v>612</v>
      </c>
      <c r="D27" s="177" t="s">
        <v>684</v>
      </c>
      <c r="E27" s="352" t="s">
        <v>246</v>
      </c>
      <c r="F27" s="381" t="s">
        <v>270</v>
      </c>
      <c r="J27" s="335">
        <v>45371</v>
      </c>
      <c r="K27" s="335">
        <v>45374</v>
      </c>
      <c r="L27" s="335">
        <v>45373</v>
      </c>
      <c r="M27" s="335">
        <v>45378</v>
      </c>
      <c r="N27" s="130">
        <f>IF(L27="",IF(#REF!="",#REF!+1,#REF!+1),L27)</f>
        <v>45373</v>
      </c>
      <c r="O27" s="130">
        <f t="shared" si="10"/>
        <v>45376</v>
      </c>
      <c r="P27" s="121">
        <f t="shared" si="4"/>
        <v>4</v>
      </c>
      <c r="Q27" s="125">
        <f t="shared" ca="1" si="5"/>
        <v>6</v>
      </c>
      <c r="R27" s="125">
        <f t="shared" ca="1" si="6"/>
        <v>-2</v>
      </c>
    </row>
    <row r="28" spans="1:18">
      <c r="A28" s="121">
        <v>28</v>
      </c>
      <c r="B28" s="218" t="s">
        <v>612</v>
      </c>
      <c r="D28" s="177" t="s">
        <v>685</v>
      </c>
      <c r="E28" s="352" t="s">
        <v>246</v>
      </c>
      <c r="F28" s="381" t="s">
        <v>270</v>
      </c>
      <c r="J28" s="335">
        <v>45378</v>
      </c>
      <c r="K28" s="335">
        <v>45380</v>
      </c>
      <c r="L28" s="335">
        <v>45378</v>
      </c>
      <c r="M28" s="335">
        <v>45385</v>
      </c>
      <c r="N28" s="130">
        <f>IF(L28="",IF(#REF!="",#REF!+1,#REF!+1),L28)</f>
        <v>45378</v>
      </c>
      <c r="O28" s="130">
        <f t="shared" si="10"/>
        <v>45380</v>
      </c>
      <c r="P28" s="121">
        <f t="shared" si="4"/>
        <v>3</v>
      </c>
      <c r="Q28" s="125">
        <f t="shared" ca="1" si="5"/>
        <v>8</v>
      </c>
      <c r="R28" s="125">
        <f t="shared" ca="1" si="6"/>
        <v>-5</v>
      </c>
    </row>
    <row r="29" spans="1:18" ht="28.8">
      <c r="A29" s="121">
        <v>29</v>
      </c>
      <c r="B29" s="218" t="s">
        <v>612</v>
      </c>
      <c r="D29" s="177" t="s">
        <v>686</v>
      </c>
      <c r="E29" s="352" t="s">
        <v>246</v>
      </c>
      <c r="F29" s="381" t="s">
        <v>270</v>
      </c>
      <c r="J29" s="335">
        <v>45379</v>
      </c>
      <c r="K29" s="335">
        <v>45384</v>
      </c>
      <c r="L29" s="335">
        <v>45381</v>
      </c>
      <c r="M29" s="335">
        <v>45385</v>
      </c>
      <c r="N29" s="130">
        <f>IF(L29="",IF(#REF!="",#REF!+1,#REF!+1),L29)</f>
        <v>45381</v>
      </c>
      <c r="O29" s="130">
        <f t="shared" si="10"/>
        <v>45386</v>
      </c>
      <c r="P29" s="121">
        <f t="shared" si="4"/>
        <v>6</v>
      </c>
      <c r="Q29" s="125">
        <f t="shared" ca="1" si="5"/>
        <v>5</v>
      </c>
      <c r="R29" s="125">
        <f t="shared" ca="1" si="6"/>
        <v>1</v>
      </c>
    </row>
    <row r="30" spans="1:18">
      <c r="A30" s="121">
        <v>30</v>
      </c>
      <c r="B30" s="218" t="s">
        <v>612</v>
      </c>
      <c r="D30" s="177" t="s">
        <v>687</v>
      </c>
      <c r="E30" s="352" t="s">
        <v>246</v>
      </c>
      <c r="F30" s="381" t="s">
        <v>270</v>
      </c>
      <c r="J30" s="334">
        <v>45385</v>
      </c>
      <c r="K30" s="334">
        <v>45386</v>
      </c>
      <c r="L30" s="334">
        <v>45385</v>
      </c>
      <c r="M30" s="334">
        <v>45386</v>
      </c>
      <c r="N30" s="130">
        <f>IF(L30="",IF(#REF!="",#REF!+1,#REF!+1),L30)</f>
        <v>45385</v>
      </c>
      <c r="O30" s="130">
        <f t="shared" ref="O30:O37" si="11">IF(N30="","",N30+P30-1)</f>
        <v>45386</v>
      </c>
      <c r="P30" s="121">
        <f t="shared" ref="P30:P37" si="12">IF(IF(J30="",0,IF(K30="",0,K30-J30))="",0,K30-J30+1)</f>
        <v>2</v>
      </c>
      <c r="Q30" s="125">
        <f t="shared" ref="Q30:Q37" ca="1" si="13">IF(L30="",0,IF(M30="",TODAY()-L30,M30-L30+1))</f>
        <v>2</v>
      </c>
      <c r="R30" s="125">
        <f t="shared" ref="R30:R37" ca="1" si="14">IF(Q30=0,0,P30-Q30)</f>
        <v>0</v>
      </c>
    </row>
    <row r="31" spans="1:18" ht="28.8">
      <c r="A31" s="121">
        <v>31</v>
      </c>
      <c r="B31" s="218" t="s">
        <v>612</v>
      </c>
      <c r="D31" s="177" t="s">
        <v>688</v>
      </c>
      <c r="E31" s="352" t="s">
        <v>246</v>
      </c>
      <c r="F31" s="381" t="s">
        <v>270</v>
      </c>
      <c r="J31" s="335">
        <v>45387</v>
      </c>
      <c r="K31" s="334">
        <v>45388</v>
      </c>
      <c r="L31" s="335">
        <v>45387</v>
      </c>
      <c r="M31" s="334">
        <v>45390</v>
      </c>
      <c r="N31" s="130">
        <f>IF(L31="",IF(#REF!="",#REF!+1,#REF!+1),L31)</f>
        <v>45387</v>
      </c>
      <c r="O31" s="130">
        <f t="shared" si="11"/>
        <v>45388</v>
      </c>
      <c r="P31" s="121">
        <f t="shared" si="12"/>
        <v>2</v>
      </c>
      <c r="Q31" s="125">
        <f t="shared" ca="1" si="13"/>
        <v>4</v>
      </c>
      <c r="R31" s="125">
        <f t="shared" ca="1" si="14"/>
        <v>-2</v>
      </c>
    </row>
    <row r="32" spans="1:18" ht="28.8">
      <c r="A32" s="121">
        <v>32</v>
      </c>
      <c r="B32" s="218" t="s">
        <v>612</v>
      </c>
      <c r="D32" s="177" t="s">
        <v>689</v>
      </c>
      <c r="E32" s="352" t="s">
        <v>246</v>
      </c>
      <c r="F32" s="381" t="s">
        <v>270</v>
      </c>
      <c r="J32" s="335">
        <v>45390</v>
      </c>
      <c r="K32" s="334">
        <v>45392</v>
      </c>
      <c r="L32" s="334">
        <v>45390</v>
      </c>
      <c r="M32" s="334">
        <v>45394</v>
      </c>
      <c r="N32" s="130">
        <f>IF(L32="",IF(#REF!="",#REF!+1,#REF!+1),L32)</f>
        <v>45390</v>
      </c>
      <c r="O32" s="130">
        <f t="shared" si="11"/>
        <v>45392</v>
      </c>
      <c r="P32" s="121">
        <f t="shared" si="12"/>
        <v>3</v>
      </c>
      <c r="Q32" s="125">
        <f t="shared" ca="1" si="13"/>
        <v>5</v>
      </c>
      <c r="R32" s="125">
        <f t="shared" ca="1" si="14"/>
        <v>-2</v>
      </c>
    </row>
    <row r="33" spans="1:18">
      <c r="A33" s="121">
        <v>33</v>
      </c>
      <c r="B33" s="218" t="s">
        <v>612</v>
      </c>
      <c r="D33" s="177" t="s">
        <v>690</v>
      </c>
      <c r="E33" s="352" t="s">
        <v>246</v>
      </c>
      <c r="F33" s="381" t="s">
        <v>270</v>
      </c>
      <c r="J33" s="335">
        <v>45394</v>
      </c>
      <c r="K33" s="335">
        <v>45398</v>
      </c>
      <c r="L33" s="335">
        <v>45399</v>
      </c>
      <c r="M33" s="335">
        <v>45399</v>
      </c>
      <c r="N33" s="130">
        <f>IF(L33="",IF(#REF!="",#REF!+1,#REF!+1),L33)</f>
        <v>45399</v>
      </c>
      <c r="O33" s="130">
        <f t="shared" si="11"/>
        <v>45403</v>
      </c>
      <c r="P33" s="121">
        <f t="shared" si="12"/>
        <v>5</v>
      </c>
      <c r="Q33" s="125">
        <f t="shared" ca="1" si="13"/>
        <v>1</v>
      </c>
      <c r="R33" s="125">
        <f t="shared" ca="1" si="14"/>
        <v>4</v>
      </c>
    </row>
    <row r="34" spans="1:18">
      <c r="A34" s="121">
        <v>34</v>
      </c>
      <c r="B34" s="218" t="s">
        <v>612</v>
      </c>
      <c r="D34" s="121" t="s">
        <v>691</v>
      </c>
      <c r="E34" s="352" t="s">
        <v>246</v>
      </c>
      <c r="F34" s="381" t="s">
        <v>270</v>
      </c>
      <c r="J34" s="334">
        <v>45399</v>
      </c>
      <c r="K34" s="334">
        <v>45400</v>
      </c>
      <c r="L34" s="334">
        <v>45399</v>
      </c>
      <c r="M34" s="335">
        <v>45402</v>
      </c>
      <c r="N34" s="130">
        <f>IF(L34="",IF(#REF!="",#REF!+1,#REF!+1),L34)</f>
        <v>45399</v>
      </c>
      <c r="O34" s="130">
        <f t="shared" si="11"/>
        <v>45400</v>
      </c>
      <c r="P34" s="121">
        <f t="shared" si="12"/>
        <v>2</v>
      </c>
      <c r="Q34" s="125">
        <f t="shared" ca="1" si="13"/>
        <v>4</v>
      </c>
      <c r="R34" s="125">
        <f t="shared" ca="1" si="14"/>
        <v>-2</v>
      </c>
    </row>
    <row r="35" spans="1:18" ht="28.8">
      <c r="A35" s="121">
        <v>35</v>
      </c>
      <c r="B35" s="218" t="s">
        <v>612</v>
      </c>
      <c r="D35" s="177" t="s">
        <v>692</v>
      </c>
      <c r="E35" s="352" t="s">
        <v>246</v>
      </c>
      <c r="F35" s="381" t="s">
        <v>270</v>
      </c>
      <c r="J35" s="335">
        <v>45401</v>
      </c>
      <c r="K35" s="335">
        <v>45402</v>
      </c>
      <c r="L35" s="335">
        <v>45402</v>
      </c>
      <c r="M35" s="334">
        <v>45404</v>
      </c>
      <c r="N35" s="130">
        <f>IF(L35="",IF(#REF!="",#REF!+1,#REF!+1),L35)</f>
        <v>45402</v>
      </c>
      <c r="O35" s="130">
        <f t="shared" si="11"/>
        <v>45403</v>
      </c>
      <c r="P35" s="121">
        <f t="shared" si="12"/>
        <v>2</v>
      </c>
      <c r="Q35" s="125">
        <f t="shared" ca="1" si="13"/>
        <v>3</v>
      </c>
      <c r="R35" s="125">
        <f t="shared" ca="1" si="14"/>
        <v>-1</v>
      </c>
    </row>
    <row r="36" spans="1:18" ht="28.8">
      <c r="A36" s="121">
        <v>36</v>
      </c>
      <c r="B36" s="218" t="s">
        <v>612</v>
      </c>
      <c r="D36" s="149" t="s">
        <v>693</v>
      </c>
      <c r="E36" s="352" t="s">
        <v>246</v>
      </c>
      <c r="F36" s="381" t="s">
        <v>270</v>
      </c>
      <c r="J36" s="334">
        <v>45406</v>
      </c>
      <c r="K36" s="334">
        <v>45406</v>
      </c>
      <c r="L36" s="334">
        <v>45406</v>
      </c>
      <c r="M36" s="335">
        <v>45412</v>
      </c>
      <c r="N36" s="130">
        <f>IF(L36="",IF(#REF!="",#REF!+1,#REF!+1),L36)</f>
        <v>45406</v>
      </c>
      <c r="O36" s="130">
        <f t="shared" si="11"/>
        <v>45406</v>
      </c>
      <c r="P36" s="121">
        <f t="shared" si="12"/>
        <v>1</v>
      </c>
      <c r="Q36" s="125">
        <f t="shared" ca="1" si="13"/>
        <v>7</v>
      </c>
      <c r="R36" s="125">
        <f t="shared" ca="1" si="14"/>
        <v>-6</v>
      </c>
    </row>
    <row r="37" spans="1:18" ht="28.8">
      <c r="A37" s="121">
        <v>37</v>
      </c>
      <c r="B37" s="121" t="s">
        <v>231</v>
      </c>
      <c r="C37" s="121" t="s">
        <v>646</v>
      </c>
      <c r="D37" s="475" t="s">
        <v>694</v>
      </c>
      <c r="F37" s="471" t="s">
        <v>178</v>
      </c>
      <c r="J37" s="335">
        <v>45411</v>
      </c>
      <c r="K37" s="335">
        <v>45414</v>
      </c>
      <c r="L37" s="335">
        <v>45411</v>
      </c>
      <c r="M37" s="335">
        <v>45415</v>
      </c>
      <c r="N37" s="130">
        <f>IF(L37="",IF(#REF!="",#REF!+1,#REF!+1),L37)</f>
        <v>45411</v>
      </c>
      <c r="O37" s="130">
        <f t="shared" si="11"/>
        <v>45414</v>
      </c>
      <c r="P37" s="121">
        <f t="shared" si="12"/>
        <v>4</v>
      </c>
      <c r="Q37" s="125">
        <f t="shared" ca="1" si="13"/>
        <v>5</v>
      </c>
      <c r="R37" s="125">
        <f t="shared" ca="1" si="14"/>
        <v>-1</v>
      </c>
    </row>
    <row r="38" spans="1:18">
      <c r="A38" s="121">
        <v>38</v>
      </c>
      <c r="B38" s="131" t="s">
        <v>231</v>
      </c>
      <c r="C38" s="131" t="s">
        <v>659</v>
      </c>
      <c r="D38" s="286" t="s">
        <v>695</v>
      </c>
      <c r="E38" s="131"/>
      <c r="F38" s="568" t="s">
        <v>178</v>
      </c>
      <c r="J38" s="335">
        <v>45415</v>
      </c>
      <c r="K38" s="335">
        <v>45419</v>
      </c>
      <c r="L38" s="335">
        <v>45418</v>
      </c>
      <c r="M38" s="464">
        <v>45426</v>
      </c>
      <c r="N38" s="130">
        <f>IF(L38="",IF(#REF!="",#REF!+1,#REF!+1),L38)</f>
        <v>45418</v>
      </c>
      <c r="O38" s="130">
        <f t="shared" ref="O38:O41" si="15">IF(N38="","",N38+P38-1)</f>
        <v>45422</v>
      </c>
      <c r="P38" s="121">
        <f t="shared" ref="P38:P41" si="16">IF(IF(J38="",0,IF(K38="",0,K38-J38))="",0,K38-J38+1)</f>
        <v>5</v>
      </c>
      <c r="Q38" s="125">
        <f t="shared" ref="Q38:Q41" ca="1" si="17">IF(L38="",0,IF(M38="",TODAY()-L38,M38-L38+1))</f>
        <v>9</v>
      </c>
      <c r="R38" s="125">
        <f t="shared" ref="R38:R41" ca="1" si="18">IF(Q38=0,0,P38-Q38)</f>
        <v>-4</v>
      </c>
    </row>
    <row r="39" spans="1:18" ht="28.8">
      <c r="A39" s="465">
        <v>39</v>
      </c>
      <c r="B39" s="121" t="s">
        <v>231</v>
      </c>
      <c r="D39" s="177" t="s">
        <v>696</v>
      </c>
      <c r="F39" s="392" t="s">
        <v>279</v>
      </c>
      <c r="G39" s="170"/>
      <c r="J39" s="335">
        <v>45416</v>
      </c>
      <c r="K39" s="335">
        <v>45416</v>
      </c>
      <c r="L39" s="335">
        <v>45416</v>
      </c>
      <c r="M39" s="335">
        <v>45418</v>
      </c>
      <c r="N39" s="130">
        <f>IF(L39="",IF(#REF!="",#REF!+1,#REF!+1),L39)</f>
        <v>45416</v>
      </c>
      <c r="O39" s="130">
        <f t="shared" si="15"/>
        <v>45416</v>
      </c>
      <c r="P39" s="121">
        <f t="shared" si="16"/>
        <v>1</v>
      </c>
      <c r="Q39" s="125">
        <f t="shared" ca="1" si="17"/>
        <v>3</v>
      </c>
      <c r="R39" s="125">
        <f t="shared" ca="1" si="18"/>
        <v>-2</v>
      </c>
    </row>
    <row r="40" spans="1:18" ht="28.8">
      <c r="A40" s="465">
        <v>40</v>
      </c>
      <c r="B40" s="121" t="s">
        <v>231</v>
      </c>
      <c r="D40" s="177" t="s">
        <v>697</v>
      </c>
      <c r="E40" s="352" t="s">
        <v>246</v>
      </c>
      <c r="F40" s="381" t="s">
        <v>270</v>
      </c>
      <c r="G40" s="170"/>
      <c r="J40" s="464">
        <v>45421</v>
      </c>
      <c r="K40" s="464">
        <v>45426</v>
      </c>
      <c r="L40" s="464">
        <v>45426</v>
      </c>
      <c r="M40" s="334">
        <v>45428</v>
      </c>
      <c r="N40" s="130">
        <f>IF(L40="",IF(#REF!="",#REF!+1,#REF!+1),L40)</f>
        <v>45426</v>
      </c>
      <c r="O40" s="130">
        <f t="shared" si="15"/>
        <v>45431</v>
      </c>
      <c r="P40" s="121">
        <f t="shared" si="16"/>
        <v>6</v>
      </c>
      <c r="Q40" s="125">
        <f t="shared" ca="1" si="17"/>
        <v>3</v>
      </c>
      <c r="R40" s="125">
        <f t="shared" ca="1" si="18"/>
        <v>3</v>
      </c>
    </row>
    <row r="41" spans="1:18">
      <c r="A41" s="465">
        <v>41</v>
      </c>
      <c r="B41" s="121" t="s">
        <v>245</v>
      </c>
      <c r="C41" s="121" t="s">
        <v>698</v>
      </c>
      <c r="D41" s="174" t="s">
        <v>699</v>
      </c>
      <c r="E41" s="476" t="s">
        <v>274</v>
      </c>
      <c r="F41" s="492" t="s">
        <v>281</v>
      </c>
      <c r="G41" s="170"/>
      <c r="J41" s="334">
        <v>45427</v>
      </c>
      <c r="K41" s="334">
        <v>45427</v>
      </c>
      <c r="L41" s="334">
        <v>45428</v>
      </c>
      <c r="M41" s="334">
        <v>45428</v>
      </c>
      <c r="N41" s="130">
        <f>IF(L41="",IF(#REF!="",#REF!+1,#REF!+1),L41)</f>
        <v>45428</v>
      </c>
      <c r="O41" s="130">
        <f t="shared" si="15"/>
        <v>45428</v>
      </c>
      <c r="P41" s="121">
        <f t="shared" si="16"/>
        <v>1</v>
      </c>
      <c r="Q41" s="125">
        <f t="shared" ca="1" si="17"/>
        <v>1</v>
      </c>
      <c r="R41" s="125">
        <f t="shared" ca="1" si="18"/>
        <v>0</v>
      </c>
    </row>
    <row r="42" spans="1:18" ht="28.8">
      <c r="A42" s="465">
        <v>42</v>
      </c>
      <c r="B42" s="218" t="s">
        <v>224</v>
      </c>
      <c r="D42" s="177" t="s">
        <v>700</v>
      </c>
      <c r="E42" s="476" t="s">
        <v>274</v>
      </c>
      <c r="F42" s="573" t="s">
        <v>276</v>
      </c>
      <c r="G42" s="170"/>
      <c r="J42" s="334">
        <v>45428</v>
      </c>
      <c r="K42" s="334">
        <v>45434</v>
      </c>
      <c r="L42" s="334">
        <v>45428</v>
      </c>
    </row>
    <row r="43" spans="1:18">
      <c r="B43" s="255"/>
      <c r="C43" s="255"/>
      <c r="D43" s="255"/>
      <c r="E43" s="255"/>
      <c r="F43" s="255"/>
    </row>
  </sheetData>
  <autoFilter ref="A2:S21" xr:uid="{00000000-0009-0000-0000-000007000000}"/>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2">
    <tabColor rgb="FF66FFFF"/>
  </sheetPr>
  <dimension ref="A1:AG125"/>
  <sheetViews>
    <sheetView zoomScale="85" zoomScaleNormal="85" workbookViewId="0">
      <pane ySplit="2" topLeftCell="A112" activePane="bottomLeft" state="frozen"/>
      <selection pane="bottomLeft" activeCell="F113" sqref="F113"/>
    </sheetView>
  </sheetViews>
  <sheetFormatPr defaultColWidth="9.109375" defaultRowHeight="14.4"/>
  <cols>
    <col min="1" max="1" width="6.88671875" style="121" bestFit="1" customWidth="1"/>
    <col min="2" max="3" width="13.6640625" style="121" customWidth="1"/>
    <col min="4" max="4" width="45.33203125" style="121" bestFit="1" customWidth="1"/>
    <col min="5" max="5" width="16.5546875" style="121" bestFit="1" customWidth="1"/>
    <col min="6" max="6" width="14.44140625" style="121" bestFit="1" customWidth="1"/>
    <col min="7" max="7" width="12.44140625" style="121" hidden="1" customWidth="1"/>
    <col min="8" max="8" width="14" style="121" hidden="1" customWidth="1"/>
    <col min="9" max="9" width="11.88671875" style="121" bestFit="1" customWidth="1"/>
    <col min="10" max="10" width="13.6640625" style="121" bestFit="1" customWidth="1"/>
    <col min="11" max="11" width="11.88671875" style="121" bestFit="1" customWidth="1"/>
    <col min="12" max="12" width="13.6640625" style="121" bestFit="1" customWidth="1"/>
    <col min="13" max="13" width="12.109375" style="121" customWidth="1"/>
    <col min="14" max="14" width="12.44140625" style="121" customWidth="1"/>
    <col min="15" max="16" width="8.6640625" style="121" bestFit="1" customWidth="1"/>
    <col min="17" max="17" width="9.44140625" style="121" bestFit="1" customWidth="1"/>
    <col min="18" max="18" width="21.88671875" style="121" bestFit="1" customWidth="1"/>
    <col min="19" max="16384" width="9.109375" style="121"/>
  </cols>
  <sheetData>
    <row r="1" spans="1:18">
      <c r="O1" s="121">
        <f>SUM(O3:O1018)</f>
        <v>328</v>
      </c>
      <c r="P1" s="577">
        <f ca="1">SUM(P3:P1018)</f>
        <v>529</v>
      </c>
      <c r="Q1" s="577">
        <f ca="1">SUM(Q3:Q1018)</f>
        <v>-201</v>
      </c>
    </row>
    <row r="2" spans="1:18">
      <c r="A2" s="578" t="s">
        <v>292</v>
      </c>
      <c r="B2" s="578" t="s">
        <v>221</v>
      </c>
      <c r="C2" s="578" t="s">
        <v>701</v>
      </c>
      <c r="D2" s="578" t="s">
        <v>294</v>
      </c>
      <c r="E2" s="578" t="s">
        <v>267</v>
      </c>
      <c r="F2" s="578" t="s">
        <v>266</v>
      </c>
      <c r="G2" s="578" t="s">
        <v>296</v>
      </c>
      <c r="H2" s="578" t="s">
        <v>297</v>
      </c>
      <c r="I2" s="578" t="s">
        <v>298</v>
      </c>
      <c r="J2" s="578" t="s">
        <v>299</v>
      </c>
      <c r="K2" s="578" t="s">
        <v>300</v>
      </c>
      <c r="L2" s="578" t="s">
        <v>301</v>
      </c>
      <c r="M2" s="578" t="s">
        <v>302</v>
      </c>
      <c r="N2" s="578" t="s">
        <v>10</v>
      </c>
      <c r="O2" s="578" t="s">
        <v>303</v>
      </c>
      <c r="P2" s="578" t="s">
        <v>304</v>
      </c>
      <c r="Q2" s="578" t="s">
        <v>305</v>
      </c>
      <c r="R2" s="578" t="s">
        <v>306</v>
      </c>
    </row>
    <row r="3" spans="1:18" ht="28.8">
      <c r="A3" s="121">
        <v>1</v>
      </c>
      <c r="B3" s="149" t="s">
        <v>702</v>
      </c>
      <c r="C3" s="149"/>
      <c r="D3" s="149" t="s">
        <v>703</v>
      </c>
      <c r="E3" s="149"/>
      <c r="F3" s="336" t="s">
        <v>279</v>
      </c>
      <c r="I3" s="148">
        <v>44848</v>
      </c>
      <c r="J3" s="148">
        <v>44852</v>
      </c>
      <c r="K3" s="148">
        <v>44851</v>
      </c>
      <c r="L3" s="148">
        <v>44855</v>
      </c>
      <c r="M3" s="148"/>
      <c r="N3" s="148"/>
      <c r="O3" s="121">
        <f t="shared" ref="O3:O10" si="0">IF(IF(I3="",0,IF(J3="",0,J3-I3))="",0,J3-I3+1)</f>
        <v>5</v>
      </c>
      <c r="P3" s="125">
        <f t="shared" ref="P3:P15" ca="1" si="1">IF(K3="",0,IF(L3="",TODAY()-K3,L3-K3+1))</f>
        <v>5</v>
      </c>
      <c r="Q3" s="125">
        <f ca="1">IF(P3=0,0,O3-P3)</f>
        <v>0</v>
      </c>
    </row>
    <row r="4" spans="1:18" ht="28.8">
      <c r="A4" s="121">
        <v>2</v>
      </c>
      <c r="B4" s="149" t="s">
        <v>702</v>
      </c>
      <c r="C4" s="149"/>
      <c r="D4" s="149" t="s">
        <v>704</v>
      </c>
      <c r="E4" s="149"/>
      <c r="F4" s="336" t="s">
        <v>279</v>
      </c>
      <c r="I4" s="148">
        <v>44853</v>
      </c>
      <c r="J4" s="148">
        <v>44855</v>
      </c>
      <c r="K4" s="148">
        <v>44846</v>
      </c>
      <c r="L4" s="148">
        <v>44849</v>
      </c>
      <c r="M4" s="148"/>
      <c r="N4" s="148"/>
      <c r="O4" s="121">
        <f t="shared" si="0"/>
        <v>3</v>
      </c>
      <c r="P4" s="125">
        <f t="shared" ca="1" si="1"/>
        <v>4</v>
      </c>
      <c r="Q4" s="125">
        <f t="shared" ref="Q4:Q15" ca="1" si="2">IF(P4=0,0,O4-P4)</f>
        <v>-1</v>
      </c>
    </row>
    <row r="5" spans="1:18" ht="28.8">
      <c r="A5" s="121">
        <v>3</v>
      </c>
      <c r="B5" s="149" t="s">
        <v>702</v>
      </c>
      <c r="C5" s="149"/>
      <c r="D5" s="121" t="s">
        <v>705</v>
      </c>
      <c r="F5" s="336" t="s">
        <v>279</v>
      </c>
      <c r="I5" s="148">
        <v>44856</v>
      </c>
      <c r="J5" s="148">
        <v>44857</v>
      </c>
      <c r="K5" s="148">
        <v>44856</v>
      </c>
      <c r="L5" s="148">
        <v>44857</v>
      </c>
      <c r="M5" s="148"/>
      <c r="N5" s="148"/>
      <c r="O5" s="121">
        <f t="shared" si="0"/>
        <v>2</v>
      </c>
      <c r="P5" s="125">
        <f t="shared" ca="1" si="1"/>
        <v>2</v>
      </c>
      <c r="Q5" s="125">
        <f t="shared" ca="1" si="2"/>
        <v>0</v>
      </c>
      <c r="R5" s="149" t="s">
        <v>706</v>
      </c>
    </row>
    <row r="6" spans="1:18" ht="28.8">
      <c r="A6" s="121">
        <v>4</v>
      </c>
      <c r="B6" s="149" t="s">
        <v>702</v>
      </c>
      <c r="C6" s="149"/>
      <c r="D6" s="149" t="s">
        <v>707</v>
      </c>
      <c r="E6" s="149"/>
      <c r="F6" s="336" t="s">
        <v>279</v>
      </c>
      <c r="I6" s="148">
        <v>44856</v>
      </c>
      <c r="J6" s="148">
        <v>44857</v>
      </c>
      <c r="K6" s="148">
        <v>44859</v>
      </c>
      <c r="L6" s="148">
        <v>44862</v>
      </c>
      <c r="M6" s="148"/>
      <c r="N6" s="148"/>
      <c r="O6" s="121">
        <f t="shared" si="0"/>
        <v>2</v>
      </c>
      <c r="P6" s="125">
        <f t="shared" ca="1" si="1"/>
        <v>4</v>
      </c>
      <c r="Q6" s="125">
        <f t="shared" ca="1" si="2"/>
        <v>-2</v>
      </c>
    </row>
    <row r="7" spans="1:18" ht="28.8">
      <c r="A7" s="121">
        <v>5</v>
      </c>
      <c r="B7" s="149" t="s">
        <v>702</v>
      </c>
      <c r="C7" s="149"/>
      <c r="D7" s="121" t="s">
        <v>708</v>
      </c>
      <c r="F7" s="336" t="s">
        <v>279</v>
      </c>
      <c r="I7" s="148">
        <v>44865</v>
      </c>
      <c r="J7" s="148">
        <v>44868</v>
      </c>
      <c r="K7" s="148">
        <v>44865</v>
      </c>
      <c r="L7" s="148">
        <v>44869</v>
      </c>
      <c r="M7" s="148"/>
      <c r="N7" s="148"/>
      <c r="O7" s="121">
        <f t="shared" si="0"/>
        <v>4</v>
      </c>
      <c r="P7" s="125">
        <f t="shared" ca="1" si="1"/>
        <v>5</v>
      </c>
      <c r="Q7" s="125">
        <f t="shared" ca="1" si="2"/>
        <v>-1</v>
      </c>
    </row>
    <row r="8" spans="1:18">
      <c r="A8" s="121">
        <v>6</v>
      </c>
      <c r="B8" s="149" t="s">
        <v>240</v>
      </c>
      <c r="C8" s="149"/>
      <c r="D8" s="121" t="s">
        <v>709</v>
      </c>
      <c r="F8" s="336" t="s">
        <v>279</v>
      </c>
      <c r="I8" s="148">
        <v>44870</v>
      </c>
      <c r="J8" s="148">
        <v>44872</v>
      </c>
      <c r="K8" s="148">
        <v>44870</v>
      </c>
      <c r="L8" s="148">
        <v>44872</v>
      </c>
      <c r="M8" s="130"/>
      <c r="N8" s="130"/>
      <c r="O8" s="121">
        <f t="shared" si="0"/>
        <v>3</v>
      </c>
      <c r="P8" s="125">
        <f t="shared" ca="1" si="1"/>
        <v>3</v>
      </c>
      <c r="Q8" s="125">
        <f t="shared" ca="1" si="2"/>
        <v>0</v>
      </c>
    </row>
    <row r="9" spans="1:18" ht="28.8">
      <c r="A9" s="121">
        <v>7</v>
      </c>
      <c r="B9" s="149" t="s">
        <v>702</v>
      </c>
      <c r="C9" s="149"/>
      <c r="D9" s="121" t="s">
        <v>710</v>
      </c>
      <c r="F9" s="336" t="s">
        <v>279</v>
      </c>
      <c r="I9" s="148">
        <v>44873</v>
      </c>
      <c r="J9" s="148">
        <v>44875</v>
      </c>
      <c r="K9" s="148">
        <v>44873</v>
      </c>
      <c r="L9" s="148">
        <v>44876</v>
      </c>
      <c r="M9" s="148"/>
      <c r="N9" s="148"/>
      <c r="O9" s="121">
        <f t="shared" si="0"/>
        <v>3</v>
      </c>
      <c r="P9" s="125">
        <f t="shared" ca="1" si="1"/>
        <v>4</v>
      </c>
      <c r="Q9" s="125">
        <f t="shared" ca="1" si="2"/>
        <v>-1</v>
      </c>
    </row>
    <row r="10" spans="1:18" ht="28.8">
      <c r="A10" s="121">
        <v>8</v>
      </c>
      <c r="B10" s="149" t="s">
        <v>702</v>
      </c>
      <c r="C10" s="149"/>
      <c r="D10" s="121" t="s">
        <v>711</v>
      </c>
      <c r="F10" s="336" t="s">
        <v>279</v>
      </c>
      <c r="I10" s="148">
        <v>44879</v>
      </c>
      <c r="J10" s="148">
        <v>44883</v>
      </c>
      <c r="K10" s="148">
        <v>44909</v>
      </c>
      <c r="L10" s="148">
        <v>44917</v>
      </c>
      <c r="M10" s="148"/>
      <c r="N10" s="148"/>
      <c r="O10" s="121">
        <f t="shared" si="0"/>
        <v>5</v>
      </c>
      <c r="P10" s="125">
        <f t="shared" ca="1" si="1"/>
        <v>9</v>
      </c>
      <c r="Q10" s="125">
        <f t="shared" ca="1" si="2"/>
        <v>-4</v>
      </c>
    </row>
    <row r="11" spans="1:18" ht="28.8">
      <c r="A11" s="121">
        <v>9</v>
      </c>
      <c r="B11" s="149" t="s">
        <v>240</v>
      </c>
      <c r="C11" s="149"/>
      <c r="D11" s="149" t="s">
        <v>712</v>
      </c>
      <c r="E11" s="149"/>
      <c r="F11" s="336" t="s">
        <v>279</v>
      </c>
      <c r="I11" s="148">
        <v>44882</v>
      </c>
      <c r="J11" s="148">
        <v>44883</v>
      </c>
      <c r="K11" s="148">
        <v>44882</v>
      </c>
      <c r="L11" s="148">
        <v>44883</v>
      </c>
      <c r="M11" s="148"/>
      <c r="N11" s="148"/>
      <c r="O11" s="121">
        <f t="shared" ref="O11:O15" si="3">IF(IF(I11="",0,IF(J11="",0,J11-I11))="",0,J11-I11+1)</f>
        <v>2</v>
      </c>
      <c r="P11" s="125">
        <f t="shared" ref="P11:P14" ca="1" si="4">IF(K11="",0,IF(L11="",TODAY()-K11,L11-K11+1))</f>
        <v>2</v>
      </c>
      <c r="Q11" s="125">
        <f t="shared" ref="Q11:Q14" ca="1" si="5">IF(P11=0,0,O11-P11)</f>
        <v>0</v>
      </c>
    </row>
    <row r="12" spans="1:18" ht="28.8">
      <c r="A12" s="121">
        <v>10</v>
      </c>
      <c r="B12" s="149" t="s">
        <v>240</v>
      </c>
      <c r="C12" s="149"/>
      <c r="D12" s="149" t="s">
        <v>713</v>
      </c>
      <c r="E12" s="149"/>
      <c r="F12" s="336" t="s">
        <v>279</v>
      </c>
      <c r="I12" s="148">
        <v>44884</v>
      </c>
      <c r="J12" s="148">
        <v>44884</v>
      </c>
      <c r="K12" s="148">
        <v>44884</v>
      </c>
      <c r="L12" s="148">
        <v>44884</v>
      </c>
      <c r="M12" s="148"/>
      <c r="N12" s="148"/>
      <c r="O12" s="121">
        <f t="shared" si="3"/>
        <v>1</v>
      </c>
      <c r="P12" s="125">
        <f t="shared" ca="1" si="4"/>
        <v>1</v>
      </c>
      <c r="Q12" s="125">
        <f t="shared" ca="1" si="5"/>
        <v>0</v>
      </c>
    </row>
    <row r="13" spans="1:18" ht="28.8">
      <c r="A13" s="121">
        <v>11</v>
      </c>
      <c r="B13" s="149" t="s">
        <v>240</v>
      </c>
      <c r="C13" s="149"/>
      <c r="D13" s="149" t="s">
        <v>714</v>
      </c>
      <c r="E13" s="149"/>
      <c r="F13" s="336" t="s">
        <v>279</v>
      </c>
      <c r="I13" s="148">
        <v>44884</v>
      </c>
      <c r="J13" s="148">
        <v>44884</v>
      </c>
      <c r="K13" s="148">
        <v>44884</v>
      </c>
      <c r="L13" s="148">
        <v>44884</v>
      </c>
      <c r="M13" s="148"/>
      <c r="N13" s="148"/>
      <c r="O13" s="121">
        <f t="shared" si="3"/>
        <v>1</v>
      </c>
      <c r="P13" s="125">
        <f t="shared" ca="1" si="4"/>
        <v>1</v>
      </c>
      <c r="Q13" s="125">
        <f t="shared" ca="1" si="5"/>
        <v>0</v>
      </c>
    </row>
    <row r="14" spans="1:18" ht="28.8">
      <c r="A14" s="121">
        <v>12</v>
      </c>
      <c r="B14" s="149" t="s">
        <v>240</v>
      </c>
      <c r="C14" s="149"/>
      <c r="D14" s="149" t="s">
        <v>715</v>
      </c>
      <c r="E14" s="149"/>
      <c r="F14" s="336" t="s">
        <v>279</v>
      </c>
      <c r="I14" s="148">
        <v>44886</v>
      </c>
      <c r="J14" s="148">
        <v>44888</v>
      </c>
      <c r="K14" s="148">
        <v>44886</v>
      </c>
      <c r="L14" s="148">
        <v>44888</v>
      </c>
      <c r="M14" s="148"/>
      <c r="N14" s="148"/>
      <c r="O14" s="121">
        <f t="shared" si="3"/>
        <v>3</v>
      </c>
      <c r="P14" s="125">
        <f t="shared" ca="1" si="4"/>
        <v>3</v>
      </c>
      <c r="Q14" s="125">
        <f t="shared" ca="1" si="5"/>
        <v>0</v>
      </c>
    </row>
    <row r="15" spans="1:18" ht="28.8">
      <c r="A15" s="121">
        <v>13</v>
      </c>
      <c r="B15" s="149" t="s">
        <v>240</v>
      </c>
      <c r="C15" s="149"/>
      <c r="D15" s="149" t="s">
        <v>716</v>
      </c>
      <c r="E15" s="149"/>
      <c r="F15" s="336" t="s">
        <v>279</v>
      </c>
      <c r="I15" s="148">
        <v>44889</v>
      </c>
      <c r="J15" s="148">
        <v>44889</v>
      </c>
      <c r="K15" s="148">
        <v>44889</v>
      </c>
      <c r="L15" s="148">
        <v>44889</v>
      </c>
      <c r="M15" s="130"/>
      <c r="N15" s="130"/>
      <c r="O15" s="121">
        <f t="shared" si="3"/>
        <v>1</v>
      </c>
      <c r="P15" s="125">
        <f t="shared" ca="1" si="1"/>
        <v>1</v>
      </c>
      <c r="Q15" s="125">
        <f t="shared" ca="1" si="2"/>
        <v>0</v>
      </c>
    </row>
    <row r="16" spans="1:18">
      <c r="A16" s="121">
        <v>14</v>
      </c>
      <c r="B16" s="149" t="s">
        <v>240</v>
      </c>
      <c r="C16" s="149"/>
      <c r="D16" s="121" t="s">
        <v>717</v>
      </c>
      <c r="F16" s="336" t="s">
        <v>279</v>
      </c>
      <c r="I16" s="148">
        <v>44890</v>
      </c>
      <c r="J16" s="148">
        <v>44890</v>
      </c>
      <c r="K16" s="148">
        <v>44890</v>
      </c>
      <c r="L16" s="148">
        <v>44890</v>
      </c>
      <c r="M16" s="130"/>
      <c r="N16" s="130"/>
      <c r="O16" s="121">
        <f t="shared" ref="O16:O18" si="6">IF(IF(I16="",0,IF(J16="",0,J16-I16))="",0,J16-I16+1)</f>
        <v>1</v>
      </c>
      <c r="P16" s="125">
        <f t="shared" ref="P16:P18" ca="1" si="7">IF(K16="",0,IF(L16="",TODAY()-K16,L16-K16+1))</f>
        <v>1</v>
      </c>
      <c r="Q16" s="125">
        <f t="shared" ref="Q16:Q18" ca="1" si="8">IF(P16=0,0,O16-P16)</f>
        <v>0</v>
      </c>
    </row>
    <row r="17" spans="1:18">
      <c r="A17" s="121">
        <v>15</v>
      </c>
      <c r="B17" s="149" t="s">
        <v>240</v>
      </c>
      <c r="C17" s="149"/>
      <c r="D17" s="149" t="s">
        <v>718</v>
      </c>
      <c r="E17" s="149"/>
      <c r="F17" s="336" t="s">
        <v>279</v>
      </c>
      <c r="I17" s="148">
        <v>44891</v>
      </c>
      <c r="J17" s="148">
        <v>44891</v>
      </c>
      <c r="K17" s="148">
        <v>44891</v>
      </c>
      <c r="L17" s="148">
        <v>44891</v>
      </c>
      <c r="O17" s="121">
        <f t="shared" si="6"/>
        <v>1</v>
      </c>
      <c r="P17" s="125">
        <f t="shared" ca="1" si="7"/>
        <v>1</v>
      </c>
      <c r="Q17" s="125">
        <f t="shared" ca="1" si="8"/>
        <v>0</v>
      </c>
    </row>
    <row r="18" spans="1:18">
      <c r="A18" s="121">
        <v>16</v>
      </c>
      <c r="B18" s="149" t="s">
        <v>240</v>
      </c>
      <c r="C18" s="149"/>
      <c r="D18" s="149" t="s">
        <v>719</v>
      </c>
      <c r="E18" s="149" t="s">
        <v>400</v>
      </c>
      <c r="F18" s="336" t="s">
        <v>279</v>
      </c>
      <c r="I18" s="148">
        <v>44893</v>
      </c>
      <c r="J18" s="148">
        <v>44894</v>
      </c>
      <c r="K18" s="148">
        <v>44893</v>
      </c>
      <c r="L18" s="148">
        <v>44894</v>
      </c>
      <c r="M18" s="130"/>
      <c r="N18" s="130"/>
      <c r="O18" s="121">
        <f t="shared" si="6"/>
        <v>2</v>
      </c>
      <c r="P18" s="121">
        <f t="shared" ca="1" si="7"/>
        <v>2</v>
      </c>
      <c r="Q18" s="121">
        <f t="shared" ca="1" si="8"/>
        <v>0</v>
      </c>
    </row>
    <row r="19" spans="1:18" ht="43.2">
      <c r="A19" s="121">
        <v>17</v>
      </c>
      <c r="B19" s="149" t="s">
        <v>240</v>
      </c>
      <c r="C19" s="149"/>
      <c r="D19" s="149" t="s">
        <v>720</v>
      </c>
      <c r="E19" s="149" t="s">
        <v>400</v>
      </c>
      <c r="F19" s="336" t="s">
        <v>279</v>
      </c>
      <c r="I19" s="148">
        <v>44895</v>
      </c>
      <c r="J19" s="148">
        <v>44898</v>
      </c>
      <c r="K19" s="148">
        <v>44896</v>
      </c>
      <c r="L19" s="148">
        <v>44898</v>
      </c>
      <c r="M19" s="130"/>
      <c r="N19" s="130"/>
      <c r="O19" s="121">
        <f t="shared" ref="O19:O21" si="9">IF(IF(I19="",0,IF(J19="",0,J19-I19))="",0,J19-I19+1)</f>
        <v>4</v>
      </c>
      <c r="P19" s="121">
        <f t="shared" ref="P19:P21" ca="1" si="10">IF(K19="",0,IF(L19="",TODAY()-K19,L19-K19+1))</f>
        <v>3</v>
      </c>
      <c r="Q19" s="121">
        <f t="shared" ref="Q19:Q21" ca="1" si="11">IF(P19=0,0,O19-P19)</f>
        <v>1</v>
      </c>
    </row>
    <row r="20" spans="1:18">
      <c r="A20" s="121">
        <v>18</v>
      </c>
      <c r="B20" s="149" t="s">
        <v>240</v>
      </c>
      <c r="C20" s="149"/>
      <c r="D20" s="149" t="s">
        <v>721</v>
      </c>
      <c r="E20" s="149" t="s">
        <v>400</v>
      </c>
      <c r="F20" s="336" t="s">
        <v>279</v>
      </c>
      <c r="I20" s="148">
        <v>44900</v>
      </c>
      <c r="J20" s="148">
        <v>44902</v>
      </c>
      <c r="K20" s="148">
        <f>I20</f>
        <v>44900</v>
      </c>
      <c r="L20" s="148">
        <v>44903</v>
      </c>
      <c r="M20" s="130"/>
      <c r="N20" s="130"/>
      <c r="O20" s="121">
        <f t="shared" ref="O20" si="12">IF(IF(I20="",0,IF(J20="",0,J20-I20))="",0,J20-I20+1)</f>
        <v>3</v>
      </c>
      <c r="P20" s="121">
        <f t="shared" ref="P20" ca="1" si="13">IF(K20="",0,IF(L20="",TODAY()-K20,L20-K20+1))</f>
        <v>4</v>
      </c>
      <c r="Q20" s="121">
        <f t="shared" ref="Q20" ca="1" si="14">IF(P20=0,0,O20-P20)</f>
        <v>-1</v>
      </c>
    </row>
    <row r="21" spans="1:18" ht="28.8">
      <c r="A21" s="121">
        <v>19</v>
      </c>
      <c r="B21" s="149" t="s">
        <v>240</v>
      </c>
      <c r="C21" s="149"/>
      <c r="D21" s="406" t="s">
        <v>722</v>
      </c>
      <c r="E21" s="406" t="s">
        <v>400</v>
      </c>
      <c r="F21" s="336" t="s">
        <v>279</v>
      </c>
      <c r="I21" s="148">
        <v>44904</v>
      </c>
      <c r="J21" s="148">
        <v>44906</v>
      </c>
      <c r="K21" s="148">
        <v>44904</v>
      </c>
      <c r="L21" s="148">
        <v>44911</v>
      </c>
      <c r="M21" s="130"/>
      <c r="N21" s="130"/>
      <c r="O21" s="121">
        <f t="shared" si="9"/>
        <v>3</v>
      </c>
      <c r="P21" s="121">
        <f t="shared" ca="1" si="10"/>
        <v>8</v>
      </c>
      <c r="Q21" s="121">
        <f t="shared" ca="1" si="11"/>
        <v>-5</v>
      </c>
    </row>
    <row r="22" spans="1:18">
      <c r="A22" s="121">
        <v>20</v>
      </c>
      <c r="B22" s="149" t="s">
        <v>240</v>
      </c>
      <c r="C22" s="149"/>
      <c r="D22" s="406" t="s">
        <v>723</v>
      </c>
      <c r="E22" s="406" t="s">
        <v>400</v>
      </c>
      <c r="F22" s="336" t="s">
        <v>279</v>
      </c>
      <c r="I22" s="148">
        <f>J21+1</f>
        <v>44907</v>
      </c>
      <c r="J22" s="148">
        <f>I22+5</f>
        <v>44912</v>
      </c>
      <c r="K22" s="148">
        <v>44917</v>
      </c>
      <c r="L22" s="148">
        <v>44921</v>
      </c>
      <c r="M22" s="130"/>
      <c r="N22" s="130"/>
      <c r="O22" s="121">
        <f t="shared" ref="O22:O23" si="15">IF(IF(I22="",0,IF(J22="",0,J22-I22))="",0,J22-I22+1)</f>
        <v>6</v>
      </c>
      <c r="P22" s="121">
        <f t="shared" ref="P22:P23" ca="1" si="16">IF(K22="",0,IF(L22="",TODAY()-K22,L22-K22+1))</f>
        <v>5</v>
      </c>
      <c r="Q22" s="121">
        <f t="shared" ref="Q22:Q23" ca="1" si="17">IF(P22=0,0,O22-P22)</f>
        <v>1</v>
      </c>
    </row>
    <row r="23" spans="1:18">
      <c r="A23" s="121">
        <v>21</v>
      </c>
      <c r="B23" s="149" t="s">
        <v>240</v>
      </c>
      <c r="C23" s="149"/>
      <c r="D23" s="406" t="s">
        <v>724</v>
      </c>
      <c r="E23" s="406" t="s">
        <v>254</v>
      </c>
      <c r="F23" s="336" t="s">
        <v>279</v>
      </c>
      <c r="I23" s="148">
        <f>J22+1</f>
        <v>44913</v>
      </c>
      <c r="J23" s="148">
        <f>I23+1</f>
        <v>44914</v>
      </c>
      <c r="K23" s="148">
        <v>44922</v>
      </c>
      <c r="L23" s="148">
        <v>44924</v>
      </c>
      <c r="M23" s="130"/>
      <c r="N23" s="130"/>
      <c r="O23" s="121">
        <f t="shared" si="15"/>
        <v>2</v>
      </c>
      <c r="P23" s="121">
        <f t="shared" ca="1" si="16"/>
        <v>3</v>
      </c>
      <c r="Q23" s="121">
        <f t="shared" ca="1" si="17"/>
        <v>-1</v>
      </c>
    </row>
    <row r="24" spans="1:18">
      <c r="A24" s="121">
        <v>22</v>
      </c>
      <c r="B24" s="149" t="s">
        <v>240</v>
      </c>
      <c r="C24" s="149"/>
      <c r="D24" s="406" t="s">
        <v>725</v>
      </c>
      <c r="E24" s="406" t="s">
        <v>400</v>
      </c>
      <c r="F24" s="121" t="s">
        <v>726</v>
      </c>
      <c r="I24" s="148"/>
      <c r="J24" s="148"/>
      <c r="K24" s="148"/>
      <c r="L24" s="148"/>
      <c r="M24" s="130"/>
      <c r="N24" s="130"/>
      <c r="R24" s="148" t="s">
        <v>727</v>
      </c>
    </row>
    <row r="25" spans="1:18">
      <c r="A25" s="121">
        <v>23</v>
      </c>
      <c r="B25" s="149" t="s">
        <v>240</v>
      </c>
      <c r="C25" s="149"/>
      <c r="D25" s="406" t="s">
        <v>728</v>
      </c>
      <c r="E25" s="406" t="s">
        <v>400</v>
      </c>
      <c r="F25" s="336" t="s">
        <v>279</v>
      </c>
      <c r="I25" s="148">
        <f>J23+1</f>
        <v>44915</v>
      </c>
      <c r="J25" s="148">
        <f>I25+4</f>
        <v>44919</v>
      </c>
      <c r="K25" s="148">
        <v>44929</v>
      </c>
      <c r="L25" s="148">
        <v>44933</v>
      </c>
      <c r="M25" s="130"/>
      <c r="N25" s="130"/>
      <c r="O25" s="121">
        <f t="shared" ref="O25" si="18">IF(IF(I25="",0,IF(J25="",0,J25-I25))="",0,J25-I25+1)</f>
        <v>5</v>
      </c>
      <c r="P25" s="121">
        <f t="shared" ref="P25" ca="1" si="19">IF(K25="",0,IF(L25="",TODAY()-K25,L25-K25+1))</f>
        <v>5</v>
      </c>
      <c r="Q25" s="121">
        <f t="shared" ref="Q25" ca="1" si="20">IF(P25=0,0,O25-P25)</f>
        <v>0</v>
      </c>
      <c r="R25" s="148"/>
    </row>
    <row r="26" spans="1:18" ht="28.8">
      <c r="A26" s="121">
        <v>24</v>
      </c>
      <c r="B26" s="149" t="s">
        <v>240</v>
      </c>
      <c r="C26" s="149"/>
      <c r="D26" s="149" t="s">
        <v>729</v>
      </c>
      <c r="E26" s="406" t="s">
        <v>254</v>
      </c>
      <c r="F26" s="336" t="s">
        <v>279</v>
      </c>
      <c r="I26" s="148">
        <f t="shared" ref="I26:I47" si="21">J25+1</f>
        <v>44920</v>
      </c>
      <c r="J26" s="148">
        <f>I26+1</f>
        <v>44921</v>
      </c>
      <c r="K26" s="148">
        <v>44935</v>
      </c>
      <c r="L26" s="148">
        <v>44936</v>
      </c>
      <c r="M26" s="130"/>
      <c r="N26" s="130"/>
      <c r="O26" s="121">
        <f t="shared" ref="O26" si="22">IF(IF(I26="",0,IF(J26="",0,J26-I26))="",0,J26-I26+1)</f>
        <v>2</v>
      </c>
      <c r="P26" s="121">
        <f t="shared" ref="P26" ca="1" si="23">IF(K26="",0,IF(L26="",TODAY()-K26,L26-K26+1))</f>
        <v>2</v>
      </c>
      <c r="Q26" s="121">
        <f t="shared" ref="Q26" ca="1" si="24">IF(P26=0,0,O26-P26)</f>
        <v>0</v>
      </c>
      <c r="R26" s="148"/>
    </row>
    <row r="27" spans="1:18" ht="28.8">
      <c r="A27" s="121">
        <v>25</v>
      </c>
      <c r="B27" s="149" t="s">
        <v>240</v>
      </c>
      <c r="C27" s="149"/>
      <c r="D27" s="406" t="s">
        <v>730</v>
      </c>
      <c r="E27" s="406" t="s">
        <v>254</v>
      </c>
      <c r="F27" s="336" t="s">
        <v>279</v>
      </c>
      <c r="I27" s="148">
        <f t="shared" si="21"/>
        <v>44922</v>
      </c>
      <c r="J27" s="148">
        <f>I27</f>
        <v>44922</v>
      </c>
      <c r="K27" s="148">
        <v>44937</v>
      </c>
      <c r="L27" s="148">
        <v>44937</v>
      </c>
      <c r="M27" s="130"/>
      <c r="N27" s="130"/>
      <c r="O27" s="121">
        <f t="shared" ref="O27:O28" si="25">IF(IF(I27="",0,IF(J27="",0,J27-I27))="",0,J27-I27+1)</f>
        <v>1</v>
      </c>
      <c r="P27" s="121">
        <f t="shared" ref="P27:P28" ca="1" si="26">IF(K27="",0,IF(L27="",TODAY()-K27,L27-K27+1))</f>
        <v>1</v>
      </c>
      <c r="Q27" s="121">
        <f t="shared" ref="Q27:Q28" ca="1" si="27">IF(P27=0,0,O27-P27)</f>
        <v>0</v>
      </c>
      <c r="R27" s="148"/>
    </row>
    <row r="28" spans="1:18" ht="43.2">
      <c r="A28" s="121">
        <v>26</v>
      </c>
      <c r="B28" s="149" t="s">
        <v>240</v>
      </c>
      <c r="C28" s="149"/>
      <c r="D28" s="149" t="s">
        <v>731</v>
      </c>
      <c r="E28" s="406" t="s">
        <v>254</v>
      </c>
      <c r="F28" s="336" t="s">
        <v>279</v>
      </c>
      <c r="I28" s="148">
        <f t="shared" si="21"/>
        <v>44923</v>
      </c>
      <c r="J28" s="148">
        <f>I28+1</f>
        <v>44924</v>
      </c>
      <c r="K28" s="148">
        <v>44938</v>
      </c>
      <c r="L28" s="148">
        <v>44942</v>
      </c>
      <c r="M28" s="130"/>
      <c r="N28" s="130"/>
      <c r="O28" s="121">
        <f t="shared" si="25"/>
        <v>2</v>
      </c>
      <c r="P28" s="121">
        <f t="shared" ca="1" si="26"/>
        <v>5</v>
      </c>
      <c r="Q28" s="121">
        <f t="shared" ca="1" si="27"/>
        <v>-3</v>
      </c>
      <c r="R28" s="148"/>
    </row>
    <row r="29" spans="1:18" ht="28.8">
      <c r="A29" s="121">
        <v>27</v>
      </c>
      <c r="B29" s="149" t="s">
        <v>240</v>
      </c>
      <c r="C29" s="149"/>
      <c r="D29" s="406" t="s">
        <v>732</v>
      </c>
      <c r="E29" s="406" t="s">
        <v>254</v>
      </c>
      <c r="F29" s="336" t="s">
        <v>279</v>
      </c>
      <c r="I29" s="148">
        <f t="shared" si="21"/>
        <v>44925</v>
      </c>
      <c r="J29" s="148">
        <f>I29+1</f>
        <v>44926</v>
      </c>
      <c r="K29" s="148">
        <v>44943</v>
      </c>
      <c r="L29" s="148">
        <v>44944</v>
      </c>
      <c r="M29" s="130"/>
      <c r="N29" s="130"/>
      <c r="O29" s="121">
        <f t="shared" ref="O29" si="28">IF(IF(I29="",0,IF(J29="",0,J29-I29))="",0,J29-I29+1)</f>
        <v>2</v>
      </c>
      <c r="P29" s="121">
        <f t="shared" ref="P29" ca="1" si="29">IF(K29="",0,IF(L29="",TODAY()-K29,L29-K29+1))</f>
        <v>2</v>
      </c>
      <c r="Q29" s="121">
        <f t="shared" ref="Q29" ca="1" si="30">IF(P29=0,0,O29-P29)</f>
        <v>0</v>
      </c>
      <c r="R29" s="148"/>
    </row>
    <row r="30" spans="1:18">
      <c r="A30" s="121">
        <v>28</v>
      </c>
      <c r="B30" s="149" t="s">
        <v>231</v>
      </c>
      <c r="C30" s="149"/>
      <c r="D30" s="406" t="s">
        <v>733</v>
      </c>
      <c r="E30" s="406" t="s">
        <v>271</v>
      </c>
      <c r="F30" s="336" t="s">
        <v>279</v>
      </c>
      <c r="I30" s="148">
        <f t="shared" si="21"/>
        <v>44927</v>
      </c>
      <c r="J30" s="148">
        <f>I30+6</f>
        <v>44933</v>
      </c>
      <c r="K30" s="148">
        <v>44945</v>
      </c>
      <c r="L30" s="148">
        <v>44949</v>
      </c>
      <c r="M30" s="130"/>
      <c r="N30" s="130"/>
      <c r="O30" s="121">
        <f t="shared" ref="O30:O34" si="31">IF(IF(I30="",0,IF(J30="",0,J30-I30))="",0,J30-I30+1)</f>
        <v>7</v>
      </c>
      <c r="P30" s="121">
        <f t="shared" ref="P30:P34" ca="1" si="32">IF(K30="",0,IF(L30="",TODAY()-K30,L30-K30+1))</f>
        <v>5</v>
      </c>
      <c r="Q30" s="121">
        <f t="shared" ref="Q30:Q34" ca="1" si="33">IF(P30=0,0,O30-P30)</f>
        <v>2</v>
      </c>
      <c r="R30" s="148"/>
    </row>
    <row r="31" spans="1:18">
      <c r="A31" s="121">
        <v>29</v>
      </c>
      <c r="B31" s="121" t="s">
        <v>231</v>
      </c>
      <c r="D31" s="197" t="s">
        <v>734</v>
      </c>
      <c r="E31" s="122" t="s">
        <v>271</v>
      </c>
      <c r="F31" s="336" t="s">
        <v>279</v>
      </c>
      <c r="I31" s="148">
        <f>J30+1</f>
        <v>44934</v>
      </c>
      <c r="J31" s="148">
        <f>I31+2</f>
        <v>44936</v>
      </c>
      <c r="K31" s="148">
        <f>L30+2</f>
        <v>44951</v>
      </c>
      <c r="L31" s="148">
        <f>K31+2</f>
        <v>44953</v>
      </c>
      <c r="M31" s="130"/>
      <c r="N31" s="130"/>
      <c r="O31" s="121">
        <f t="shared" ref="O31:O32" si="34">IF(IF(I31="",0,IF(J31="",0,J31-I31))="",0,J31-I31+1)</f>
        <v>3</v>
      </c>
      <c r="P31" s="121">
        <f t="shared" ref="P31:P32" ca="1" si="35">IF(K31="",0,IF(L31="",TODAY()-K31,L31-K31+1))</f>
        <v>3</v>
      </c>
      <c r="Q31" s="121">
        <f t="shared" ref="Q31:Q32" ca="1" si="36">IF(P31=0,0,O31-P31)</f>
        <v>0</v>
      </c>
      <c r="R31" s="148"/>
    </row>
    <row r="32" spans="1:18">
      <c r="A32" s="121">
        <v>30</v>
      </c>
      <c r="B32" s="149" t="s">
        <v>231</v>
      </c>
      <c r="C32" s="149"/>
      <c r="D32" s="406" t="s">
        <v>735</v>
      </c>
      <c r="E32" s="406" t="s">
        <v>271</v>
      </c>
      <c r="F32" s="191" t="s">
        <v>736</v>
      </c>
      <c r="I32" s="148">
        <f>J30+1</f>
        <v>44934</v>
      </c>
      <c r="J32" s="148">
        <f>I32+4</f>
        <v>44938</v>
      </c>
      <c r="K32" s="148">
        <f>L31+1</f>
        <v>44954</v>
      </c>
      <c r="L32" s="148">
        <f>K32+4</f>
        <v>44958</v>
      </c>
      <c r="M32" s="130"/>
      <c r="N32" s="130"/>
      <c r="O32" s="121">
        <f t="shared" si="34"/>
        <v>5</v>
      </c>
      <c r="P32" s="121">
        <f t="shared" ca="1" si="35"/>
        <v>5</v>
      </c>
      <c r="Q32" s="121">
        <f t="shared" ca="1" si="36"/>
        <v>0</v>
      </c>
      <c r="R32" s="148"/>
    </row>
    <row r="33" spans="1:18">
      <c r="A33" s="121">
        <v>31</v>
      </c>
      <c r="B33" s="149" t="s">
        <v>231</v>
      </c>
      <c r="C33" s="149"/>
      <c r="D33" s="406" t="s">
        <v>737</v>
      </c>
      <c r="E33" s="406" t="s">
        <v>271</v>
      </c>
      <c r="F33" s="191" t="s">
        <v>736</v>
      </c>
      <c r="I33" s="148">
        <f t="shared" si="21"/>
        <v>44939</v>
      </c>
      <c r="J33" s="148">
        <f>I33+2</f>
        <v>44941</v>
      </c>
      <c r="K33" s="148">
        <f>L32</f>
        <v>44958</v>
      </c>
      <c r="L33" s="148">
        <f>K33+2</f>
        <v>44960</v>
      </c>
      <c r="M33" s="130"/>
      <c r="N33" s="130"/>
      <c r="O33" s="121">
        <f t="shared" si="31"/>
        <v>3</v>
      </c>
      <c r="P33" s="121">
        <f t="shared" ca="1" si="32"/>
        <v>3</v>
      </c>
      <c r="Q33" s="121">
        <f t="shared" ca="1" si="33"/>
        <v>0</v>
      </c>
      <c r="R33" s="148"/>
    </row>
    <row r="34" spans="1:18">
      <c r="A34" s="121">
        <v>32</v>
      </c>
      <c r="B34" s="149" t="s">
        <v>231</v>
      </c>
      <c r="C34" s="149"/>
      <c r="D34" s="406" t="s">
        <v>738</v>
      </c>
      <c r="E34" s="406" t="s">
        <v>271</v>
      </c>
      <c r="F34" s="191" t="s">
        <v>736</v>
      </c>
      <c r="I34" s="148">
        <f t="shared" si="21"/>
        <v>44942</v>
      </c>
      <c r="J34" s="148">
        <f>I34+3</f>
        <v>44945</v>
      </c>
      <c r="K34" s="148">
        <f>L33+1</f>
        <v>44961</v>
      </c>
      <c r="L34" s="148">
        <f>K34+2</f>
        <v>44963</v>
      </c>
      <c r="M34" s="130"/>
      <c r="N34" s="130"/>
      <c r="O34" s="121">
        <f t="shared" si="31"/>
        <v>4</v>
      </c>
      <c r="P34" s="121">
        <f t="shared" ca="1" si="32"/>
        <v>3</v>
      </c>
      <c r="Q34" s="121">
        <f t="shared" ca="1" si="33"/>
        <v>1</v>
      </c>
      <c r="R34" s="148"/>
    </row>
    <row r="35" spans="1:18">
      <c r="A35" s="121">
        <v>33</v>
      </c>
      <c r="B35" s="149" t="s">
        <v>231</v>
      </c>
      <c r="C35" s="149"/>
      <c r="D35" s="406" t="s">
        <v>739</v>
      </c>
      <c r="E35" s="406" t="s">
        <v>271</v>
      </c>
      <c r="F35" s="191" t="s">
        <v>736</v>
      </c>
      <c r="I35" s="148">
        <f t="shared" ref="I35:I46" si="37">J34+1</f>
        <v>44946</v>
      </c>
      <c r="J35" s="148">
        <f>I35+4</f>
        <v>44950</v>
      </c>
      <c r="K35" s="148">
        <f>L34+0</f>
        <v>44963</v>
      </c>
      <c r="L35" s="148">
        <v>44968</v>
      </c>
      <c r="M35" s="130"/>
      <c r="N35" s="130"/>
      <c r="O35" s="121">
        <f t="shared" ref="O35" si="38">IF(IF(I35="",0,IF(J35="",0,J35-I35))="",0,J35-I35+1)</f>
        <v>5</v>
      </c>
      <c r="P35" s="121">
        <f t="shared" ref="P35" ca="1" si="39">IF(K35="",0,IF(L35="",TODAY()-K35,L35-K35+1))</f>
        <v>6</v>
      </c>
      <c r="Q35" s="121">
        <f t="shared" ref="Q35" ca="1" si="40">IF(P35=0,0,O35-P35)</f>
        <v>-1</v>
      </c>
      <c r="R35" s="148"/>
    </row>
    <row r="36" spans="1:18">
      <c r="A36" s="121">
        <v>34</v>
      </c>
      <c r="B36" s="149" t="s">
        <v>231</v>
      </c>
      <c r="C36" s="149"/>
      <c r="D36" s="406" t="s">
        <v>740</v>
      </c>
      <c r="E36" s="406" t="s">
        <v>271</v>
      </c>
      <c r="F36" s="191" t="s">
        <v>736</v>
      </c>
      <c r="I36" s="148">
        <f t="shared" si="37"/>
        <v>44951</v>
      </c>
      <c r="J36" s="148">
        <f>I36+4</f>
        <v>44955</v>
      </c>
      <c r="K36" s="148">
        <v>44970</v>
      </c>
      <c r="L36" s="148">
        <v>44974</v>
      </c>
      <c r="M36" s="130"/>
      <c r="N36" s="130"/>
      <c r="O36" s="121">
        <f t="shared" ref="O36:O41" si="41">IF(IF(I36="",0,IF(J36="",0,J36-I36))="",0,J36-I36+1)</f>
        <v>5</v>
      </c>
      <c r="P36" s="121">
        <f t="shared" ref="P36:P41" ca="1" si="42">IF(K36="",0,IF(L36="",TODAY()-K36,L36-K36+1))</f>
        <v>5</v>
      </c>
      <c r="Q36" s="121">
        <f t="shared" ref="Q36:Q41" ca="1" si="43">IF(P36=0,0,O36-P36)</f>
        <v>0</v>
      </c>
      <c r="R36" s="148"/>
    </row>
    <row r="37" spans="1:18">
      <c r="A37" s="121">
        <v>35</v>
      </c>
      <c r="B37" s="149" t="s">
        <v>231</v>
      </c>
      <c r="C37" s="149"/>
      <c r="D37" s="406" t="s">
        <v>741</v>
      </c>
      <c r="E37" s="406" t="s">
        <v>271</v>
      </c>
      <c r="F37" s="336" t="s">
        <v>279</v>
      </c>
      <c r="I37" s="148">
        <f t="shared" si="37"/>
        <v>44956</v>
      </c>
      <c r="J37" s="148">
        <f>I37+1</f>
        <v>44957</v>
      </c>
      <c r="K37" s="148">
        <f>L36+3</f>
        <v>44977</v>
      </c>
      <c r="L37" s="148">
        <f>K37+1</f>
        <v>44978</v>
      </c>
      <c r="M37" s="130"/>
      <c r="N37" s="130"/>
      <c r="O37" s="121">
        <f t="shared" si="41"/>
        <v>2</v>
      </c>
      <c r="P37" s="121">
        <f t="shared" ca="1" si="42"/>
        <v>2</v>
      </c>
      <c r="Q37" s="121">
        <f t="shared" ca="1" si="43"/>
        <v>0</v>
      </c>
      <c r="R37" s="148"/>
    </row>
    <row r="38" spans="1:18">
      <c r="A38" s="121">
        <v>36</v>
      </c>
      <c r="B38" s="149" t="s">
        <v>231</v>
      </c>
      <c r="C38" s="149"/>
      <c r="D38" s="406" t="s">
        <v>742</v>
      </c>
      <c r="E38" s="406" t="s">
        <v>271</v>
      </c>
      <c r="F38" s="191" t="s">
        <v>736</v>
      </c>
      <c r="I38" s="148">
        <f t="shared" si="37"/>
        <v>44958</v>
      </c>
      <c r="J38" s="148">
        <f>I38+2</f>
        <v>44960</v>
      </c>
      <c r="K38" s="148">
        <v>44979</v>
      </c>
      <c r="L38" s="148">
        <v>44984</v>
      </c>
      <c r="M38" s="130"/>
      <c r="N38" s="130"/>
      <c r="O38" s="121">
        <f t="shared" si="41"/>
        <v>3</v>
      </c>
      <c r="P38" s="121">
        <f t="shared" ca="1" si="42"/>
        <v>6</v>
      </c>
      <c r="Q38" s="121">
        <f t="shared" ca="1" si="43"/>
        <v>-3</v>
      </c>
      <c r="R38" s="148"/>
    </row>
    <row r="39" spans="1:18" ht="28.8">
      <c r="A39" s="121">
        <v>37</v>
      </c>
      <c r="B39" s="149" t="s">
        <v>231</v>
      </c>
      <c r="C39" s="149"/>
      <c r="D39" s="406" t="s">
        <v>743</v>
      </c>
      <c r="E39" s="406" t="s">
        <v>271</v>
      </c>
      <c r="F39" s="191" t="s">
        <v>736</v>
      </c>
      <c r="I39" s="148">
        <f t="shared" si="37"/>
        <v>44961</v>
      </c>
      <c r="J39" s="148">
        <f>I39+3</f>
        <v>44964</v>
      </c>
      <c r="K39" s="148">
        <v>44985</v>
      </c>
      <c r="L39" s="148">
        <v>44989</v>
      </c>
      <c r="M39" s="130"/>
      <c r="N39" s="130"/>
      <c r="O39" s="121">
        <f t="shared" si="41"/>
        <v>4</v>
      </c>
      <c r="P39" s="121">
        <f t="shared" ca="1" si="42"/>
        <v>5</v>
      </c>
      <c r="Q39" s="121">
        <f t="shared" ca="1" si="43"/>
        <v>-1</v>
      </c>
      <c r="R39" s="148"/>
    </row>
    <row r="40" spans="1:18">
      <c r="A40" s="121">
        <v>38</v>
      </c>
      <c r="B40" s="149" t="s">
        <v>258</v>
      </c>
      <c r="C40" s="149"/>
      <c r="D40" s="406" t="s">
        <v>744</v>
      </c>
      <c r="E40" s="406" t="s">
        <v>400</v>
      </c>
      <c r="F40" s="336" t="s">
        <v>279</v>
      </c>
      <c r="I40" s="148">
        <f t="shared" si="37"/>
        <v>44965</v>
      </c>
      <c r="J40" s="148">
        <f>I40+1</f>
        <v>44966</v>
      </c>
      <c r="K40" s="148">
        <v>44989</v>
      </c>
      <c r="L40" s="148">
        <v>44989</v>
      </c>
      <c r="M40" s="130"/>
      <c r="N40" s="130"/>
      <c r="O40" s="121">
        <f t="shared" si="41"/>
        <v>2</v>
      </c>
      <c r="P40" s="121">
        <f t="shared" ca="1" si="42"/>
        <v>1</v>
      </c>
      <c r="Q40" s="121">
        <f t="shared" ca="1" si="43"/>
        <v>1</v>
      </c>
      <c r="R40" s="148"/>
    </row>
    <row r="41" spans="1:18">
      <c r="A41" s="121">
        <v>39</v>
      </c>
      <c r="B41" s="149" t="s">
        <v>258</v>
      </c>
      <c r="C41" s="149"/>
      <c r="D41" s="406" t="s">
        <v>745</v>
      </c>
      <c r="E41" s="406" t="s">
        <v>400</v>
      </c>
      <c r="F41" s="336" t="s">
        <v>279</v>
      </c>
      <c r="I41" s="148">
        <f t="shared" si="37"/>
        <v>44967</v>
      </c>
      <c r="J41" s="148">
        <f>I41+4+3</f>
        <v>44974</v>
      </c>
      <c r="K41" s="148">
        <v>44991</v>
      </c>
      <c r="L41" s="148">
        <v>45002</v>
      </c>
      <c r="M41" s="130"/>
      <c r="N41" s="130"/>
      <c r="O41" s="121">
        <f t="shared" si="41"/>
        <v>8</v>
      </c>
      <c r="P41" s="121">
        <f t="shared" ca="1" si="42"/>
        <v>12</v>
      </c>
      <c r="Q41" s="121">
        <f t="shared" ca="1" si="43"/>
        <v>-4</v>
      </c>
      <c r="R41" s="148"/>
    </row>
    <row r="42" spans="1:18">
      <c r="A42" s="121">
        <v>40</v>
      </c>
      <c r="B42" s="149" t="s">
        <v>231</v>
      </c>
      <c r="C42" s="149"/>
      <c r="D42" s="406" t="s">
        <v>746</v>
      </c>
      <c r="E42" s="406" t="s">
        <v>271</v>
      </c>
      <c r="F42" s="191" t="s">
        <v>736</v>
      </c>
      <c r="I42" s="148">
        <f t="shared" si="37"/>
        <v>44975</v>
      </c>
      <c r="J42" s="148">
        <f>I42+5</f>
        <v>44980</v>
      </c>
      <c r="K42" s="148"/>
      <c r="L42" s="148"/>
      <c r="M42" s="130"/>
      <c r="N42" s="130"/>
      <c r="R42" s="148"/>
    </row>
    <row r="43" spans="1:18">
      <c r="A43" s="121">
        <v>41</v>
      </c>
      <c r="B43" s="149" t="s">
        <v>231</v>
      </c>
      <c r="C43" s="149"/>
      <c r="D43" s="406" t="s">
        <v>747</v>
      </c>
      <c r="E43" s="406" t="s">
        <v>271</v>
      </c>
      <c r="F43" s="191" t="s">
        <v>736</v>
      </c>
      <c r="I43" s="148">
        <f t="shared" si="37"/>
        <v>44981</v>
      </c>
      <c r="J43" s="148">
        <f>I43+5</f>
        <v>44986</v>
      </c>
      <c r="K43" s="148"/>
      <c r="L43" s="148"/>
      <c r="M43" s="130"/>
      <c r="N43" s="130"/>
      <c r="R43" s="148"/>
    </row>
    <row r="44" spans="1:18">
      <c r="A44" s="121">
        <v>42</v>
      </c>
      <c r="B44" s="149" t="s">
        <v>231</v>
      </c>
      <c r="C44" s="149"/>
      <c r="D44" s="406" t="s">
        <v>748</v>
      </c>
      <c r="E44" s="406" t="s">
        <v>271</v>
      </c>
      <c r="F44" s="191" t="s">
        <v>736</v>
      </c>
      <c r="I44" s="148">
        <f t="shared" si="37"/>
        <v>44987</v>
      </c>
      <c r="J44" s="148">
        <f>I44+5</f>
        <v>44992</v>
      </c>
      <c r="K44" s="148"/>
      <c r="L44" s="148"/>
      <c r="M44" s="130"/>
      <c r="N44" s="130"/>
      <c r="R44" s="148"/>
    </row>
    <row r="45" spans="1:18">
      <c r="A45" s="121">
        <v>43</v>
      </c>
      <c r="B45" s="149" t="s">
        <v>231</v>
      </c>
      <c r="C45" s="149"/>
      <c r="D45" s="406" t="s">
        <v>749</v>
      </c>
      <c r="E45" s="406" t="s">
        <v>271</v>
      </c>
      <c r="F45" s="191" t="s">
        <v>736</v>
      </c>
      <c r="I45" s="148">
        <f t="shared" si="37"/>
        <v>44993</v>
      </c>
      <c r="J45" s="148">
        <f>I45+5</f>
        <v>44998</v>
      </c>
      <c r="K45" s="148"/>
      <c r="L45" s="148"/>
      <c r="M45" s="130"/>
      <c r="N45" s="130"/>
      <c r="R45" s="148"/>
    </row>
    <row r="46" spans="1:18">
      <c r="A46" s="121">
        <v>44</v>
      </c>
      <c r="B46" s="149" t="s">
        <v>231</v>
      </c>
      <c r="C46" s="149"/>
      <c r="D46" s="406" t="s">
        <v>750</v>
      </c>
      <c r="E46" s="406" t="s">
        <v>157</v>
      </c>
      <c r="F46" s="191" t="s">
        <v>736</v>
      </c>
      <c r="I46" s="148">
        <f t="shared" si="37"/>
        <v>44999</v>
      </c>
      <c r="J46" s="148">
        <f>I46+3</f>
        <v>45002</v>
      </c>
      <c r="K46" s="148"/>
      <c r="L46" s="148"/>
      <c r="M46" s="130"/>
      <c r="N46" s="130"/>
      <c r="R46" s="148"/>
    </row>
    <row r="47" spans="1:18">
      <c r="A47" s="121">
        <v>45</v>
      </c>
      <c r="B47" s="149" t="s">
        <v>231</v>
      </c>
      <c r="C47" s="149"/>
      <c r="D47" s="406" t="s">
        <v>751</v>
      </c>
      <c r="E47" s="406" t="s">
        <v>157</v>
      </c>
      <c r="F47" s="191" t="s">
        <v>736</v>
      </c>
      <c r="I47" s="148">
        <f t="shared" si="21"/>
        <v>45003</v>
      </c>
      <c r="J47" s="148">
        <f>I47+3</f>
        <v>45006</v>
      </c>
      <c r="K47" s="148"/>
      <c r="L47" s="148"/>
      <c r="M47" s="130"/>
      <c r="N47" s="130"/>
      <c r="R47" s="148"/>
    </row>
    <row r="48" spans="1:18">
      <c r="A48" s="121">
        <v>46</v>
      </c>
      <c r="B48" s="149" t="s">
        <v>240</v>
      </c>
      <c r="C48" s="149"/>
      <c r="D48" s="461" t="s">
        <v>752</v>
      </c>
      <c r="E48" s="461" t="s">
        <v>400</v>
      </c>
      <c r="F48" s="336" t="s">
        <v>279</v>
      </c>
      <c r="I48" s="148">
        <f>J47+1</f>
        <v>45007</v>
      </c>
      <c r="J48" s="148">
        <f>I48+5</f>
        <v>45012</v>
      </c>
      <c r="K48" s="148">
        <v>45005</v>
      </c>
      <c r="L48" s="148">
        <v>45012</v>
      </c>
      <c r="M48" s="130"/>
      <c r="N48" s="130"/>
      <c r="O48" s="121">
        <f t="shared" ref="O48:O54" si="44">IF(IF(I48="",0,IF(J48="",0,J48-I48))="",0,J48-I48+1)</f>
        <v>6</v>
      </c>
      <c r="P48" s="121">
        <f t="shared" ref="P48:P54" ca="1" si="45">IF(K48="",0,IF(L48="",TODAY()-K48,L48-K48+1))</f>
        <v>8</v>
      </c>
      <c r="Q48" s="121">
        <f t="shared" ref="Q48:Q54" ca="1" si="46">IF(P48=0,0,O48-P48)</f>
        <v>-2</v>
      </c>
      <c r="R48" s="148"/>
    </row>
    <row r="49" spans="1:18" ht="28.8">
      <c r="A49" s="121">
        <v>47</v>
      </c>
      <c r="B49" s="149" t="s">
        <v>702</v>
      </c>
      <c r="C49" s="149"/>
      <c r="D49" s="461" t="s">
        <v>753</v>
      </c>
      <c r="E49" s="406" t="s">
        <v>271</v>
      </c>
      <c r="F49" s="336" t="s">
        <v>279</v>
      </c>
      <c r="I49" s="148">
        <v>45013</v>
      </c>
      <c r="J49" s="148">
        <v>45016</v>
      </c>
      <c r="K49" s="148">
        <v>45013</v>
      </c>
      <c r="L49" s="148">
        <f>J49</f>
        <v>45016</v>
      </c>
      <c r="M49" s="130"/>
      <c r="N49" s="130"/>
      <c r="O49" s="121">
        <f t="shared" si="44"/>
        <v>4</v>
      </c>
      <c r="P49" s="121">
        <f t="shared" ca="1" si="45"/>
        <v>4</v>
      </c>
      <c r="Q49" s="121">
        <f t="shared" ca="1" si="46"/>
        <v>0</v>
      </c>
      <c r="R49" s="148"/>
    </row>
    <row r="50" spans="1:18" ht="28.8">
      <c r="A50" s="121">
        <v>48</v>
      </c>
      <c r="B50" s="149" t="s">
        <v>702</v>
      </c>
      <c r="C50" s="149"/>
      <c r="D50" s="461" t="s">
        <v>754</v>
      </c>
      <c r="E50" s="406" t="s">
        <v>271</v>
      </c>
      <c r="F50" s="333" t="s">
        <v>178</v>
      </c>
      <c r="I50" s="148">
        <f>J49+1</f>
        <v>45017</v>
      </c>
      <c r="J50" s="148">
        <f>I50+3+2+4</f>
        <v>45026</v>
      </c>
      <c r="K50" s="148">
        <v>45018</v>
      </c>
      <c r="L50" s="148">
        <v>45027</v>
      </c>
      <c r="M50" s="130"/>
      <c r="N50" s="130"/>
      <c r="O50" s="121">
        <f t="shared" si="44"/>
        <v>10</v>
      </c>
      <c r="P50" s="121">
        <f t="shared" ca="1" si="45"/>
        <v>10</v>
      </c>
      <c r="Q50" s="121">
        <f t="shared" ca="1" si="46"/>
        <v>0</v>
      </c>
      <c r="R50" s="148"/>
    </row>
    <row r="51" spans="1:18" ht="57.6">
      <c r="A51" s="121">
        <v>49</v>
      </c>
      <c r="B51" s="149" t="s">
        <v>240</v>
      </c>
      <c r="C51" s="149"/>
      <c r="D51" s="461" t="s">
        <v>755</v>
      </c>
      <c r="E51" s="406" t="s">
        <v>400</v>
      </c>
      <c r="F51" s="336" t="s">
        <v>279</v>
      </c>
      <c r="I51" s="148">
        <f>J50+1</f>
        <v>45027</v>
      </c>
      <c r="J51" s="148">
        <f>I51+2+4</f>
        <v>45033</v>
      </c>
      <c r="K51" s="148">
        <v>45028</v>
      </c>
      <c r="L51" s="148">
        <v>45034</v>
      </c>
      <c r="M51" s="130"/>
      <c r="N51" s="130"/>
      <c r="O51" s="121">
        <f>IF(IF(I51="",0,IF(J51="",0,J51-I51))="",0,J51-I51+1)</f>
        <v>7</v>
      </c>
      <c r="P51" s="121">
        <f ca="1">IF(K51="",0,IF(L51="",TODAY()-K51,L51-K51+1))</f>
        <v>7</v>
      </c>
      <c r="Q51" s="121">
        <f ca="1">IF(P51=0,0,O51-P51)</f>
        <v>0</v>
      </c>
      <c r="R51" s="148"/>
    </row>
    <row r="52" spans="1:18">
      <c r="A52" s="121">
        <v>50</v>
      </c>
      <c r="B52" s="149" t="s">
        <v>245</v>
      </c>
      <c r="C52" s="149"/>
      <c r="D52" s="461" t="s">
        <v>756</v>
      </c>
      <c r="E52" s="406" t="s">
        <v>400</v>
      </c>
      <c r="F52" s="336" t="s">
        <v>279</v>
      </c>
      <c r="I52" s="148">
        <f>J51+1</f>
        <v>45034</v>
      </c>
      <c r="J52" s="148">
        <f>I52+1</f>
        <v>45035</v>
      </c>
      <c r="K52" s="148">
        <v>45036</v>
      </c>
      <c r="L52" s="148">
        <v>45037</v>
      </c>
      <c r="M52" s="130"/>
      <c r="N52" s="130"/>
      <c r="O52" s="121">
        <f t="shared" si="44"/>
        <v>2</v>
      </c>
      <c r="P52" s="121">
        <f t="shared" ca="1" si="45"/>
        <v>2</v>
      </c>
      <c r="Q52" s="121">
        <f t="shared" ca="1" si="46"/>
        <v>0</v>
      </c>
      <c r="R52" s="148"/>
    </row>
    <row r="53" spans="1:18">
      <c r="A53" s="121">
        <v>51</v>
      </c>
      <c r="B53" s="149" t="s">
        <v>240</v>
      </c>
      <c r="C53" s="149"/>
      <c r="D53" s="461" t="s">
        <v>757</v>
      </c>
      <c r="E53" s="406" t="s">
        <v>400</v>
      </c>
      <c r="F53" s="336" t="s">
        <v>279</v>
      </c>
      <c r="I53" s="148">
        <f>J52+1</f>
        <v>45036</v>
      </c>
      <c r="J53" s="148">
        <f>I53+3</f>
        <v>45039</v>
      </c>
      <c r="K53" s="148">
        <v>45042</v>
      </c>
      <c r="L53" s="148">
        <f>K53+3</f>
        <v>45045</v>
      </c>
      <c r="M53" s="130"/>
      <c r="N53" s="130"/>
      <c r="O53" s="121">
        <f t="shared" si="44"/>
        <v>4</v>
      </c>
      <c r="P53" s="121">
        <f t="shared" ca="1" si="45"/>
        <v>4</v>
      </c>
      <c r="Q53" s="121">
        <f t="shared" ca="1" si="46"/>
        <v>0</v>
      </c>
      <c r="R53" s="148"/>
    </row>
    <row r="54" spans="1:18" ht="57.6">
      <c r="A54" s="121">
        <v>52</v>
      </c>
      <c r="B54" s="149" t="s">
        <v>240</v>
      </c>
      <c r="C54" s="149"/>
      <c r="D54" s="524" t="s">
        <v>758</v>
      </c>
      <c r="E54" s="406" t="s">
        <v>759</v>
      </c>
      <c r="F54" s="336" t="s">
        <v>279</v>
      </c>
      <c r="I54" s="148">
        <f>J53+1</f>
        <v>45040</v>
      </c>
      <c r="J54" s="148">
        <f>I54+1+2</f>
        <v>45043</v>
      </c>
      <c r="K54" s="148">
        <v>45047</v>
      </c>
      <c r="L54" s="148">
        <v>45052</v>
      </c>
      <c r="M54" s="130"/>
      <c r="N54" s="130"/>
      <c r="O54" s="121">
        <f t="shared" si="44"/>
        <v>4</v>
      </c>
      <c r="P54" s="121">
        <f t="shared" ca="1" si="45"/>
        <v>6</v>
      </c>
      <c r="Q54" s="121">
        <f t="shared" ca="1" si="46"/>
        <v>-2</v>
      </c>
      <c r="R54" s="148"/>
    </row>
    <row r="55" spans="1:18" ht="28.8">
      <c r="A55" s="121">
        <v>53</v>
      </c>
      <c r="B55" s="149" t="s">
        <v>240</v>
      </c>
      <c r="C55" s="149"/>
      <c r="D55" s="149" t="s">
        <v>760</v>
      </c>
      <c r="E55" s="406" t="s">
        <v>254</v>
      </c>
      <c r="F55" s="336" t="s">
        <v>279</v>
      </c>
      <c r="I55" s="148"/>
      <c r="J55" s="148"/>
      <c r="K55" s="148"/>
      <c r="L55" s="148"/>
      <c r="M55" s="130"/>
      <c r="N55" s="130"/>
      <c r="R55" s="148"/>
    </row>
    <row r="56" spans="1:18" ht="28.8">
      <c r="A56" s="121">
        <v>54</v>
      </c>
      <c r="B56" s="149" t="s">
        <v>258</v>
      </c>
      <c r="C56" s="149"/>
      <c r="D56" s="149" t="s">
        <v>761</v>
      </c>
      <c r="E56" s="406" t="s">
        <v>762</v>
      </c>
      <c r="F56" s="336" t="s">
        <v>279</v>
      </c>
      <c r="I56" s="148">
        <f>J54+1</f>
        <v>45044</v>
      </c>
      <c r="J56" s="148">
        <f>I56+1</f>
        <v>45045</v>
      </c>
      <c r="K56" s="148"/>
      <c r="L56" s="148"/>
      <c r="M56" s="130"/>
      <c r="N56" s="130"/>
      <c r="R56" s="148"/>
    </row>
    <row r="57" spans="1:18">
      <c r="A57" s="121">
        <v>55</v>
      </c>
      <c r="B57" s="149" t="s">
        <v>231</v>
      </c>
      <c r="C57" s="149"/>
      <c r="D57" s="149" t="s">
        <v>763</v>
      </c>
      <c r="E57" s="406" t="s">
        <v>400</v>
      </c>
      <c r="F57" s="336" t="s">
        <v>279</v>
      </c>
      <c r="I57" s="148">
        <v>45071</v>
      </c>
      <c r="J57" s="148">
        <v>45080</v>
      </c>
      <c r="K57" s="148">
        <v>45072</v>
      </c>
      <c r="L57" s="148">
        <v>45078</v>
      </c>
      <c r="M57" s="130"/>
      <c r="N57" s="130"/>
      <c r="O57" s="121">
        <f t="shared" ref="O57:O62" si="47">IF(IF(I57="",0,IF(J57="",0,J57-I57))="",0,J57-I57+1)</f>
        <v>10</v>
      </c>
      <c r="P57" s="121">
        <f t="shared" ref="P57:P62" ca="1" si="48">IF(K57="",0,IF(L57="",TODAY()-K57,L57-K57+1))</f>
        <v>7</v>
      </c>
      <c r="Q57" s="121">
        <f t="shared" ref="Q57:Q62" ca="1" si="49">IF(P57=0,0,O57-P57)</f>
        <v>3</v>
      </c>
      <c r="R57" s="148"/>
    </row>
    <row r="58" spans="1:18">
      <c r="A58" s="121">
        <v>56</v>
      </c>
      <c r="B58" s="149" t="s">
        <v>258</v>
      </c>
      <c r="C58" s="149"/>
      <c r="D58" s="149" t="s">
        <v>764</v>
      </c>
      <c r="E58" s="406" t="s">
        <v>274</v>
      </c>
      <c r="F58" s="336" t="s">
        <v>279</v>
      </c>
      <c r="I58" s="148">
        <f>J57+1</f>
        <v>45081</v>
      </c>
      <c r="J58" s="148">
        <f>I58+5</f>
        <v>45086</v>
      </c>
      <c r="K58" s="148">
        <v>45082</v>
      </c>
      <c r="L58" s="462">
        <v>45094</v>
      </c>
      <c r="M58" s="130"/>
      <c r="N58" s="130"/>
      <c r="O58" s="121">
        <f t="shared" si="47"/>
        <v>6</v>
      </c>
      <c r="P58" s="121">
        <f t="shared" ca="1" si="48"/>
        <v>13</v>
      </c>
      <c r="Q58" s="121">
        <f t="shared" ca="1" si="49"/>
        <v>-7</v>
      </c>
      <c r="R58" s="148"/>
    </row>
    <row r="59" spans="1:18" ht="28.8">
      <c r="A59" s="121">
        <v>57</v>
      </c>
      <c r="B59" s="326" t="s">
        <v>231</v>
      </c>
      <c r="C59" s="326"/>
      <c r="D59" s="326" t="s">
        <v>765</v>
      </c>
      <c r="E59" s="406" t="s">
        <v>274</v>
      </c>
      <c r="F59" s="336" t="s">
        <v>279</v>
      </c>
      <c r="I59" s="148">
        <f>J58+1</f>
        <v>45087</v>
      </c>
      <c r="J59" s="148">
        <f>I59+6</f>
        <v>45093</v>
      </c>
      <c r="K59" s="148">
        <v>45096</v>
      </c>
      <c r="L59" s="462">
        <v>45100</v>
      </c>
      <c r="M59" s="130"/>
      <c r="N59" s="130"/>
      <c r="O59" s="121">
        <f t="shared" si="47"/>
        <v>7</v>
      </c>
      <c r="P59" s="121">
        <f t="shared" ca="1" si="48"/>
        <v>5</v>
      </c>
      <c r="Q59" s="121">
        <f t="shared" ca="1" si="49"/>
        <v>2</v>
      </c>
      <c r="R59" s="148"/>
    </row>
    <row r="60" spans="1:18">
      <c r="A60" s="121">
        <v>58</v>
      </c>
      <c r="B60" s="326" t="s">
        <v>258</v>
      </c>
      <c r="C60" s="326"/>
      <c r="D60" s="326" t="s">
        <v>766</v>
      </c>
      <c r="E60" s="406" t="s">
        <v>287</v>
      </c>
      <c r="F60" s="349" t="s">
        <v>178</v>
      </c>
      <c r="I60" s="327">
        <v>45103</v>
      </c>
      <c r="J60" s="327">
        <v>45105</v>
      </c>
      <c r="K60" s="327">
        <v>45103</v>
      </c>
      <c r="L60" s="327">
        <v>45108</v>
      </c>
      <c r="M60" s="130"/>
      <c r="N60" s="130"/>
      <c r="O60" s="121">
        <f t="shared" si="47"/>
        <v>3</v>
      </c>
      <c r="P60" s="121">
        <f t="shared" ca="1" si="48"/>
        <v>6</v>
      </c>
      <c r="Q60" s="121">
        <f t="shared" ca="1" si="49"/>
        <v>-3</v>
      </c>
      <c r="R60" s="148"/>
    </row>
    <row r="61" spans="1:18">
      <c r="A61" s="121">
        <v>59</v>
      </c>
      <c r="B61" s="326" t="s">
        <v>258</v>
      </c>
      <c r="C61" s="326"/>
      <c r="D61" s="326" t="s">
        <v>767</v>
      </c>
      <c r="E61" s="406" t="s">
        <v>274</v>
      </c>
      <c r="F61" s="331" t="s">
        <v>279</v>
      </c>
      <c r="I61" s="327">
        <v>45106</v>
      </c>
      <c r="J61" s="327">
        <v>45109</v>
      </c>
      <c r="K61" s="327">
        <v>45110</v>
      </c>
      <c r="L61" s="327">
        <v>45114</v>
      </c>
      <c r="M61" s="130"/>
      <c r="N61" s="130"/>
      <c r="O61" s="121">
        <f t="shared" si="47"/>
        <v>4</v>
      </c>
      <c r="P61" s="121">
        <f t="shared" ca="1" si="48"/>
        <v>5</v>
      </c>
      <c r="Q61" s="121">
        <f t="shared" ca="1" si="49"/>
        <v>-1</v>
      </c>
      <c r="R61" s="148"/>
    </row>
    <row r="62" spans="1:18">
      <c r="A62" s="121">
        <v>60</v>
      </c>
      <c r="B62" s="326" t="s">
        <v>258</v>
      </c>
      <c r="C62" s="326"/>
      <c r="D62" s="121" t="s">
        <v>768</v>
      </c>
      <c r="E62" s="406" t="s">
        <v>287</v>
      </c>
      <c r="F62" s="331" t="s">
        <v>279</v>
      </c>
      <c r="I62" s="327">
        <v>45110</v>
      </c>
      <c r="J62" s="327">
        <v>45112</v>
      </c>
      <c r="K62" s="327">
        <v>45117</v>
      </c>
      <c r="L62" s="327">
        <v>45119</v>
      </c>
      <c r="M62" s="130"/>
      <c r="N62" s="130"/>
      <c r="O62" s="121">
        <f t="shared" si="47"/>
        <v>3</v>
      </c>
      <c r="P62" s="121">
        <f t="shared" ca="1" si="48"/>
        <v>3</v>
      </c>
      <c r="Q62" s="121">
        <f t="shared" ca="1" si="49"/>
        <v>0</v>
      </c>
    </row>
    <row r="63" spans="1:18">
      <c r="A63" s="121">
        <v>61</v>
      </c>
      <c r="B63" s="330" t="s">
        <v>240</v>
      </c>
      <c r="C63" s="330"/>
      <c r="D63" s="326" t="s">
        <v>769</v>
      </c>
      <c r="E63" s="406" t="s">
        <v>274</v>
      </c>
      <c r="F63" s="336" t="s">
        <v>279</v>
      </c>
      <c r="I63" s="327">
        <v>45120</v>
      </c>
      <c r="J63" s="327">
        <v>45121</v>
      </c>
      <c r="K63" s="327">
        <v>45125</v>
      </c>
      <c r="L63" s="327">
        <v>45132</v>
      </c>
      <c r="M63" s="130"/>
      <c r="N63" s="130"/>
      <c r="O63" s="121">
        <f t="shared" ref="O63:O64" si="50">IF(IF(I63="",0,IF(J63="",0,J63-I63))="",0,J63-I63+1)</f>
        <v>2</v>
      </c>
      <c r="P63" s="121">
        <f t="shared" ref="P63:P64" ca="1" si="51">IF(K63="",0,IF(L63="",TODAY()-K63,L63-K63+1))</f>
        <v>8</v>
      </c>
      <c r="Q63" s="121">
        <f t="shared" ref="Q63:Q64" ca="1" si="52">IF(P63=0,0,O63-P63)</f>
        <v>-6</v>
      </c>
    </row>
    <row r="64" spans="1:18">
      <c r="A64" s="121">
        <v>62</v>
      </c>
      <c r="B64" s="330" t="s">
        <v>231</v>
      </c>
      <c r="C64" s="330"/>
      <c r="D64" s="326" t="s">
        <v>770</v>
      </c>
      <c r="E64" s="406" t="s">
        <v>287</v>
      </c>
      <c r="F64" s="331" t="s">
        <v>270</v>
      </c>
      <c r="I64" s="327">
        <v>45135</v>
      </c>
      <c r="J64" s="327">
        <v>45138</v>
      </c>
      <c r="K64" s="327">
        <v>45135</v>
      </c>
      <c r="L64" s="327">
        <v>45142</v>
      </c>
      <c r="M64" s="130"/>
      <c r="N64" s="130"/>
      <c r="O64" s="121">
        <f t="shared" si="50"/>
        <v>4</v>
      </c>
      <c r="P64" s="121">
        <f t="shared" ca="1" si="51"/>
        <v>8</v>
      </c>
      <c r="Q64" s="121">
        <f t="shared" ca="1" si="52"/>
        <v>-4</v>
      </c>
    </row>
    <row r="65" spans="1:17" ht="28.8">
      <c r="A65" s="121">
        <v>63</v>
      </c>
      <c r="B65" s="326" t="s">
        <v>258</v>
      </c>
      <c r="C65" s="326"/>
      <c r="D65" s="326" t="s">
        <v>771</v>
      </c>
      <c r="E65" s="406" t="s">
        <v>274</v>
      </c>
      <c r="F65" s="331" t="s">
        <v>270</v>
      </c>
      <c r="I65" s="327">
        <v>45139</v>
      </c>
      <c r="J65" s="327">
        <v>45147</v>
      </c>
      <c r="K65" s="327">
        <v>45143</v>
      </c>
      <c r="L65" s="327">
        <v>45156</v>
      </c>
      <c r="M65" s="130"/>
      <c r="N65" s="130"/>
      <c r="O65" s="121">
        <f t="shared" ref="O65" si="53">IF(IF(I65="",0,IF(J65="",0,J65-I65))="",0,J65-I65+1)</f>
        <v>9</v>
      </c>
      <c r="P65" s="121">
        <f t="shared" ref="P65" ca="1" si="54">IF(K65="",0,IF(L65="",TODAY()-K65,L65-K65+1))</f>
        <v>14</v>
      </c>
      <c r="Q65" s="121">
        <f t="shared" ref="Q65" ca="1" si="55">IF(P65=0,0,O65-P65)</f>
        <v>-5</v>
      </c>
    </row>
    <row r="66" spans="1:17" ht="28.8">
      <c r="A66" s="121">
        <v>64</v>
      </c>
      <c r="B66" s="330" t="s">
        <v>231</v>
      </c>
      <c r="C66" s="330"/>
      <c r="D66" s="326" t="s">
        <v>772</v>
      </c>
      <c r="E66" s="406" t="s">
        <v>287</v>
      </c>
      <c r="F66" s="331" t="s">
        <v>270</v>
      </c>
      <c r="I66" s="327">
        <v>45148</v>
      </c>
      <c r="J66" s="327">
        <v>45151</v>
      </c>
      <c r="K66" s="327">
        <v>45157</v>
      </c>
      <c r="L66" s="327">
        <v>45159</v>
      </c>
      <c r="M66" s="130"/>
      <c r="N66" s="130"/>
      <c r="O66" s="121">
        <f t="shared" ref="O66" si="56">IF(IF(I66="",0,IF(J66="",0,J66-I66))="",0,J66-I66+1)</f>
        <v>4</v>
      </c>
      <c r="P66" s="121">
        <f t="shared" ref="P66" ca="1" si="57">IF(K66="",0,IF(L66="",TODAY()-K66,L66-K66+1))</f>
        <v>3</v>
      </c>
      <c r="Q66" s="121">
        <f t="shared" ref="Q66" ca="1" si="58">IF(P66=0,0,O66-P66)</f>
        <v>1</v>
      </c>
    </row>
    <row r="67" spans="1:17" ht="43.2">
      <c r="A67" s="121">
        <v>65</v>
      </c>
      <c r="B67" s="330" t="s">
        <v>258</v>
      </c>
      <c r="C67" s="330"/>
      <c r="D67" s="326" t="s">
        <v>773</v>
      </c>
      <c r="E67" s="330" t="s">
        <v>774</v>
      </c>
      <c r="F67" s="331" t="s">
        <v>279</v>
      </c>
      <c r="I67" s="330"/>
      <c r="J67" s="330"/>
      <c r="K67" s="330"/>
      <c r="L67" s="330"/>
      <c r="M67" s="130"/>
      <c r="N67" s="130"/>
    </row>
    <row r="68" spans="1:17" ht="28.8">
      <c r="A68" s="121">
        <v>66</v>
      </c>
      <c r="B68" s="330" t="s">
        <v>258</v>
      </c>
      <c r="C68" s="330"/>
      <c r="D68" s="326" t="s">
        <v>775</v>
      </c>
      <c r="E68" s="330" t="s">
        <v>774</v>
      </c>
      <c r="F68" s="331" t="s">
        <v>279</v>
      </c>
      <c r="I68" s="327"/>
      <c r="J68" s="327"/>
      <c r="K68" s="330"/>
      <c r="L68" s="330"/>
      <c r="M68" s="130"/>
      <c r="N68" s="130"/>
    </row>
    <row r="69" spans="1:17" ht="28.8">
      <c r="A69" s="121">
        <v>67</v>
      </c>
      <c r="B69" s="330" t="s">
        <v>258</v>
      </c>
      <c r="C69" s="330"/>
      <c r="D69" s="326" t="s">
        <v>776</v>
      </c>
      <c r="E69" s="330" t="s">
        <v>282</v>
      </c>
      <c r="F69" s="331" t="s">
        <v>279</v>
      </c>
      <c r="I69" s="327">
        <v>45161</v>
      </c>
      <c r="J69" s="327">
        <v>45163</v>
      </c>
      <c r="K69" s="327">
        <v>45161</v>
      </c>
      <c r="L69" s="327">
        <v>45166</v>
      </c>
      <c r="M69" s="130"/>
      <c r="N69" s="130"/>
      <c r="O69" s="121">
        <f t="shared" ref="O69:O70" si="59">IF(IF(I69="",0,IF(J69="",0,J69-I69))="",0,J69-I69+1)</f>
        <v>3</v>
      </c>
      <c r="P69" s="121">
        <f t="shared" ref="P69:P70" ca="1" si="60">IF(K69="",0,IF(L69="",TODAY()-K69,L69-K69+1))</f>
        <v>6</v>
      </c>
      <c r="Q69" s="121">
        <f t="shared" ref="Q69:Q70" ca="1" si="61">IF(P69=0,0,O69-P69)</f>
        <v>-3</v>
      </c>
    </row>
    <row r="70" spans="1:17" ht="28.8">
      <c r="A70" s="121">
        <v>68</v>
      </c>
      <c r="B70" s="330" t="s">
        <v>240</v>
      </c>
      <c r="C70" s="330"/>
      <c r="D70" s="326" t="s">
        <v>777</v>
      </c>
      <c r="E70" s="330" t="s">
        <v>282</v>
      </c>
      <c r="F70" s="331" t="s">
        <v>279</v>
      </c>
      <c r="I70" s="327">
        <v>45167</v>
      </c>
      <c r="J70" s="327">
        <v>45171</v>
      </c>
      <c r="K70" s="327">
        <v>45168</v>
      </c>
      <c r="L70" s="327">
        <v>45180</v>
      </c>
      <c r="M70" s="130"/>
      <c r="N70" s="130"/>
      <c r="O70" s="121">
        <f t="shared" si="59"/>
        <v>5</v>
      </c>
      <c r="P70" s="121">
        <f t="shared" ca="1" si="60"/>
        <v>13</v>
      </c>
      <c r="Q70" s="121">
        <f t="shared" ca="1" si="61"/>
        <v>-8</v>
      </c>
    </row>
    <row r="71" spans="1:17">
      <c r="A71" s="121">
        <v>69</v>
      </c>
      <c r="B71" s="330" t="s">
        <v>258</v>
      </c>
      <c r="C71" s="330"/>
      <c r="D71" s="326" t="s">
        <v>778</v>
      </c>
      <c r="E71" s="330" t="s">
        <v>246</v>
      </c>
      <c r="F71" s="331" t="s">
        <v>270</v>
      </c>
      <c r="I71" s="148">
        <f>J70+1</f>
        <v>45172</v>
      </c>
      <c r="J71" s="148">
        <f>I71+2</f>
        <v>45174</v>
      </c>
      <c r="K71" s="148">
        <v>45181</v>
      </c>
      <c r="L71" s="148">
        <f>K71+4</f>
        <v>45185</v>
      </c>
      <c r="M71" s="130"/>
      <c r="N71" s="130"/>
      <c r="O71" s="121">
        <f t="shared" ref="O71" si="62">IF(IF(I71="",0,IF(J71="",0,J71-I71))="",0,J71-I71+1)</f>
        <v>3</v>
      </c>
      <c r="P71" s="121">
        <f t="shared" ref="P71" ca="1" si="63">IF(K71="",0,IF(L71="",TODAY()-K71,L71-K71+1))</f>
        <v>5</v>
      </c>
      <c r="Q71" s="121">
        <f t="shared" ref="Q71" ca="1" si="64">IF(P71=0,0,O71-P71)</f>
        <v>-2</v>
      </c>
    </row>
    <row r="72" spans="1:17" ht="28.8">
      <c r="A72" s="121">
        <v>70</v>
      </c>
      <c r="B72" s="121" t="s">
        <v>258</v>
      </c>
      <c r="D72" s="149" t="s">
        <v>779</v>
      </c>
      <c r="E72" s="330" t="s">
        <v>287</v>
      </c>
      <c r="F72" s="333" t="s">
        <v>178</v>
      </c>
      <c r="I72" s="148">
        <v>45188</v>
      </c>
      <c r="J72" s="148">
        <v>45190</v>
      </c>
      <c r="K72" s="148">
        <v>45189</v>
      </c>
      <c r="L72" s="148">
        <v>45191</v>
      </c>
      <c r="M72" s="130"/>
      <c r="N72" s="130"/>
      <c r="O72" s="121">
        <f t="shared" ref="O72:O73" si="65">IF(IF(I72="",0,IF(J72="",0,J72-I72))="",0,J72-I72+1)</f>
        <v>3</v>
      </c>
      <c r="P72" s="121">
        <f t="shared" ref="P72:P73" ca="1" si="66">IF(K72="",0,IF(L72="",TODAY()-K72,L72-K72+1))</f>
        <v>3</v>
      </c>
      <c r="Q72" s="121">
        <f t="shared" ref="Q72:Q73" ca="1" si="67">IF(P72=0,0,O72-P72)</f>
        <v>0</v>
      </c>
    </row>
    <row r="73" spans="1:17" ht="28.8">
      <c r="A73" s="121">
        <v>71</v>
      </c>
      <c r="B73" s="121" t="s">
        <v>240</v>
      </c>
      <c r="D73" s="326" t="s">
        <v>780</v>
      </c>
      <c r="E73" s="330" t="s">
        <v>774</v>
      </c>
      <c r="F73" s="331" t="s">
        <v>279</v>
      </c>
      <c r="I73" s="148">
        <v>45194</v>
      </c>
      <c r="J73" s="148">
        <v>45196</v>
      </c>
      <c r="K73" s="148">
        <v>45194</v>
      </c>
      <c r="L73" s="148">
        <v>45205</v>
      </c>
      <c r="M73" s="130"/>
      <c r="N73" s="130"/>
      <c r="O73" s="121">
        <f t="shared" si="65"/>
        <v>3</v>
      </c>
      <c r="P73" s="121">
        <f t="shared" ca="1" si="66"/>
        <v>12</v>
      </c>
      <c r="Q73" s="121">
        <f t="shared" ca="1" si="67"/>
        <v>-9</v>
      </c>
    </row>
    <row r="74" spans="1:17" ht="28.8">
      <c r="A74" s="121">
        <v>72</v>
      </c>
      <c r="B74" s="121" t="s">
        <v>240</v>
      </c>
      <c r="D74" s="326" t="s">
        <v>781</v>
      </c>
      <c r="E74" s="330" t="s">
        <v>774</v>
      </c>
      <c r="F74" s="331" t="s">
        <v>279</v>
      </c>
      <c r="I74" s="148">
        <v>45206</v>
      </c>
      <c r="J74" s="148">
        <v>45209</v>
      </c>
      <c r="K74" s="148">
        <v>45206</v>
      </c>
      <c r="L74" s="148">
        <v>45212</v>
      </c>
      <c r="M74" s="130"/>
      <c r="N74" s="130"/>
      <c r="O74" s="121">
        <f t="shared" ref="O74:O76" si="68">IF(IF(I74="",0,IF(J74="",0,J74-I74))="",0,J74-I74+1)</f>
        <v>4</v>
      </c>
      <c r="P74" s="121">
        <f t="shared" ref="P74:P76" ca="1" si="69">IF(K74="",0,IF(L74="",TODAY()-K74,L74-K74+1))</f>
        <v>7</v>
      </c>
      <c r="Q74" s="121">
        <f t="shared" ref="Q74:Q76" ca="1" si="70">IF(P74=0,0,O74-P74)</f>
        <v>-3</v>
      </c>
    </row>
    <row r="75" spans="1:17" ht="28.8">
      <c r="A75" s="121">
        <v>73</v>
      </c>
      <c r="B75" s="121" t="s">
        <v>240</v>
      </c>
      <c r="D75" s="326" t="s">
        <v>782</v>
      </c>
      <c r="E75" s="330" t="s">
        <v>774</v>
      </c>
      <c r="F75" s="331" t="s">
        <v>279</v>
      </c>
      <c r="I75" s="148">
        <v>45213</v>
      </c>
      <c r="J75" s="148">
        <v>45216</v>
      </c>
      <c r="K75" s="148">
        <v>45213</v>
      </c>
      <c r="L75" s="148">
        <v>45216</v>
      </c>
      <c r="M75" s="130"/>
      <c r="N75" s="130"/>
      <c r="O75" s="121">
        <f t="shared" si="68"/>
        <v>4</v>
      </c>
      <c r="P75" s="121">
        <f t="shared" ca="1" si="69"/>
        <v>4</v>
      </c>
      <c r="Q75" s="121">
        <f t="shared" ca="1" si="70"/>
        <v>0</v>
      </c>
    </row>
    <row r="76" spans="1:17" ht="28.8">
      <c r="A76" s="121">
        <v>74</v>
      </c>
      <c r="B76" s="121" t="s">
        <v>240</v>
      </c>
      <c r="D76" s="326" t="s">
        <v>783</v>
      </c>
      <c r="E76" s="330" t="s">
        <v>774</v>
      </c>
      <c r="F76" s="331" t="s">
        <v>279</v>
      </c>
      <c r="I76" s="148">
        <v>45217</v>
      </c>
      <c r="J76" s="148">
        <v>45219</v>
      </c>
      <c r="K76" s="148">
        <v>45217</v>
      </c>
      <c r="L76" s="148">
        <v>45219</v>
      </c>
      <c r="M76" s="130"/>
      <c r="N76" s="130"/>
      <c r="O76" s="121">
        <f t="shared" si="68"/>
        <v>3</v>
      </c>
      <c r="P76" s="121">
        <f t="shared" ca="1" si="69"/>
        <v>3</v>
      </c>
      <c r="Q76" s="121">
        <f t="shared" ca="1" si="70"/>
        <v>0</v>
      </c>
    </row>
    <row r="77" spans="1:17">
      <c r="A77" s="121">
        <v>75</v>
      </c>
      <c r="B77" s="121" t="s">
        <v>240</v>
      </c>
      <c r="D77" s="326" t="s">
        <v>784</v>
      </c>
      <c r="E77" s="330" t="s">
        <v>774</v>
      </c>
      <c r="F77" s="331" t="s">
        <v>279</v>
      </c>
      <c r="I77" s="148">
        <v>45224</v>
      </c>
      <c r="J77" s="148">
        <v>45227</v>
      </c>
      <c r="K77" s="148">
        <v>45224</v>
      </c>
      <c r="L77" s="148">
        <v>45229</v>
      </c>
      <c r="M77" s="130"/>
      <c r="N77" s="130"/>
      <c r="O77" s="121">
        <f t="shared" ref="O77:O78" si="71">IF(IF(I77="",0,IF(J77="",0,J77-I77))="",0,J77-I77+1)</f>
        <v>4</v>
      </c>
      <c r="P77" s="121">
        <f t="shared" ref="P77:P78" ca="1" si="72">IF(K77="",0,IF(L77="",TODAY()-K77,L77-K77+1))</f>
        <v>6</v>
      </c>
      <c r="Q77" s="121">
        <f t="shared" ref="Q77:Q78" ca="1" si="73">IF(P77=0,0,O77-P77)</f>
        <v>-2</v>
      </c>
    </row>
    <row r="78" spans="1:17">
      <c r="A78" s="121">
        <v>76</v>
      </c>
      <c r="B78" s="121" t="s">
        <v>240</v>
      </c>
      <c r="D78" s="149" t="s">
        <v>785</v>
      </c>
      <c r="E78" s="330" t="s">
        <v>274</v>
      </c>
      <c r="F78" s="331" t="s">
        <v>279</v>
      </c>
      <c r="I78" s="148">
        <v>45200</v>
      </c>
      <c r="J78" s="148">
        <v>45204</v>
      </c>
      <c r="K78" s="148">
        <v>45200</v>
      </c>
      <c r="L78" s="148">
        <v>45206</v>
      </c>
      <c r="M78" s="130"/>
      <c r="N78" s="130"/>
      <c r="O78" s="121">
        <f t="shared" si="71"/>
        <v>5</v>
      </c>
      <c r="P78" s="121">
        <f t="shared" ca="1" si="72"/>
        <v>7</v>
      </c>
      <c r="Q78" s="121">
        <f t="shared" ca="1" si="73"/>
        <v>-2</v>
      </c>
    </row>
    <row r="79" spans="1:17">
      <c r="A79" s="121">
        <v>77</v>
      </c>
      <c r="B79" s="121" t="s">
        <v>240</v>
      </c>
      <c r="D79" s="149" t="s">
        <v>786</v>
      </c>
      <c r="E79" s="330" t="s">
        <v>400</v>
      </c>
      <c r="F79" s="331" t="s">
        <v>279</v>
      </c>
      <c r="I79" s="334">
        <v>45233</v>
      </c>
      <c r="J79" s="334">
        <v>45234</v>
      </c>
      <c r="K79" s="334">
        <v>45233</v>
      </c>
      <c r="L79" s="334">
        <v>45237</v>
      </c>
      <c r="M79" s="130"/>
      <c r="N79" s="130"/>
      <c r="O79" s="121">
        <f t="shared" ref="O79:O81" si="74">IF(IF(I79="",0,IF(J79="",0,J79-I79))="",0,J79-I79+1)</f>
        <v>2</v>
      </c>
      <c r="P79" s="121">
        <f t="shared" ref="P79:P81" ca="1" si="75">IF(K79="",0,IF(L79="",TODAY()-K79,L79-K79+1))</f>
        <v>5</v>
      </c>
      <c r="Q79" s="121">
        <f t="shared" ref="Q79:Q81" ca="1" si="76">IF(P79=0,0,O79-P79)</f>
        <v>-3</v>
      </c>
    </row>
    <row r="80" spans="1:17">
      <c r="A80" s="121">
        <v>78</v>
      </c>
      <c r="B80" s="121" t="s">
        <v>240</v>
      </c>
      <c r="D80" s="149" t="s">
        <v>787</v>
      </c>
      <c r="E80" s="330" t="s">
        <v>287</v>
      </c>
      <c r="F80" s="331" t="s">
        <v>270</v>
      </c>
      <c r="I80" s="334">
        <v>45259</v>
      </c>
      <c r="J80" s="334">
        <v>45260</v>
      </c>
      <c r="K80" s="334">
        <v>45259</v>
      </c>
      <c r="L80" s="334">
        <v>45264</v>
      </c>
      <c r="M80" s="130"/>
      <c r="N80" s="130"/>
      <c r="O80" s="121">
        <f t="shared" si="74"/>
        <v>2</v>
      </c>
      <c r="P80" s="121">
        <f t="shared" ca="1" si="75"/>
        <v>6</v>
      </c>
      <c r="Q80" s="121">
        <f t="shared" ca="1" si="76"/>
        <v>-4</v>
      </c>
    </row>
    <row r="81" spans="1:17">
      <c r="A81" s="121">
        <v>79</v>
      </c>
      <c r="B81" s="121" t="s">
        <v>240</v>
      </c>
      <c r="D81" s="149" t="s">
        <v>788</v>
      </c>
      <c r="E81" s="330" t="s">
        <v>287</v>
      </c>
      <c r="F81" s="331" t="s">
        <v>270</v>
      </c>
      <c r="I81" s="334">
        <v>45262</v>
      </c>
      <c r="J81" s="334">
        <v>45262</v>
      </c>
      <c r="K81" s="334">
        <v>45264</v>
      </c>
      <c r="L81" s="335">
        <v>45266</v>
      </c>
      <c r="M81" s="130"/>
      <c r="N81" s="130"/>
      <c r="O81" s="121">
        <f t="shared" si="74"/>
        <v>1</v>
      </c>
      <c r="P81" s="121">
        <f t="shared" ca="1" si="75"/>
        <v>3</v>
      </c>
      <c r="Q81" s="121">
        <f t="shared" ca="1" si="76"/>
        <v>-2</v>
      </c>
    </row>
    <row r="82" spans="1:17" ht="28.8">
      <c r="A82" s="121">
        <v>80</v>
      </c>
      <c r="B82" s="121" t="s">
        <v>240</v>
      </c>
      <c r="D82" s="149" t="s">
        <v>789</v>
      </c>
      <c r="E82" s="330" t="s">
        <v>287</v>
      </c>
      <c r="F82" s="349" t="s">
        <v>178</v>
      </c>
      <c r="I82" s="334">
        <v>45248</v>
      </c>
      <c r="J82" s="334">
        <v>45250</v>
      </c>
      <c r="K82" s="334">
        <v>45251</v>
      </c>
      <c r="L82" s="334">
        <v>45264</v>
      </c>
      <c r="M82" s="130"/>
      <c r="N82" s="130"/>
      <c r="O82" s="121">
        <f>IF(IF(I82="",0,IF(J82="",0,J82-I82))="",0,J82-I82+1)</f>
        <v>3</v>
      </c>
      <c r="P82" s="121">
        <f ca="1">IF(K82="",0,IF(L82="",TODAY()-K82,L82-K82+1))</f>
        <v>14</v>
      </c>
      <c r="Q82" s="121">
        <f ca="1">IF(P82=0,0,O82-P82)</f>
        <v>-11</v>
      </c>
    </row>
    <row r="83" spans="1:17">
      <c r="A83" s="121">
        <v>81</v>
      </c>
      <c r="B83" s="121" t="s">
        <v>240</v>
      </c>
      <c r="D83" s="485" t="s">
        <v>790</v>
      </c>
      <c r="E83" s="330" t="s">
        <v>274</v>
      </c>
      <c r="F83" s="331" t="s">
        <v>270</v>
      </c>
      <c r="I83" s="293">
        <v>45259</v>
      </c>
      <c r="J83" s="293">
        <v>45260</v>
      </c>
      <c r="K83" s="293">
        <v>45259</v>
      </c>
      <c r="L83" s="293">
        <v>45264</v>
      </c>
      <c r="M83" s="130"/>
      <c r="N83" s="130"/>
      <c r="O83" s="121">
        <f t="shared" ref="O83:O101" si="77">IF(IF(I83="",0,IF(J83="",0,J83-I83))="",0,J83-I83+1)</f>
        <v>2</v>
      </c>
      <c r="P83" s="121">
        <f t="shared" ref="P83:P101" ca="1" si="78">IF(K83="",0,IF(L83="",TODAY()-K83,L83-K83+1))</f>
        <v>6</v>
      </c>
      <c r="Q83" s="121">
        <f t="shared" ref="Q83:Q101" ca="1" si="79">IF(P83=0,0,O83-P83)</f>
        <v>-4</v>
      </c>
    </row>
    <row r="84" spans="1:17">
      <c r="A84" s="121">
        <v>82</v>
      </c>
      <c r="B84" s="121" t="s">
        <v>240</v>
      </c>
      <c r="D84" s="360" t="s">
        <v>791</v>
      </c>
      <c r="E84" s="330" t="s">
        <v>274</v>
      </c>
      <c r="F84" s="331" t="s">
        <v>270</v>
      </c>
      <c r="I84" s="293">
        <v>45262</v>
      </c>
      <c r="J84" s="293">
        <v>45262</v>
      </c>
      <c r="K84" s="293">
        <v>45264</v>
      </c>
      <c r="L84" s="293">
        <v>45266</v>
      </c>
      <c r="M84" s="130"/>
      <c r="N84" s="130"/>
      <c r="O84" s="121">
        <f t="shared" si="77"/>
        <v>1</v>
      </c>
      <c r="P84" s="121">
        <f t="shared" ca="1" si="78"/>
        <v>3</v>
      </c>
      <c r="Q84" s="121">
        <f t="shared" ca="1" si="79"/>
        <v>-2</v>
      </c>
    </row>
    <row r="85" spans="1:17" ht="28.8">
      <c r="A85" s="121">
        <v>83</v>
      </c>
      <c r="B85" s="121" t="s">
        <v>240</v>
      </c>
      <c r="D85" s="360" t="s">
        <v>792</v>
      </c>
      <c r="E85" s="330" t="s">
        <v>274</v>
      </c>
      <c r="F85" s="349" t="s">
        <v>178</v>
      </c>
      <c r="I85" s="293">
        <v>45266</v>
      </c>
      <c r="J85" s="293">
        <v>45267</v>
      </c>
      <c r="K85" s="293">
        <v>45267</v>
      </c>
      <c r="L85" s="293">
        <v>45286</v>
      </c>
      <c r="M85" s="130"/>
      <c r="N85" s="130"/>
      <c r="O85" s="121">
        <f t="shared" si="77"/>
        <v>2</v>
      </c>
      <c r="P85" s="121">
        <f t="shared" ca="1" si="78"/>
        <v>20</v>
      </c>
      <c r="Q85" s="121">
        <f t="shared" ca="1" si="79"/>
        <v>-18</v>
      </c>
    </row>
    <row r="86" spans="1:17">
      <c r="A86" s="121">
        <v>84</v>
      </c>
      <c r="B86" s="121" t="s">
        <v>240</v>
      </c>
      <c r="D86" s="360" t="s">
        <v>793</v>
      </c>
      <c r="E86" s="330" t="s">
        <v>274</v>
      </c>
      <c r="F86" s="331" t="s">
        <v>270</v>
      </c>
      <c r="I86" s="293">
        <v>45272</v>
      </c>
      <c r="J86" s="293">
        <v>45272</v>
      </c>
      <c r="K86" s="293">
        <v>45271</v>
      </c>
      <c r="L86" s="293">
        <v>45275</v>
      </c>
      <c r="M86" s="130"/>
      <c r="N86" s="130"/>
      <c r="O86" s="121">
        <f t="shared" si="77"/>
        <v>1</v>
      </c>
      <c r="P86" s="121">
        <f t="shared" ca="1" si="78"/>
        <v>5</v>
      </c>
      <c r="Q86" s="121">
        <f t="shared" ca="1" si="79"/>
        <v>-4</v>
      </c>
    </row>
    <row r="87" spans="1:17">
      <c r="A87" s="121">
        <v>85</v>
      </c>
      <c r="B87" s="121" t="s">
        <v>240</v>
      </c>
      <c r="D87" s="360" t="s">
        <v>794</v>
      </c>
      <c r="E87" s="330" t="s">
        <v>277</v>
      </c>
      <c r="F87" s="331" t="s">
        <v>270</v>
      </c>
      <c r="I87" s="293">
        <v>45275</v>
      </c>
      <c r="J87" s="293">
        <v>45276</v>
      </c>
      <c r="K87" s="293">
        <v>45275</v>
      </c>
      <c r="L87" s="293">
        <v>45279</v>
      </c>
      <c r="M87" s="130"/>
      <c r="N87" s="130"/>
      <c r="O87" s="121">
        <f t="shared" si="77"/>
        <v>2</v>
      </c>
      <c r="P87" s="121">
        <f t="shared" ca="1" si="78"/>
        <v>5</v>
      </c>
      <c r="Q87" s="121">
        <f t="shared" ca="1" si="79"/>
        <v>-3</v>
      </c>
    </row>
    <row r="88" spans="1:17">
      <c r="A88" s="121">
        <v>86</v>
      </c>
      <c r="B88" s="121" t="s">
        <v>240</v>
      </c>
      <c r="D88" s="360" t="s">
        <v>795</v>
      </c>
      <c r="E88" s="330" t="s">
        <v>400</v>
      </c>
      <c r="F88" s="331" t="s">
        <v>270</v>
      </c>
      <c r="I88" s="293">
        <v>45279</v>
      </c>
      <c r="J88" s="293">
        <v>45279</v>
      </c>
      <c r="K88" s="293">
        <v>45279</v>
      </c>
      <c r="L88" s="293">
        <v>45281</v>
      </c>
      <c r="M88" s="130"/>
      <c r="N88" s="130"/>
      <c r="O88" s="121">
        <f t="shared" si="77"/>
        <v>1</v>
      </c>
      <c r="P88" s="121">
        <f t="shared" ca="1" si="78"/>
        <v>3</v>
      </c>
      <c r="Q88" s="121">
        <f t="shared" ca="1" si="79"/>
        <v>-2</v>
      </c>
    </row>
    <row r="89" spans="1:17">
      <c r="A89" s="121">
        <v>87</v>
      </c>
      <c r="B89" s="121" t="s">
        <v>240</v>
      </c>
      <c r="D89" s="360" t="s">
        <v>796</v>
      </c>
      <c r="E89" s="330" t="s">
        <v>797</v>
      </c>
      <c r="F89" s="350" t="s">
        <v>288</v>
      </c>
      <c r="I89" s="293">
        <v>45285</v>
      </c>
      <c r="J89" s="293">
        <v>45286</v>
      </c>
      <c r="K89" s="293">
        <v>45286</v>
      </c>
      <c r="L89" s="335">
        <v>45292</v>
      </c>
      <c r="M89" s="130"/>
      <c r="N89" s="130"/>
      <c r="O89" s="121">
        <f t="shared" si="77"/>
        <v>2</v>
      </c>
      <c r="P89" s="121">
        <f t="shared" ca="1" si="78"/>
        <v>7</v>
      </c>
      <c r="Q89" s="121">
        <f t="shared" ca="1" si="79"/>
        <v>-5</v>
      </c>
    </row>
    <row r="90" spans="1:17">
      <c r="A90" s="121">
        <v>88</v>
      </c>
      <c r="B90" s="121" t="s">
        <v>240</v>
      </c>
      <c r="D90" s="360" t="s">
        <v>793</v>
      </c>
      <c r="E90" s="330" t="s">
        <v>400</v>
      </c>
      <c r="F90" s="349" t="s">
        <v>178</v>
      </c>
      <c r="I90" s="293">
        <v>45272</v>
      </c>
      <c r="J90" s="293">
        <v>45272</v>
      </c>
      <c r="K90" s="293">
        <v>45271</v>
      </c>
      <c r="L90" s="293">
        <v>45275</v>
      </c>
      <c r="M90" s="218"/>
      <c r="N90" s="130"/>
      <c r="O90" s="121">
        <f t="shared" si="77"/>
        <v>1</v>
      </c>
      <c r="P90" s="121">
        <f t="shared" ca="1" si="78"/>
        <v>5</v>
      </c>
      <c r="Q90" s="121">
        <f t="shared" ca="1" si="79"/>
        <v>-4</v>
      </c>
    </row>
    <row r="91" spans="1:17" ht="43.2">
      <c r="A91" s="121">
        <v>89</v>
      </c>
      <c r="B91" s="121" t="s">
        <v>240</v>
      </c>
      <c r="D91" s="360" t="s">
        <v>798</v>
      </c>
      <c r="E91" s="330" t="s">
        <v>287</v>
      </c>
      <c r="F91" s="331" t="s">
        <v>279</v>
      </c>
      <c r="I91" s="293">
        <v>45275</v>
      </c>
      <c r="J91" s="293">
        <v>45276</v>
      </c>
      <c r="K91" s="293">
        <v>45275</v>
      </c>
      <c r="L91" s="293">
        <v>45279</v>
      </c>
      <c r="M91" s="218"/>
      <c r="N91" s="130"/>
      <c r="O91" s="121">
        <f t="shared" si="77"/>
        <v>2</v>
      </c>
      <c r="P91" s="121">
        <f t="shared" ca="1" si="78"/>
        <v>5</v>
      </c>
      <c r="Q91" s="121">
        <f t="shared" ca="1" si="79"/>
        <v>-3</v>
      </c>
    </row>
    <row r="92" spans="1:17">
      <c r="A92" s="121">
        <v>90</v>
      </c>
      <c r="B92" s="121" t="s">
        <v>240</v>
      </c>
      <c r="D92" s="360" t="s">
        <v>799</v>
      </c>
      <c r="E92" s="330" t="s">
        <v>274</v>
      </c>
      <c r="F92" s="331" t="s">
        <v>279</v>
      </c>
      <c r="I92" s="293">
        <v>45279</v>
      </c>
      <c r="J92" s="293">
        <v>45279</v>
      </c>
      <c r="K92" s="293">
        <v>45279</v>
      </c>
      <c r="L92" s="293">
        <v>45281</v>
      </c>
      <c r="M92" s="218"/>
      <c r="N92" s="130"/>
      <c r="O92" s="121">
        <f t="shared" si="77"/>
        <v>1</v>
      </c>
      <c r="P92" s="121">
        <f t="shared" ca="1" si="78"/>
        <v>3</v>
      </c>
      <c r="Q92" s="121">
        <f t="shared" ca="1" si="79"/>
        <v>-2</v>
      </c>
    </row>
    <row r="93" spans="1:17" ht="43.2">
      <c r="A93" s="121">
        <v>91</v>
      </c>
      <c r="B93" s="121" t="s">
        <v>240</v>
      </c>
      <c r="C93" s="121" t="s">
        <v>800</v>
      </c>
      <c r="D93" s="360" t="s">
        <v>801</v>
      </c>
      <c r="E93" s="330" t="s">
        <v>274</v>
      </c>
      <c r="F93" s="349" t="s">
        <v>178</v>
      </c>
      <c r="I93" s="293">
        <v>45281</v>
      </c>
      <c r="J93" s="293">
        <v>45282</v>
      </c>
      <c r="K93" s="293">
        <v>45281</v>
      </c>
      <c r="L93" s="293">
        <v>45286</v>
      </c>
      <c r="M93" s="218"/>
      <c r="N93" s="130"/>
      <c r="O93" s="121">
        <f t="shared" si="77"/>
        <v>2</v>
      </c>
      <c r="P93" s="121">
        <f t="shared" ca="1" si="78"/>
        <v>6</v>
      </c>
      <c r="Q93" s="121">
        <f t="shared" ca="1" si="79"/>
        <v>-4</v>
      </c>
    </row>
    <row r="94" spans="1:17" ht="28.8">
      <c r="A94" s="121">
        <v>92</v>
      </c>
      <c r="B94" s="330" t="s">
        <v>258</v>
      </c>
      <c r="C94" s="121" t="s">
        <v>802</v>
      </c>
      <c r="D94" s="360" t="s">
        <v>803</v>
      </c>
      <c r="E94" s="330" t="s">
        <v>400</v>
      </c>
      <c r="F94" s="331" t="s">
        <v>270</v>
      </c>
      <c r="I94" s="293">
        <v>45285</v>
      </c>
      <c r="J94" s="293">
        <v>45293</v>
      </c>
      <c r="K94" s="293">
        <v>45286</v>
      </c>
      <c r="L94" s="293">
        <v>45294</v>
      </c>
      <c r="M94" s="218"/>
      <c r="N94" s="130"/>
      <c r="O94" s="121">
        <f t="shared" si="77"/>
        <v>9</v>
      </c>
      <c r="P94" s="121">
        <f t="shared" ca="1" si="78"/>
        <v>9</v>
      </c>
      <c r="Q94" s="121">
        <f t="shared" ca="1" si="79"/>
        <v>0</v>
      </c>
    </row>
    <row r="95" spans="1:17" ht="28.8">
      <c r="A95" s="121">
        <v>93</v>
      </c>
      <c r="B95" s="121" t="s">
        <v>265</v>
      </c>
      <c r="C95" s="121" t="s">
        <v>804</v>
      </c>
      <c r="D95" s="360" t="s">
        <v>805</v>
      </c>
      <c r="E95" s="330" t="s">
        <v>157</v>
      </c>
      <c r="F95" s="349" t="s">
        <v>178</v>
      </c>
      <c r="I95" s="293">
        <v>45294</v>
      </c>
      <c r="J95" s="293">
        <v>45295</v>
      </c>
      <c r="K95" s="293">
        <v>45294</v>
      </c>
      <c r="L95" s="523">
        <v>45299</v>
      </c>
      <c r="M95" s="218"/>
      <c r="N95" s="130"/>
      <c r="O95" s="121">
        <f t="shared" si="77"/>
        <v>2</v>
      </c>
      <c r="P95" s="121">
        <f t="shared" ca="1" si="78"/>
        <v>6</v>
      </c>
      <c r="Q95" s="121">
        <f t="shared" ca="1" si="79"/>
        <v>-4</v>
      </c>
    </row>
    <row r="96" spans="1:17">
      <c r="A96" s="121">
        <v>94</v>
      </c>
      <c r="B96" s="330" t="s">
        <v>258</v>
      </c>
      <c r="C96" s="121" t="s">
        <v>802</v>
      </c>
      <c r="D96" s="360" t="s">
        <v>806</v>
      </c>
      <c r="E96" s="330" t="s">
        <v>246</v>
      </c>
      <c r="F96" s="349" t="s">
        <v>178</v>
      </c>
      <c r="I96" s="523">
        <v>45299</v>
      </c>
      <c r="J96" s="523">
        <v>45303</v>
      </c>
      <c r="K96" s="523">
        <v>45301</v>
      </c>
      <c r="L96" s="523">
        <v>45334</v>
      </c>
      <c r="M96" s="218"/>
      <c r="N96" s="130"/>
      <c r="O96" s="121">
        <f t="shared" si="77"/>
        <v>5</v>
      </c>
      <c r="P96" s="121">
        <f t="shared" ca="1" si="78"/>
        <v>34</v>
      </c>
      <c r="Q96" s="121">
        <f t="shared" ca="1" si="79"/>
        <v>-29</v>
      </c>
    </row>
    <row r="97" spans="1:31">
      <c r="A97" s="121">
        <v>95</v>
      </c>
      <c r="B97" s="121" t="s">
        <v>411</v>
      </c>
      <c r="D97" s="121" t="s">
        <v>802</v>
      </c>
      <c r="E97" s="330" t="s">
        <v>400</v>
      </c>
      <c r="F97" s="331" t="s">
        <v>270</v>
      </c>
      <c r="I97" s="293">
        <v>45322</v>
      </c>
      <c r="J97" s="293">
        <v>45327</v>
      </c>
      <c r="K97" s="293">
        <v>45322</v>
      </c>
      <c r="L97" s="293">
        <v>45334</v>
      </c>
      <c r="M97" s="218"/>
      <c r="N97" s="130"/>
      <c r="O97" s="121">
        <f t="shared" si="77"/>
        <v>6</v>
      </c>
      <c r="P97" s="121">
        <f t="shared" ca="1" si="78"/>
        <v>13</v>
      </c>
      <c r="Q97" s="121">
        <f t="shared" ca="1" si="79"/>
        <v>-7</v>
      </c>
    </row>
    <row r="98" spans="1:31" ht="28.8">
      <c r="A98" s="121">
        <v>96</v>
      </c>
      <c r="B98" s="121" t="s">
        <v>231</v>
      </c>
      <c r="C98" s="121" t="s">
        <v>807</v>
      </c>
      <c r="D98" s="360" t="s">
        <v>808</v>
      </c>
      <c r="E98" s="330" t="s">
        <v>774</v>
      </c>
      <c r="F98" s="349" t="s">
        <v>178</v>
      </c>
      <c r="I98" s="293">
        <v>45334</v>
      </c>
      <c r="J98" s="293">
        <v>45337</v>
      </c>
      <c r="K98" s="293">
        <v>45339</v>
      </c>
      <c r="L98" s="293">
        <v>45339</v>
      </c>
      <c r="M98" s="218"/>
      <c r="N98" s="130"/>
      <c r="O98" s="121">
        <f t="shared" si="77"/>
        <v>4</v>
      </c>
      <c r="P98" s="121">
        <f t="shared" ca="1" si="78"/>
        <v>1</v>
      </c>
      <c r="Q98" s="121">
        <f t="shared" ca="1" si="79"/>
        <v>3</v>
      </c>
    </row>
    <row r="99" spans="1:31" ht="28.8">
      <c r="A99" s="121">
        <v>97</v>
      </c>
      <c r="B99" s="121" t="s">
        <v>231</v>
      </c>
      <c r="C99" s="149" t="s">
        <v>809</v>
      </c>
      <c r="D99" s="360" t="s">
        <v>810</v>
      </c>
      <c r="E99" s="330" t="s">
        <v>774</v>
      </c>
      <c r="F99" s="349" t="s">
        <v>178</v>
      </c>
      <c r="I99" s="293">
        <v>45338</v>
      </c>
      <c r="J99" s="293">
        <v>45341</v>
      </c>
      <c r="K99" s="293">
        <v>45338</v>
      </c>
      <c r="L99" s="293">
        <v>45340</v>
      </c>
      <c r="M99" s="218"/>
      <c r="N99" s="130"/>
      <c r="O99" s="121">
        <f t="shared" si="77"/>
        <v>4</v>
      </c>
      <c r="P99" s="121">
        <f t="shared" ca="1" si="78"/>
        <v>3</v>
      </c>
      <c r="Q99" s="121">
        <f t="shared" ca="1" si="79"/>
        <v>1</v>
      </c>
    </row>
    <row r="100" spans="1:31" ht="28.8">
      <c r="A100" s="121">
        <v>98</v>
      </c>
      <c r="B100" s="330" t="s">
        <v>258</v>
      </c>
      <c r="C100" s="149" t="s">
        <v>623</v>
      </c>
      <c r="D100" s="360" t="s">
        <v>811</v>
      </c>
      <c r="E100" s="343" t="s">
        <v>283</v>
      </c>
      <c r="F100" s="331" t="s">
        <v>270</v>
      </c>
      <c r="I100" s="293">
        <v>45342</v>
      </c>
      <c r="J100" s="293">
        <v>45345</v>
      </c>
      <c r="K100" s="293">
        <v>45351</v>
      </c>
      <c r="L100" s="293">
        <v>45351</v>
      </c>
      <c r="M100" s="218"/>
      <c r="N100" s="130"/>
      <c r="O100" s="121">
        <f t="shared" si="77"/>
        <v>4</v>
      </c>
      <c r="P100" s="121">
        <f t="shared" ca="1" si="78"/>
        <v>1</v>
      </c>
      <c r="Q100" s="121">
        <f t="shared" ca="1" si="79"/>
        <v>3</v>
      </c>
    </row>
    <row r="101" spans="1:31" ht="43.2">
      <c r="A101" s="121">
        <v>99</v>
      </c>
      <c r="B101" s="121" t="s">
        <v>240</v>
      </c>
      <c r="C101" s="149" t="s">
        <v>812</v>
      </c>
      <c r="D101" s="360" t="s">
        <v>813</v>
      </c>
      <c r="E101" s="565" t="s">
        <v>277</v>
      </c>
      <c r="F101" s="331" t="s">
        <v>270</v>
      </c>
      <c r="I101" s="335">
        <v>45356</v>
      </c>
      <c r="J101" s="335">
        <v>45358</v>
      </c>
      <c r="K101" s="335">
        <v>45367</v>
      </c>
      <c r="L101" s="335">
        <v>45367</v>
      </c>
      <c r="M101" s="218"/>
      <c r="N101" s="130"/>
      <c r="O101" s="121">
        <f t="shared" si="77"/>
        <v>3</v>
      </c>
      <c r="P101" s="121">
        <f t="shared" ca="1" si="78"/>
        <v>1</v>
      </c>
      <c r="Q101" s="121">
        <f t="shared" ca="1" si="79"/>
        <v>2</v>
      </c>
    </row>
    <row r="102" spans="1:31">
      <c r="A102" s="121">
        <v>100</v>
      </c>
      <c r="B102" s="121" t="s">
        <v>411</v>
      </c>
      <c r="C102" s="149"/>
      <c r="D102" s="360" t="s">
        <v>814</v>
      </c>
      <c r="E102" s="330" t="s">
        <v>246</v>
      </c>
      <c r="F102" s="331" t="s">
        <v>270</v>
      </c>
      <c r="I102" s="293">
        <v>45363</v>
      </c>
      <c r="J102" s="293">
        <v>45364</v>
      </c>
      <c r="K102" s="293">
        <v>45363</v>
      </c>
      <c r="L102" s="335">
        <v>45370</v>
      </c>
      <c r="M102" s="218"/>
      <c r="N102" s="130"/>
      <c r="O102" s="121">
        <f t="shared" ref="O102:O104" si="80">IF(IF(I102="",0,IF(J102="",0,J102-I102))="",0,J102-I102+1)</f>
        <v>2</v>
      </c>
      <c r="P102" s="121">
        <f t="shared" ref="P102:P104" ca="1" si="81">IF(K102="",0,IF(L102="",TODAY()-K102,L102-K102+1))</f>
        <v>8</v>
      </c>
      <c r="Q102" s="121">
        <f t="shared" ref="Q102:Q104" ca="1" si="82">IF(P102=0,0,O102-P102)</f>
        <v>-6</v>
      </c>
    </row>
    <row r="103" spans="1:31" ht="28.8">
      <c r="A103" s="121">
        <v>101</v>
      </c>
      <c r="B103" s="121" t="s">
        <v>411</v>
      </c>
      <c r="C103" s="149" t="s">
        <v>815</v>
      </c>
      <c r="D103" s="177" t="s">
        <v>816</v>
      </c>
      <c r="E103" s="330" t="s">
        <v>246</v>
      </c>
      <c r="F103" s="331" t="s">
        <v>270</v>
      </c>
      <c r="I103" s="335">
        <v>45370</v>
      </c>
      <c r="J103" s="335">
        <v>45371</v>
      </c>
      <c r="K103" s="335">
        <v>45370</v>
      </c>
      <c r="L103" s="293">
        <v>45372</v>
      </c>
      <c r="M103" s="218"/>
      <c r="N103" s="130"/>
      <c r="O103" s="121">
        <f t="shared" si="80"/>
        <v>2</v>
      </c>
      <c r="P103" s="121">
        <f t="shared" ca="1" si="81"/>
        <v>3</v>
      </c>
      <c r="Q103" s="121">
        <f t="shared" ca="1" si="82"/>
        <v>-1</v>
      </c>
    </row>
    <row r="104" spans="1:31">
      <c r="A104" s="121">
        <v>102</v>
      </c>
      <c r="B104" s="330" t="s">
        <v>817</v>
      </c>
      <c r="C104" s="149"/>
      <c r="D104" s="177" t="s">
        <v>818</v>
      </c>
      <c r="E104" s="330" t="s">
        <v>246</v>
      </c>
      <c r="F104" s="331" t="s">
        <v>270</v>
      </c>
      <c r="I104" s="335">
        <v>45383</v>
      </c>
      <c r="J104" s="335">
        <v>45383</v>
      </c>
      <c r="K104" s="335">
        <v>45383</v>
      </c>
      <c r="L104" s="335">
        <v>45384</v>
      </c>
      <c r="M104" s="218"/>
      <c r="N104" s="130"/>
      <c r="O104" s="121">
        <f t="shared" si="80"/>
        <v>1</v>
      </c>
      <c r="P104" s="121">
        <f t="shared" ca="1" si="81"/>
        <v>2</v>
      </c>
      <c r="Q104" s="121">
        <f t="shared" ca="1" si="82"/>
        <v>-1</v>
      </c>
    </row>
    <row r="105" spans="1:31" ht="43.2">
      <c r="A105" s="121">
        <v>103</v>
      </c>
      <c r="B105" s="121" t="s">
        <v>240</v>
      </c>
      <c r="C105" s="149" t="s">
        <v>819</v>
      </c>
      <c r="D105" s="177" t="s">
        <v>820</v>
      </c>
      <c r="E105" s="565" t="s">
        <v>279</v>
      </c>
      <c r="F105" s="331" t="s">
        <v>270</v>
      </c>
      <c r="I105" s="335">
        <v>45384</v>
      </c>
      <c r="J105" s="335">
        <v>45384</v>
      </c>
      <c r="K105" s="335">
        <v>45384</v>
      </c>
      <c r="L105" s="335">
        <v>45384</v>
      </c>
      <c r="M105" s="218"/>
      <c r="N105" s="130"/>
      <c r="O105" s="121">
        <f>IF(IF(I105="",0,IF(J105="",0,J105-I105))="",0,J105-I105+1)</f>
        <v>1</v>
      </c>
      <c r="P105" s="121">
        <f ca="1">IF(K105="",0,IF(L105="",TODAY()-K105,L105-K105+1))</f>
        <v>1</v>
      </c>
      <c r="Q105" s="121">
        <f ca="1">IF(P105=0,0,O105-P105)</f>
        <v>0</v>
      </c>
    </row>
    <row r="106" spans="1:31" ht="43.2">
      <c r="A106" s="121">
        <v>104</v>
      </c>
      <c r="B106" s="330" t="s">
        <v>258</v>
      </c>
      <c r="C106" s="149" t="s">
        <v>623</v>
      </c>
      <c r="D106" s="177" t="s">
        <v>821</v>
      </c>
      <c r="E106" s="330" t="s">
        <v>246</v>
      </c>
      <c r="F106" s="331" t="s">
        <v>270</v>
      </c>
      <c r="I106" s="335">
        <v>45387</v>
      </c>
      <c r="J106" s="335">
        <v>45388</v>
      </c>
      <c r="K106" s="335">
        <v>45387</v>
      </c>
      <c r="L106" s="335">
        <v>45391</v>
      </c>
      <c r="M106" s="218"/>
      <c r="N106" s="130"/>
      <c r="O106" s="121">
        <f>IF(IF(I106="",0,IF(J106="",0,J106-I106))="",0,J106-I106+1)</f>
        <v>2</v>
      </c>
      <c r="P106" s="121">
        <f ca="1">IF(K106="",0,IF(L106="",TODAY()-K106,L106-K106+1))</f>
        <v>5</v>
      </c>
      <c r="Q106" s="121">
        <f ca="1">IF(P106=0,0,O106-P106)</f>
        <v>-3</v>
      </c>
    </row>
    <row r="107" spans="1:31" ht="28.8">
      <c r="A107" s="121">
        <v>105</v>
      </c>
      <c r="B107" s="121" t="s">
        <v>240</v>
      </c>
      <c r="C107" s="149" t="s">
        <v>822</v>
      </c>
      <c r="D107" s="286" t="s">
        <v>823</v>
      </c>
      <c r="E107" s="648" t="s">
        <v>274</v>
      </c>
      <c r="F107" s="687" t="s">
        <v>279</v>
      </c>
      <c r="G107" s="131"/>
      <c r="H107" s="131"/>
      <c r="I107" s="466">
        <v>45391</v>
      </c>
      <c r="J107" s="466">
        <v>45392</v>
      </c>
      <c r="K107" s="466">
        <v>45392</v>
      </c>
      <c r="L107" s="466">
        <v>45393</v>
      </c>
      <c r="M107" s="285"/>
      <c r="N107" s="163"/>
      <c r="O107" s="131">
        <f>IF(IF(I107="",0,IF(J107="",0,J107-I107))="",0,J107-I107+1)</f>
        <v>2</v>
      </c>
      <c r="P107" s="131">
        <f ca="1">IF(K107="",0,IF(L107="",TODAY()-K107,L107-K107+1))</f>
        <v>2</v>
      </c>
      <c r="Q107" s="131">
        <f ca="1">IF(P107=0,0,O107-P107)</f>
        <v>0</v>
      </c>
      <c r="R107" s="131"/>
    </row>
    <row r="108" spans="1:31" ht="28.8">
      <c r="A108" s="121">
        <v>106</v>
      </c>
      <c r="B108" s="330" t="s">
        <v>258</v>
      </c>
      <c r="C108" s="266" t="s">
        <v>623</v>
      </c>
      <c r="D108" s="177" t="s">
        <v>824</v>
      </c>
      <c r="E108" s="330"/>
      <c r="F108" s="331" t="s">
        <v>270</v>
      </c>
      <c r="I108" s="335">
        <v>45393</v>
      </c>
      <c r="J108" s="335">
        <v>45402</v>
      </c>
      <c r="K108" s="335">
        <v>45393</v>
      </c>
      <c r="L108" s="335">
        <v>45415</v>
      </c>
      <c r="M108" s="218"/>
      <c r="N108" s="130"/>
      <c r="O108" s="121">
        <f>IF(IF(I108="",0,IF(J108="",0,J108-I108))="",0,J108-I108+1)</f>
        <v>10</v>
      </c>
      <c r="P108" s="121">
        <f ca="1">IF(K108="",0,IF(L108="",TODAY()-K108,L108-K108+1))</f>
        <v>23</v>
      </c>
      <c r="Q108" s="121">
        <f ca="1">IF(P108=0,0,O108-P108)</f>
        <v>-13</v>
      </c>
      <c r="S108" s="170"/>
    </row>
    <row r="109" spans="1:31" ht="28.8">
      <c r="A109" s="121">
        <v>107</v>
      </c>
      <c r="B109" s="330" t="s">
        <v>258</v>
      </c>
      <c r="C109" s="277"/>
      <c r="D109" s="286" t="s">
        <v>825</v>
      </c>
      <c r="E109" s="648" t="s">
        <v>274</v>
      </c>
      <c r="F109" s="687" t="s">
        <v>270</v>
      </c>
      <c r="G109" s="131"/>
      <c r="H109" s="131"/>
      <c r="I109" s="466">
        <v>45413</v>
      </c>
      <c r="J109" s="466">
        <v>45414</v>
      </c>
      <c r="K109" s="466">
        <v>45414</v>
      </c>
      <c r="L109" s="466">
        <v>45416</v>
      </c>
      <c r="M109" s="285"/>
      <c r="N109" s="163"/>
      <c r="S109" s="170"/>
    </row>
    <row r="110" spans="1:31" ht="28.8">
      <c r="A110" s="174">
        <v>108</v>
      </c>
      <c r="B110" s="306" t="s">
        <v>258</v>
      </c>
      <c r="C110" s="177" t="s">
        <v>623</v>
      </c>
      <c r="D110" s="174" t="s">
        <v>826</v>
      </c>
      <c r="E110" s="174" t="s">
        <v>277</v>
      </c>
      <c r="F110" s="331" t="s">
        <v>270</v>
      </c>
      <c r="G110" s="335">
        <v>45416</v>
      </c>
      <c r="H110" s="335">
        <v>45419</v>
      </c>
      <c r="I110" s="335">
        <v>45416</v>
      </c>
      <c r="J110" s="335">
        <v>45419</v>
      </c>
      <c r="K110" s="335">
        <v>45416</v>
      </c>
      <c r="L110" s="335">
        <v>45426</v>
      </c>
      <c r="M110" s="174" t="s">
        <v>160</v>
      </c>
      <c r="N110" s="174" t="s">
        <v>160</v>
      </c>
      <c r="O110" s="639" t="s">
        <v>160</v>
      </c>
      <c r="P110" s="174" t="s">
        <v>160</v>
      </c>
      <c r="Q110" s="174" t="s">
        <v>160</v>
      </c>
      <c r="R110" s="174" t="s">
        <v>160</v>
      </c>
      <c r="S110" s="639" t="s">
        <v>160</v>
      </c>
      <c r="T110" s="174" t="s">
        <v>160</v>
      </c>
      <c r="U110" s="174" t="s">
        <v>160</v>
      </c>
      <c r="V110" s="174" t="s">
        <v>160</v>
      </c>
      <c r="W110" s="174" t="s">
        <v>160</v>
      </c>
      <c r="X110" s="174" t="s">
        <v>160</v>
      </c>
      <c r="Y110" s="174" t="s">
        <v>160</v>
      </c>
      <c r="Z110" s="174" t="s">
        <v>160</v>
      </c>
      <c r="AA110" s="174" t="s">
        <v>160</v>
      </c>
      <c r="AB110" s="174" t="s">
        <v>160</v>
      </c>
      <c r="AC110" s="174" t="s">
        <v>160</v>
      </c>
      <c r="AD110" s="174" t="s">
        <v>160</v>
      </c>
      <c r="AE110" s="174" t="s">
        <v>160</v>
      </c>
    </row>
    <row r="111" spans="1:31" ht="28.8">
      <c r="A111" s="174">
        <v>109</v>
      </c>
      <c r="B111" s="306" t="s">
        <v>258</v>
      </c>
      <c r="C111" s="177" t="s">
        <v>623</v>
      </c>
      <c r="D111" s="177" t="s">
        <v>827</v>
      </c>
      <c r="E111" s="330" t="s">
        <v>274</v>
      </c>
      <c r="F111" s="331" t="s">
        <v>270</v>
      </c>
      <c r="G111" s="335"/>
      <c r="H111" s="335"/>
      <c r="I111" s="335">
        <v>45426</v>
      </c>
      <c r="J111" s="335">
        <v>45426</v>
      </c>
      <c r="K111" s="335">
        <v>45426</v>
      </c>
      <c r="L111" s="335">
        <v>45428</v>
      </c>
      <c r="M111" s="174"/>
      <c r="N111" s="174"/>
      <c r="O111" s="639"/>
      <c r="P111" s="174"/>
      <c r="Q111" s="174"/>
      <c r="R111" s="174"/>
      <c r="S111" s="639"/>
      <c r="T111" s="174"/>
      <c r="U111" s="174"/>
      <c r="V111" s="174"/>
      <c r="W111" s="174"/>
      <c r="X111" s="174"/>
      <c r="Y111" s="174"/>
      <c r="Z111" s="174"/>
      <c r="AA111" s="174"/>
      <c r="AB111" s="174"/>
      <c r="AC111" s="174"/>
      <c r="AD111" s="174"/>
      <c r="AE111" s="174"/>
    </row>
    <row r="112" spans="1:31">
      <c r="A112" s="174">
        <v>110</v>
      </c>
      <c r="B112" s="306"/>
      <c r="C112" s="177"/>
      <c r="D112" s="174" t="s">
        <v>828</v>
      </c>
      <c r="E112" s="330" t="s">
        <v>246</v>
      </c>
      <c r="F112" s="331" t="s">
        <v>270</v>
      </c>
      <c r="G112" s="335"/>
      <c r="H112" s="335"/>
      <c r="I112" s="335">
        <v>45428</v>
      </c>
      <c r="J112" s="335">
        <v>45429</v>
      </c>
      <c r="K112" s="335">
        <v>45428</v>
      </c>
      <c r="L112" s="335">
        <v>45433</v>
      </c>
      <c r="M112" s="174"/>
      <c r="N112" s="174"/>
      <c r="O112" s="639"/>
      <c r="P112" s="174"/>
      <c r="Q112" s="174"/>
      <c r="R112" s="174"/>
      <c r="S112" s="639"/>
      <c r="T112" s="174"/>
      <c r="U112" s="174"/>
      <c r="V112" s="174"/>
      <c r="W112" s="174"/>
      <c r="X112" s="174"/>
      <c r="Y112" s="174"/>
      <c r="Z112" s="174"/>
      <c r="AA112" s="174"/>
      <c r="AB112" s="174"/>
      <c r="AC112" s="174"/>
      <c r="AD112" s="174"/>
      <c r="AE112" s="174"/>
    </row>
    <row r="113" spans="1:33" ht="43.2">
      <c r="A113" s="218">
        <v>111</v>
      </c>
      <c r="B113" s="263" t="s">
        <v>258</v>
      </c>
      <c r="C113" s="360" t="s">
        <v>623</v>
      </c>
      <c r="D113" s="360" t="s">
        <v>167</v>
      </c>
      <c r="E113" s="330" t="s">
        <v>274</v>
      </c>
      <c r="F113" s="573" t="s">
        <v>276</v>
      </c>
      <c r="G113" s="293"/>
      <c r="H113" s="293"/>
      <c r="I113" s="293">
        <v>45433</v>
      </c>
      <c r="J113" s="293">
        <v>45435</v>
      </c>
      <c r="K113" s="293">
        <v>45433</v>
      </c>
      <c r="L113" s="218"/>
      <c r="M113" s="218"/>
      <c r="N113" s="218"/>
      <c r="O113" s="734"/>
      <c r="P113" s="218"/>
      <c r="Q113" s="218"/>
      <c r="R113" s="218"/>
      <c r="S113" s="734"/>
      <c r="T113" s="218"/>
      <c r="U113" s="218"/>
      <c r="V113" s="218"/>
      <c r="W113" s="218"/>
      <c r="X113" s="218"/>
      <c r="Y113" s="218"/>
      <c r="Z113" s="218"/>
      <c r="AA113" s="218"/>
      <c r="AB113" s="218"/>
      <c r="AC113" s="218"/>
      <c r="AD113" s="218"/>
      <c r="AE113" s="218"/>
    </row>
    <row r="114" spans="1:33">
      <c r="B114" s="465" t="s">
        <v>240</v>
      </c>
      <c r="D114" s="149" t="s">
        <v>829</v>
      </c>
      <c r="E114" s="330" t="s">
        <v>271</v>
      </c>
      <c r="F114" s="330" t="s">
        <v>291</v>
      </c>
      <c r="J114" s="148"/>
      <c r="M114" s="130"/>
      <c r="N114" s="130"/>
      <c r="O114" s="170"/>
      <c r="S114" s="170"/>
    </row>
    <row r="115" spans="1:33" ht="28.8">
      <c r="B115" s="638" t="s">
        <v>258</v>
      </c>
      <c r="C115" s="330"/>
      <c r="D115" s="326" t="s">
        <v>830</v>
      </c>
      <c r="E115" s="330" t="s">
        <v>287</v>
      </c>
      <c r="F115" s="332" t="s">
        <v>291</v>
      </c>
      <c r="I115" s="148"/>
      <c r="J115" s="148"/>
      <c r="M115" s="130"/>
      <c r="N115" s="130"/>
      <c r="O115" s="170"/>
      <c r="S115" s="170"/>
    </row>
    <row r="116" spans="1:33">
      <c r="B116" s="638" t="s">
        <v>258</v>
      </c>
      <c r="C116" s="330"/>
      <c r="D116" s="326" t="s">
        <v>831</v>
      </c>
      <c r="E116" s="330" t="s">
        <v>287</v>
      </c>
      <c r="F116" s="332" t="s">
        <v>291</v>
      </c>
      <c r="I116" s="148"/>
      <c r="J116" s="148"/>
      <c r="M116" s="130"/>
      <c r="N116" s="130"/>
      <c r="O116" s="170"/>
      <c r="S116" s="170"/>
    </row>
    <row r="117" spans="1:33">
      <c r="B117" s="638" t="s">
        <v>258</v>
      </c>
      <c r="C117" s="330"/>
      <c r="D117" s="326" t="s">
        <v>832</v>
      </c>
      <c r="E117" s="330" t="s">
        <v>287</v>
      </c>
      <c r="F117" s="332" t="s">
        <v>291</v>
      </c>
      <c r="I117" s="148"/>
      <c r="J117" s="148"/>
      <c r="M117" s="130"/>
      <c r="N117" s="130"/>
      <c r="O117" s="170"/>
      <c r="S117" s="170"/>
    </row>
    <row r="118" spans="1:33">
      <c r="B118" s="638" t="s">
        <v>258</v>
      </c>
      <c r="C118" s="330"/>
      <c r="D118" s="326" t="s">
        <v>833</v>
      </c>
      <c r="E118" s="330" t="s">
        <v>287</v>
      </c>
      <c r="F118" s="332" t="s">
        <v>291</v>
      </c>
      <c r="I118" s="148"/>
      <c r="J118" s="148"/>
      <c r="M118" s="130"/>
      <c r="N118" s="130"/>
      <c r="O118" s="170"/>
      <c r="S118" s="170"/>
    </row>
    <row r="119" spans="1:33" ht="28.8">
      <c r="B119" s="638" t="s">
        <v>258</v>
      </c>
      <c r="C119" s="330"/>
      <c r="D119" s="326" t="s">
        <v>834</v>
      </c>
      <c r="E119" s="330" t="s">
        <v>287</v>
      </c>
      <c r="F119" s="332" t="s">
        <v>291</v>
      </c>
      <c r="I119" s="148"/>
      <c r="J119" s="148"/>
      <c r="M119" s="130"/>
      <c r="N119" s="130"/>
      <c r="O119" s="170"/>
      <c r="S119" s="170"/>
    </row>
    <row r="120" spans="1:33" ht="28.8">
      <c r="B120" s="330" t="s">
        <v>258</v>
      </c>
      <c r="C120" s="695"/>
      <c r="D120" s="688" t="s">
        <v>835</v>
      </c>
      <c r="E120" s="641" t="s">
        <v>287</v>
      </c>
      <c r="F120" s="689" t="s">
        <v>291</v>
      </c>
      <c r="G120" s="255"/>
      <c r="H120" s="255"/>
      <c r="I120" s="168"/>
      <c r="J120" s="168"/>
      <c r="K120" s="255"/>
      <c r="L120" s="255"/>
      <c r="M120" s="644"/>
      <c r="N120" s="644"/>
      <c r="S120" s="170"/>
    </row>
    <row r="121" spans="1:33" ht="28.8">
      <c r="B121" s="330" t="s">
        <v>258</v>
      </c>
      <c r="C121" s="330"/>
      <c r="D121" s="688" t="s">
        <v>836</v>
      </c>
      <c r="E121" s="641" t="s">
        <v>287</v>
      </c>
      <c r="F121" s="689" t="s">
        <v>291</v>
      </c>
      <c r="G121" s="255"/>
      <c r="H121" s="255"/>
      <c r="I121" s="168"/>
      <c r="J121" s="168"/>
      <c r="K121" s="255"/>
      <c r="L121" s="255"/>
      <c r="M121" s="644"/>
      <c r="N121" s="644"/>
      <c r="O121" s="255"/>
      <c r="P121" s="255"/>
      <c r="Q121" s="255"/>
      <c r="R121" s="255"/>
    </row>
    <row r="122" spans="1:33" ht="28.8">
      <c r="B122" s="330" t="s">
        <v>258</v>
      </c>
      <c r="C122" s="330"/>
      <c r="D122" s="326" t="s">
        <v>837</v>
      </c>
      <c r="E122" s="330" t="s">
        <v>774</v>
      </c>
      <c r="F122" s="332" t="s">
        <v>291</v>
      </c>
      <c r="I122" s="148"/>
      <c r="J122" s="148"/>
    </row>
    <row r="123" spans="1:33">
      <c r="A123" s="579"/>
      <c r="B123" s="330"/>
      <c r="C123" s="330"/>
      <c r="D123" s="330"/>
      <c r="E123" s="326"/>
      <c r="F123" s="330"/>
      <c r="G123" s="330"/>
      <c r="H123" s="330"/>
      <c r="I123" s="326"/>
      <c r="J123" s="330"/>
      <c r="K123" s="330"/>
      <c r="L123" s="327"/>
      <c r="M123" s="327"/>
      <c r="N123" s="330"/>
      <c r="O123" s="330"/>
      <c r="P123" s="330"/>
      <c r="Q123" s="330"/>
      <c r="R123" s="330"/>
      <c r="S123" s="330"/>
      <c r="T123" s="330"/>
      <c r="U123" s="330"/>
      <c r="V123" s="330"/>
      <c r="W123" s="330"/>
      <c r="X123" s="330"/>
      <c r="Y123" s="330"/>
      <c r="Z123" s="330"/>
      <c r="AA123" s="330"/>
      <c r="AB123" s="330"/>
      <c r="AC123" s="330"/>
      <c r="AD123" s="330"/>
      <c r="AE123" s="330"/>
      <c r="AF123" s="330"/>
      <c r="AG123" s="330"/>
    </row>
    <row r="124" spans="1:33">
      <c r="B124" s="330"/>
      <c r="C124" s="330"/>
      <c r="D124" s="330"/>
      <c r="E124" s="330"/>
      <c r="F124" s="330"/>
    </row>
    <row r="125" spans="1:33">
      <c r="B125" s="330"/>
      <c r="C125" s="330"/>
      <c r="D125" s="330"/>
      <c r="E125" s="330"/>
      <c r="F125" s="33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FFFF"/>
  </sheetPr>
  <dimension ref="A1:S90"/>
  <sheetViews>
    <sheetView workbookViewId="0">
      <pane ySplit="2" topLeftCell="A53" activePane="bottomLeft" state="frozen"/>
      <selection pane="bottomLeft" activeCell="J59" sqref="J59:L59"/>
    </sheetView>
  </sheetViews>
  <sheetFormatPr defaultColWidth="9.109375" defaultRowHeight="14.4"/>
  <cols>
    <col min="1" max="1" width="8.44140625" style="149" bestFit="1" customWidth="1"/>
    <col min="2" max="2" width="10.88671875" style="149" customWidth="1"/>
    <col min="3" max="3" width="15" style="149" bestFit="1" customWidth="1"/>
    <col min="4" max="4" width="48.109375" style="149" customWidth="1"/>
    <col min="5" max="5" width="16.5546875" style="149" customWidth="1"/>
    <col min="6" max="6" width="16.44140625" style="149" customWidth="1"/>
    <col min="7" max="7" width="10.88671875" style="149" hidden="1" customWidth="1"/>
    <col min="8" max="8" width="12.88671875" style="149" hidden="1" customWidth="1"/>
    <col min="9" max="9" width="14.33203125" style="149" hidden="1" customWidth="1"/>
    <col min="10" max="10" width="12.44140625" style="149" bestFit="1" customWidth="1"/>
    <col min="11" max="11" width="14.33203125" style="149" bestFit="1" customWidth="1"/>
    <col min="12" max="12" width="12.44140625" style="149" bestFit="1" customWidth="1"/>
    <col min="13" max="13" width="14.33203125" style="149" bestFit="1" customWidth="1"/>
    <col min="14" max="14" width="11.5546875" style="149" bestFit="1" customWidth="1"/>
    <col min="15" max="15" width="13.44140625" style="149" bestFit="1" customWidth="1"/>
    <col min="16" max="16" width="9" style="149" bestFit="1" customWidth="1"/>
    <col min="17" max="17" width="9.109375" style="149"/>
    <col min="18" max="18" width="9.5546875" style="149" bestFit="1" customWidth="1"/>
    <col min="19" max="19" width="22.5546875" style="149" bestFit="1" customWidth="1"/>
    <col min="20" max="16384" width="9.109375" style="149"/>
  </cols>
  <sheetData>
    <row r="1" spans="1:19">
      <c r="P1" s="149">
        <f>SUM(P3:P1070)</f>
        <v>248</v>
      </c>
      <c r="Q1" s="598">
        <f ca="1">SUM(Q3:Q1070)</f>
        <v>307</v>
      </c>
      <c r="R1" s="598">
        <f ca="1">SUM(R3:R1070)</f>
        <v>-63</v>
      </c>
    </row>
    <row r="2" spans="1:19">
      <c r="A2" s="599" t="s">
        <v>838</v>
      </c>
      <c r="B2" s="576" t="s">
        <v>221</v>
      </c>
      <c r="C2" s="576" t="s">
        <v>293</v>
      </c>
      <c r="D2" s="576" t="s">
        <v>294</v>
      </c>
      <c r="E2" s="576" t="s">
        <v>267</v>
      </c>
      <c r="F2" s="576" t="s">
        <v>266</v>
      </c>
      <c r="G2" s="576" t="s">
        <v>295</v>
      </c>
      <c r="H2" s="576" t="s">
        <v>296</v>
      </c>
      <c r="I2" s="576" t="s">
        <v>297</v>
      </c>
      <c r="J2" s="576" t="s">
        <v>298</v>
      </c>
      <c r="K2" s="576" t="s">
        <v>299</v>
      </c>
      <c r="L2" s="576" t="s">
        <v>300</v>
      </c>
      <c r="M2" s="576" t="s">
        <v>301</v>
      </c>
      <c r="N2" s="576" t="s">
        <v>302</v>
      </c>
      <c r="O2" s="576" t="s">
        <v>10</v>
      </c>
      <c r="P2" s="576" t="s">
        <v>303</v>
      </c>
      <c r="Q2" s="576" t="s">
        <v>304</v>
      </c>
      <c r="R2" s="576" t="s">
        <v>305</v>
      </c>
      <c r="S2" s="576" t="s">
        <v>306</v>
      </c>
    </row>
    <row r="3" spans="1:19" s="238" customFormat="1" ht="28.8">
      <c r="A3" s="238">
        <v>1</v>
      </c>
      <c r="B3" s="407" t="s">
        <v>265</v>
      </c>
      <c r="C3" s="407"/>
      <c r="D3" s="149" t="s">
        <v>839</v>
      </c>
      <c r="E3" s="569" t="s">
        <v>274</v>
      </c>
      <c r="F3" s="429" t="s">
        <v>279</v>
      </c>
      <c r="J3" s="351">
        <v>45090</v>
      </c>
      <c r="K3" s="351">
        <v>45090</v>
      </c>
      <c r="L3" s="351">
        <v>45090</v>
      </c>
      <c r="M3" s="351">
        <v>45090</v>
      </c>
      <c r="N3" s="198">
        <f>L3</f>
        <v>45090</v>
      </c>
      <c r="O3" s="198">
        <f>N3+P3-1</f>
        <v>45090</v>
      </c>
      <c r="P3" s="149">
        <f t="shared" ref="P3" si="0">IF(IF(J3="",0,IF(K3="",0,K3-J3))="",0,K3-J3+1)</f>
        <v>1</v>
      </c>
      <c r="Q3" s="408">
        <f t="shared" ref="Q3" ca="1" si="1">IF(L3="",0,IF(M3="",TODAY()-L3,M3-L3+1))</f>
        <v>1</v>
      </c>
      <c r="R3" s="408">
        <f t="shared" ref="R3" ca="1" si="2">IF(Q3=0,0,P3-Q3)</f>
        <v>0</v>
      </c>
    </row>
    <row r="4" spans="1:19" s="238" customFormat="1">
      <c r="A4" s="238">
        <v>2</v>
      </c>
      <c r="B4" s="407" t="s">
        <v>265</v>
      </c>
      <c r="C4" s="407"/>
      <c r="D4" s="149" t="s">
        <v>840</v>
      </c>
      <c r="E4" s="519" t="s">
        <v>274</v>
      </c>
      <c r="F4" s="429" t="s">
        <v>279</v>
      </c>
      <c r="J4" s="351">
        <v>45090</v>
      </c>
      <c r="K4" s="351">
        <v>45091</v>
      </c>
      <c r="L4" s="351">
        <v>45090</v>
      </c>
      <c r="M4" s="351">
        <v>45091</v>
      </c>
      <c r="N4" s="358">
        <f t="shared" ref="N4" si="3">IF(L4="",IF(M3="",O3+1,M3+1),L4)</f>
        <v>45090</v>
      </c>
      <c r="O4" s="358">
        <f t="shared" ref="O4" si="4">IF(N4="","",N4+P4-1)</f>
        <v>45091</v>
      </c>
      <c r="P4" s="149">
        <f t="shared" ref="P4:P22" si="5">IF(IF(J4="",0,IF(K4="",0,K4-J4))="",0,K4-J4+1)</f>
        <v>2</v>
      </c>
      <c r="Q4" s="408">
        <f t="shared" ref="Q4:Q22" ca="1" si="6">IF(L4="",0,IF(M4="",TODAY()-L4,M4-L4+1))</f>
        <v>2</v>
      </c>
      <c r="R4" s="408">
        <f t="shared" ref="R4:R22" ca="1" si="7">IF(Q4=0,0,P4-Q4)</f>
        <v>0</v>
      </c>
    </row>
    <row r="5" spans="1:19" s="238" customFormat="1">
      <c r="A5" s="238">
        <v>3</v>
      </c>
      <c r="B5" s="407" t="s">
        <v>841</v>
      </c>
      <c r="C5" s="407"/>
      <c r="D5" s="149" t="s">
        <v>842</v>
      </c>
      <c r="E5" s="519" t="s">
        <v>274</v>
      </c>
      <c r="F5" s="429" t="s">
        <v>279</v>
      </c>
      <c r="J5" s="351">
        <v>45092</v>
      </c>
      <c r="K5" s="351">
        <v>45098</v>
      </c>
      <c r="L5" s="351">
        <v>45092</v>
      </c>
      <c r="M5" s="351">
        <v>45098</v>
      </c>
      <c r="N5" s="358">
        <f t="shared" ref="N5:N25" si="8">IF(L5="",IF(M4="",O4+1,M4+1),L5)</f>
        <v>45092</v>
      </c>
      <c r="O5" s="358">
        <f t="shared" ref="O5:O25" si="9">IF(N5="","",N5+P5-1)</f>
        <v>45098</v>
      </c>
      <c r="P5" s="149">
        <f t="shared" si="5"/>
        <v>7</v>
      </c>
      <c r="Q5" s="408">
        <f t="shared" ca="1" si="6"/>
        <v>7</v>
      </c>
      <c r="R5" s="408">
        <f t="shared" ca="1" si="7"/>
        <v>0</v>
      </c>
    </row>
    <row r="6" spans="1:19" s="238" customFormat="1" ht="28.8">
      <c r="A6" s="238">
        <v>4</v>
      </c>
      <c r="B6" s="407" t="s">
        <v>841</v>
      </c>
      <c r="C6" s="407"/>
      <c r="D6" s="149" t="s">
        <v>843</v>
      </c>
      <c r="E6" s="519" t="s">
        <v>274</v>
      </c>
      <c r="F6" s="429" t="s">
        <v>279</v>
      </c>
      <c r="J6" s="351">
        <v>45099</v>
      </c>
      <c r="K6" s="351">
        <v>45104</v>
      </c>
      <c r="L6" s="351">
        <v>45103</v>
      </c>
      <c r="M6" s="351">
        <v>45104</v>
      </c>
      <c r="N6" s="358">
        <f t="shared" si="8"/>
        <v>45103</v>
      </c>
      <c r="O6" s="358">
        <f t="shared" si="9"/>
        <v>45108</v>
      </c>
      <c r="P6" s="149">
        <f t="shared" si="5"/>
        <v>6</v>
      </c>
      <c r="Q6" s="408">
        <f t="shared" ca="1" si="6"/>
        <v>2</v>
      </c>
      <c r="R6" s="408">
        <f t="shared" ca="1" si="7"/>
        <v>4</v>
      </c>
    </row>
    <row r="7" spans="1:19" s="238" customFormat="1" ht="28.8">
      <c r="A7" s="238">
        <v>5</v>
      </c>
      <c r="B7" s="407" t="s">
        <v>841</v>
      </c>
      <c r="C7" s="407" t="s">
        <v>844</v>
      </c>
      <c r="D7" s="149" t="s">
        <v>845</v>
      </c>
      <c r="E7" s="519" t="s">
        <v>274</v>
      </c>
      <c r="F7" s="429" t="s">
        <v>279</v>
      </c>
      <c r="J7" s="351">
        <v>45105</v>
      </c>
      <c r="K7" s="351">
        <v>45106</v>
      </c>
      <c r="L7" s="351">
        <v>45106</v>
      </c>
      <c r="M7" s="351">
        <v>45110</v>
      </c>
      <c r="N7" s="358">
        <f t="shared" si="8"/>
        <v>45106</v>
      </c>
      <c r="O7" s="358">
        <f t="shared" si="9"/>
        <v>45107</v>
      </c>
      <c r="P7" s="149">
        <f t="shared" si="5"/>
        <v>2</v>
      </c>
      <c r="Q7" s="408">
        <f t="shared" ca="1" si="6"/>
        <v>5</v>
      </c>
      <c r="R7" s="408">
        <f t="shared" ca="1" si="7"/>
        <v>-3</v>
      </c>
    </row>
    <row r="8" spans="1:19" s="238" customFormat="1" ht="28.8">
      <c r="A8" s="238">
        <v>6</v>
      </c>
      <c r="B8" s="407" t="s">
        <v>841</v>
      </c>
      <c r="C8" s="407" t="s">
        <v>844</v>
      </c>
      <c r="D8" s="149" t="s">
        <v>846</v>
      </c>
      <c r="E8" s="519" t="s">
        <v>274</v>
      </c>
      <c r="F8" s="429" t="s">
        <v>279</v>
      </c>
      <c r="J8" s="198">
        <v>45107</v>
      </c>
      <c r="K8" s="198">
        <v>45110</v>
      </c>
      <c r="L8" s="351">
        <v>45118</v>
      </c>
      <c r="M8" s="351">
        <v>45124</v>
      </c>
      <c r="N8" s="358">
        <f t="shared" si="8"/>
        <v>45118</v>
      </c>
      <c r="O8" s="358">
        <f t="shared" si="9"/>
        <v>45121</v>
      </c>
      <c r="P8" s="149">
        <f t="shared" si="5"/>
        <v>4</v>
      </c>
      <c r="Q8" s="408">
        <f t="shared" ca="1" si="6"/>
        <v>7</v>
      </c>
      <c r="R8" s="408">
        <f t="shared" ca="1" si="7"/>
        <v>-3</v>
      </c>
    </row>
    <row r="9" spans="1:19" s="238" customFormat="1" ht="28.8">
      <c r="A9" s="238">
        <v>7</v>
      </c>
      <c r="B9" s="407" t="s">
        <v>841</v>
      </c>
      <c r="C9" s="407" t="s">
        <v>844</v>
      </c>
      <c r="D9" s="519" t="s">
        <v>847</v>
      </c>
      <c r="E9" s="519" t="s">
        <v>282</v>
      </c>
      <c r="F9" s="429" t="s">
        <v>279</v>
      </c>
      <c r="J9" s="198">
        <v>45111</v>
      </c>
      <c r="K9" s="198">
        <v>45115</v>
      </c>
      <c r="L9" s="351">
        <v>45113</v>
      </c>
      <c r="M9" s="198">
        <v>45117</v>
      </c>
      <c r="N9" s="358">
        <f t="shared" si="8"/>
        <v>45113</v>
      </c>
      <c r="O9" s="358">
        <f t="shared" si="9"/>
        <v>45117</v>
      </c>
      <c r="P9" s="149">
        <f t="shared" si="5"/>
        <v>5</v>
      </c>
      <c r="Q9" s="408">
        <f t="shared" ca="1" si="6"/>
        <v>5</v>
      </c>
      <c r="R9" s="408">
        <f t="shared" ca="1" si="7"/>
        <v>0</v>
      </c>
    </row>
    <row r="10" spans="1:19" s="238" customFormat="1" ht="28.8">
      <c r="A10" s="238">
        <v>8</v>
      </c>
      <c r="B10" s="407" t="s">
        <v>400</v>
      </c>
      <c r="C10" s="407"/>
      <c r="D10" s="519" t="s">
        <v>848</v>
      </c>
      <c r="E10" s="519" t="s">
        <v>400</v>
      </c>
      <c r="F10" s="429" t="s">
        <v>270</v>
      </c>
      <c r="J10" s="351">
        <v>45126</v>
      </c>
      <c r="K10" s="198">
        <v>45147</v>
      </c>
      <c r="L10" s="351">
        <v>45126</v>
      </c>
      <c r="M10" s="198">
        <v>45147</v>
      </c>
      <c r="N10" s="358">
        <f t="shared" si="8"/>
        <v>45126</v>
      </c>
      <c r="O10" s="358">
        <f t="shared" si="9"/>
        <v>45147</v>
      </c>
      <c r="P10" s="149">
        <f t="shared" si="5"/>
        <v>22</v>
      </c>
      <c r="Q10" s="408">
        <f t="shared" ca="1" si="6"/>
        <v>22</v>
      </c>
      <c r="R10" s="408">
        <f t="shared" ca="1" si="7"/>
        <v>0</v>
      </c>
    </row>
    <row r="11" spans="1:19" s="238" customFormat="1">
      <c r="A11" s="238">
        <v>9</v>
      </c>
      <c r="B11" s="407" t="s">
        <v>231</v>
      </c>
      <c r="C11" s="407" t="s">
        <v>849</v>
      </c>
      <c r="D11" s="519" t="s">
        <v>850</v>
      </c>
      <c r="E11" s="519" t="s">
        <v>409</v>
      </c>
      <c r="F11" s="429" t="s">
        <v>279</v>
      </c>
      <c r="J11" s="351">
        <v>45149</v>
      </c>
      <c r="K11" s="198">
        <v>45166</v>
      </c>
      <c r="L11" s="351">
        <v>45149</v>
      </c>
      <c r="M11" s="198">
        <v>45166</v>
      </c>
      <c r="N11" s="358">
        <f t="shared" si="8"/>
        <v>45149</v>
      </c>
      <c r="O11" s="358">
        <f t="shared" si="9"/>
        <v>45166</v>
      </c>
      <c r="P11" s="149">
        <f t="shared" si="5"/>
        <v>18</v>
      </c>
      <c r="Q11" s="408">
        <f t="shared" ca="1" si="6"/>
        <v>18</v>
      </c>
      <c r="R11" s="408">
        <f t="shared" ca="1" si="7"/>
        <v>0</v>
      </c>
    </row>
    <row r="12" spans="1:19" s="238" customFormat="1">
      <c r="A12" s="238">
        <v>10</v>
      </c>
      <c r="B12" s="407" t="s">
        <v>231</v>
      </c>
      <c r="C12" s="407" t="s">
        <v>849</v>
      </c>
      <c r="D12" s="519" t="s">
        <v>851</v>
      </c>
      <c r="E12" s="519" t="s">
        <v>216</v>
      </c>
      <c r="F12" s="429" t="s">
        <v>279</v>
      </c>
      <c r="J12" s="198">
        <v>45166</v>
      </c>
      <c r="K12" s="198">
        <v>45169</v>
      </c>
      <c r="L12" s="198">
        <v>45169</v>
      </c>
      <c r="M12" s="198">
        <v>45171</v>
      </c>
      <c r="N12" s="358">
        <f t="shared" si="8"/>
        <v>45169</v>
      </c>
      <c r="O12" s="358">
        <f t="shared" si="9"/>
        <v>45172</v>
      </c>
      <c r="P12" s="149">
        <f t="shared" si="5"/>
        <v>4</v>
      </c>
      <c r="Q12" s="408">
        <f t="shared" ca="1" si="6"/>
        <v>3</v>
      </c>
      <c r="R12" s="408">
        <f t="shared" ca="1" si="7"/>
        <v>1</v>
      </c>
    </row>
    <row r="13" spans="1:19" s="238" customFormat="1">
      <c r="A13" s="238">
        <v>11</v>
      </c>
      <c r="B13" s="407" t="s">
        <v>231</v>
      </c>
      <c r="C13" s="407" t="s">
        <v>852</v>
      </c>
      <c r="D13" s="519" t="s">
        <v>853</v>
      </c>
      <c r="E13" s="519" t="s">
        <v>274</v>
      </c>
      <c r="F13" s="429" t="s">
        <v>279</v>
      </c>
      <c r="J13" s="198">
        <v>45173</v>
      </c>
      <c r="K13" s="198">
        <v>45174</v>
      </c>
      <c r="L13" s="198">
        <v>45173</v>
      </c>
      <c r="M13" s="198">
        <v>45174</v>
      </c>
      <c r="N13" s="358">
        <f t="shared" si="8"/>
        <v>45173</v>
      </c>
      <c r="O13" s="358">
        <f t="shared" si="9"/>
        <v>45174</v>
      </c>
      <c r="P13" s="149">
        <f t="shared" si="5"/>
        <v>2</v>
      </c>
      <c r="Q13" s="408">
        <f t="shared" ca="1" si="6"/>
        <v>2</v>
      </c>
      <c r="R13" s="408">
        <f t="shared" ca="1" si="7"/>
        <v>0</v>
      </c>
    </row>
    <row r="14" spans="1:19" s="238" customFormat="1" ht="28.8">
      <c r="A14" s="238">
        <v>12</v>
      </c>
      <c r="B14" s="407" t="s">
        <v>231</v>
      </c>
      <c r="C14" s="407" t="s">
        <v>854</v>
      </c>
      <c r="D14" s="149" t="s">
        <v>855</v>
      </c>
      <c r="E14" s="519" t="s">
        <v>274</v>
      </c>
      <c r="F14" s="368" t="s">
        <v>270</v>
      </c>
      <c r="J14" s="198">
        <v>45175</v>
      </c>
      <c r="K14" s="198">
        <v>45179</v>
      </c>
      <c r="L14" s="198">
        <v>45174</v>
      </c>
      <c r="M14" s="198">
        <v>45182</v>
      </c>
      <c r="N14" s="358">
        <f t="shared" si="8"/>
        <v>45174</v>
      </c>
      <c r="O14" s="358">
        <f t="shared" si="9"/>
        <v>45178</v>
      </c>
      <c r="P14" s="149">
        <f t="shared" si="5"/>
        <v>5</v>
      </c>
      <c r="Q14" s="408">
        <f t="shared" ca="1" si="6"/>
        <v>9</v>
      </c>
      <c r="R14" s="408">
        <f t="shared" ca="1" si="7"/>
        <v>-4</v>
      </c>
    </row>
    <row r="15" spans="1:19" s="238" customFormat="1" ht="28.8">
      <c r="A15" s="238">
        <v>13</v>
      </c>
      <c r="B15" s="407" t="s">
        <v>231</v>
      </c>
      <c r="C15" s="407" t="s">
        <v>849</v>
      </c>
      <c r="D15" s="149" t="s">
        <v>856</v>
      </c>
      <c r="E15" s="519" t="s">
        <v>274</v>
      </c>
      <c r="F15" s="429" t="s">
        <v>279</v>
      </c>
      <c r="J15" s="198">
        <v>45180</v>
      </c>
      <c r="K15" s="198">
        <v>45182</v>
      </c>
      <c r="L15" s="198">
        <v>45183</v>
      </c>
      <c r="M15" s="198">
        <v>45183</v>
      </c>
      <c r="N15" s="358">
        <f t="shared" si="8"/>
        <v>45183</v>
      </c>
      <c r="O15" s="358">
        <f t="shared" si="9"/>
        <v>45185</v>
      </c>
      <c r="P15" s="149">
        <f t="shared" si="5"/>
        <v>3</v>
      </c>
      <c r="Q15" s="408">
        <f t="shared" ca="1" si="6"/>
        <v>1</v>
      </c>
      <c r="R15" s="408">
        <f t="shared" ca="1" si="7"/>
        <v>2</v>
      </c>
    </row>
    <row r="16" spans="1:19" s="238" customFormat="1">
      <c r="A16" s="238">
        <v>14</v>
      </c>
      <c r="B16" s="407" t="s">
        <v>231</v>
      </c>
      <c r="C16" s="407" t="s">
        <v>849</v>
      </c>
      <c r="D16" s="149" t="s">
        <v>857</v>
      </c>
      <c r="E16" s="519" t="s">
        <v>274</v>
      </c>
      <c r="F16" s="429" t="s">
        <v>279</v>
      </c>
      <c r="J16" s="198">
        <v>45183</v>
      </c>
      <c r="K16" s="198">
        <v>45189</v>
      </c>
      <c r="L16" s="198">
        <v>45184</v>
      </c>
      <c r="M16" s="198">
        <v>45188</v>
      </c>
      <c r="N16" s="358">
        <f t="shared" si="8"/>
        <v>45184</v>
      </c>
      <c r="O16" s="358">
        <f t="shared" si="9"/>
        <v>45190</v>
      </c>
      <c r="P16" s="149">
        <f t="shared" si="5"/>
        <v>7</v>
      </c>
      <c r="Q16" s="408">
        <f t="shared" ca="1" si="6"/>
        <v>5</v>
      </c>
      <c r="R16" s="408">
        <f t="shared" ca="1" si="7"/>
        <v>2</v>
      </c>
    </row>
    <row r="17" spans="1:18" s="238" customFormat="1" ht="28.8">
      <c r="A17" s="238">
        <v>15</v>
      </c>
      <c r="B17" s="407" t="s">
        <v>231</v>
      </c>
      <c r="C17" s="407" t="s">
        <v>854</v>
      </c>
      <c r="D17" s="149" t="s">
        <v>858</v>
      </c>
      <c r="E17" s="417" t="s">
        <v>216</v>
      </c>
      <c r="F17" s="381" t="s">
        <v>279</v>
      </c>
      <c r="J17" s="198">
        <v>45196</v>
      </c>
      <c r="K17" s="198">
        <v>45204</v>
      </c>
      <c r="L17" s="198">
        <v>45196</v>
      </c>
      <c r="M17" s="198">
        <v>45210</v>
      </c>
      <c r="N17" s="358">
        <f t="shared" si="8"/>
        <v>45196</v>
      </c>
      <c r="O17" s="358">
        <f t="shared" si="9"/>
        <v>45204</v>
      </c>
      <c r="P17" s="149">
        <f t="shared" si="5"/>
        <v>9</v>
      </c>
      <c r="Q17" s="408">
        <f t="shared" ca="1" si="6"/>
        <v>15</v>
      </c>
      <c r="R17" s="408">
        <f t="shared" ca="1" si="7"/>
        <v>-6</v>
      </c>
    </row>
    <row r="18" spans="1:18" s="238" customFormat="1" ht="43.2">
      <c r="A18" s="238">
        <v>16</v>
      </c>
      <c r="B18" s="407" t="s">
        <v>231</v>
      </c>
      <c r="C18" s="407" t="s">
        <v>859</v>
      </c>
      <c r="D18" s="149" t="s">
        <v>860</v>
      </c>
      <c r="E18" s="519" t="s">
        <v>274</v>
      </c>
      <c r="F18" s="429" t="s">
        <v>279</v>
      </c>
      <c r="J18" s="351">
        <v>45210</v>
      </c>
      <c r="K18" s="351">
        <v>45212</v>
      </c>
      <c r="L18" s="351">
        <v>45211</v>
      </c>
      <c r="M18" s="351">
        <v>45212</v>
      </c>
      <c r="N18" s="358">
        <f t="shared" si="8"/>
        <v>45211</v>
      </c>
      <c r="O18" s="358">
        <f t="shared" si="9"/>
        <v>45213</v>
      </c>
      <c r="P18" s="149">
        <f t="shared" si="5"/>
        <v>3</v>
      </c>
      <c r="Q18" s="408">
        <f t="shared" ca="1" si="6"/>
        <v>2</v>
      </c>
      <c r="R18" s="408">
        <f t="shared" ca="1" si="7"/>
        <v>1</v>
      </c>
    </row>
    <row r="19" spans="1:18" s="238" customFormat="1">
      <c r="A19" s="238">
        <v>17</v>
      </c>
      <c r="B19" s="407" t="s">
        <v>231</v>
      </c>
      <c r="C19" s="407"/>
      <c r="D19" s="149" t="s">
        <v>577</v>
      </c>
      <c r="E19" s="417" t="s">
        <v>246</v>
      </c>
      <c r="F19" s="429" t="s">
        <v>279</v>
      </c>
      <c r="J19" s="351">
        <v>45215</v>
      </c>
      <c r="K19" s="351">
        <v>45215</v>
      </c>
      <c r="L19" s="351">
        <v>45215</v>
      </c>
      <c r="M19" s="351">
        <v>45217</v>
      </c>
      <c r="N19" s="358">
        <f t="shared" si="8"/>
        <v>45215</v>
      </c>
      <c r="O19" s="358">
        <f t="shared" si="9"/>
        <v>45215</v>
      </c>
      <c r="P19" s="149">
        <f t="shared" si="5"/>
        <v>1</v>
      </c>
      <c r="Q19" s="408">
        <f t="shared" ca="1" si="6"/>
        <v>3</v>
      </c>
      <c r="R19" s="408">
        <f t="shared" ca="1" si="7"/>
        <v>-2</v>
      </c>
    </row>
    <row r="20" spans="1:18" s="238" customFormat="1" ht="28.8">
      <c r="A20" s="238">
        <v>18</v>
      </c>
      <c r="B20" s="407" t="s">
        <v>231</v>
      </c>
      <c r="C20" s="407" t="s">
        <v>479</v>
      </c>
      <c r="D20" s="149" t="s">
        <v>861</v>
      </c>
      <c r="E20" s="519" t="s">
        <v>274</v>
      </c>
      <c r="F20" s="429" t="s">
        <v>279</v>
      </c>
      <c r="J20" s="351">
        <v>45217</v>
      </c>
      <c r="K20" s="351">
        <v>45217</v>
      </c>
      <c r="L20" s="351">
        <v>45217</v>
      </c>
      <c r="M20" s="351">
        <v>45217</v>
      </c>
      <c r="N20" s="358">
        <f t="shared" si="8"/>
        <v>45217</v>
      </c>
      <c r="O20" s="358">
        <f t="shared" si="9"/>
        <v>45217</v>
      </c>
      <c r="P20" s="149">
        <f t="shared" si="5"/>
        <v>1</v>
      </c>
      <c r="Q20" s="408">
        <f t="shared" ca="1" si="6"/>
        <v>1</v>
      </c>
      <c r="R20" s="408">
        <f t="shared" ca="1" si="7"/>
        <v>0</v>
      </c>
    </row>
    <row r="21" spans="1:18" s="238" customFormat="1" ht="28.8">
      <c r="A21" s="238">
        <v>19</v>
      </c>
      <c r="B21" s="407" t="s">
        <v>231</v>
      </c>
      <c r="C21" s="407" t="s">
        <v>479</v>
      </c>
      <c r="D21" s="149" t="s">
        <v>862</v>
      </c>
      <c r="E21" s="519" t="s">
        <v>274</v>
      </c>
      <c r="F21" s="429" t="s">
        <v>279</v>
      </c>
      <c r="J21" s="351">
        <v>45217</v>
      </c>
      <c r="K21" s="351">
        <v>45219</v>
      </c>
      <c r="L21" s="351">
        <v>45217</v>
      </c>
      <c r="M21" s="351">
        <v>45226</v>
      </c>
      <c r="N21" s="358">
        <f t="shared" si="8"/>
        <v>45217</v>
      </c>
      <c r="O21" s="358">
        <f t="shared" si="9"/>
        <v>45219</v>
      </c>
      <c r="P21" s="149">
        <f t="shared" si="5"/>
        <v>3</v>
      </c>
      <c r="Q21" s="408">
        <f t="shared" ca="1" si="6"/>
        <v>10</v>
      </c>
      <c r="R21" s="408">
        <f t="shared" ca="1" si="7"/>
        <v>-7</v>
      </c>
    </row>
    <row r="22" spans="1:18" s="238" customFormat="1" ht="72">
      <c r="A22" s="238">
        <v>20</v>
      </c>
      <c r="B22" s="407" t="s">
        <v>231</v>
      </c>
      <c r="C22" s="407" t="s">
        <v>863</v>
      </c>
      <c r="D22" s="238" t="s">
        <v>864</v>
      </c>
      <c r="E22" s="519" t="s">
        <v>274</v>
      </c>
      <c r="F22" s="429" t="s">
        <v>279</v>
      </c>
      <c r="J22" s="351">
        <v>45224</v>
      </c>
      <c r="K22" s="351">
        <v>45229</v>
      </c>
      <c r="L22" s="351">
        <v>45226</v>
      </c>
      <c r="M22" s="351">
        <v>45232</v>
      </c>
      <c r="N22" s="358">
        <f t="shared" si="8"/>
        <v>45226</v>
      </c>
      <c r="O22" s="358">
        <f t="shared" si="9"/>
        <v>45231</v>
      </c>
      <c r="P22" s="149">
        <f t="shared" si="5"/>
        <v>6</v>
      </c>
      <c r="Q22" s="408">
        <f t="shared" ca="1" si="6"/>
        <v>7</v>
      </c>
      <c r="R22" s="408">
        <f t="shared" ca="1" si="7"/>
        <v>-1</v>
      </c>
    </row>
    <row r="23" spans="1:18" s="238" customFormat="1" ht="28.8">
      <c r="A23" s="238">
        <v>21</v>
      </c>
      <c r="B23" s="407" t="s">
        <v>231</v>
      </c>
      <c r="C23" s="407" t="s">
        <v>405</v>
      </c>
      <c r="D23" s="149" t="s">
        <v>865</v>
      </c>
      <c r="E23" s="570" t="s">
        <v>282</v>
      </c>
      <c r="F23" s="429" t="s">
        <v>279</v>
      </c>
      <c r="J23" s="351">
        <v>45229</v>
      </c>
      <c r="K23" s="351">
        <v>45231</v>
      </c>
      <c r="L23" s="351">
        <v>45232</v>
      </c>
      <c r="M23" s="351">
        <v>45232</v>
      </c>
      <c r="N23" s="358">
        <f>IF(L23="",IF(#REF!="",#REF!+1,#REF!+1),L23)</f>
        <v>45232</v>
      </c>
      <c r="O23" s="358">
        <f t="shared" si="9"/>
        <v>45234</v>
      </c>
      <c r="P23" s="149">
        <f t="shared" ref="P23:P31" si="10">IF(IF(J23="",0,IF(K23="",0,K23-J23))="",0,K23-J23+1)</f>
        <v>3</v>
      </c>
      <c r="Q23" s="408">
        <f t="shared" ref="Q23:Q31" ca="1" si="11">IF(L23="",0,IF(M23="",TODAY()-L23,M23-L23+1))</f>
        <v>1</v>
      </c>
      <c r="R23" s="408">
        <f t="shared" ref="R23:R31" ca="1" si="12">IF(Q23=0,0,P23-Q23)</f>
        <v>2</v>
      </c>
    </row>
    <row r="24" spans="1:18" s="238" customFormat="1" ht="28.8">
      <c r="A24" s="238">
        <v>22</v>
      </c>
      <c r="B24" s="407" t="s">
        <v>231</v>
      </c>
      <c r="C24" s="407" t="s">
        <v>866</v>
      </c>
      <c r="D24" s="149" t="s">
        <v>867</v>
      </c>
      <c r="E24" s="279" t="s">
        <v>277</v>
      </c>
      <c r="F24" s="429" t="s">
        <v>279</v>
      </c>
      <c r="J24" s="351">
        <v>45236</v>
      </c>
      <c r="K24" s="351">
        <v>45237</v>
      </c>
      <c r="L24" s="351">
        <v>45236</v>
      </c>
      <c r="M24" s="351">
        <v>45238</v>
      </c>
      <c r="N24" s="358">
        <f t="shared" si="8"/>
        <v>45236</v>
      </c>
      <c r="O24" s="358">
        <f t="shared" si="9"/>
        <v>45237</v>
      </c>
      <c r="P24" s="149">
        <f t="shared" si="10"/>
        <v>2</v>
      </c>
      <c r="Q24" s="408">
        <f t="shared" ca="1" si="11"/>
        <v>3</v>
      </c>
      <c r="R24" s="408">
        <f t="shared" ca="1" si="12"/>
        <v>-1</v>
      </c>
    </row>
    <row r="25" spans="1:18" s="238" customFormat="1" ht="28.8">
      <c r="A25" s="238">
        <v>23</v>
      </c>
      <c r="B25" s="407" t="s">
        <v>231</v>
      </c>
      <c r="C25" s="407" t="s">
        <v>868</v>
      </c>
      <c r="D25" s="149" t="s">
        <v>869</v>
      </c>
      <c r="E25" s="417" t="s">
        <v>246</v>
      </c>
      <c r="F25" s="429" t="s">
        <v>270</v>
      </c>
      <c r="J25" s="351">
        <v>45237</v>
      </c>
      <c r="K25" s="351">
        <v>45237</v>
      </c>
      <c r="L25" s="351">
        <v>45238</v>
      </c>
      <c r="M25" s="351">
        <v>45238</v>
      </c>
      <c r="N25" s="358">
        <f t="shared" si="8"/>
        <v>45238</v>
      </c>
      <c r="O25" s="358">
        <f t="shared" si="9"/>
        <v>45238</v>
      </c>
      <c r="P25" s="149">
        <f t="shared" si="10"/>
        <v>1</v>
      </c>
      <c r="Q25" s="408">
        <f t="shared" ca="1" si="11"/>
        <v>1</v>
      </c>
      <c r="R25" s="408">
        <f t="shared" ca="1" si="12"/>
        <v>0</v>
      </c>
    </row>
    <row r="26" spans="1:18" s="238" customFormat="1" ht="28.8">
      <c r="A26" s="238">
        <v>24</v>
      </c>
      <c r="B26" s="407" t="s">
        <v>231</v>
      </c>
      <c r="C26" s="407" t="s">
        <v>870</v>
      </c>
      <c r="D26" s="149" t="s">
        <v>871</v>
      </c>
      <c r="E26" s="519" t="s">
        <v>274</v>
      </c>
      <c r="F26" s="381" t="s">
        <v>279</v>
      </c>
      <c r="J26" s="351">
        <v>45238</v>
      </c>
      <c r="K26" s="380">
        <v>45286</v>
      </c>
      <c r="L26" s="351">
        <v>45241</v>
      </c>
      <c r="M26" s="380">
        <v>45286</v>
      </c>
      <c r="N26" s="358">
        <f t="shared" ref="N26:N31" si="13">IF(L26="",IF(M25="",O25+1,M25+1),L26)</f>
        <v>45241</v>
      </c>
      <c r="O26" s="358">
        <f t="shared" ref="O26:O31" si="14">IF(N26="","",N26+P26-1)</f>
        <v>45289</v>
      </c>
      <c r="P26" s="149">
        <f t="shared" si="10"/>
        <v>49</v>
      </c>
      <c r="Q26" s="408">
        <f t="shared" ca="1" si="11"/>
        <v>46</v>
      </c>
      <c r="R26" s="408">
        <f t="shared" ca="1" si="12"/>
        <v>3</v>
      </c>
    </row>
    <row r="27" spans="1:18" s="238" customFormat="1" ht="43.2">
      <c r="A27" s="238">
        <v>25</v>
      </c>
      <c r="B27" s="407" t="s">
        <v>231</v>
      </c>
      <c r="C27" s="407" t="s">
        <v>872</v>
      </c>
      <c r="D27" s="360" t="s">
        <v>873</v>
      </c>
      <c r="E27" s="417" t="s">
        <v>246</v>
      </c>
      <c r="F27" s="429" t="s">
        <v>270</v>
      </c>
      <c r="J27" s="380">
        <v>45258</v>
      </c>
      <c r="K27" s="380">
        <v>45258</v>
      </c>
      <c r="L27" s="380">
        <v>45261</v>
      </c>
      <c r="M27" s="380">
        <v>45261</v>
      </c>
      <c r="N27" s="358">
        <f t="shared" si="13"/>
        <v>45261</v>
      </c>
      <c r="O27" s="358">
        <f t="shared" si="14"/>
        <v>45261</v>
      </c>
      <c r="P27" s="149">
        <f t="shared" si="10"/>
        <v>1</v>
      </c>
      <c r="Q27" s="408">
        <f t="shared" ca="1" si="11"/>
        <v>1</v>
      </c>
      <c r="R27" s="408">
        <f t="shared" ca="1" si="12"/>
        <v>0</v>
      </c>
    </row>
    <row r="28" spans="1:18" s="238" customFormat="1">
      <c r="A28" s="238">
        <v>26</v>
      </c>
      <c r="B28" s="407" t="s">
        <v>231</v>
      </c>
      <c r="C28" s="407" t="s">
        <v>849</v>
      </c>
      <c r="D28" s="149" t="s">
        <v>874</v>
      </c>
      <c r="E28" s="406" t="s">
        <v>287</v>
      </c>
      <c r="F28" s="429" t="s">
        <v>279</v>
      </c>
      <c r="J28" s="351">
        <v>45251</v>
      </c>
      <c r="K28" s="351">
        <v>45253</v>
      </c>
      <c r="L28" s="351">
        <v>45253</v>
      </c>
      <c r="M28" s="351">
        <v>45253</v>
      </c>
      <c r="N28" s="358">
        <f t="shared" si="13"/>
        <v>45253</v>
      </c>
      <c r="O28" s="358">
        <f t="shared" si="14"/>
        <v>45255</v>
      </c>
      <c r="P28" s="149">
        <f t="shared" si="10"/>
        <v>3</v>
      </c>
      <c r="Q28" s="408">
        <f t="shared" ca="1" si="11"/>
        <v>1</v>
      </c>
      <c r="R28" s="408">
        <f t="shared" ca="1" si="12"/>
        <v>2</v>
      </c>
    </row>
    <row r="29" spans="1:18" s="238" customFormat="1">
      <c r="A29" s="238">
        <v>27</v>
      </c>
      <c r="B29" s="407" t="s">
        <v>875</v>
      </c>
      <c r="C29" s="407" t="s">
        <v>849</v>
      </c>
      <c r="D29" s="360" t="s">
        <v>876</v>
      </c>
      <c r="E29" s="417" t="s">
        <v>246</v>
      </c>
      <c r="F29" s="429" t="s">
        <v>270</v>
      </c>
      <c r="J29" s="380">
        <v>45266</v>
      </c>
      <c r="K29" s="380">
        <v>45266</v>
      </c>
      <c r="L29" s="380">
        <v>45272</v>
      </c>
      <c r="M29" s="380">
        <v>45272</v>
      </c>
      <c r="N29" s="358">
        <f t="shared" si="13"/>
        <v>45272</v>
      </c>
      <c r="O29" s="358">
        <f t="shared" si="14"/>
        <v>45272</v>
      </c>
      <c r="P29" s="149">
        <f t="shared" si="10"/>
        <v>1</v>
      </c>
      <c r="Q29" s="408">
        <f t="shared" ca="1" si="11"/>
        <v>1</v>
      </c>
      <c r="R29" s="408">
        <f t="shared" ca="1" si="12"/>
        <v>0</v>
      </c>
    </row>
    <row r="30" spans="1:18" s="238" customFormat="1">
      <c r="A30" s="238">
        <v>28</v>
      </c>
      <c r="B30" s="407" t="s">
        <v>231</v>
      </c>
      <c r="C30" s="407" t="s">
        <v>877</v>
      </c>
      <c r="D30" s="360" t="s">
        <v>878</v>
      </c>
      <c r="E30" s="519" t="s">
        <v>274</v>
      </c>
      <c r="F30" s="368" t="s">
        <v>270</v>
      </c>
      <c r="J30" s="380">
        <v>45280</v>
      </c>
      <c r="K30" s="380">
        <v>45281</v>
      </c>
      <c r="L30" s="380">
        <v>45280</v>
      </c>
      <c r="M30" s="380">
        <v>45282</v>
      </c>
      <c r="N30" s="358">
        <f t="shared" si="13"/>
        <v>45280</v>
      </c>
      <c r="O30" s="358">
        <f t="shared" si="14"/>
        <v>45281</v>
      </c>
      <c r="P30" s="149">
        <f t="shared" si="10"/>
        <v>2</v>
      </c>
      <c r="Q30" s="408">
        <f t="shared" ca="1" si="11"/>
        <v>3</v>
      </c>
      <c r="R30" s="408">
        <f t="shared" ca="1" si="12"/>
        <v>-1</v>
      </c>
    </row>
    <row r="31" spans="1:18" s="238" customFormat="1">
      <c r="A31" s="238">
        <v>29</v>
      </c>
      <c r="B31" s="407" t="s">
        <v>231</v>
      </c>
      <c r="C31" s="407" t="s">
        <v>849</v>
      </c>
      <c r="D31" s="360" t="s">
        <v>879</v>
      </c>
      <c r="E31" s="339" t="s">
        <v>283</v>
      </c>
      <c r="F31" s="429" t="s">
        <v>279</v>
      </c>
      <c r="J31" s="380">
        <v>45283</v>
      </c>
      <c r="K31" s="380">
        <v>45283</v>
      </c>
      <c r="L31" s="380">
        <v>45283</v>
      </c>
      <c r="M31" s="380">
        <v>45283</v>
      </c>
      <c r="N31" s="358">
        <f t="shared" si="13"/>
        <v>45283</v>
      </c>
      <c r="O31" s="358">
        <f t="shared" si="14"/>
        <v>45283</v>
      </c>
      <c r="P31" s="149">
        <f t="shared" si="10"/>
        <v>1</v>
      </c>
      <c r="Q31" s="408">
        <f t="shared" ca="1" si="11"/>
        <v>1</v>
      </c>
      <c r="R31" s="408">
        <f t="shared" ca="1" si="12"/>
        <v>0</v>
      </c>
    </row>
    <row r="32" spans="1:18" s="238" customFormat="1" ht="43.2">
      <c r="A32" s="238">
        <v>30</v>
      </c>
      <c r="B32" s="407" t="s">
        <v>231</v>
      </c>
      <c r="C32" s="407" t="s">
        <v>600</v>
      </c>
      <c r="D32" s="360" t="s">
        <v>880</v>
      </c>
      <c r="E32" s="519" t="s">
        <v>274</v>
      </c>
      <c r="F32" s="381" t="s">
        <v>279</v>
      </c>
      <c r="J32" s="380">
        <v>45285</v>
      </c>
      <c r="K32" s="380">
        <v>45286</v>
      </c>
      <c r="L32" s="380">
        <v>45285</v>
      </c>
      <c r="M32" s="380">
        <v>45288</v>
      </c>
      <c r="N32" s="358">
        <f t="shared" ref="N32:N34" si="15">IF(L32="",IF(M31="",O31+1,M31+1),L32)</f>
        <v>45285</v>
      </c>
      <c r="O32" s="358">
        <f t="shared" ref="O32:O34" si="16">IF(N32="","",N32+P32-1)</f>
        <v>45286</v>
      </c>
      <c r="P32" s="149">
        <f t="shared" ref="P32:P34" si="17">IF(IF(J32="",0,IF(K32="",0,K32-J32))="",0,K32-J32+1)</f>
        <v>2</v>
      </c>
      <c r="Q32" s="408">
        <f t="shared" ref="Q32:Q34" ca="1" si="18">IF(L32="",0,IF(M32="",TODAY()-L32,M32-L32+1))</f>
        <v>4</v>
      </c>
      <c r="R32" s="408">
        <f t="shared" ref="R32:R34" ca="1" si="19">IF(Q32=0,0,P32-Q32)</f>
        <v>-2</v>
      </c>
    </row>
    <row r="33" spans="1:19" s="238" customFormat="1" ht="28.8">
      <c r="A33" s="238">
        <v>32</v>
      </c>
      <c r="B33" s="407" t="s">
        <v>231</v>
      </c>
      <c r="C33" s="407" t="s">
        <v>881</v>
      </c>
      <c r="D33" s="360" t="s">
        <v>882</v>
      </c>
      <c r="E33" s="519" t="s">
        <v>274</v>
      </c>
      <c r="F33" s="381" t="s">
        <v>279</v>
      </c>
      <c r="J33" s="380">
        <v>45288</v>
      </c>
      <c r="K33" s="380">
        <v>45290</v>
      </c>
      <c r="L33" s="380">
        <v>45288</v>
      </c>
      <c r="M33" s="380">
        <v>45292</v>
      </c>
      <c r="N33" s="358">
        <f>IF(L33="",IF(M36="",O36+1,M36+1),L33)</f>
        <v>45288</v>
      </c>
      <c r="O33" s="358">
        <f t="shared" si="16"/>
        <v>45290</v>
      </c>
      <c r="P33" s="149">
        <f t="shared" si="17"/>
        <v>3</v>
      </c>
      <c r="Q33" s="408">
        <f t="shared" ca="1" si="18"/>
        <v>5</v>
      </c>
      <c r="R33" s="408">
        <f t="shared" ca="1" si="19"/>
        <v>-2</v>
      </c>
    </row>
    <row r="34" spans="1:19" s="238" customFormat="1" ht="28.8">
      <c r="A34" s="238">
        <v>33</v>
      </c>
      <c r="B34" s="407" t="s">
        <v>231</v>
      </c>
      <c r="C34" s="407" t="s">
        <v>479</v>
      </c>
      <c r="D34" s="360" t="s">
        <v>883</v>
      </c>
      <c r="E34" s="417" t="s">
        <v>246</v>
      </c>
      <c r="F34" s="429" t="s">
        <v>270</v>
      </c>
      <c r="J34" s="380">
        <v>45287</v>
      </c>
      <c r="K34" s="380">
        <v>45287</v>
      </c>
      <c r="L34" s="380">
        <v>45288</v>
      </c>
      <c r="M34" s="380">
        <v>45295</v>
      </c>
      <c r="N34" s="358">
        <f t="shared" si="15"/>
        <v>45288</v>
      </c>
      <c r="O34" s="358">
        <f t="shared" si="16"/>
        <v>45288</v>
      </c>
      <c r="P34" s="149">
        <f t="shared" si="17"/>
        <v>1</v>
      </c>
      <c r="Q34" s="408">
        <f t="shared" ca="1" si="18"/>
        <v>8</v>
      </c>
      <c r="R34" s="408">
        <f t="shared" ca="1" si="19"/>
        <v>-7</v>
      </c>
    </row>
    <row r="35" spans="1:19" s="238" customFormat="1" ht="28.8">
      <c r="A35" s="238">
        <v>34</v>
      </c>
      <c r="B35" s="407" t="s">
        <v>231</v>
      </c>
      <c r="C35" s="407" t="s">
        <v>884</v>
      </c>
      <c r="D35" s="360" t="s">
        <v>885</v>
      </c>
      <c r="E35" s="360" t="s">
        <v>157</v>
      </c>
      <c r="F35" s="381" t="s">
        <v>279</v>
      </c>
      <c r="J35" s="380">
        <v>45292</v>
      </c>
      <c r="K35" s="380">
        <v>45295</v>
      </c>
      <c r="L35" s="380">
        <v>45295</v>
      </c>
      <c r="M35" s="380">
        <v>45299</v>
      </c>
      <c r="N35" s="358">
        <f t="shared" ref="N35:N36" si="20">IF(L35="",IF(M34="",O34+1,M34+1),L35)</f>
        <v>45295</v>
      </c>
      <c r="O35" s="358">
        <f t="shared" ref="O35:O36" si="21">IF(N35="","",N35+P35-1)</f>
        <v>45298</v>
      </c>
      <c r="P35" s="149">
        <f t="shared" ref="P35:P36" si="22">IF(IF(J35="",0,IF(K35="",0,K35-J35))="",0,K35-J35+1)</f>
        <v>4</v>
      </c>
      <c r="Q35" s="408">
        <f t="shared" ref="Q35:Q36" ca="1" si="23">IF(L35="",0,IF(M35="",TODAY()-L35,M35-L35+1))</f>
        <v>5</v>
      </c>
      <c r="R35" s="408">
        <f t="shared" ref="R35:R36" ca="1" si="24">IF(Q35=0,0,P35-Q35)</f>
        <v>-1</v>
      </c>
    </row>
    <row r="36" spans="1:19" s="238" customFormat="1" ht="43.2">
      <c r="A36" s="238">
        <v>35</v>
      </c>
      <c r="B36" s="407" t="s">
        <v>231</v>
      </c>
      <c r="C36" s="407" t="s">
        <v>886</v>
      </c>
      <c r="D36" s="360" t="s">
        <v>887</v>
      </c>
      <c r="E36" s="417" t="s">
        <v>216</v>
      </c>
      <c r="F36" s="357" t="s">
        <v>178</v>
      </c>
      <c r="J36" s="380">
        <v>45299</v>
      </c>
      <c r="K36" s="380">
        <v>45302</v>
      </c>
      <c r="L36" s="380">
        <v>45292</v>
      </c>
      <c r="M36" s="380">
        <v>45313</v>
      </c>
      <c r="N36" s="358">
        <f t="shared" si="20"/>
        <v>45292</v>
      </c>
      <c r="O36" s="358">
        <f t="shared" si="21"/>
        <v>45295</v>
      </c>
      <c r="P36" s="149">
        <f t="shared" si="22"/>
        <v>4</v>
      </c>
      <c r="Q36" s="408">
        <f t="shared" ca="1" si="23"/>
        <v>22</v>
      </c>
      <c r="R36" s="408">
        <f t="shared" ca="1" si="24"/>
        <v>-18</v>
      </c>
      <c r="S36" s="238" t="s">
        <v>888</v>
      </c>
    </row>
    <row r="37" spans="1:19" s="238" customFormat="1" ht="43.2">
      <c r="A37" s="238">
        <v>36</v>
      </c>
      <c r="B37" s="407" t="s">
        <v>231</v>
      </c>
      <c r="C37" s="407" t="s">
        <v>889</v>
      </c>
      <c r="D37" s="360" t="s">
        <v>890</v>
      </c>
      <c r="E37" s="417" t="s">
        <v>216</v>
      </c>
      <c r="F37" s="531" t="s">
        <v>268</v>
      </c>
      <c r="J37" s="380">
        <v>45313</v>
      </c>
      <c r="K37" s="380">
        <v>45316</v>
      </c>
      <c r="L37" s="380">
        <v>45313</v>
      </c>
      <c r="M37" s="380"/>
      <c r="N37" s="358">
        <f t="shared" ref="N37:N38" si="25">IF(L37="",IF(M36="",O36+1,M36+1),L37)</f>
        <v>45313</v>
      </c>
      <c r="O37" s="358">
        <f t="shared" ref="O37:O38" si="26">IF(N37="","",N37+P37-1)</f>
        <v>45316</v>
      </c>
      <c r="P37" s="149">
        <f t="shared" ref="P37:P38" si="27">IF(IF(J37="",0,IF(K37="",0,K37-J37))="",0,K37-J37+1)</f>
        <v>4</v>
      </c>
      <c r="Q37" s="408"/>
      <c r="R37" s="408">
        <f t="shared" ref="R37:R38" si="28">IF(Q37=0,0,P37-Q37)</f>
        <v>0</v>
      </c>
    </row>
    <row r="38" spans="1:19" s="238" customFormat="1" ht="28.8">
      <c r="A38" s="238">
        <v>37</v>
      </c>
      <c r="B38" s="407" t="s">
        <v>231</v>
      </c>
      <c r="D38" s="360" t="s">
        <v>891</v>
      </c>
      <c r="E38" s="570" t="s">
        <v>274</v>
      </c>
      <c r="F38" s="429" t="s">
        <v>279</v>
      </c>
      <c r="J38" s="380">
        <v>45324</v>
      </c>
      <c r="K38" s="380">
        <v>45324</v>
      </c>
      <c r="L38" s="380">
        <v>45324</v>
      </c>
      <c r="M38" s="380">
        <v>45334</v>
      </c>
      <c r="N38" s="358">
        <f t="shared" si="25"/>
        <v>45324</v>
      </c>
      <c r="O38" s="358">
        <f t="shared" si="26"/>
        <v>45324</v>
      </c>
      <c r="P38" s="149">
        <f t="shared" si="27"/>
        <v>1</v>
      </c>
      <c r="Q38" s="408">
        <f t="shared" ref="Q38" ca="1" si="29">IF(L38="",0,IF(M38="",TODAY()-L38,M38-L38+1))</f>
        <v>11</v>
      </c>
      <c r="R38" s="408">
        <f t="shared" ca="1" si="28"/>
        <v>-10</v>
      </c>
    </row>
    <row r="39" spans="1:19" s="238" customFormat="1">
      <c r="A39" s="238">
        <v>41</v>
      </c>
      <c r="B39" s="407" t="s">
        <v>231</v>
      </c>
      <c r="C39" s="238" t="s">
        <v>892</v>
      </c>
      <c r="D39" s="360" t="s">
        <v>893</v>
      </c>
      <c r="E39" s="570" t="s">
        <v>274</v>
      </c>
      <c r="F39" s="429" t="s">
        <v>279</v>
      </c>
      <c r="J39" s="380"/>
      <c r="K39" s="380"/>
      <c r="L39" s="380">
        <v>45335</v>
      </c>
      <c r="M39" s="397">
        <f>L39+2</f>
        <v>45337</v>
      </c>
      <c r="N39" s="358"/>
      <c r="O39" s="358"/>
      <c r="P39" s="149"/>
      <c r="Q39" s="408"/>
      <c r="R39" s="408"/>
    </row>
    <row r="40" spans="1:19" s="238" customFormat="1">
      <c r="A40" s="238">
        <v>39</v>
      </c>
      <c r="B40" s="407" t="s">
        <v>231</v>
      </c>
      <c r="C40" s="238" t="s">
        <v>892</v>
      </c>
      <c r="D40" s="360" t="s">
        <v>894</v>
      </c>
      <c r="E40" s="570" t="s">
        <v>274</v>
      </c>
      <c r="F40" s="429" t="s">
        <v>279</v>
      </c>
      <c r="J40" s="380">
        <v>45332</v>
      </c>
      <c r="K40" s="380">
        <v>45334</v>
      </c>
      <c r="L40" s="380">
        <v>45336</v>
      </c>
      <c r="M40" s="397">
        <v>45337</v>
      </c>
      <c r="N40" s="358">
        <f>IF(L40="",IF(M38="",O38+1,M38+1),L40)</f>
        <v>45336</v>
      </c>
      <c r="O40" s="358">
        <f>IF(N40="","",N40+P40-1)</f>
        <v>45338</v>
      </c>
      <c r="P40" s="149">
        <f>IF(IF(J40="",0,IF(K40="",0,K40-J40))="",0,K40-J40+1)</f>
        <v>3</v>
      </c>
      <c r="Q40" s="408">
        <f ca="1">IF(L40="",0,IF(M40="",TODAY()-L40,M40-L40+1))</f>
        <v>2</v>
      </c>
      <c r="R40" s="408">
        <f ca="1">IF(Q40=0,0,P40-Q40)</f>
        <v>1</v>
      </c>
    </row>
    <row r="41" spans="1:19" s="238" customFormat="1">
      <c r="A41" s="238">
        <v>43</v>
      </c>
      <c r="B41" s="514" t="s">
        <v>231</v>
      </c>
      <c r="C41" s="514" t="s">
        <v>877</v>
      </c>
      <c r="D41" s="485" t="s">
        <v>895</v>
      </c>
      <c r="E41" s="238" t="s">
        <v>774</v>
      </c>
      <c r="F41" s="429" t="s">
        <v>279</v>
      </c>
      <c r="J41" s="571">
        <v>45342</v>
      </c>
      <c r="K41" s="571">
        <v>45347</v>
      </c>
      <c r="L41" s="571">
        <v>45345</v>
      </c>
      <c r="M41" s="397">
        <v>45349</v>
      </c>
      <c r="N41" s="440">
        <f>IF(L41="",IF(M39="",O39+1,M39+1),L41)</f>
        <v>45345</v>
      </c>
      <c r="O41" s="440">
        <f t="shared" ref="O41" si="30">IF(N41="","",N41+P41-1)</f>
        <v>45350</v>
      </c>
      <c r="P41" s="238">
        <f t="shared" ref="P41" si="31">IF(IF(J41="",0,IF(K41="",0,K41-J41))="",0,K41-J41+1)</f>
        <v>6</v>
      </c>
      <c r="Q41" s="408">
        <f t="shared" ref="Q41" ca="1" si="32">IF(L41="",0,IF(M41="",TODAY()-L41,M41-L41+1))</f>
        <v>5</v>
      </c>
      <c r="R41" s="408">
        <f t="shared" ref="R41" ca="1" si="33">IF(Q41=0,0,P41-Q41)</f>
        <v>1</v>
      </c>
    </row>
    <row r="42" spans="1:19" s="238" customFormat="1" ht="43.2">
      <c r="A42" s="238">
        <v>44</v>
      </c>
      <c r="B42" s="514" t="s">
        <v>231</v>
      </c>
      <c r="C42" s="514" t="s">
        <v>896</v>
      </c>
      <c r="D42" s="485" t="s">
        <v>897</v>
      </c>
      <c r="E42" s="419" t="s">
        <v>290</v>
      </c>
      <c r="F42" s="429" t="s">
        <v>279</v>
      </c>
      <c r="J42" s="571">
        <v>45350</v>
      </c>
      <c r="K42" s="571">
        <v>45351</v>
      </c>
      <c r="L42" s="571">
        <v>45350</v>
      </c>
      <c r="M42" s="600">
        <v>45358</v>
      </c>
      <c r="N42" s="440">
        <f t="shared" ref="N42:N47" si="34">IF(L42="",IF(M40="",O40+1,M40+1),L42)</f>
        <v>45350</v>
      </c>
      <c r="O42" s="440">
        <f t="shared" ref="O42:O47" si="35">IF(N42="","",N42+P42-1)</f>
        <v>45351</v>
      </c>
      <c r="P42" s="238">
        <f t="shared" ref="P42:P47" si="36">IF(IF(J42="",0,IF(K42="",0,K42-J42))="",0,K42-J42+1)</f>
        <v>2</v>
      </c>
      <c r="Q42" s="408">
        <f t="shared" ref="Q42:Q47" ca="1" si="37">IF(L42="",0,IF(M42="",TODAY()-L42,M42-L42+1))</f>
        <v>9</v>
      </c>
      <c r="R42" s="408">
        <f t="shared" ref="R42:R47" ca="1" si="38">IF(Q42=0,0,P42-Q42)</f>
        <v>-7</v>
      </c>
    </row>
    <row r="43" spans="1:19" s="238" customFormat="1" ht="57.6">
      <c r="A43" s="238">
        <v>45</v>
      </c>
      <c r="B43" s="514" t="s">
        <v>231</v>
      </c>
      <c r="C43" s="514" t="s">
        <v>898</v>
      </c>
      <c r="D43" s="520" t="s">
        <v>899</v>
      </c>
      <c r="E43" s="419" t="s">
        <v>290</v>
      </c>
      <c r="F43" s="429" t="s">
        <v>279</v>
      </c>
      <c r="J43" s="571">
        <v>45356</v>
      </c>
      <c r="K43" s="571">
        <v>45357</v>
      </c>
      <c r="L43" s="571">
        <v>45358</v>
      </c>
      <c r="M43" s="571">
        <v>45358</v>
      </c>
      <c r="N43" s="440">
        <f t="shared" si="34"/>
        <v>45358</v>
      </c>
      <c r="O43" s="440">
        <f t="shared" si="35"/>
        <v>45359</v>
      </c>
      <c r="P43" s="238">
        <f t="shared" si="36"/>
        <v>2</v>
      </c>
      <c r="Q43" s="408">
        <f t="shared" ca="1" si="37"/>
        <v>1</v>
      </c>
      <c r="R43" s="408">
        <f t="shared" ca="1" si="38"/>
        <v>1</v>
      </c>
    </row>
    <row r="44" spans="1:19" s="238" customFormat="1" ht="43.2">
      <c r="A44" s="238">
        <v>46</v>
      </c>
      <c r="B44" s="514" t="s">
        <v>231</v>
      </c>
      <c r="C44" s="514" t="s">
        <v>900</v>
      </c>
      <c r="D44" s="485" t="s">
        <v>901</v>
      </c>
      <c r="E44" s="419" t="s">
        <v>290</v>
      </c>
      <c r="F44" s="429" t="s">
        <v>270</v>
      </c>
      <c r="J44" s="380">
        <v>45360</v>
      </c>
      <c r="K44" s="380">
        <v>45362</v>
      </c>
      <c r="L44" s="380">
        <v>45364</v>
      </c>
      <c r="M44" s="380">
        <v>45364</v>
      </c>
      <c r="N44" s="440">
        <f t="shared" si="34"/>
        <v>45364</v>
      </c>
      <c r="O44" s="440">
        <f t="shared" si="35"/>
        <v>45366</v>
      </c>
      <c r="P44" s="238">
        <f t="shared" si="36"/>
        <v>3</v>
      </c>
      <c r="Q44" s="408">
        <f t="shared" ca="1" si="37"/>
        <v>1</v>
      </c>
      <c r="R44" s="408">
        <f t="shared" ca="1" si="38"/>
        <v>2</v>
      </c>
    </row>
    <row r="45" spans="1:19" s="238" customFormat="1" ht="28.8">
      <c r="A45" s="238">
        <v>47</v>
      </c>
      <c r="B45" s="360" t="s">
        <v>255</v>
      </c>
      <c r="C45" s="514"/>
      <c r="D45" s="360" t="s">
        <v>902</v>
      </c>
      <c r="E45" s="343" t="s">
        <v>411</v>
      </c>
      <c r="F45" s="429" t="s">
        <v>270</v>
      </c>
      <c r="J45" s="572">
        <v>45363</v>
      </c>
      <c r="K45" s="572">
        <v>45365</v>
      </c>
      <c r="L45" s="572">
        <v>45364</v>
      </c>
      <c r="M45" s="572">
        <v>45371</v>
      </c>
      <c r="N45" s="440">
        <f t="shared" si="34"/>
        <v>45364</v>
      </c>
      <c r="O45" s="440">
        <f t="shared" si="35"/>
        <v>45366</v>
      </c>
      <c r="P45" s="238">
        <f t="shared" si="36"/>
        <v>3</v>
      </c>
      <c r="Q45" s="408">
        <f t="shared" ca="1" si="37"/>
        <v>8</v>
      </c>
      <c r="R45" s="408">
        <f t="shared" ca="1" si="38"/>
        <v>-5</v>
      </c>
    </row>
    <row r="46" spans="1:19" s="238" customFormat="1" ht="43.2">
      <c r="A46" s="238">
        <v>48</v>
      </c>
      <c r="B46" s="514" t="s">
        <v>231</v>
      </c>
      <c r="C46" s="514" t="s">
        <v>900</v>
      </c>
      <c r="D46" s="177" t="s">
        <v>903</v>
      </c>
      <c r="E46" s="515" t="s">
        <v>904</v>
      </c>
      <c r="F46" s="429" t="s">
        <v>270</v>
      </c>
      <c r="J46" s="572">
        <v>45370</v>
      </c>
      <c r="K46" s="380">
        <v>45373</v>
      </c>
      <c r="L46" s="380">
        <v>45371</v>
      </c>
      <c r="M46" s="380">
        <v>45373</v>
      </c>
      <c r="N46" s="440">
        <f t="shared" si="34"/>
        <v>45371</v>
      </c>
      <c r="O46" s="440">
        <f t="shared" si="35"/>
        <v>45374</v>
      </c>
      <c r="P46" s="238">
        <f t="shared" si="36"/>
        <v>4</v>
      </c>
      <c r="Q46" s="408">
        <f t="shared" ca="1" si="37"/>
        <v>3</v>
      </c>
      <c r="R46" s="408">
        <f t="shared" ca="1" si="38"/>
        <v>1</v>
      </c>
    </row>
    <row r="47" spans="1:19" s="238" customFormat="1">
      <c r="A47" s="238">
        <v>49</v>
      </c>
      <c r="B47" s="514" t="s">
        <v>231</v>
      </c>
      <c r="C47" s="514"/>
      <c r="D47" s="177" t="s">
        <v>905</v>
      </c>
      <c r="E47" s="490" t="s">
        <v>171</v>
      </c>
      <c r="F47" s="429" t="s">
        <v>270</v>
      </c>
      <c r="J47" s="380">
        <v>45372</v>
      </c>
      <c r="K47" s="380">
        <v>45376</v>
      </c>
      <c r="L47" s="380">
        <v>45372</v>
      </c>
      <c r="M47" s="572">
        <v>45378</v>
      </c>
      <c r="N47" s="440">
        <f t="shared" si="34"/>
        <v>45372</v>
      </c>
      <c r="O47" s="440">
        <f t="shared" si="35"/>
        <v>45376</v>
      </c>
      <c r="P47" s="238">
        <f t="shared" si="36"/>
        <v>5</v>
      </c>
      <c r="Q47" s="408">
        <f t="shared" ca="1" si="37"/>
        <v>7</v>
      </c>
      <c r="R47" s="408">
        <f t="shared" ca="1" si="38"/>
        <v>-2</v>
      </c>
    </row>
    <row r="48" spans="1:19" s="238" customFormat="1">
      <c r="A48" s="669">
        <v>50</v>
      </c>
      <c r="B48" s="670" t="s">
        <v>231</v>
      </c>
      <c r="C48" s="670"/>
      <c r="D48" s="286" t="s">
        <v>906</v>
      </c>
      <c r="E48" s="671" t="s">
        <v>171</v>
      </c>
      <c r="F48" s="518" t="s">
        <v>270</v>
      </c>
      <c r="G48" s="669"/>
      <c r="H48" s="669"/>
      <c r="I48" s="669"/>
      <c r="J48" s="672">
        <v>45378</v>
      </c>
      <c r="K48" s="673">
        <v>45397</v>
      </c>
      <c r="L48" s="673">
        <v>45378</v>
      </c>
      <c r="M48" s="466">
        <v>45388</v>
      </c>
      <c r="N48" s="674">
        <f>IF(L48="",IF(M46="",O46+1,M46+1),L48)</f>
        <v>45378</v>
      </c>
      <c r="O48" s="440">
        <f>IF(N48="","",N48+P48-1)</f>
        <v>45397</v>
      </c>
      <c r="P48" s="238">
        <f>IF(IF(J48="",0,IF(K48="",0,K48-J48))="",0,K48-J48+1)</f>
        <v>20</v>
      </c>
      <c r="Q48" s="408">
        <f ca="1">IF(L48="",0,IF(M48="",TODAY()-L48,M48-L48+1))</f>
        <v>11</v>
      </c>
      <c r="R48" s="408">
        <f ca="1">IF(Q48=0,0,P48-Q48)</f>
        <v>9</v>
      </c>
    </row>
    <row r="49" spans="1:19" s="238" customFormat="1">
      <c r="A49" s="238">
        <v>51</v>
      </c>
      <c r="B49" s="514" t="s">
        <v>231</v>
      </c>
      <c r="C49" s="514"/>
      <c r="D49" s="174" t="s">
        <v>907</v>
      </c>
      <c r="E49" s="490" t="s">
        <v>171</v>
      </c>
      <c r="F49" s="429" t="s">
        <v>279</v>
      </c>
      <c r="J49" s="335">
        <v>45388</v>
      </c>
      <c r="K49" s="380">
        <v>45390</v>
      </c>
      <c r="L49" s="335">
        <v>45388</v>
      </c>
      <c r="M49" s="335">
        <v>45399</v>
      </c>
      <c r="N49" s="440">
        <f>IF(L49="",IF(M47="",O47+1,M47+1),L49)</f>
        <v>45388</v>
      </c>
      <c r="O49" s="668">
        <f>IF(N49="","",N49+P49-1)</f>
        <v>45390</v>
      </c>
      <c r="P49" s="238">
        <f>IF(IF(J49="",0,IF(K49="",0,K49-J49))="",0,K49-J49+1)</f>
        <v>3</v>
      </c>
      <c r="Q49" s="408">
        <f ca="1">IF(L49="",0,IF(M49="",TODAY()-L49,M49-L49+1))</f>
        <v>12</v>
      </c>
      <c r="R49" s="408">
        <f ca="1">IF(Q49=0,0,P49-Q49)</f>
        <v>-9</v>
      </c>
    </row>
    <row r="50" spans="1:19" s="238" customFormat="1" ht="28.8">
      <c r="A50" s="238">
        <v>52</v>
      </c>
      <c r="B50" s="514"/>
      <c r="C50" s="514"/>
      <c r="D50" s="177" t="s">
        <v>908</v>
      </c>
      <c r="E50" s="417" t="s">
        <v>246</v>
      </c>
      <c r="F50" s="429" t="s">
        <v>270</v>
      </c>
      <c r="J50" s="335">
        <v>45397</v>
      </c>
      <c r="K50" s="335">
        <v>45398</v>
      </c>
      <c r="L50" s="335">
        <v>45399</v>
      </c>
      <c r="M50" s="335">
        <v>45399</v>
      </c>
      <c r="N50" s="440">
        <f>IF(L50="",IF(M48="",O48+1,M48+1),L50)</f>
        <v>45399</v>
      </c>
      <c r="O50" s="668">
        <f>IF(N50="","",N50+P50-1)</f>
        <v>45400</v>
      </c>
      <c r="P50" s="238">
        <f>IF(IF(J50="",0,IF(K50="",0,K50-J50))="",0,K50-J50+1)</f>
        <v>2</v>
      </c>
      <c r="Q50" s="408">
        <f ca="1">IF(L50="",0,IF(M50="",TODAY()-L50,M50-L50+1))</f>
        <v>1</v>
      </c>
      <c r="R50" s="408">
        <f ca="1">IF(Q50=0,0,P50-Q50)</f>
        <v>1</v>
      </c>
    </row>
    <row r="51" spans="1:19" s="238" customFormat="1">
      <c r="A51" s="238">
        <v>53</v>
      </c>
      <c r="B51" s="514" t="s">
        <v>231</v>
      </c>
      <c r="C51" s="514" t="s">
        <v>849</v>
      </c>
      <c r="D51" s="177" t="s">
        <v>909</v>
      </c>
      <c r="E51" s="567" t="s">
        <v>274</v>
      </c>
      <c r="F51" s="429" t="s">
        <v>279</v>
      </c>
      <c r="J51" s="335">
        <v>45398</v>
      </c>
      <c r="K51" s="335">
        <v>45399</v>
      </c>
      <c r="L51" s="335">
        <v>45399</v>
      </c>
      <c r="M51" s="572">
        <v>45405</v>
      </c>
      <c r="N51" s="440">
        <f>IF(L51="",IF(M49="",O49+1,M49+1),L51)</f>
        <v>45399</v>
      </c>
      <c r="O51" s="668">
        <f>IF(N51="","",N51+P51-1)</f>
        <v>45400</v>
      </c>
      <c r="P51" s="238">
        <f>IF(IF(J51="",0,IF(K51="",0,K51-J51))="",0,K51-J51+1)</f>
        <v>2</v>
      </c>
      <c r="Q51" s="408">
        <f ca="1">IF(L51="",0,IF(M51="",TODAY()-L51,M51-L51+1))</f>
        <v>7</v>
      </c>
      <c r="R51" s="408">
        <f ca="1">IF(Q51=0,0,P51-Q51)</f>
        <v>-5</v>
      </c>
    </row>
    <row r="52" spans="1:19" s="238" customFormat="1" ht="28.8">
      <c r="A52" s="238">
        <v>55</v>
      </c>
      <c r="B52" s="670" t="s">
        <v>231</v>
      </c>
      <c r="C52" s="670"/>
      <c r="D52" s="286" t="s">
        <v>910</v>
      </c>
      <c r="E52" s="700" t="s">
        <v>246</v>
      </c>
      <c r="F52" s="701" t="s">
        <v>268</v>
      </c>
      <c r="G52" s="669"/>
      <c r="H52" s="669"/>
      <c r="I52" s="669"/>
      <c r="J52" s="308">
        <v>45405</v>
      </c>
      <c r="K52" s="308">
        <v>45405</v>
      </c>
      <c r="L52" s="308">
        <v>45405</v>
      </c>
      <c r="M52" s="466"/>
      <c r="N52" s="674"/>
      <c r="O52" s="702"/>
      <c r="P52" s="669"/>
      <c r="Q52" s="517"/>
      <c r="R52" s="408"/>
    </row>
    <row r="53" spans="1:19" s="238" customFormat="1" ht="43.2">
      <c r="A53" s="651">
        <v>56</v>
      </c>
      <c r="B53" s="514" t="s">
        <v>231</v>
      </c>
      <c r="C53" s="764" t="s">
        <v>900</v>
      </c>
      <c r="D53" s="177" t="s">
        <v>911</v>
      </c>
      <c r="E53" s="567" t="s">
        <v>274</v>
      </c>
      <c r="F53" s="357" t="s">
        <v>178</v>
      </c>
      <c r="J53" s="335">
        <v>45407</v>
      </c>
      <c r="K53" s="335">
        <v>45409</v>
      </c>
      <c r="L53" s="335">
        <v>45407</v>
      </c>
      <c r="M53" s="335">
        <v>45415</v>
      </c>
      <c r="N53" s="440"/>
      <c r="O53" s="440"/>
      <c r="Q53" s="408"/>
      <c r="R53" s="699"/>
    </row>
    <row r="54" spans="1:19" s="238" customFormat="1" ht="28.8">
      <c r="A54" s="651">
        <v>97</v>
      </c>
      <c r="B54" s="514" t="s">
        <v>231</v>
      </c>
      <c r="C54" s="764"/>
      <c r="D54" s="177" t="s">
        <v>912</v>
      </c>
      <c r="E54" s="567"/>
      <c r="F54" s="429" t="s">
        <v>279</v>
      </c>
      <c r="J54" s="335">
        <v>45411</v>
      </c>
      <c r="K54" s="335">
        <v>45417</v>
      </c>
      <c r="L54" s="335">
        <v>45411</v>
      </c>
      <c r="M54" s="335">
        <v>45426</v>
      </c>
      <c r="N54" s="440"/>
      <c r="O54" s="440"/>
      <c r="Q54" s="408"/>
      <c r="R54" s="699"/>
    </row>
    <row r="55" spans="1:19" s="238" customFormat="1">
      <c r="A55" s="651">
        <v>98</v>
      </c>
      <c r="B55" s="514" t="s">
        <v>231</v>
      </c>
      <c r="C55" s="764"/>
      <c r="D55" s="177" t="s">
        <v>913</v>
      </c>
      <c r="E55" s="258" t="s">
        <v>287</v>
      </c>
      <c r="F55" s="429" t="s">
        <v>270</v>
      </c>
      <c r="J55" s="335">
        <v>45426</v>
      </c>
      <c r="K55" s="335">
        <v>45427</v>
      </c>
      <c r="L55" s="335">
        <v>45426</v>
      </c>
      <c r="M55" s="335">
        <v>45428</v>
      </c>
      <c r="N55" s="440"/>
      <c r="O55" s="440"/>
      <c r="Q55" s="408"/>
      <c r="R55" s="699"/>
    </row>
    <row r="56" spans="1:19" s="238" customFormat="1">
      <c r="A56" s="651">
        <v>99</v>
      </c>
      <c r="B56" s="514" t="s">
        <v>245</v>
      </c>
      <c r="C56" s="764"/>
      <c r="D56" s="177" t="s">
        <v>914</v>
      </c>
      <c r="E56" s="417" t="s">
        <v>246</v>
      </c>
      <c r="F56" s="429" t="s">
        <v>270</v>
      </c>
      <c r="J56" s="335">
        <v>45428</v>
      </c>
      <c r="K56" s="335">
        <v>45430</v>
      </c>
      <c r="L56" s="335">
        <v>45428</v>
      </c>
      <c r="M56" s="335">
        <v>45433</v>
      </c>
      <c r="N56" s="440"/>
      <c r="O56" s="440"/>
      <c r="Q56" s="408"/>
      <c r="R56" s="699"/>
    </row>
    <row r="57" spans="1:19" s="238" customFormat="1" ht="36.75" customHeight="1">
      <c r="A57" s="651">
        <v>101</v>
      </c>
      <c r="B57" s="514" t="s">
        <v>231</v>
      </c>
      <c r="C57" s="266"/>
      <c r="D57" s="174" t="s">
        <v>913</v>
      </c>
      <c r="E57" s="258" t="s">
        <v>287</v>
      </c>
      <c r="F57" s="429" t="s">
        <v>270</v>
      </c>
      <c r="J57" s="335">
        <v>45426</v>
      </c>
      <c r="K57" s="335">
        <v>45427</v>
      </c>
      <c r="L57" s="335">
        <v>45426</v>
      </c>
      <c r="M57" s="335">
        <v>45428</v>
      </c>
      <c r="N57" s="440"/>
      <c r="O57" s="440"/>
      <c r="Q57" s="408"/>
      <c r="R57" s="699"/>
      <c r="S57" s="149"/>
    </row>
    <row r="58" spans="1:19">
      <c r="A58" s="651">
        <v>100</v>
      </c>
      <c r="B58" s="218" t="s">
        <v>246</v>
      </c>
      <c r="C58" s="764"/>
      <c r="D58" s="174" t="s">
        <v>915</v>
      </c>
      <c r="E58" s="567" t="s">
        <v>274</v>
      </c>
      <c r="F58" s="429" t="s">
        <v>270</v>
      </c>
      <c r="G58" s="238"/>
      <c r="H58" s="238"/>
      <c r="I58" s="238"/>
      <c r="J58" s="335">
        <v>45433</v>
      </c>
      <c r="K58" s="335">
        <v>45437</v>
      </c>
      <c r="L58" s="335">
        <v>45433</v>
      </c>
      <c r="M58" s="335"/>
      <c r="N58" s="440"/>
      <c r="O58" s="440"/>
      <c r="P58" s="238"/>
      <c r="Q58" s="408"/>
      <c r="R58" s="699"/>
      <c r="S58" s="238"/>
    </row>
    <row r="59" spans="1:19" ht="43.2">
      <c r="A59" s="149">
        <v>101</v>
      </c>
      <c r="B59" s="218" t="s">
        <v>246</v>
      </c>
      <c r="C59" s="266"/>
      <c r="D59" s="177" t="s">
        <v>161</v>
      </c>
      <c r="E59" s="567" t="s">
        <v>274</v>
      </c>
      <c r="F59" s="573" t="s">
        <v>276</v>
      </c>
      <c r="J59" s="335">
        <v>45443</v>
      </c>
      <c r="K59" s="335">
        <v>45448</v>
      </c>
      <c r="L59" s="335">
        <v>45443</v>
      </c>
      <c r="R59" s="169"/>
    </row>
    <row r="60" spans="1:19">
      <c r="A60" s="651">
        <v>102</v>
      </c>
      <c r="B60" s="514" t="s">
        <v>231</v>
      </c>
      <c r="C60" s="764"/>
      <c r="D60" s="238" t="s">
        <v>916</v>
      </c>
      <c r="E60" s="238" t="s">
        <v>271</v>
      </c>
      <c r="F60" s="238" t="s">
        <v>291</v>
      </c>
      <c r="G60" s="238"/>
      <c r="H60" s="238"/>
      <c r="I60" s="238"/>
      <c r="J60" s="238"/>
      <c r="K60" s="238"/>
      <c r="L60" s="238"/>
      <c r="M60" s="238"/>
      <c r="N60" s="440"/>
      <c r="O60" s="440"/>
      <c r="P60" s="238"/>
      <c r="Q60" s="408"/>
      <c r="R60" s="699"/>
    </row>
    <row r="61" spans="1:19">
      <c r="A61" s="651">
        <v>103</v>
      </c>
      <c r="B61" s="514" t="s">
        <v>231</v>
      </c>
      <c r="C61" s="764"/>
      <c r="D61" s="238" t="s">
        <v>917</v>
      </c>
      <c r="E61" s="238" t="s">
        <v>274</v>
      </c>
      <c r="F61" s="238" t="s">
        <v>291</v>
      </c>
      <c r="G61" s="238"/>
      <c r="H61" s="238"/>
      <c r="I61" s="238"/>
      <c r="J61" s="238"/>
      <c r="K61" s="238"/>
      <c r="L61" s="238"/>
      <c r="M61" s="238"/>
      <c r="N61" s="440"/>
      <c r="O61" s="440"/>
      <c r="P61" s="238"/>
      <c r="Q61" s="408"/>
      <c r="R61" s="699"/>
    </row>
    <row r="62" spans="1:19" ht="28.8">
      <c r="A62" s="651">
        <v>104</v>
      </c>
      <c r="B62" s="238" t="s">
        <v>918</v>
      </c>
      <c r="C62" s="651"/>
      <c r="D62" s="238" t="s">
        <v>919</v>
      </c>
      <c r="E62" s="238" t="s">
        <v>774</v>
      </c>
      <c r="F62" s="238" t="s">
        <v>291</v>
      </c>
      <c r="R62" s="169"/>
    </row>
    <row r="63" spans="1:19">
      <c r="A63" s="651"/>
      <c r="C63" s="266"/>
      <c r="R63" s="169"/>
    </row>
    <row r="64" spans="1:19">
      <c r="A64" s="651"/>
      <c r="C64" s="266"/>
      <c r="R64" s="169"/>
    </row>
    <row r="65" spans="1:18">
      <c r="A65" s="651"/>
      <c r="C65" s="266"/>
      <c r="R65" s="169"/>
    </row>
    <row r="66" spans="1:18">
      <c r="A66" s="238"/>
      <c r="B66" s="480"/>
      <c r="C66" s="765"/>
      <c r="R66" s="169"/>
    </row>
    <row r="67" spans="1:18">
      <c r="A67" s="238"/>
      <c r="C67" s="266"/>
      <c r="R67" s="169"/>
    </row>
    <row r="68" spans="1:18">
      <c r="A68" s="238"/>
      <c r="D68" s="480"/>
      <c r="E68" s="480"/>
      <c r="F68" s="480"/>
      <c r="G68" s="480"/>
      <c r="H68" s="480"/>
      <c r="I68" s="480"/>
      <c r="J68" s="480"/>
      <c r="K68" s="480"/>
      <c r="L68" s="480"/>
      <c r="M68" s="480"/>
      <c r="N68" s="480"/>
      <c r="O68" s="703"/>
      <c r="P68" s="480"/>
      <c r="Q68" s="480"/>
    </row>
    <row r="69" spans="1:18">
      <c r="A69" s="675"/>
      <c r="B69" s="480"/>
      <c r="C69" s="480"/>
      <c r="D69" s="480"/>
      <c r="E69" s="480"/>
      <c r="F69" s="480"/>
      <c r="G69" s="480"/>
      <c r="H69" s="480"/>
      <c r="I69" s="480"/>
      <c r="J69" s="480"/>
      <c r="K69" s="480"/>
      <c r="L69" s="480"/>
      <c r="M69" s="480"/>
      <c r="N69" s="480"/>
    </row>
    <row r="70" spans="1:18">
      <c r="A70" s="238"/>
    </row>
    <row r="71" spans="1:18">
      <c r="A71" s="238"/>
    </row>
    <row r="72" spans="1:18">
      <c r="A72" s="238"/>
    </row>
    <row r="73" spans="1:18">
      <c r="A73" s="238"/>
    </row>
    <row r="74" spans="1:18">
      <c r="A74" s="238"/>
    </row>
    <row r="75" spans="1:18">
      <c r="A75" s="238"/>
    </row>
    <row r="76" spans="1:18">
      <c r="A76" s="238"/>
    </row>
    <row r="90" spans="4:4">
      <c r="D90" s="149" t="s">
        <v>344</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6FFFF"/>
  </sheetPr>
  <dimension ref="A1:U57"/>
  <sheetViews>
    <sheetView workbookViewId="0">
      <pane ySplit="4" topLeftCell="A37" activePane="bottomLeft" state="frozen"/>
      <selection pane="bottomLeft" activeCell="B47" sqref="B47"/>
    </sheetView>
  </sheetViews>
  <sheetFormatPr defaultColWidth="9.109375" defaultRowHeight="15" customHeight="1"/>
  <cols>
    <col min="1" max="1" width="7.44140625" style="121" customWidth="1"/>
    <col min="2" max="2" width="17.109375" style="121" bestFit="1" customWidth="1"/>
    <col min="3" max="3" width="21.88671875" style="121" customWidth="1"/>
    <col min="4" max="4" width="17.109375" style="121" customWidth="1"/>
    <col min="5" max="5" width="48.88671875" style="121" customWidth="1"/>
    <col min="6" max="6" width="14.109375" style="121" bestFit="1" customWidth="1"/>
    <col min="7" max="7" width="15.44140625" style="121" bestFit="1" customWidth="1"/>
    <col min="8" max="10" width="0" style="121" hidden="1" customWidth="1"/>
    <col min="11" max="11" width="12.44140625" style="121" bestFit="1" customWidth="1"/>
    <col min="12" max="12" width="14.33203125" style="121" bestFit="1" customWidth="1"/>
    <col min="13" max="13" width="12.44140625" style="121" bestFit="1" customWidth="1"/>
    <col min="14" max="14" width="14.33203125" style="121" bestFit="1" customWidth="1"/>
    <col min="15" max="15" width="11.5546875" style="121" bestFit="1" customWidth="1"/>
    <col min="16" max="16" width="13.44140625" style="121" bestFit="1" customWidth="1"/>
    <col min="17" max="19" width="9.109375" style="121"/>
    <col min="20" max="20" width="22.5546875" style="121" bestFit="1" customWidth="1"/>
    <col min="21" max="21" width="20.44140625" style="121" customWidth="1"/>
    <col min="22" max="16384" width="9.109375" style="121"/>
  </cols>
  <sheetData>
    <row r="1" spans="1:21" ht="14.4" hidden="1"/>
    <row r="2" spans="1:21" ht="14.4" hidden="1"/>
    <row r="3" spans="1:21" ht="14.4">
      <c r="Q3" s="121">
        <f>SUM(Q5:Q1014)</f>
        <v>179</v>
      </c>
      <c r="R3" s="577">
        <f ca="1">SUM(R5:R1014)</f>
        <v>287</v>
      </c>
      <c r="S3" s="577">
        <f ca="1">SUM(S5:S1014)</f>
        <v>-108</v>
      </c>
    </row>
    <row r="4" spans="1:21" ht="14.4">
      <c r="A4" s="578" t="s">
        <v>292</v>
      </c>
      <c r="B4" s="578" t="s">
        <v>221</v>
      </c>
      <c r="C4" s="578" t="s">
        <v>293</v>
      </c>
      <c r="D4" s="578" t="s">
        <v>920</v>
      </c>
      <c r="E4" s="578" t="s">
        <v>294</v>
      </c>
      <c r="F4" s="578" t="s">
        <v>267</v>
      </c>
      <c r="G4" s="578" t="s">
        <v>266</v>
      </c>
      <c r="H4" s="578" t="s">
        <v>295</v>
      </c>
      <c r="I4" s="578" t="s">
        <v>296</v>
      </c>
      <c r="J4" s="578" t="s">
        <v>297</v>
      </c>
      <c r="K4" s="578" t="s">
        <v>298</v>
      </c>
      <c r="L4" s="578" t="s">
        <v>299</v>
      </c>
      <c r="M4" s="578" t="s">
        <v>300</v>
      </c>
      <c r="N4" s="578" t="s">
        <v>301</v>
      </c>
      <c r="O4" s="578" t="s">
        <v>302</v>
      </c>
      <c r="P4" s="578" t="s">
        <v>10</v>
      </c>
      <c r="Q4" s="578" t="s">
        <v>303</v>
      </c>
      <c r="R4" s="578" t="s">
        <v>304</v>
      </c>
      <c r="S4" s="578" t="s">
        <v>305</v>
      </c>
      <c r="T4" s="578" t="s">
        <v>306</v>
      </c>
      <c r="U4" s="578" t="s">
        <v>921</v>
      </c>
    </row>
    <row r="5" spans="1:21" ht="14.4">
      <c r="A5" s="121">
        <f>ROW() - 4</f>
        <v>1</v>
      </c>
      <c r="B5" s="121" t="s">
        <v>258</v>
      </c>
      <c r="C5" s="121" t="s">
        <v>922</v>
      </c>
      <c r="E5" s="121" t="s">
        <v>923</v>
      </c>
      <c r="F5" s="121" t="s">
        <v>774</v>
      </c>
      <c r="G5" s="201" t="s">
        <v>268</v>
      </c>
      <c r="K5" s="148">
        <v>45021</v>
      </c>
      <c r="L5" s="148">
        <v>45036</v>
      </c>
      <c r="M5" s="148">
        <v>45021</v>
      </c>
      <c r="N5" s="148">
        <v>45036</v>
      </c>
      <c r="O5" s="148">
        <f>M5</f>
        <v>45021</v>
      </c>
      <c r="P5" s="148">
        <f>O5+Q5-1</f>
        <v>45036</v>
      </c>
      <c r="Q5" s="121">
        <f t="shared" ref="Q5" si="0">IF(IF(K5="",0,IF(L5="",0,L5-K5))="",0,L5-K5+1)</f>
        <v>16</v>
      </c>
      <c r="R5" s="125">
        <f t="shared" ref="R5" ca="1" si="1">IF(M5="",0,IF(N5="",TODAY()-M5,N5-M5+1))</f>
        <v>16</v>
      </c>
      <c r="S5" s="125">
        <f t="shared" ref="S5" ca="1" si="2">IF(R5=0,0,Q5-R5)</f>
        <v>0</v>
      </c>
    </row>
    <row r="6" spans="1:21" ht="14.4">
      <c r="A6" s="121">
        <f>ROW() - 4</f>
        <v>2</v>
      </c>
      <c r="B6" s="121" t="s">
        <v>924</v>
      </c>
      <c r="C6" s="121" t="s">
        <v>578</v>
      </c>
      <c r="E6" s="121" t="s">
        <v>925</v>
      </c>
      <c r="F6" s="121" t="s">
        <v>774</v>
      </c>
      <c r="G6" s="336" t="s">
        <v>279</v>
      </c>
      <c r="K6" s="148">
        <v>45049</v>
      </c>
      <c r="L6" s="148">
        <v>45061</v>
      </c>
      <c r="M6" s="148">
        <v>45050</v>
      </c>
      <c r="N6" s="148">
        <v>45075</v>
      </c>
      <c r="O6" s="130">
        <f t="shared" ref="O6" si="3">IF(M6="",IF(N5="",P5+1,N5+1),M6)</f>
        <v>45050</v>
      </c>
      <c r="P6" s="130">
        <f t="shared" ref="P6" si="4">IF(O6="","",O6+Q6-1)</f>
        <v>45062</v>
      </c>
      <c r="Q6" s="121">
        <f t="shared" ref="Q6:Q7" si="5">IF(IF(K6="",0,IF(L6="",0,L6-K6))="",0,L6-K6+1)</f>
        <v>13</v>
      </c>
      <c r="R6" s="125">
        <f t="shared" ref="R6:R7" ca="1" si="6">IF(M6="",0,IF(N6="",TODAY()-M6,N6-M6+1))</f>
        <v>26</v>
      </c>
      <c r="S6" s="125">
        <f t="shared" ref="S6:S7" ca="1" si="7">IF(R6=0,0,Q6-R6)</f>
        <v>-13</v>
      </c>
    </row>
    <row r="7" spans="1:21" ht="14.4">
      <c r="A7" s="121">
        <f t="shared" ref="A7:A21" si="8">ROW() - 4</f>
        <v>3</v>
      </c>
      <c r="B7" s="121" t="s">
        <v>924</v>
      </c>
      <c r="C7" s="121" t="s">
        <v>926</v>
      </c>
      <c r="E7" s="121" t="s">
        <v>927</v>
      </c>
      <c r="F7" s="121" t="s">
        <v>774</v>
      </c>
      <c r="G7" s="393" t="s">
        <v>270</v>
      </c>
      <c r="K7" s="148">
        <f>L6+1</f>
        <v>45062</v>
      </c>
      <c r="L7" s="148">
        <f>K7+12</f>
        <v>45074</v>
      </c>
      <c r="M7" s="148">
        <v>45076</v>
      </c>
      <c r="N7" s="148">
        <v>45093</v>
      </c>
      <c r="O7" s="130">
        <f t="shared" ref="O7" si="9">IF(M7="",IF(N6="",P6+1,N6+1),M7)</f>
        <v>45076</v>
      </c>
      <c r="P7" s="130">
        <f t="shared" ref="P7" si="10">IF(O7="","",O7+Q7-1)</f>
        <v>45088</v>
      </c>
      <c r="Q7" s="121">
        <f t="shared" si="5"/>
        <v>13</v>
      </c>
      <c r="R7" s="125">
        <f t="shared" ca="1" si="6"/>
        <v>18</v>
      </c>
      <c r="S7" s="125">
        <f t="shared" ca="1" si="7"/>
        <v>-5</v>
      </c>
    </row>
    <row r="8" spans="1:21" ht="14.4">
      <c r="A8" s="121">
        <f t="shared" si="8"/>
        <v>4</v>
      </c>
      <c r="B8" s="121" t="s">
        <v>924</v>
      </c>
      <c r="C8" s="121" t="s">
        <v>578</v>
      </c>
      <c r="E8" s="121" t="s">
        <v>928</v>
      </c>
      <c r="F8" s="121" t="s">
        <v>287</v>
      </c>
      <c r="G8" s="393" t="s">
        <v>270</v>
      </c>
      <c r="K8" s="148">
        <v>45077</v>
      </c>
      <c r="L8" s="148">
        <v>45078</v>
      </c>
      <c r="M8" s="148">
        <v>45091</v>
      </c>
      <c r="N8" s="148">
        <v>45093</v>
      </c>
      <c r="O8" s="130">
        <f t="shared" ref="O8:O14" si="11">IF(M8="",IF(N7="",P7+1,N7+1),M8)</f>
        <v>45091</v>
      </c>
      <c r="P8" s="130">
        <f t="shared" ref="P8:P14" si="12">IF(O8="","",O8+Q8-1)</f>
        <v>45092</v>
      </c>
      <c r="Q8" s="121">
        <f t="shared" ref="Q8" si="13">IF(IF(K8="",0,IF(L8="",0,L8-K8))="",0,L8-K8+1)</f>
        <v>2</v>
      </c>
      <c r="R8" s="125">
        <f t="shared" ref="R8" ca="1" si="14">IF(M8="",0,IF(N8="",TODAY()-M8,N8-M8+1))</f>
        <v>3</v>
      </c>
      <c r="S8" s="125">
        <f t="shared" ref="S8" ca="1" si="15">IF(R8=0,0,Q8-R8)</f>
        <v>-1</v>
      </c>
    </row>
    <row r="9" spans="1:21" ht="14.4">
      <c r="A9" s="121">
        <f t="shared" si="8"/>
        <v>5</v>
      </c>
      <c r="B9" s="121" t="s">
        <v>223</v>
      </c>
      <c r="E9" s="218" t="s">
        <v>929</v>
      </c>
      <c r="F9" s="121" t="s">
        <v>400</v>
      </c>
      <c r="G9" s="201" t="s">
        <v>268</v>
      </c>
      <c r="K9" s="148">
        <v>45094</v>
      </c>
      <c r="L9" s="148">
        <v>45096</v>
      </c>
      <c r="M9" s="148">
        <v>45094</v>
      </c>
      <c r="N9" s="148">
        <v>45096</v>
      </c>
      <c r="O9" s="130">
        <f t="shared" si="11"/>
        <v>45094</v>
      </c>
      <c r="P9" s="130">
        <f t="shared" si="12"/>
        <v>45096</v>
      </c>
      <c r="Q9" s="121">
        <f t="shared" ref="Q9:Q13" si="16">IF(IF(K9="",0,IF(L9="",0,L9-K9))="",0,L9-K9+1)</f>
        <v>3</v>
      </c>
      <c r="R9" s="125">
        <f t="shared" ref="R9:R13" ca="1" si="17">IF(M9="",0,IF(N9="",TODAY()-M9,N9-M9+1))</f>
        <v>3</v>
      </c>
      <c r="S9" s="125">
        <f t="shared" ref="S9:S13" ca="1" si="18">IF(R9=0,0,Q9-R9)</f>
        <v>0</v>
      </c>
    </row>
    <row r="10" spans="1:21" ht="27" customHeight="1">
      <c r="A10" s="121">
        <f t="shared" si="8"/>
        <v>6</v>
      </c>
      <c r="B10" s="121" t="s">
        <v>223</v>
      </c>
      <c r="C10" s="121" t="s">
        <v>930</v>
      </c>
      <c r="E10" s="521" t="s">
        <v>931</v>
      </c>
      <c r="F10" s="121" t="s">
        <v>400</v>
      </c>
      <c r="G10" s="336" t="s">
        <v>270</v>
      </c>
      <c r="K10" s="148">
        <v>45087</v>
      </c>
      <c r="L10" s="148">
        <v>45090</v>
      </c>
      <c r="M10" s="148">
        <v>45087</v>
      </c>
      <c r="N10" s="148">
        <v>45090</v>
      </c>
      <c r="O10" s="130">
        <f t="shared" si="11"/>
        <v>45087</v>
      </c>
      <c r="P10" s="130">
        <f t="shared" si="12"/>
        <v>45090</v>
      </c>
      <c r="Q10" s="121">
        <f t="shared" si="16"/>
        <v>4</v>
      </c>
      <c r="R10" s="125">
        <f t="shared" ca="1" si="17"/>
        <v>4</v>
      </c>
      <c r="S10" s="125">
        <f t="shared" ca="1" si="18"/>
        <v>0</v>
      </c>
    </row>
    <row r="11" spans="1:21" ht="14.4">
      <c r="A11" s="121">
        <f t="shared" si="8"/>
        <v>7</v>
      </c>
      <c r="B11" s="121" t="s">
        <v>223</v>
      </c>
      <c r="C11" s="121" t="s">
        <v>932</v>
      </c>
      <c r="E11" s="218" t="s">
        <v>933</v>
      </c>
      <c r="F11" s="121" t="s">
        <v>400</v>
      </c>
      <c r="G11" s="336" t="s">
        <v>270</v>
      </c>
      <c r="K11" s="158">
        <v>45090</v>
      </c>
      <c r="L11" s="158">
        <v>45090</v>
      </c>
      <c r="M11" s="158">
        <v>45090</v>
      </c>
      <c r="N11" s="158">
        <v>45090</v>
      </c>
      <c r="O11" s="130">
        <f t="shared" si="11"/>
        <v>45090</v>
      </c>
      <c r="P11" s="130">
        <f t="shared" si="12"/>
        <v>45090</v>
      </c>
      <c r="Q11" s="121">
        <f t="shared" si="16"/>
        <v>1</v>
      </c>
      <c r="R11" s="125">
        <f t="shared" ca="1" si="17"/>
        <v>1</v>
      </c>
      <c r="S11" s="125">
        <f t="shared" ca="1" si="18"/>
        <v>0</v>
      </c>
    </row>
    <row r="12" spans="1:21" ht="14.4">
      <c r="A12" s="121">
        <f t="shared" si="8"/>
        <v>8</v>
      </c>
      <c r="B12" s="121" t="s">
        <v>924</v>
      </c>
      <c r="C12" s="121" t="s">
        <v>578</v>
      </c>
      <c r="E12" s="121" t="s">
        <v>934</v>
      </c>
      <c r="F12" s="121" t="s">
        <v>774</v>
      </c>
      <c r="G12" s="336" t="s">
        <v>279</v>
      </c>
      <c r="K12" s="148">
        <f>L11+1</f>
        <v>45091</v>
      </c>
      <c r="L12" s="148">
        <f>K12+15</f>
        <v>45106</v>
      </c>
      <c r="M12" s="148">
        <v>45110</v>
      </c>
      <c r="N12" s="148">
        <v>45145</v>
      </c>
      <c r="O12" s="130">
        <f t="shared" si="11"/>
        <v>45110</v>
      </c>
      <c r="P12" s="130">
        <f t="shared" si="12"/>
        <v>45125</v>
      </c>
      <c r="Q12" s="121">
        <f t="shared" si="16"/>
        <v>16</v>
      </c>
      <c r="R12" s="125">
        <f t="shared" ca="1" si="17"/>
        <v>36</v>
      </c>
      <c r="S12" s="125">
        <f t="shared" ca="1" si="18"/>
        <v>-20</v>
      </c>
    </row>
    <row r="13" spans="1:21" ht="14.4">
      <c r="A13" s="121">
        <f t="shared" si="8"/>
        <v>9</v>
      </c>
      <c r="B13" s="121" t="s">
        <v>240</v>
      </c>
      <c r="E13" s="121" t="s">
        <v>935</v>
      </c>
      <c r="F13" s="121" t="s">
        <v>400</v>
      </c>
      <c r="G13" s="336" t="s">
        <v>279</v>
      </c>
      <c r="K13" s="148">
        <v>45147</v>
      </c>
      <c r="L13" s="148">
        <v>45150</v>
      </c>
      <c r="M13" s="148">
        <v>45148</v>
      </c>
      <c r="N13" s="148">
        <v>45148</v>
      </c>
      <c r="O13" s="130">
        <f t="shared" si="11"/>
        <v>45148</v>
      </c>
      <c r="P13" s="130">
        <f t="shared" si="12"/>
        <v>45151</v>
      </c>
      <c r="Q13" s="121">
        <f t="shared" si="16"/>
        <v>4</v>
      </c>
      <c r="R13" s="125">
        <f t="shared" ca="1" si="17"/>
        <v>1</v>
      </c>
      <c r="S13" s="125">
        <f t="shared" ca="1" si="18"/>
        <v>3</v>
      </c>
    </row>
    <row r="14" spans="1:21" ht="14.4">
      <c r="A14" s="121">
        <f t="shared" si="8"/>
        <v>10</v>
      </c>
      <c r="B14" s="121" t="s">
        <v>924</v>
      </c>
      <c r="C14" s="121" t="s">
        <v>926</v>
      </c>
      <c r="E14" s="121" t="s">
        <v>936</v>
      </c>
      <c r="F14" s="121" t="s">
        <v>774</v>
      </c>
      <c r="G14" s="350" t="s">
        <v>288</v>
      </c>
      <c r="K14" s="158">
        <v>45150</v>
      </c>
      <c r="L14" s="158">
        <v>45155</v>
      </c>
      <c r="M14" s="158">
        <v>45150</v>
      </c>
      <c r="N14" s="158">
        <v>45163</v>
      </c>
      <c r="O14" s="130">
        <f t="shared" si="11"/>
        <v>45150</v>
      </c>
      <c r="P14" s="130">
        <f t="shared" si="12"/>
        <v>45155</v>
      </c>
      <c r="Q14" s="121">
        <f t="shared" ref="Q14" si="19">IF(IF(K14="",0,IF(L14="",0,L14-K14))="",0,L14-K14+1)</f>
        <v>6</v>
      </c>
      <c r="R14" s="125">
        <f t="shared" ref="R14" ca="1" si="20">IF(M14="",0,IF(N14="",TODAY()-M14,N14-M14+1))</f>
        <v>14</v>
      </c>
      <c r="S14" s="125">
        <f t="shared" ref="S14" ca="1" si="21">IF(R14=0,0,Q14-R14)</f>
        <v>-8</v>
      </c>
    </row>
    <row r="15" spans="1:21" ht="14.4">
      <c r="A15" s="121">
        <f t="shared" si="8"/>
        <v>11</v>
      </c>
      <c r="B15" s="121" t="s">
        <v>258</v>
      </c>
      <c r="C15" s="121" t="s">
        <v>926</v>
      </c>
      <c r="E15" s="121" t="s">
        <v>937</v>
      </c>
      <c r="F15" s="121" t="s">
        <v>774</v>
      </c>
      <c r="G15" s="393" t="s">
        <v>270</v>
      </c>
      <c r="K15" s="158">
        <v>45173</v>
      </c>
      <c r="L15" s="158">
        <v>45179</v>
      </c>
      <c r="M15" s="158">
        <v>45174</v>
      </c>
      <c r="N15" s="158">
        <v>45178</v>
      </c>
      <c r="O15" s="130">
        <f t="shared" ref="O15:O17" si="22">IF(M15="",IF(N14="",P14+1,N14+1),M15)</f>
        <v>45174</v>
      </c>
      <c r="P15" s="130">
        <f t="shared" ref="P15:P17" si="23">IF(O15="","",O15+Q15-1)</f>
        <v>45180</v>
      </c>
      <c r="Q15" s="121">
        <f t="shared" ref="Q15:Q17" si="24">IF(IF(K15="",0,IF(L15="",0,L15-K15))="",0,L15-K15+1)</f>
        <v>7</v>
      </c>
      <c r="R15" s="125">
        <f t="shared" ref="R15:R17" ca="1" si="25">IF(M15="",0,IF(N15="",TODAY()-M15,N15-M15+1))</f>
        <v>5</v>
      </c>
      <c r="S15" s="125">
        <f t="shared" ref="S15:S17" ca="1" si="26">IF(R15=0,0,Q15-R15)</f>
        <v>2</v>
      </c>
    </row>
    <row r="16" spans="1:21" ht="14.4">
      <c r="A16" s="121">
        <f t="shared" si="8"/>
        <v>12</v>
      </c>
      <c r="B16" s="121" t="s">
        <v>258</v>
      </c>
      <c r="C16" s="121" t="s">
        <v>578</v>
      </c>
      <c r="E16" s="121" t="s">
        <v>938</v>
      </c>
      <c r="F16" s="121" t="s">
        <v>774</v>
      </c>
      <c r="G16" s="393" t="s">
        <v>270</v>
      </c>
      <c r="K16" s="158">
        <v>45180</v>
      </c>
      <c r="L16" s="158">
        <v>45183</v>
      </c>
      <c r="M16" s="158">
        <v>45180</v>
      </c>
      <c r="N16" s="158">
        <v>45183</v>
      </c>
      <c r="O16" s="130">
        <f t="shared" si="22"/>
        <v>45180</v>
      </c>
      <c r="P16" s="130">
        <f t="shared" si="23"/>
        <v>45183</v>
      </c>
      <c r="Q16" s="121">
        <f t="shared" si="24"/>
        <v>4</v>
      </c>
      <c r="R16" s="125">
        <f t="shared" ca="1" si="25"/>
        <v>4</v>
      </c>
      <c r="S16" s="125">
        <f t="shared" ca="1" si="26"/>
        <v>0</v>
      </c>
    </row>
    <row r="17" spans="1:21" ht="14.4">
      <c r="A17" s="121">
        <f t="shared" si="8"/>
        <v>13</v>
      </c>
      <c r="B17" s="121" t="s">
        <v>258</v>
      </c>
      <c r="C17" s="121" t="s">
        <v>926</v>
      </c>
      <c r="E17" s="121" t="s">
        <v>939</v>
      </c>
      <c r="F17" s="121" t="s">
        <v>774</v>
      </c>
      <c r="G17" s="393" t="s">
        <v>270</v>
      </c>
      <c r="K17" s="327">
        <f>L16+1</f>
        <v>45184</v>
      </c>
      <c r="L17" s="327">
        <f>K17+6</f>
        <v>45190</v>
      </c>
      <c r="M17" s="327">
        <v>45184</v>
      </c>
      <c r="N17" s="327">
        <f>M17+1</f>
        <v>45185</v>
      </c>
      <c r="O17" s="130">
        <f t="shared" si="22"/>
        <v>45184</v>
      </c>
      <c r="P17" s="130">
        <f t="shared" si="23"/>
        <v>45190</v>
      </c>
      <c r="Q17" s="121">
        <f t="shared" si="24"/>
        <v>7</v>
      </c>
      <c r="R17" s="125">
        <f t="shared" ca="1" si="25"/>
        <v>2</v>
      </c>
      <c r="S17" s="125">
        <f t="shared" ca="1" si="26"/>
        <v>5</v>
      </c>
    </row>
    <row r="18" spans="1:21" ht="14.4">
      <c r="A18" s="121">
        <f t="shared" si="8"/>
        <v>14</v>
      </c>
      <c r="B18" s="121" t="s">
        <v>258</v>
      </c>
      <c r="C18" s="121" t="s">
        <v>926</v>
      </c>
      <c r="D18" s="121" t="s">
        <v>940</v>
      </c>
      <c r="E18" s="121" t="s">
        <v>941</v>
      </c>
      <c r="F18" s="121" t="s">
        <v>774</v>
      </c>
      <c r="G18" s="393" t="s">
        <v>270</v>
      </c>
      <c r="K18" s="148">
        <v>45185</v>
      </c>
      <c r="L18" s="148">
        <v>45191</v>
      </c>
      <c r="M18" s="148">
        <v>45185</v>
      </c>
      <c r="N18" s="148">
        <v>45191</v>
      </c>
      <c r="O18" s="130">
        <f t="shared" ref="O18" si="27">IF(M18="",IF(N17="",P17+1,N17+1),M18)</f>
        <v>45185</v>
      </c>
      <c r="P18" s="130">
        <f t="shared" ref="P18" si="28">IF(O18="","",O18+Q18-1)</f>
        <v>45191</v>
      </c>
      <c r="Q18" s="121">
        <f t="shared" ref="Q18" si="29">IF(IF(K18="",0,IF(L18="",0,L18-K18))="",0,L18-K18+1)</f>
        <v>7</v>
      </c>
      <c r="R18" s="125">
        <f t="shared" ref="R18" ca="1" si="30">IF(M18="",0,IF(N18="",TODAY()-M18,N18-M18+1))</f>
        <v>7</v>
      </c>
      <c r="S18" s="125">
        <f t="shared" ref="S18" ca="1" si="31">IF(R18=0,0,Q18-R18)</f>
        <v>0</v>
      </c>
    </row>
    <row r="19" spans="1:21" ht="16.95" customHeight="1">
      <c r="A19" s="121">
        <f t="shared" si="8"/>
        <v>15</v>
      </c>
      <c r="B19" s="121" t="s">
        <v>258</v>
      </c>
      <c r="E19" s="149" t="s">
        <v>942</v>
      </c>
      <c r="F19" s="121" t="s">
        <v>400</v>
      </c>
      <c r="G19" s="191" t="s">
        <v>943</v>
      </c>
      <c r="K19" s="334">
        <v>45246</v>
      </c>
      <c r="L19" s="334">
        <v>45252</v>
      </c>
      <c r="M19" s="334">
        <v>45250</v>
      </c>
      <c r="N19" s="334">
        <v>45253</v>
      </c>
      <c r="O19" s="130">
        <f t="shared" ref="O19:O20" si="32">IF(M19="",IF(N18="",P18+1,N18+1),M19)</f>
        <v>45250</v>
      </c>
      <c r="P19" s="130">
        <f t="shared" ref="P19:P20" si="33">IF(O19="","",O19+Q19-1)</f>
        <v>45256</v>
      </c>
      <c r="Q19" s="121">
        <f t="shared" ref="Q19" si="34">IF(IF(K19="",0,IF(L19="",0,L19-K19))="",0,L19-K19+1)</f>
        <v>7</v>
      </c>
      <c r="R19" s="125">
        <f t="shared" ref="R19" ca="1" si="35">IF(M19="",0,IF(N19="",TODAY()-M19,N19-M19+1))</f>
        <v>4</v>
      </c>
      <c r="S19" s="125">
        <f t="shared" ref="S19" ca="1" si="36">IF(R19=0,0,Q19-R19)</f>
        <v>3</v>
      </c>
      <c r="U19" s="149" t="s">
        <v>944</v>
      </c>
    </row>
    <row r="20" spans="1:21" ht="28.8">
      <c r="A20" s="121">
        <f t="shared" si="8"/>
        <v>16</v>
      </c>
      <c r="B20" s="121" t="s">
        <v>231</v>
      </c>
      <c r="C20" s="121" t="s">
        <v>945</v>
      </c>
      <c r="D20" s="121" t="s">
        <v>946</v>
      </c>
      <c r="E20" s="238" t="s">
        <v>947</v>
      </c>
      <c r="F20" s="121" t="s">
        <v>774</v>
      </c>
      <c r="G20" s="504" t="s">
        <v>286</v>
      </c>
      <c r="K20" s="334">
        <v>45251</v>
      </c>
      <c r="L20" s="334">
        <v>45259</v>
      </c>
      <c r="M20" s="293">
        <v>45253</v>
      </c>
      <c r="N20" s="293">
        <v>45295</v>
      </c>
      <c r="O20" s="130">
        <f t="shared" si="32"/>
        <v>45253</v>
      </c>
      <c r="P20" s="130">
        <f t="shared" si="33"/>
        <v>45261</v>
      </c>
      <c r="Q20" s="121">
        <f t="shared" ref="Q20" si="37">IF(IF(K20="",0,IF(L20="",0,L20-K20))="",0,L20-K20+1)</f>
        <v>9</v>
      </c>
      <c r="R20" s="125">
        <f t="shared" ref="R20" ca="1" si="38">IF(M20="",0,IF(N20="",TODAY()-M20,N20-M20+1))</f>
        <v>43</v>
      </c>
      <c r="S20" s="125">
        <f t="shared" ref="S20" ca="1" si="39">IF(R20=0,0,Q20-R20)</f>
        <v>-34</v>
      </c>
      <c r="U20" s="149" t="s">
        <v>948</v>
      </c>
    </row>
    <row r="21" spans="1:21" ht="28.8">
      <c r="A21" s="121">
        <f t="shared" si="8"/>
        <v>17</v>
      </c>
      <c r="B21" s="121" t="s">
        <v>258</v>
      </c>
      <c r="C21" s="121" t="s">
        <v>949</v>
      </c>
      <c r="D21" s="121" t="s">
        <v>950</v>
      </c>
      <c r="E21" s="360" t="s">
        <v>951</v>
      </c>
      <c r="F21" s="121" t="s">
        <v>774</v>
      </c>
      <c r="G21" s="505" t="s">
        <v>288</v>
      </c>
      <c r="K21" s="293">
        <v>45290</v>
      </c>
      <c r="L21" s="293">
        <v>45297</v>
      </c>
      <c r="M21" s="293">
        <v>45295</v>
      </c>
      <c r="N21" s="293">
        <v>45309</v>
      </c>
      <c r="O21" s="130">
        <f t="shared" ref="O21:O22" si="40">IF(M21="",IF(N20="",P20+1,N20+1),M21)</f>
        <v>45295</v>
      </c>
      <c r="P21" s="130">
        <f t="shared" ref="P21:P22" si="41">IF(O21="","",O21+Q21-1)</f>
        <v>45302</v>
      </c>
      <c r="Q21" s="121">
        <f t="shared" ref="Q21:Q22" si="42">IF(IF(K21="",0,IF(L21="",0,L21-K21))="",0,L21-K21+1)</f>
        <v>8</v>
      </c>
      <c r="R21" s="125">
        <f t="shared" ref="R21:R22" ca="1" si="43">IF(M21="",0,IF(N21="",TODAY()-M21,N21-M21+1))</f>
        <v>15</v>
      </c>
      <c r="S21" s="125">
        <f t="shared" ref="S21:S22" ca="1" si="44">IF(R21=0,0,Q21-R21)</f>
        <v>-7</v>
      </c>
    </row>
    <row r="22" spans="1:21" ht="28.8">
      <c r="A22" s="121">
        <v>18</v>
      </c>
      <c r="B22" s="121" t="s">
        <v>231</v>
      </c>
      <c r="C22" s="121" t="s">
        <v>952</v>
      </c>
      <c r="E22" s="121" t="s">
        <v>953</v>
      </c>
      <c r="F22" s="149" t="s">
        <v>954</v>
      </c>
      <c r="G22" s="333" t="s">
        <v>178</v>
      </c>
      <c r="K22" s="293">
        <v>45306</v>
      </c>
      <c r="L22" s="293">
        <v>45309</v>
      </c>
      <c r="M22" s="293">
        <v>45309</v>
      </c>
      <c r="N22" s="293">
        <v>45315</v>
      </c>
      <c r="O22" s="130">
        <f t="shared" si="40"/>
        <v>45309</v>
      </c>
      <c r="P22" s="130">
        <f t="shared" si="41"/>
        <v>45312</v>
      </c>
      <c r="Q22" s="121">
        <f t="shared" si="42"/>
        <v>4</v>
      </c>
      <c r="R22" s="125">
        <f t="shared" ca="1" si="43"/>
        <v>7</v>
      </c>
      <c r="S22" s="125">
        <f t="shared" ca="1" si="44"/>
        <v>-3</v>
      </c>
    </row>
    <row r="23" spans="1:21" ht="28.8">
      <c r="A23" s="121">
        <v>19</v>
      </c>
      <c r="B23" s="121" t="s">
        <v>231</v>
      </c>
      <c r="C23" s="218" t="s">
        <v>955</v>
      </c>
      <c r="D23" s="121" t="s">
        <v>940</v>
      </c>
      <c r="E23" s="360" t="s">
        <v>956</v>
      </c>
      <c r="F23" s="149" t="s">
        <v>954</v>
      </c>
      <c r="G23" s="336" t="s">
        <v>270</v>
      </c>
      <c r="K23" s="293">
        <v>45309</v>
      </c>
      <c r="L23" s="293">
        <v>45310</v>
      </c>
      <c r="M23" s="293">
        <v>45310</v>
      </c>
      <c r="N23" s="293">
        <v>45310</v>
      </c>
      <c r="O23" s="130">
        <f t="shared" ref="O23:O27" si="45">IF(M23="",IF(N22="",P22+1,N22+1),M23)</f>
        <v>45310</v>
      </c>
      <c r="P23" s="130">
        <f t="shared" ref="P23:P27" si="46">IF(O23="","",O23+Q23-1)</f>
        <v>45311</v>
      </c>
      <c r="Q23" s="121">
        <f t="shared" ref="Q23:Q27" si="47">IF(IF(K23="",0,IF(L23="",0,L23-K23))="",0,L23-K23+1)</f>
        <v>2</v>
      </c>
      <c r="R23" s="125">
        <f t="shared" ref="R23:R27" ca="1" si="48">IF(M23="",0,IF(N23="",TODAY()-M23,N23-M23+1))</f>
        <v>1</v>
      </c>
      <c r="S23" s="125">
        <f t="shared" ref="S23:S27" ca="1" si="49">IF(R23=0,0,Q23-R23)</f>
        <v>1</v>
      </c>
    </row>
    <row r="24" spans="1:21" ht="14.4">
      <c r="A24" s="121">
        <v>20</v>
      </c>
      <c r="B24" s="218" t="s">
        <v>674</v>
      </c>
      <c r="C24" s="218"/>
      <c r="D24" s="218"/>
      <c r="E24" s="360" t="s">
        <v>957</v>
      </c>
      <c r="F24" s="121" t="s">
        <v>400</v>
      </c>
      <c r="G24" s="336" t="s">
        <v>270</v>
      </c>
      <c r="K24" s="293">
        <v>45313</v>
      </c>
      <c r="L24" s="293">
        <v>45316</v>
      </c>
      <c r="M24" s="293">
        <v>45315</v>
      </c>
      <c r="N24" s="334">
        <v>45324</v>
      </c>
      <c r="O24" s="130">
        <f t="shared" si="45"/>
        <v>45315</v>
      </c>
      <c r="P24" s="130">
        <f t="shared" si="46"/>
        <v>45318</v>
      </c>
      <c r="Q24" s="121">
        <f t="shared" si="47"/>
        <v>4</v>
      </c>
      <c r="R24" s="125">
        <f t="shared" ca="1" si="48"/>
        <v>10</v>
      </c>
      <c r="S24" s="125">
        <f t="shared" ca="1" si="49"/>
        <v>-6</v>
      </c>
    </row>
    <row r="25" spans="1:21" ht="14.4">
      <c r="A25" s="121">
        <v>21</v>
      </c>
      <c r="B25" s="121" t="s">
        <v>231</v>
      </c>
      <c r="C25" s="218" t="s">
        <v>955</v>
      </c>
      <c r="D25" s="218"/>
      <c r="E25" s="360" t="s">
        <v>958</v>
      </c>
      <c r="F25" s="121" t="s">
        <v>400</v>
      </c>
      <c r="G25" s="333" t="s">
        <v>178</v>
      </c>
      <c r="K25" s="293">
        <v>45313</v>
      </c>
      <c r="L25" s="293">
        <v>45318</v>
      </c>
      <c r="M25" s="293">
        <v>45327</v>
      </c>
      <c r="N25" s="334">
        <v>45328</v>
      </c>
      <c r="O25" s="130">
        <f t="shared" si="45"/>
        <v>45327</v>
      </c>
      <c r="P25" s="130">
        <f t="shared" si="46"/>
        <v>45332</v>
      </c>
      <c r="Q25" s="121">
        <f t="shared" si="47"/>
        <v>6</v>
      </c>
      <c r="R25" s="125">
        <f t="shared" ca="1" si="48"/>
        <v>2</v>
      </c>
      <c r="S25" s="125">
        <f t="shared" ca="1" si="49"/>
        <v>4</v>
      </c>
    </row>
    <row r="26" spans="1:21" ht="14.4">
      <c r="A26" s="121">
        <v>22</v>
      </c>
      <c r="B26" s="121" t="s">
        <v>258</v>
      </c>
      <c r="C26" s="121" t="s">
        <v>578</v>
      </c>
      <c r="E26" s="360" t="s">
        <v>959</v>
      </c>
      <c r="F26" s="121" t="s">
        <v>400</v>
      </c>
      <c r="G26" s="336" t="s">
        <v>270</v>
      </c>
      <c r="K26" s="293">
        <v>45328</v>
      </c>
      <c r="L26" s="293">
        <v>45330</v>
      </c>
      <c r="M26" s="293">
        <v>45334</v>
      </c>
      <c r="N26" s="334">
        <v>45335</v>
      </c>
      <c r="O26" s="130">
        <f t="shared" si="45"/>
        <v>45334</v>
      </c>
      <c r="P26" s="130">
        <f t="shared" si="46"/>
        <v>45336</v>
      </c>
      <c r="Q26" s="121">
        <f t="shared" si="47"/>
        <v>3</v>
      </c>
      <c r="R26" s="125">
        <f t="shared" ca="1" si="48"/>
        <v>2</v>
      </c>
      <c r="S26" s="125">
        <f t="shared" ca="1" si="49"/>
        <v>1</v>
      </c>
    </row>
    <row r="27" spans="1:21" ht="14.4">
      <c r="A27" s="121">
        <v>23</v>
      </c>
      <c r="B27" s="121" t="s">
        <v>258</v>
      </c>
      <c r="C27" s="121" t="s">
        <v>926</v>
      </c>
      <c r="E27" s="121" t="s">
        <v>960</v>
      </c>
      <c r="F27" s="121" t="s">
        <v>287</v>
      </c>
      <c r="G27" s="336" t="s">
        <v>270</v>
      </c>
      <c r="K27" s="293">
        <v>45328</v>
      </c>
      <c r="L27" s="293">
        <v>45330</v>
      </c>
      <c r="M27" s="293">
        <v>45334</v>
      </c>
      <c r="N27" s="334">
        <v>45335</v>
      </c>
      <c r="O27" s="130">
        <f t="shared" si="45"/>
        <v>45334</v>
      </c>
      <c r="P27" s="130">
        <f t="shared" si="46"/>
        <v>45336</v>
      </c>
      <c r="Q27" s="121">
        <f t="shared" si="47"/>
        <v>3</v>
      </c>
      <c r="R27" s="125">
        <f t="shared" ca="1" si="48"/>
        <v>2</v>
      </c>
      <c r="S27" s="125">
        <f t="shared" ca="1" si="49"/>
        <v>1</v>
      </c>
    </row>
    <row r="28" spans="1:21" ht="14.4">
      <c r="A28" s="121">
        <v>24</v>
      </c>
      <c r="B28" s="121" t="s">
        <v>231</v>
      </c>
      <c r="C28" s="121" t="s">
        <v>946</v>
      </c>
      <c r="E28" s="522" t="s">
        <v>961</v>
      </c>
      <c r="F28" s="121" t="s">
        <v>287</v>
      </c>
      <c r="G28" s="336" t="s">
        <v>270</v>
      </c>
      <c r="K28" s="523">
        <v>45344</v>
      </c>
      <c r="L28" s="523">
        <v>45344</v>
      </c>
      <c r="M28" s="523">
        <v>45345</v>
      </c>
      <c r="N28" s="334">
        <v>45346</v>
      </c>
      <c r="O28" s="130">
        <f t="shared" ref="O28:O37" si="50">IF(M28="",IF(N27="",P27+1,N27+1),M28)</f>
        <v>45345</v>
      </c>
      <c r="P28" s="130">
        <f t="shared" ref="P28:P37" si="51">IF(O28="","",O28+Q28-1)</f>
        <v>45345</v>
      </c>
      <c r="Q28" s="121">
        <f t="shared" ref="Q28:Q37" si="52">IF(IF(K28="",0,IF(L28="",0,L28-K28))="",0,L28-K28+1)</f>
        <v>1</v>
      </c>
      <c r="R28" s="125">
        <f t="shared" ref="R28:R37" ca="1" si="53">IF(M28="",0,IF(N28="",TODAY()-M28,N28-M28+1))</f>
        <v>2</v>
      </c>
      <c r="S28" s="125">
        <f t="shared" ref="S28:S37" ca="1" si="54">IF(R28=0,0,Q28-R28)</f>
        <v>-1</v>
      </c>
    </row>
    <row r="29" spans="1:21" ht="28.8">
      <c r="A29" s="121">
        <v>25</v>
      </c>
      <c r="B29" s="218" t="s">
        <v>240</v>
      </c>
      <c r="C29" s="149" t="s">
        <v>962</v>
      </c>
      <c r="E29" s="149" t="s">
        <v>963</v>
      </c>
      <c r="F29" s="149" t="s">
        <v>954</v>
      </c>
      <c r="G29" s="201" t="s">
        <v>268</v>
      </c>
      <c r="K29" s="523">
        <v>45348</v>
      </c>
      <c r="L29" s="293">
        <v>45350</v>
      </c>
      <c r="M29" s="334">
        <v>45349</v>
      </c>
      <c r="N29" s="293"/>
      <c r="O29" s="130"/>
      <c r="P29" s="130"/>
      <c r="R29" s="125"/>
      <c r="S29" s="125">
        <f t="shared" si="54"/>
        <v>0</v>
      </c>
    </row>
    <row r="30" spans="1:21" ht="28.8">
      <c r="A30" s="121">
        <v>26</v>
      </c>
      <c r="B30" s="218" t="s">
        <v>240</v>
      </c>
      <c r="C30" s="121" t="s">
        <v>964</v>
      </c>
      <c r="D30" s="121" t="s">
        <v>965</v>
      </c>
      <c r="E30" s="360" t="s">
        <v>966</v>
      </c>
      <c r="F30" s="149" t="s">
        <v>954</v>
      </c>
      <c r="G30" s="201" t="s">
        <v>268</v>
      </c>
      <c r="K30" s="293">
        <v>45356</v>
      </c>
      <c r="L30" s="293">
        <v>45358</v>
      </c>
      <c r="M30" s="293">
        <v>45356</v>
      </c>
      <c r="N30" s="293"/>
      <c r="O30" s="130"/>
      <c r="P30" s="130"/>
      <c r="R30" s="125"/>
      <c r="S30" s="125">
        <f t="shared" si="54"/>
        <v>0</v>
      </c>
    </row>
    <row r="31" spans="1:21" ht="14.4">
      <c r="A31" s="121">
        <v>27</v>
      </c>
      <c r="B31" s="121" t="s">
        <v>674</v>
      </c>
      <c r="E31" s="218" t="s">
        <v>967</v>
      </c>
      <c r="F31" s="352" t="s">
        <v>246</v>
      </c>
      <c r="G31" s="336" t="s">
        <v>270</v>
      </c>
      <c r="K31" s="293">
        <v>45362</v>
      </c>
      <c r="L31" s="293">
        <v>45364</v>
      </c>
      <c r="M31" s="293">
        <v>45364</v>
      </c>
      <c r="N31" s="335">
        <v>45367</v>
      </c>
      <c r="O31" s="130">
        <f t="shared" si="50"/>
        <v>45364</v>
      </c>
      <c r="P31" s="130">
        <f t="shared" si="51"/>
        <v>45366</v>
      </c>
      <c r="Q31" s="121">
        <f t="shared" si="52"/>
        <v>3</v>
      </c>
      <c r="R31" s="125">
        <f t="shared" ca="1" si="53"/>
        <v>4</v>
      </c>
      <c r="S31" s="125">
        <f t="shared" ca="1" si="54"/>
        <v>-1</v>
      </c>
    </row>
    <row r="32" spans="1:21" ht="28.8">
      <c r="A32" s="121">
        <v>28</v>
      </c>
      <c r="B32" s="218" t="s">
        <v>240</v>
      </c>
      <c r="C32" s="121" t="s">
        <v>964</v>
      </c>
      <c r="D32" s="121" t="s">
        <v>968</v>
      </c>
      <c r="E32" s="177" t="s">
        <v>969</v>
      </c>
      <c r="F32" s="149" t="s">
        <v>954</v>
      </c>
      <c r="G32" s="505" t="s">
        <v>288</v>
      </c>
      <c r="K32" s="335">
        <v>45366</v>
      </c>
      <c r="L32" s="335">
        <v>45367</v>
      </c>
      <c r="M32" s="335">
        <v>45367</v>
      </c>
      <c r="N32" s="335">
        <v>45367</v>
      </c>
      <c r="O32" s="130">
        <f t="shared" si="50"/>
        <v>45367</v>
      </c>
      <c r="P32" s="130">
        <f t="shared" si="51"/>
        <v>45368</v>
      </c>
      <c r="Q32" s="121">
        <f t="shared" si="52"/>
        <v>2</v>
      </c>
      <c r="R32" s="125">
        <f t="shared" ca="1" si="53"/>
        <v>1</v>
      </c>
      <c r="S32" s="125">
        <f t="shared" ca="1" si="54"/>
        <v>1</v>
      </c>
    </row>
    <row r="33" spans="1:20" ht="28.8">
      <c r="A33" s="121">
        <v>29</v>
      </c>
      <c r="B33" s="218" t="s">
        <v>240</v>
      </c>
      <c r="C33" s="121" t="s">
        <v>964</v>
      </c>
      <c r="D33" s="121" t="s">
        <v>970</v>
      </c>
      <c r="E33" s="177" t="s">
        <v>971</v>
      </c>
      <c r="F33" s="149" t="s">
        <v>954</v>
      </c>
      <c r="G33" s="505" t="s">
        <v>288</v>
      </c>
      <c r="K33" s="335">
        <v>45366</v>
      </c>
      <c r="L33" s="335">
        <v>45367</v>
      </c>
      <c r="M33" s="335">
        <v>45367</v>
      </c>
      <c r="N33" s="335">
        <v>45367</v>
      </c>
      <c r="O33" s="130">
        <f t="shared" si="50"/>
        <v>45367</v>
      </c>
      <c r="P33" s="130">
        <f t="shared" si="51"/>
        <v>45368</v>
      </c>
      <c r="Q33" s="121">
        <f t="shared" si="52"/>
        <v>2</v>
      </c>
      <c r="R33" s="125">
        <f t="shared" ca="1" si="53"/>
        <v>1</v>
      </c>
      <c r="S33" s="125">
        <f t="shared" ca="1" si="54"/>
        <v>1</v>
      </c>
    </row>
    <row r="34" spans="1:20" ht="28.8">
      <c r="A34" s="121">
        <v>30</v>
      </c>
      <c r="B34" s="218" t="s">
        <v>240</v>
      </c>
      <c r="C34" s="121" t="s">
        <v>964</v>
      </c>
      <c r="E34" s="177" t="s">
        <v>972</v>
      </c>
      <c r="F34" s="218" t="s">
        <v>277</v>
      </c>
      <c r="G34" s="333" t="s">
        <v>178</v>
      </c>
      <c r="K34" s="335">
        <v>45369</v>
      </c>
      <c r="L34" s="335">
        <v>45369</v>
      </c>
      <c r="M34" s="335">
        <v>45369</v>
      </c>
      <c r="N34" s="335">
        <v>45373</v>
      </c>
      <c r="O34" s="130">
        <f t="shared" si="50"/>
        <v>45369</v>
      </c>
      <c r="P34" s="130">
        <f t="shared" si="51"/>
        <v>45369</v>
      </c>
      <c r="Q34" s="121">
        <f t="shared" si="52"/>
        <v>1</v>
      </c>
      <c r="R34" s="125">
        <f t="shared" ca="1" si="53"/>
        <v>5</v>
      </c>
      <c r="S34" s="125">
        <f t="shared" ca="1" si="54"/>
        <v>-4</v>
      </c>
    </row>
    <row r="35" spans="1:20" ht="30.75" customHeight="1">
      <c r="A35" s="121">
        <v>31</v>
      </c>
      <c r="B35" s="121" t="s">
        <v>231</v>
      </c>
      <c r="C35" s="121" t="s">
        <v>946</v>
      </c>
      <c r="E35" s="177" t="s">
        <v>973</v>
      </c>
      <c r="F35" s="218" t="s">
        <v>277</v>
      </c>
      <c r="G35" s="336" t="s">
        <v>270</v>
      </c>
      <c r="K35" s="335">
        <v>45371</v>
      </c>
      <c r="L35" s="335">
        <v>45371</v>
      </c>
      <c r="M35" s="335">
        <v>45371</v>
      </c>
      <c r="N35" s="446">
        <v>45373</v>
      </c>
      <c r="O35" s="130">
        <f t="shared" si="50"/>
        <v>45371</v>
      </c>
      <c r="P35" s="130">
        <f t="shared" si="51"/>
        <v>45371</v>
      </c>
      <c r="Q35" s="121">
        <f t="shared" si="52"/>
        <v>1</v>
      </c>
      <c r="R35" s="125">
        <f t="shared" ca="1" si="53"/>
        <v>3</v>
      </c>
      <c r="S35" s="125">
        <f t="shared" ca="1" si="54"/>
        <v>-2</v>
      </c>
    </row>
    <row r="36" spans="1:20" ht="28.8">
      <c r="A36" s="121">
        <v>32</v>
      </c>
      <c r="B36" s="121" t="s">
        <v>411</v>
      </c>
      <c r="E36" s="177" t="s">
        <v>974</v>
      </c>
      <c r="F36" s="218" t="s">
        <v>277</v>
      </c>
      <c r="G36" s="336" t="s">
        <v>270</v>
      </c>
      <c r="K36" s="335">
        <v>45374</v>
      </c>
      <c r="L36" s="335">
        <v>45376</v>
      </c>
      <c r="M36" s="335">
        <v>45379</v>
      </c>
      <c r="N36" s="335">
        <v>45384</v>
      </c>
      <c r="O36" s="130">
        <f t="shared" si="50"/>
        <v>45379</v>
      </c>
      <c r="P36" s="130">
        <f t="shared" si="51"/>
        <v>45381</v>
      </c>
      <c r="Q36" s="121">
        <f t="shared" si="52"/>
        <v>3</v>
      </c>
      <c r="R36" s="125">
        <f t="shared" ca="1" si="53"/>
        <v>6</v>
      </c>
      <c r="S36" s="125">
        <f t="shared" ca="1" si="54"/>
        <v>-3</v>
      </c>
    </row>
    <row r="37" spans="1:20" ht="28.8">
      <c r="A37" s="121">
        <v>33</v>
      </c>
      <c r="B37" s="121" t="s">
        <v>231</v>
      </c>
      <c r="C37" s="121" t="s">
        <v>945</v>
      </c>
      <c r="D37" s="121" t="s">
        <v>975</v>
      </c>
      <c r="E37" s="121" t="s">
        <v>976</v>
      </c>
      <c r="F37" s="149" t="s">
        <v>954</v>
      </c>
      <c r="G37" s="333" t="s">
        <v>178</v>
      </c>
      <c r="K37" s="334">
        <v>45381</v>
      </c>
      <c r="L37" s="334">
        <v>45387</v>
      </c>
      <c r="M37" s="334">
        <v>45381</v>
      </c>
      <c r="N37" s="335">
        <v>45399</v>
      </c>
      <c r="O37" s="130">
        <f t="shared" si="50"/>
        <v>45381</v>
      </c>
      <c r="P37" s="130">
        <f t="shared" si="51"/>
        <v>45387</v>
      </c>
      <c r="Q37" s="121">
        <f t="shared" si="52"/>
        <v>7</v>
      </c>
      <c r="R37" s="125">
        <f t="shared" ca="1" si="53"/>
        <v>19</v>
      </c>
      <c r="S37" s="125">
        <f t="shared" ca="1" si="54"/>
        <v>-12</v>
      </c>
    </row>
    <row r="38" spans="1:20" ht="28.8">
      <c r="A38" s="131">
        <v>34</v>
      </c>
      <c r="B38" s="285" t="s">
        <v>240</v>
      </c>
      <c r="C38" s="192" t="s">
        <v>962</v>
      </c>
      <c r="D38" s="131"/>
      <c r="E38" s="286" t="s">
        <v>977</v>
      </c>
      <c r="F38" s="285" t="s">
        <v>277</v>
      </c>
      <c r="G38" s="470" t="s">
        <v>279</v>
      </c>
      <c r="H38" s="131"/>
      <c r="I38" s="131"/>
      <c r="J38" s="131"/>
      <c r="K38" s="466">
        <v>45392</v>
      </c>
      <c r="L38" s="466">
        <v>45393</v>
      </c>
      <c r="M38" s="466">
        <v>45393</v>
      </c>
      <c r="N38" s="466">
        <v>45393</v>
      </c>
      <c r="O38" s="163">
        <f>IF(M38="",IF(N37="",P37+1,N37+1),M38)</f>
        <v>45393</v>
      </c>
      <c r="P38" s="163">
        <f>IF(O38="","",O38+Q38-1)</f>
        <v>45394</v>
      </c>
      <c r="Q38" s="131">
        <f>IF(IF(K38="",0,IF(L38="",0,L38-K38))="",0,L38-K38+1)</f>
        <v>2</v>
      </c>
      <c r="R38" s="136">
        <f ca="1">IF(M38="",0,IF(N38="",TODAY()-M38,N38-M38+1))</f>
        <v>1</v>
      </c>
      <c r="S38" s="136">
        <f ca="1">IF(R38=0,0,Q38-R38)</f>
        <v>1</v>
      </c>
    </row>
    <row r="39" spans="1:20" ht="43.2">
      <c r="A39" s="121">
        <v>35</v>
      </c>
      <c r="B39" s="131" t="s">
        <v>231</v>
      </c>
      <c r="C39" s="131" t="s">
        <v>945</v>
      </c>
      <c r="D39" s="131" t="s">
        <v>978</v>
      </c>
      <c r="E39" s="192" t="s">
        <v>979</v>
      </c>
      <c r="F39" s="192" t="s">
        <v>954</v>
      </c>
      <c r="G39" s="658" t="s">
        <v>178</v>
      </c>
      <c r="H39" s="131"/>
      <c r="I39" s="131"/>
      <c r="J39" s="131"/>
      <c r="K39" s="466">
        <v>45395</v>
      </c>
      <c r="L39" s="482">
        <v>45400</v>
      </c>
      <c r="M39" s="482">
        <v>45395</v>
      </c>
      <c r="N39" s="466">
        <v>45412</v>
      </c>
      <c r="O39" s="163">
        <f>IF(M39="",IF(N38="",P38+1,N38+1),M39)</f>
        <v>45395</v>
      </c>
      <c r="P39" s="163">
        <f>IF(O39="","",O39+Q39-1)</f>
        <v>45400</v>
      </c>
      <c r="Q39" s="131">
        <f>IF(IF(K39="",0,IF(L39="",0,L39-K39))="",0,L39-K39+1)</f>
        <v>6</v>
      </c>
      <c r="R39" s="136">
        <f ca="1">IF(M39="",0,IF(N39="",TODAY()-M39,N39-M39+1))</f>
        <v>18</v>
      </c>
      <c r="S39" s="136">
        <f ca="1">IF(R39=0,0,Q39-R39)</f>
        <v>-12</v>
      </c>
      <c r="T39" s="170"/>
    </row>
    <row r="40" spans="1:20" ht="28.8">
      <c r="A40" s="465">
        <v>36</v>
      </c>
      <c r="B40" s="121" t="s">
        <v>258</v>
      </c>
      <c r="C40" s="121" t="s">
        <v>980</v>
      </c>
      <c r="E40" s="177" t="s">
        <v>981</v>
      </c>
      <c r="G40" s="336" t="s">
        <v>279</v>
      </c>
      <c r="K40" s="335">
        <v>45398</v>
      </c>
      <c r="L40" s="335">
        <v>45399</v>
      </c>
      <c r="M40" s="335">
        <v>45399</v>
      </c>
      <c r="N40" s="335">
        <v>45399</v>
      </c>
      <c r="O40" s="130">
        <f>IF(M40="",IF(N39="",P39+1,N39+1),M40)</f>
        <v>45399</v>
      </c>
      <c r="P40" s="130">
        <f>IF(O40="","",O40+Q40-1)</f>
        <v>45400</v>
      </c>
      <c r="Q40" s="121">
        <f>IF(IF(K40="",0,IF(L40="",0,L40-K40))="",0,L40-K40+1)</f>
        <v>2</v>
      </c>
      <c r="R40" s="125">
        <f ca="1">IF(M40="",0,IF(N40="",TODAY()-M40,N40-M40+1))</f>
        <v>1</v>
      </c>
      <c r="S40" s="125">
        <f ca="1">IF(R40=0,0,Q40-R40)</f>
        <v>1</v>
      </c>
      <c r="T40" s="170"/>
    </row>
    <row r="41" spans="1:20" ht="28.8">
      <c r="A41" s="465">
        <v>38</v>
      </c>
      <c r="B41" s="121" t="s">
        <v>258</v>
      </c>
      <c r="E41" s="177" t="s">
        <v>982</v>
      </c>
      <c r="G41" s="333" t="s">
        <v>178</v>
      </c>
      <c r="K41" s="335">
        <v>45409</v>
      </c>
      <c r="L41" s="335">
        <v>45411</v>
      </c>
      <c r="M41" s="335">
        <v>45412</v>
      </c>
      <c r="N41" s="335">
        <v>45415</v>
      </c>
      <c r="T41" s="170"/>
    </row>
    <row r="42" spans="1:20" ht="28.8">
      <c r="A42" s="465">
        <v>39</v>
      </c>
      <c r="B42" s="121" t="s">
        <v>258</v>
      </c>
      <c r="C42" s="174" t="s">
        <v>949</v>
      </c>
      <c r="D42" s="174" t="s">
        <v>950</v>
      </c>
      <c r="E42" s="177" t="s">
        <v>983</v>
      </c>
      <c r="G42" s="333" t="s">
        <v>178</v>
      </c>
      <c r="K42" s="335">
        <v>45415</v>
      </c>
      <c r="L42" s="335">
        <v>45420</v>
      </c>
      <c r="M42" s="335">
        <v>45416</v>
      </c>
      <c r="N42" s="335">
        <v>45426</v>
      </c>
      <c r="T42" s="170"/>
    </row>
    <row r="43" spans="1:20" ht="28.8">
      <c r="A43" s="465">
        <v>40</v>
      </c>
      <c r="B43" s="121" t="s">
        <v>258</v>
      </c>
      <c r="C43" s="174" t="s">
        <v>949</v>
      </c>
      <c r="D43" s="174" t="s">
        <v>950</v>
      </c>
      <c r="E43" s="177" t="s">
        <v>984</v>
      </c>
      <c r="G43" s="333" t="s">
        <v>178</v>
      </c>
      <c r="K43" s="335">
        <v>45426</v>
      </c>
      <c r="L43" s="334">
        <v>45427</v>
      </c>
      <c r="M43" s="335">
        <v>45426</v>
      </c>
      <c r="N43" s="334">
        <v>45428</v>
      </c>
      <c r="T43" s="170"/>
    </row>
    <row r="44" spans="1:20" ht="43.2">
      <c r="A44" s="465">
        <v>41</v>
      </c>
      <c r="B44" s="121" t="s">
        <v>231</v>
      </c>
      <c r="C44" s="121" t="s">
        <v>945</v>
      </c>
      <c r="D44" s="121" t="s">
        <v>985</v>
      </c>
      <c r="E44" s="177" t="s">
        <v>986</v>
      </c>
      <c r="F44" s="149" t="s">
        <v>954</v>
      </c>
      <c r="G44" s="201" t="s">
        <v>268</v>
      </c>
      <c r="K44" s="335">
        <v>45403</v>
      </c>
      <c r="L44" s="335">
        <v>45443</v>
      </c>
      <c r="M44" s="335">
        <v>45442</v>
      </c>
      <c r="T44" s="170"/>
    </row>
    <row r="45" spans="1:20" ht="14.4">
      <c r="A45" s="465">
        <v>42</v>
      </c>
      <c r="B45" s="121" t="s">
        <v>231</v>
      </c>
      <c r="C45" s="121" t="s">
        <v>945</v>
      </c>
      <c r="D45" s="121" t="s">
        <v>946</v>
      </c>
      <c r="E45" s="177" t="s">
        <v>987</v>
      </c>
      <c r="F45" s="218" t="s">
        <v>277</v>
      </c>
      <c r="G45" s="333" t="s">
        <v>178</v>
      </c>
      <c r="K45" s="335">
        <v>45442</v>
      </c>
      <c r="L45" s="335">
        <v>45443</v>
      </c>
      <c r="M45" s="335">
        <v>45443</v>
      </c>
      <c r="N45" s="335">
        <v>45443</v>
      </c>
      <c r="T45" s="170"/>
    </row>
    <row r="46" spans="1:20" ht="14.4">
      <c r="A46" s="465">
        <v>43</v>
      </c>
      <c r="B46" s="121" t="s">
        <v>258</v>
      </c>
      <c r="C46" s="121" t="s">
        <v>988</v>
      </c>
      <c r="E46" s="174" t="s">
        <v>166</v>
      </c>
      <c r="F46" s="218" t="s">
        <v>277</v>
      </c>
      <c r="G46" s="348" t="s">
        <v>276</v>
      </c>
      <c r="K46" s="335">
        <v>45443</v>
      </c>
      <c r="L46" s="335">
        <v>45446</v>
      </c>
      <c r="M46" s="335">
        <v>45443</v>
      </c>
      <c r="N46" s="335"/>
      <c r="T46" s="170"/>
    </row>
    <row r="47" spans="1:20" ht="14.4">
      <c r="A47" s="465"/>
      <c r="B47" s="121" t="s">
        <v>258</v>
      </c>
      <c r="C47" s="121" t="s">
        <v>945</v>
      </c>
      <c r="D47" s="121" t="s">
        <v>985</v>
      </c>
      <c r="E47" s="174" t="s">
        <v>989</v>
      </c>
      <c r="G47" s="218" t="s">
        <v>291</v>
      </c>
      <c r="K47" s="334">
        <v>45434</v>
      </c>
      <c r="T47" s="170"/>
    </row>
    <row r="48" spans="1:20" ht="14.4">
      <c r="A48" s="465"/>
      <c r="T48" s="170"/>
    </row>
    <row r="49" spans="1:20" ht="14.4">
      <c r="A49" s="645"/>
      <c r="T49" s="170"/>
    </row>
    <row r="50" spans="1:20" ht="14.4">
      <c r="A50" s="465"/>
      <c r="T50" s="170"/>
    </row>
    <row r="51" spans="1:20" ht="14.4">
      <c r="A51" s="465"/>
      <c r="T51" s="170"/>
    </row>
    <row r="52" spans="1:20" ht="14.4">
      <c r="A52" s="465"/>
      <c r="T52" s="170"/>
    </row>
    <row r="53" spans="1:20" ht="15" customHeight="1">
      <c r="A53" s="465"/>
      <c r="T53" s="170"/>
    </row>
    <row r="54" spans="1:20" ht="15" customHeight="1">
      <c r="A54" s="465"/>
      <c r="T54" s="170"/>
    </row>
    <row r="55" spans="1:20" ht="15" customHeight="1">
      <c r="A55" s="465"/>
      <c r="T55" s="170"/>
    </row>
    <row r="56" spans="1:20" ht="15" customHeight="1">
      <c r="A56" s="465"/>
      <c r="T56" s="170"/>
    </row>
    <row r="57" spans="1:20" ht="15" customHeight="1">
      <c r="B57" s="255"/>
      <c r="C57" s="255"/>
      <c r="D57" s="255"/>
      <c r="E57" s="255"/>
      <c r="F57" s="255"/>
      <c r="G57" s="255"/>
      <c r="H57" s="255"/>
      <c r="I57" s="255"/>
      <c r="J57" s="255"/>
      <c r="K57" s="255"/>
      <c r="L57" s="255"/>
      <c r="M57" s="255"/>
      <c r="N57" s="255"/>
      <c r="O57" s="255"/>
      <c r="P57" s="255"/>
      <c r="Q57" s="255"/>
      <c r="R57" s="255"/>
      <c r="S57" s="255"/>
    </row>
  </sheetData>
  <autoFilter ref="A4:U27" xr:uid="{00000000-0009-0000-0000-000006000000}"/>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
    <tabColor rgb="FFFFCCFF"/>
  </sheetPr>
  <dimension ref="A1:T1416"/>
  <sheetViews>
    <sheetView workbookViewId="0">
      <pane ySplit="2" topLeftCell="A141" activePane="bottomLeft" state="frozen"/>
      <selection pane="bottomLeft" activeCell="F150" sqref="F150"/>
    </sheetView>
  </sheetViews>
  <sheetFormatPr defaultColWidth="9.109375" defaultRowHeight="15" customHeight="1"/>
  <cols>
    <col min="1" max="1" width="3.88671875" style="126" customWidth="1"/>
    <col min="2" max="2" width="15.5546875" style="126" customWidth="1"/>
    <col min="3" max="3" width="16.109375" style="126" customWidth="1"/>
    <col min="4" max="4" width="47.5546875" style="202" customWidth="1"/>
    <col min="5" max="5" width="15.88671875" style="121" customWidth="1"/>
    <col min="6" max="6" width="14.88671875" style="126" bestFit="1" customWidth="1"/>
    <col min="7" max="7" width="13.5546875" style="126" hidden="1" customWidth="1"/>
    <col min="8" max="8" width="13.44140625" style="126" hidden="1" customWidth="1"/>
    <col min="9" max="9" width="14.44140625" style="126" hidden="1" customWidth="1"/>
    <col min="10" max="10" width="11.88671875" style="121" bestFit="1" customWidth="1"/>
    <col min="11" max="11" width="13.6640625" style="121" bestFit="1" customWidth="1"/>
    <col min="12" max="12" width="11.88671875" style="121" bestFit="1" customWidth="1"/>
    <col min="13" max="13" width="13.6640625" style="121" bestFit="1" customWidth="1"/>
    <col min="14" max="14" width="11.33203125" style="126" customWidth="1"/>
    <col min="15" max="15" width="12.109375" style="126" customWidth="1"/>
    <col min="16" max="16" width="8.88671875" style="126" bestFit="1" customWidth="1"/>
    <col min="17" max="17" width="8.6640625" style="126" bestFit="1" customWidth="1"/>
    <col min="18" max="18" width="8.6640625" style="126" customWidth="1"/>
    <col min="19" max="19" width="23.88671875" style="126" customWidth="1"/>
    <col min="20" max="20" width="12.88671875" style="126" bestFit="1" customWidth="1"/>
    <col min="21" max="16384" width="9.109375" style="126"/>
  </cols>
  <sheetData>
    <row r="1" spans="1:20" ht="14.25" customHeight="1">
      <c r="P1" s="126">
        <f>SUM(P3:P1113)</f>
        <v>383</v>
      </c>
      <c r="Q1" s="124">
        <f ca="1">SUM(Q3:Q1113)</f>
        <v>471</v>
      </c>
      <c r="R1" s="126">
        <f ca="1">SUM(R3:R1113)</f>
        <v>-90</v>
      </c>
    </row>
    <row r="2" spans="1:20" ht="14.4">
      <c r="A2" s="578" t="s">
        <v>480</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306</v>
      </c>
      <c r="T2" s="578" t="s">
        <v>990</v>
      </c>
    </row>
    <row r="3" spans="1:20" ht="14.4">
      <c r="A3" s="248">
        <v>1</v>
      </c>
      <c r="B3" s="121" t="s">
        <v>264</v>
      </c>
      <c r="C3" s="121"/>
      <c r="D3" s="202" t="s">
        <v>991</v>
      </c>
      <c r="F3" s="121" t="s">
        <v>483</v>
      </c>
      <c r="G3" s="336" t="s">
        <v>279</v>
      </c>
      <c r="H3" s="336" t="s">
        <v>279</v>
      </c>
      <c r="I3" s="336" t="s">
        <v>279</v>
      </c>
      <c r="J3" s="130">
        <v>44825</v>
      </c>
      <c r="K3" s="130">
        <v>44828</v>
      </c>
      <c r="L3" s="130">
        <v>44832</v>
      </c>
      <c r="M3" s="130">
        <v>44834</v>
      </c>
      <c r="N3" s="130"/>
      <c r="O3" s="130"/>
      <c r="P3" s="121">
        <f t="shared" ref="P3:P10" si="0">IF(IF(J3="",0,IF(K3="",0,K3-J3))="",0,K3-J3+1)</f>
        <v>4</v>
      </c>
      <c r="Q3" s="124">
        <f t="shared" ref="Q3:Q20" ca="1" si="1">IF(L3="",0,IF(M3="",TODAY()-L3,M3-L3+1))</f>
        <v>3</v>
      </c>
      <c r="R3" s="125">
        <f t="shared" ref="R3:R20" ca="1" si="2">IF(Q3=0,0,P3-Q3)</f>
        <v>1</v>
      </c>
      <c r="S3" s="394"/>
      <c r="T3" s="394"/>
    </row>
    <row r="4" spans="1:20" ht="28.8">
      <c r="A4" s="248">
        <v>2</v>
      </c>
      <c r="B4" s="121" t="s">
        <v>264</v>
      </c>
      <c r="C4" s="121"/>
      <c r="D4" s="202" t="s">
        <v>992</v>
      </c>
      <c r="F4" s="121" t="s">
        <v>483</v>
      </c>
      <c r="G4" s="336" t="s">
        <v>279</v>
      </c>
      <c r="H4" s="336" t="s">
        <v>279</v>
      </c>
      <c r="I4" s="336" t="s">
        <v>279</v>
      </c>
      <c r="J4" s="130">
        <v>44861</v>
      </c>
      <c r="K4" s="130">
        <v>44862</v>
      </c>
      <c r="L4" s="130">
        <v>44862</v>
      </c>
      <c r="M4" s="130">
        <v>44863</v>
      </c>
      <c r="N4" s="130"/>
      <c r="O4" s="130"/>
      <c r="P4" s="121">
        <f t="shared" si="0"/>
        <v>2</v>
      </c>
      <c r="Q4" s="124">
        <f t="shared" ca="1" si="1"/>
        <v>2</v>
      </c>
      <c r="R4" s="125">
        <f t="shared" ca="1" si="2"/>
        <v>0</v>
      </c>
      <c r="S4" s="434" t="s">
        <v>993</v>
      </c>
      <c r="T4" s="394"/>
    </row>
    <row r="5" spans="1:20" ht="28.8">
      <c r="A5" s="248">
        <v>3</v>
      </c>
      <c r="B5" s="121" t="s">
        <v>264</v>
      </c>
      <c r="C5" s="121"/>
      <c r="D5" s="202" t="s">
        <v>994</v>
      </c>
      <c r="F5" s="121" t="s">
        <v>483</v>
      </c>
      <c r="G5" s="336" t="s">
        <v>279</v>
      </c>
      <c r="H5" s="336" t="s">
        <v>279</v>
      </c>
      <c r="I5" s="336" t="s">
        <v>279</v>
      </c>
      <c r="J5" s="130">
        <v>44863</v>
      </c>
      <c r="K5" s="130">
        <f>+J5+2</f>
        <v>44865</v>
      </c>
      <c r="L5" s="130">
        <v>44865</v>
      </c>
      <c r="M5" s="130">
        <v>44866</v>
      </c>
      <c r="N5" s="130"/>
      <c r="O5" s="130"/>
      <c r="P5" s="121">
        <f t="shared" si="0"/>
        <v>3</v>
      </c>
      <c r="Q5" s="124">
        <f t="shared" ca="1" si="1"/>
        <v>2</v>
      </c>
      <c r="R5" s="125">
        <f t="shared" ca="1" si="2"/>
        <v>1</v>
      </c>
      <c r="S5" s="434" t="s">
        <v>993</v>
      </c>
      <c r="T5" s="394"/>
    </row>
    <row r="6" spans="1:20" ht="14.4">
      <c r="A6" s="248">
        <v>4</v>
      </c>
      <c r="B6" s="121" t="s">
        <v>264</v>
      </c>
      <c r="C6" s="121"/>
      <c r="D6" s="202" t="s">
        <v>995</v>
      </c>
      <c r="F6" s="336" t="s">
        <v>279</v>
      </c>
      <c r="G6" s="149" t="s">
        <v>508</v>
      </c>
      <c r="H6" s="149" t="s">
        <v>508</v>
      </c>
      <c r="I6" s="149" t="s">
        <v>508</v>
      </c>
      <c r="J6" s="130">
        <v>44867</v>
      </c>
      <c r="K6" s="130">
        <f>+J6+1</f>
        <v>44868</v>
      </c>
      <c r="L6" s="130">
        <f>J6</f>
        <v>44867</v>
      </c>
      <c r="M6" s="130">
        <v>44869</v>
      </c>
      <c r="N6" s="130"/>
      <c r="O6" s="130"/>
      <c r="P6" s="121">
        <f t="shared" si="0"/>
        <v>2</v>
      </c>
      <c r="Q6" s="124">
        <f t="shared" ca="1" si="1"/>
        <v>3</v>
      </c>
      <c r="R6" s="125">
        <f t="shared" ca="1" si="2"/>
        <v>-1</v>
      </c>
      <c r="S6" s="394"/>
      <c r="T6" s="394"/>
    </row>
    <row r="7" spans="1:20" ht="14.4">
      <c r="A7" s="248">
        <v>5</v>
      </c>
      <c r="B7" s="121" t="s">
        <v>264</v>
      </c>
      <c r="C7" s="121"/>
      <c r="D7" s="202" t="s">
        <v>996</v>
      </c>
      <c r="F7" s="336" t="s">
        <v>279</v>
      </c>
      <c r="G7" s="149" t="s">
        <v>508</v>
      </c>
      <c r="H7" s="149" t="s">
        <v>508</v>
      </c>
      <c r="I7" s="149" t="s">
        <v>508</v>
      </c>
      <c r="J7" s="130">
        <v>44869</v>
      </c>
      <c r="K7" s="130">
        <v>44870</v>
      </c>
      <c r="L7" s="130">
        <v>44872</v>
      </c>
      <c r="M7" s="130">
        <v>44873</v>
      </c>
      <c r="N7" s="130"/>
      <c r="O7" s="130"/>
      <c r="P7" s="121">
        <f t="shared" si="0"/>
        <v>2</v>
      </c>
      <c r="Q7" s="124">
        <f t="shared" ca="1" si="1"/>
        <v>2</v>
      </c>
      <c r="R7" s="125">
        <f t="shared" ca="1" si="2"/>
        <v>0</v>
      </c>
      <c r="S7" s="394"/>
      <c r="T7" s="394"/>
    </row>
    <row r="8" spans="1:20" ht="14.4">
      <c r="A8" s="248">
        <v>6</v>
      </c>
      <c r="B8" s="121" t="s">
        <v>264</v>
      </c>
      <c r="C8" s="121"/>
      <c r="D8" s="129" t="s">
        <v>997</v>
      </c>
      <c r="E8" s="149"/>
      <c r="F8" s="336" t="s">
        <v>279</v>
      </c>
      <c r="G8" s="149" t="s">
        <v>508</v>
      </c>
      <c r="H8" s="149" t="s">
        <v>508</v>
      </c>
      <c r="I8" s="149" t="s">
        <v>508</v>
      </c>
      <c r="J8" s="130">
        <v>44874</v>
      </c>
      <c r="K8" s="130">
        <v>44875</v>
      </c>
      <c r="L8" s="130">
        <v>44874</v>
      </c>
      <c r="M8" s="130">
        <v>44875</v>
      </c>
      <c r="N8" s="130"/>
      <c r="O8" s="130"/>
      <c r="P8" s="121">
        <f t="shared" si="0"/>
        <v>2</v>
      </c>
      <c r="Q8" s="124">
        <f t="shared" ca="1" si="1"/>
        <v>2</v>
      </c>
      <c r="R8" s="125">
        <f t="shared" ca="1" si="2"/>
        <v>0</v>
      </c>
      <c r="S8" s="394"/>
      <c r="T8" s="394"/>
    </row>
    <row r="9" spans="1:20" ht="15.75" customHeight="1">
      <c r="A9" s="248">
        <v>7</v>
      </c>
      <c r="B9" s="121" t="s">
        <v>264</v>
      </c>
      <c r="C9" s="121"/>
      <c r="D9" s="129" t="s">
        <v>998</v>
      </c>
      <c r="E9" s="149"/>
      <c r="F9" s="336" t="s">
        <v>279</v>
      </c>
      <c r="G9" s="149" t="s">
        <v>508</v>
      </c>
      <c r="H9" s="149" t="s">
        <v>508</v>
      </c>
      <c r="I9" s="149" t="s">
        <v>508</v>
      </c>
      <c r="J9" s="130">
        <v>44876</v>
      </c>
      <c r="K9" s="130">
        <v>44877</v>
      </c>
      <c r="L9" s="130">
        <v>44876</v>
      </c>
      <c r="M9" s="130">
        <v>44877</v>
      </c>
      <c r="N9" s="130"/>
      <c r="O9" s="130"/>
      <c r="P9" s="121">
        <f t="shared" si="0"/>
        <v>2</v>
      </c>
      <c r="Q9" s="124">
        <f t="shared" ca="1" si="1"/>
        <v>2</v>
      </c>
      <c r="R9" s="125">
        <f t="shared" ca="1" si="2"/>
        <v>0</v>
      </c>
      <c r="S9" s="394"/>
      <c r="T9" s="394"/>
    </row>
    <row r="10" spans="1:20" ht="28.8">
      <c r="A10" s="248">
        <v>8</v>
      </c>
      <c r="B10" s="121" t="s">
        <v>264</v>
      </c>
      <c r="C10" s="121"/>
      <c r="D10" s="129" t="s">
        <v>999</v>
      </c>
      <c r="E10" s="149"/>
      <c r="F10" s="336" t="s">
        <v>279</v>
      </c>
      <c r="G10" s="149" t="s">
        <v>508</v>
      </c>
      <c r="H10" s="149" t="s">
        <v>508</v>
      </c>
      <c r="I10" s="149" t="s">
        <v>508</v>
      </c>
      <c r="J10" s="130">
        <v>44879</v>
      </c>
      <c r="K10" s="130">
        <v>44883</v>
      </c>
      <c r="L10" s="130">
        <v>44879</v>
      </c>
      <c r="M10" s="130">
        <v>44886</v>
      </c>
      <c r="N10" s="130"/>
      <c r="O10" s="130"/>
      <c r="P10" s="121">
        <f t="shared" si="0"/>
        <v>5</v>
      </c>
      <c r="Q10" s="124">
        <f t="shared" ca="1" si="1"/>
        <v>8</v>
      </c>
      <c r="R10" s="125">
        <f t="shared" ca="1" si="2"/>
        <v>-3</v>
      </c>
      <c r="S10" s="394"/>
      <c r="T10" s="394"/>
    </row>
    <row r="11" spans="1:20" ht="14.4">
      <c r="A11" s="248">
        <v>9</v>
      </c>
      <c r="B11" s="121" t="s">
        <v>264</v>
      </c>
      <c r="C11" s="121"/>
      <c r="D11" s="129" t="s">
        <v>1000</v>
      </c>
      <c r="E11" s="149"/>
      <c r="F11" s="336" t="s">
        <v>279</v>
      </c>
      <c r="G11" s="149" t="s">
        <v>508</v>
      </c>
      <c r="H11" s="149" t="s">
        <v>508</v>
      </c>
      <c r="I11" s="149" t="s">
        <v>508</v>
      </c>
      <c r="J11" s="130">
        <v>44886</v>
      </c>
      <c r="K11" s="130">
        <v>44887</v>
      </c>
      <c r="L11" s="130">
        <v>44887</v>
      </c>
      <c r="M11" s="130">
        <v>44887</v>
      </c>
      <c r="N11" s="130"/>
      <c r="O11" s="130"/>
      <c r="P11" s="121">
        <f t="shared" ref="P11:P13" si="3">IF(IF(J11="",0,IF(K11="",0,K11-J11))="",0,K11-J11+1)</f>
        <v>2</v>
      </c>
      <c r="Q11" s="124">
        <f t="shared" ca="1" si="1"/>
        <v>1</v>
      </c>
      <c r="R11" s="125">
        <f t="shared" ca="1" si="2"/>
        <v>1</v>
      </c>
      <c r="S11" s="394"/>
      <c r="T11" s="394"/>
    </row>
    <row r="12" spans="1:20" ht="14.4">
      <c r="A12" s="248">
        <v>10</v>
      </c>
      <c r="B12" s="121" t="s">
        <v>265</v>
      </c>
      <c r="C12" s="121"/>
      <c r="D12" s="129" t="s">
        <v>1001</v>
      </c>
      <c r="E12" s="149"/>
      <c r="F12" s="336" t="s">
        <v>270</v>
      </c>
      <c r="G12" s="149" t="s">
        <v>508</v>
      </c>
      <c r="H12" s="149" t="s">
        <v>508</v>
      </c>
      <c r="I12" s="149" t="s">
        <v>508</v>
      </c>
      <c r="J12" s="130">
        <f>+K11+1</f>
        <v>44888</v>
      </c>
      <c r="K12" s="130">
        <f>+J12+2</f>
        <v>44890</v>
      </c>
      <c r="L12" s="130">
        <v>44888</v>
      </c>
      <c r="M12" s="130">
        <v>44889</v>
      </c>
      <c r="N12" s="130"/>
      <c r="O12" s="130"/>
      <c r="P12" s="121">
        <f t="shared" si="3"/>
        <v>3</v>
      </c>
      <c r="Q12" s="124">
        <f t="shared" ca="1" si="1"/>
        <v>2</v>
      </c>
      <c r="R12" s="125">
        <f t="shared" ca="1" si="2"/>
        <v>1</v>
      </c>
      <c r="S12" s="416"/>
      <c r="T12" s="416"/>
    </row>
    <row r="13" spans="1:20" ht="14.4">
      <c r="A13" s="248">
        <v>11</v>
      </c>
      <c r="B13" s="121" t="s">
        <v>264</v>
      </c>
      <c r="C13" s="121"/>
      <c r="D13" s="202" t="s">
        <v>1002</v>
      </c>
      <c r="F13" s="121" t="s">
        <v>483</v>
      </c>
      <c r="G13" s="336" t="s">
        <v>279</v>
      </c>
      <c r="H13" s="336" t="s">
        <v>279</v>
      </c>
      <c r="I13" s="336" t="s">
        <v>279</v>
      </c>
      <c r="J13" s="130">
        <f>+K12+1</f>
        <v>44891</v>
      </c>
      <c r="K13" s="130">
        <f>+J13+2</f>
        <v>44893</v>
      </c>
      <c r="L13" s="130">
        <v>44902</v>
      </c>
      <c r="M13" s="130">
        <v>44903</v>
      </c>
      <c r="N13" s="130"/>
      <c r="O13" s="130"/>
      <c r="P13" s="121">
        <f t="shared" si="3"/>
        <v>3</v>
      </c>
      <c r="Q13" s="124">
        <f t="shared" ca="1" si="1"/>
        <v>2</v>
      </c>
      <c r="R13" s="125">
        <f t="shared" ca="1" si="2"/>
        <v>1</v>
      </c>
      <c r="S13" s="394"/>
      <c r="T13" s="394"/>
    </row>
    <row r="14" spans="1:20" ht="14.4">
      <c r="A14" s="248">
        <v>12</v>
      </c>
      <c r="B14" s="121" t="s">
        <v>264</v>
      </c>
      <c r="C14" s="121"/>
      <c r="D14" s="202" t="s">
        <v>1003</v>
      </c>
      <c r="F14" s="336" t="s">
        <v>279</v>
      </c>
      <c r="G14" s="149" t="s">
        <v>508</v>
      </c>
      <c r="H14" s="149" t="s">
        <v>508</v>
      </c>
      <c r="I14" s="149" t="s">
        <v>508</v>
      </c>
      <c r="J14" s="130">
        <v>44895</v>
      </c>
      <c r="K14" s="130">
        <v>44896</v>
      </c>
      <c r="L14" s="130">
        <v>44895</v>
      </c>
      <c r="M14" s="130">
        <v>44897</v>
      </c>
      <c r="N14" s="130"/>
      <c r="O14" s="130"/>
      <c r="P14" s="121">
        <f t="shared" ref="P14:P15" si="4">IF(IF(J14="",0,IF(K14="",0,K14-J14))="",0,K14-J14+1)</f>
        <v>2</v>
      </c>
      <c r="Q14" s="124">
        <f t="shared" ca="1" si="1"/>
        <v>3</v>
      </c>
      <c r="R14" s="125">
        <f t="shared" ca="1" si="2"/>
        <v>-1</v>
      </c>
      <c r="S14" s="394"/>
      <c r="T14" s="394"/>
    </row>
    <row r="15" spans="1:20" ht="28.8">
      <c r="A15" s="248">
        <v>13</v>
      </c>
      <c r="B15" s="121" t="s">
        <v>264</v>
      </c>
      <c r="C15" s="121"/>
      <c r="D15" s="129" t="s">
        <v>1004</v>
      </c>
      <c r="E15" s="149"/>
      <c r="F15" s="336" t="s">
        <v>279</v>
      </c>
      <c r="G15" s="149" t="s">
        <v>508</v>
      </c>
      <c r="H15" s="149" t="s">
        <v>508</v>
      </c>
      <c r="I15" s="149" t="s">
        <v>508</v>
      </c>
      <c r="J15" s="130">
        <v>44897</v>
      </c>
      <c r="K15" s="130">
        <v>44897</v>
      </c>
      <c r="L15" s="130">
        <v>44900</v>
      </c>
      <c r="M15" s="130">
        <v>44901</v>
      </c>
      <c r="N15" s="130"/>
      <c r="O15" s="130"/>
      <c r="P15" s="121">
        <f t="shared" si="4"/>
        <v>1</v>
      </c>
      <c r="Q15" s="124">
        <f t="shared" ca="1" si="1"/>
        <v>2</v>
      </c>
      <c r="R15" s="125">
        <f t="shared" ca="1" si="2"/>
        <v>-1</v>
      </c>
      <c r="S15" s="394"/>
      <c r="T15" s="394"/>
    </row>
    <row r="16" spans="1:20" ht="28.8">
      <c r="A16" s="248">
        <v>14</v>
      </c>
      <c r="B16" s="121" t="s">
        <v>264</v>
      </c>
      <c r="C16" s="121"/>
      <c r="D16" s="129" t="s">
        <v>1005</v>
      </c>
      <c r="E16" s="149"/>
      <c r="F16" s="336" t="s">
        <v>279</v>
      </c>
      <c r="G16" s="149" t="s">
        <v>508</v>
      </c>
      <c r="H16" s="149" t="s">
        <v>508</v>
      </c>
      <c r="I16" s="149" t="s">
        <v>508</v>
      </c>
      <c r="J16" s="130">
        <f t="shared" ref="J16:J20" si="5">K15+1</f>
        <v>44898</v>
      </c>
      <c r="K16" s="130">
        <f>J16+5</f>
        <v>44903</v>
      </c>
      <c r="L16" s="130">
        <v>44904</v>
      </c>
      <c r="M16" s="130">
        <v>44911</v>
      </c>
      <c r="N16" s="130"/>
      <c r="O16" s="130"/>
      <c r="P16" s="121">
        <f t="shared" ref="P16" si="6">IF(IF(J16="",0,IF(K16="",0,K16-J16))="",0,K16-J16+1)</f>
        <v>6</v>
      </c>
      <c r="Q16" s="124">
        <f t="shared" ca="1" si="1"/>
        <v>8</v>
      </c>
      <c r="R16" s="125">
        <f t="shared" ca="1" si="2"/>
        <v>-2</v>
      </c>
      <c r="S16" s="394"/>
      <c r="T16" s="394"/>
    </row>
    <row r="17" spans="1:20" ht="28.8">
      <c r="A17" s="248">
        <v>15</v>
      </c>
      <c r="B17" s="121" t="s">
        <v>264</v>
      </c>
      <c r="C17" s="121"/>
      <c r="D17" s="129" t="s">
        <v>1006</v>
      </c>
      <c r="E17" s="149"/>
      <c r="F17" s="336" t="s">
        <v>279</v>
      </c>
      <c r="G17" s="149" t="s">
        <v>508</v>
      </c>
      <c r="H17" s="149" t="s">
        <v>508</v>
      </c>
      <c r="I17" s="149" t="s">
        <v>508</v>
      </c>
      <c r="J17" s="130">
        <f t="shared" si="5"/>
        <v>44904</v>
      </c>
      <c r="K17" s="130">
        <f>J17+1</f>
        <v>44905</v>
      </c>
      <c r="L17" s="130">
        <f>M16+3</f>
        <v>44914</v>
      </c>
      <c r="M17" s="130">
        <f>L17+1</f>
        <v>44915</v>
      </c>
      <c r="N17" s="130"/>
      <c r="O17" s="130"/>
      <c r="P17" s="121">
        <f t="shared" ref="P17:P18" si="7">IF(IF(J17="",0,IF(K17="",0,K17-J17))="",0,K17-J17+1)</f>
        <v>2</v>
      </c>
      <c r="Q17" s="124">
        <f t="shared" ca="1" si="1"/>
        <v>2</v>
      </c>
      <c r="R17" s="125">
        <f t="shared" ca="1" si="2"/>
        <v>0</v>
      </c>
      <c r="S17" s="394"/>
      <c r="T17" s="394"/>
    </row>
    <row r="18" spans="1:20" ht="47.25" customHeight="1">
      <c r="A18" s="248">
        <v>16</v>
      </c>
      <c r="B18" s="121" t="s">
        <v>264</v>
      </c>
      <c r="C18" s="121"/>
      <c r="D18" s="129" t="s">
        <v>1007</v>
      </c>
      <c r="E18" s="149"/>
      <c r="F18" s="261" t="s">
        <v>281</v>
      </c>
      <c r="G18" s="149" t="s">
        <v>508</v>
      </c>
      <c r="H18" s="149" t="s">
        <v>508</v>
      </c>
      <c r="I18" s="149" t="s">
        <v>508</v>
      </c>
      <c r="J18" s="130">
        <f t="shared" si="5"/>
        <v>44906</v>
      </c>
      <c r="K18" s="130">
        <f>J18+3</f>
        <v>44909</v>
      </c>
      <c r="L18" s="130">
        <f>M17+1</f>
        <v>44916</v>
      </c>
      <c r="M18" s="130">
        <v>44919</v>
      </c>
      <c r="N18" s="130"/>
      <c r="O18" s="130"/>
      <c r="P18" s="121">
        <f t="shared" si="7"/>
        <v>4</v>
      </c>
      <c r="Q18" s="124">
        <f t="shared" ca="1" si="1"/>
        <v>4</v>
      </c>
      <c r="R18" s="125">
        <f t="shared" ca="1" si="2"/>
        <v>0</v>
      </c>
      <c r="S18" s="394"/>
      <c r="T18" s="394"/>
    </row>
    <row r="19" spans="1:20" ht="28.8">
      <c r="A19" s="248">
        <v>17</v>
      </c>
      <c r="B19" s="121" t="s">
        <v>264</v>
      </c>
      <c r="C19" s="121"/>
      <c r="D19" s="129" t="s">
        <v>1008</v>
      </c>
      <c r="E19" s="149" t="s">
        <v>254</v>
      </c>
      <c r="F19" s="261" t="s">
        <v>281</v>
      </c>
      <c r="G19" s="149" t="s">
        <v>508</v>
      </c>
      <c r="H19" s="149" t="s">
        <v>508</v>
      </c>
      <c r="I19" s="149" t="s">
        <v>508</v>
      </c>
      <c r="J19" s="130">
        <f t="shared" si="5"/>
        <v>44910</v>
      </c>
      <c r="K19" s="130">
        <f>J19+3</f>
        <v>44913</v>
      </c>
      <c r="L19" s="130">
        <v>44921</v>
      </c>
      <c r="M19" s="130">
        <f>L19+3</f>
        <v>44924</v>
      </c>
      <c r="N19" s="130"/>
      <c r="O19" s="130"/>
      <c r="P19" s="121">
        <f t="shared" ref="P19" si="8">IF(IF(J19="",0,IF(K19="",0,K19-J19))="",0,K19-J19+1)</f>
        <v>4</v>
      </c>
      <c r="Q19" s="124">
        <f t="shared" ca="1" si="1"/>
        <v>4</v>
      </c>
      <c r="R19" s="125">
        <f t="shared" ca="1" si="2"/>
        <v>0</v>
      </c>
      <c r="S19" s="394"/>
      <c r="T19" s="394"/>
    </row>
    <row r="20" spans="1:20" ht="28.8">
      <c r="A20" s="248">
        <v>18</v>
      </c>
      <c r="B20" s="121" t="s">
        <v>264</v>
      </c>
      <c r="C20" s="121"/>
      <c r="D20" s="129" t="s">
        <v>1009</v>
      </c>
      <c r="E20" s="149" t="s">
        <v>254</v>
      </c>
      <c r="F20" s="261" t="s">
        <v>281</v>
      </c>
      <c r="G20" s="149" t="s">
        <v>508</v>
      </c>
      <c r="H20" s="149" t="s">
        <v>508</v>
      </c>
      <c r="I20" s="149" t="s">
        <v>508</v>
      </c>
      <c r="J20" s="130">
        <f t="shared" si="5"/>
        <v>44914</v>
      </c>
      <c r="K20" s="130">
        <f>J20+1</f>
        <v>44915</v>
      </c>
      <c r="L20" s="130">
        <v>44928</v>
      </c>
      <c r="M20" s="130">
        <v>44929</v>
      </c>
      <c r="N20" s="130"/>
      <c r="O20" s="130"/>
      <c r="P20" s="121">
        <f t="shared" ref="P20" si="9">IF(IF(J20="",0,IF(K20="",0,K20-J20))="",0,K20-J20+1)</f>
        <v>2</v>
      </c>
      <c r="Q20" s="124">
        <f t="shared" ca="1" si="1"/>
        <v>2</v>
      </c>
      <c r="R20" s="125">
        <f t="shared" ca="1" si="2"/>
        <v>0</v>
      </c>
      <c r="S20" s="394"/>
      <c r="T20" s="394"/>
    </row>
    <row r="21" spans="1:20" ht="28.8">
      <c r="A21" s="248">
        <v>19</v>
      </c>
      <c r="B21" s="121" t="s">
        <v>264</v>
      </c>
      <c r="C21" s="121"/>
      <c r="D21" s="129" t="s">
        <v>1010</v>
      </c>
      <c r="E21" s="149" t="s">
        <v>254</v>
      </c>
      <c r="F21" s="261" t="s">
        <v>281</v>
      </c>
      <c r="G21" s="149" t="s">
        <v>508</v>
      </c>
      <c r="H21" s="149" t="s">
        <v>508</v>
      </c>
      <c r="I21" s="149" t="s">
        <v>508</v>
      </c>
      <c r="J21" s="130">
        <f t="shared" ref="J21:J25" si="10">K20+1</f>
        <v>44916</v>
      </c>
      <c r="K21" s="130">
        <f>J21</f>
        <v>44916</v>
      </c>
      <c r="L21" s="130">
        <v>44931</v>
      </c>
      <c r="M21" s="130">
        <v>44931</v>
      </c>
      <c r="N21" s="130"/>
      <c r="O21" s="130"/>
      <c r="P21" s="121">
        <f t="shared" ref="P21" si="11">IF(IF(J21="",0,IF(K21="",0,K21-J21))="",0,K21-J21+1)</f>
        <v>1</v>
      </c>
      <c r="Q21" s="124">
        <f t="shared" ref="Q21" ca="1" si="12">IF(L21="",0,IF(M21="",TODAY()-L21,M21-L21+1))</f>
        <v>1</v>
      </c>
      <c r="R21" s="125">
        <f t="shared" ref="R21" ca="1" si="13">IF(Q21=0,0,P21-Q21)</f>
        <v>0</v>
      </c>
      <c r="S21" s="394"/>
      <c r="T21" s="394"/>
    </row>
    <row r="22" spans="1:20" ht="28.8">
      <c r="A22" s="248">
        <v>20</v>
      </c>
      <c r="B22" s="121" t="s">
        <v>264</v>
      </c>
      <c r="C22" s="121"/>
      <c r="D22" s="129" t="s">
        <v>1011</v>
      </c>
      <c r="E22" s="149" t="s">
        <v>254</v>
      </c>
      <c r="F22" s="261" t="s">
        <v>281</v>
      </c>
      <c r="G22" s="149" t="s">
        <v>508</v>
      </c>
      <c r="H22" s="149" t="s">
        <v>508</v>
      </c>
      <c r="I22" s="149" t="s">
        <v>508</v>
      </c>
      <c r="J22" s="130">
        <f t="shared" si="10"/>
        <v>44917</v>
      </c>
      <c r="K22" s="130">
        <f>J22+3</f>
        <v>44920</v>
      </c>
      <c r="L22" s="130">
        <f>M21+1</f>
        <v>44932</v>
      </c>
      <c r="M22" s="130">
        <v>44936</v>
      </c>
      <c r="N22" s="130"/>
      <c r="O22" s="130"/>
      <c r="P22" s="121">
        <f t="shared" ref="P22" si="14">IF(IF(J22="",0,IF(K22="",0,K22-J22))="",0,K22-J22+1)</f>
        <v>4</v>
      </c>
      <c r="Q22" s="124">
        <f t="shared" ref="Q22" ca="1" si="15">IF(L22="",0,IF(M22="",TODAY()-L22,M22-L22+1))</f>
        <v>5</v>
      </c>
      <c r="R22" s="125">
        <f t="shared" ref="R22" ca="1" si="16">IF(Q22=0,0,P22-Q22)</f>
        <v>-1</v>
      </c>
      <c r="S22" s="394"/>
      <c r="T22" s="394"/>
    </row>
    <row r="23" spans="1:20" ht="28.8">
      <c r="A23" s="248">
        <v>21</v>
      </c>
      <c r="B23" s="121" t="s">
        <v>264</v>
      </c>
      <c r="C23" s="121"/>
      <c r="D23" s="129" t="s">
        <v>1012</v>
      </c>
      <c r="E23" s="149" t="s">
        <v>254</v>
      </c>
      <c r="F23" s="261" t="s">
        <v>281</v>
      </c>
      <c r="G23" s="149" t="s">
        <v>508</v>
      </c>
      <c r="H23" s="149" t="s">
        <v>508</v>
      </c>
      <c r="I23" s="149" t="s">
        <v>508</v>
      </c>
      <c r="J23" s="130">
        <f t="shared" si="10"/>
        <v>44921</v>
      </c>
      <c r="K23" s="130">
        <f>J23+1</f>
        <v>44922</v>
      </c>
      <c r="L23" s="130">
        <v>44937</v>
      </c>
      <c r="M23" s="130">
        <v>44937</v>
      </c>
      <c r="N23" s="130"/>
      <c r="O23" s="130"/>
      <c r="P23" s="121">
        <f t="shared" ref="P23" si="17">IF(IF(J23="",0,IF(K23="",0,K23-J23))="",0,K23-J23+1)</f>
        <v>2</v>
      </c>
      <c r="Q23" s="124">
        <f t="shared" ref="Q23" ca="1" si="18">IF(L23="",0,IF(M23="",TODAY()-L23,M23-L23+1))</f>
        <v>1</v>
      </c>
      <c r="R23" s="125">
        <f t="shared" ref="R23" ca="1" si="19">IF(Q23=0,0,P23-Q23)</f>
        <v>1</v>
      </c>
      <c r="S23" s="394"/>
      <c r="T23" s="394"/>
    </row>
    <row r="24" spans="1:20" ht="28.8">
      <c r="A24" s="248">
        <v>22</v>
      </c>
      <c r="B24" s="121" t="s">
        <v>264</v>
      </c>
      <c r="C24" s="121"/>
      <c r="D24" s="129" t="s">
        <v>1013</v>
      </c>
      <c r="E24" s="149" t="s">
        <v>254</v>
      </c>
      <c r="F24" s="261" t="s">
        <v>281</v>
      </c>
      <c r="G24" s="149" t="s">
        <v>508</v>
      </c>
      <c r="H24" s="149" t="s">
        <v>508</v>
      </c>
      <c r="I24" s="149" t="s">
        <v>508</v>
      </c>
      <c r="J24" s="130">
        <f t="shared" si="10"/>
        <v>44923</v>
      </c>
      <c r="K24" s="130">
        <f>J24</f>
        <v>44923</v>
      </c>
      <c r="L24" s="130">
        <v>44938</v>
      </c>
      <c r="M24" s="130">
        <v>44939</v>
      </c>
      <c r="N24" s="130"/>
      <c r="O24" s="130"/>
      <c r="P24" s="121">
        <f t="shared" ref="P24" si="20">IF(IF(J24="",0,IF(K24="",0,K24-J24))="",0,K24-J24+1)</f>
        <v>1</v>
      </c>
      <c r="Q24" s="124">
        <f t="shared" ref="Q24" ca="1" si="21">IF(L24="",0,IF(M24="",TODAY()-L24,M24-L24+1))</f>
        <v>2</v>
      </c>
      <c r="R24" s="125">
        <f t="shared" ref="R24" ca="1" si="22">IF(Q24=0,0,P24-Q24)</f>
        <v>-1</v>
      </c>
      <c r="S24" s="394"/>
      <c r="T24" s="394"/>
    </row>
    <row r="25" spans="1:20" ht="14.4">
      <c r="A25" s="248">
        <v>23</v>
      </c>
      <c r="B25" s="121" t="s">
        <v>1014</v>
      </c>
      <c r="C25" s="121"/>
      <c r="D25" s="129" t="s">
        <v>1015</v>
      </c>
      <c r="E25" s="149"/>
      <c r="F25" s="261" t="s">
        <v>281</v>
      </c>
      <c r="G25" s="149" t="s">
        <v>508</v>
      </c>
      <c r="H25" s="149" t="s">
        <v>508</v>
      </c>
      <c r="I25" s="149" t="s">
        <v>508</v>
      </c>
      <c r="J25" s="130">
        <f t="shared" si="10"/>
        <v>44924</v>
      </c>
      <c r="K25" s="130">
        <f>J25+1</f>
        <v>44925</v>
      </c>
      <c r="L25" s="130">
        <v>44942</v>
      </c>
      <c r="M25" s="130">
        <v>44943</v>
      </c>
      <c r="N25" s="130"/>
      <c r="O25" s="130"/>
      <c r="P25" s="121">
        <f t="shared" ref="P25" si="23">IF(IF(J25="",0,IF(K25="",0,K25-J25))="",0,K25-J25+1)</f>
        <v>2</v>
      </c>
      <c r="Q25" s="124">
        <f t="shared" ref="Q25" ca="1" si="24">IF(L25="",0,IF(M25="",TODAY()-L25,M25-L25+1))</f>
        <v>2</v>
      </c>
      <c r="R25" s="125">
        <f t="shared" ref="R25" ca="1" si="25">IF(Q25=0,0,P25-Q25)</f>
        <v>0</v>
      </c>
      <c r="S25" s="394"/>
      <c r="T25" s="394"/>
    </row>
    <row r="26" spans="1:20" ht="45" customHeight="1">
      <c r="A26" s="248">
        <v>24</v>
      </c>
      <c r="B26" s="121" t="s">
        <v>264</v>
      </c>
      <c r="C26" s="121"/>
      <c r="D26" s="129" t="s">
        <v>1016</v>
      </c>
      <c r="E26" s="149" t="s">
        <v>254</v>
      </c>
      <c r="F26" s="336" t="s">
        <v>279</v>
      </c>
      <c r="G26" s="149" t="s">
        <v>508</v>
      </c>
      <c r="H26" s="149" t="s">
        <v>508</v>
      </c>
      <c r="I26" s="149" t="s">
        <v>508</v>
      </c>
      <c r="J26" s="130">
        <f t="shared" ref="J26:J50" si="26">K25+1</f>
        <v>44926</v>
      </c>
      <c r="K26" s="130">
        <f>J26+1+2</f>
        <v>44929</v>
      </c>
      <c r="L26" s="130">
        <v>44944</v>
      </c>
      <c r="M26" s="130">
        <v>44950</v>
      </c>
      <c r="N26" s="130"/>
      <c r="O26" s="130"/>
      <c r="P26" s="121">
        <f t="shared" ref="P26" si="27">IF(IF(J26="",0,IF(K26="",0,K26-J26))="",0,K26-J26+1)</f>
        <v>4</v>
      </c>
      <c r="Q26" s="124">
        <f t="shared" ref="Q26" ca="1" si="28">IF(L26="",0,IF(M26="",TODAY()-L26,M26-L26+1))</f>
        <v>7</v>
      </c>
      <c r="R26" s="125">
        <f t="shared" ref="R26" ca="1" si="29">IF(Q26=0,0,P26-Q26)</f>
        <v>-3</v>
      </c>
      <c r="S26" s="394"/>
      <c r="T26" s="394"/>
    </row>
    <row r="27" spans="1:20" ht="45" customHeight="1">
      <c r="A27" s="248">
        <v>25</v>
      </c>
      <c r="B27" s="121" t="s">
        <v>1014</v>
      </c>
      <c r="C27" s="121"/>
      <c r="D27" s="129" t="s">
        <v>1017</v>
      </c>
      <c r="E27" s="149"/>
      <c r="F27" s="336" t="s">
        <v>270</v>
      </c>
      <c r="G27" s="149" t="s">
        <v>508</v>
      </c>
      <c r="H27" s="149" t="s">
        <v>508</v>
      </c>
      <c r="I27" s="149" t="s">
        <v>508</v>
      </c>
      <c r="J27" s="130">
        <f t="shared" si="26"/>
        <v>44930</v>
      </c>
      <c r="K27" s="130">
        <f>J27+1</f>
        <v>44931</v>
      </c>
      <c r="L27" s="130">
        <v>44951</v>
      </c>
      <c r="M27" s="130">
        <v>44951</v>
      </c>
      <c r="N27" s="130"/>
      <c r="O27" s="130"/>
      <c r="P27" s="121">
        <f t="shared" ref="P27" si="30">IF(IF(J27="",0,IF(K27="",0,K27-J27))="",0,K27-J27+1)</f>
        <v>2</v>
      </c>
      <c r="Q27" s="124">
        <f t="shared" ref="Q27" ca="1" si="31">IF(L27="",0,IF(M27="",TODAY()-L27,M27-L27+1))</f>
        <v>1</v>
      </c>
      <c r="R27" s="125">
        <f t="shared" ref="R27" ca="1" si="32">IF(Q27=0,0,P27-Q27)</f>
        <v>1</v>
      </c>
      <c r="S27" s="394"/>
      <c r="T27" s="394"/>
    </row>
    <row r="28" spans="1:20" ht="28.8">
      <c r="A28" s="248">
        <v>26</v>
      </c>
      <c r="B28" s="121" t="s">
        <v>264</v>
      </c>
      <c r="C28" s="121"/>
      <c r="D28" s="129" t="s">
        <v>1018</v>
      </c>
      <c r="E28" s="149" t="s">
        <v>274</v>
      </c>
      <c r="F28" s="336" t="s">
        <v>279</v>
      </c>
      <c r="G28" s="149" t="s">
        <v>508</v>
      </c>
      <c r="H28" s="149" t="s">
        <v>508</v>
      </c>
      <c r="I28" s="149" t="s">
        <v>508</v>
      </c>
      <c r="J28" s="130">
        <f t="shared" si="26"/>
        <v>44932</v>
      </c>
      <c r="K28" s="130">
        <f>J28</f>
        <v>44932</v>
      </c>
      <c r="L28" s="130">
        <v>44956</v>
      </c>
      <c r="M28" s="130">
        <v>44959</v>
      </c>
      <c r="N28" s="130"/>
      <c r="O28" s="130"/>
      <c r="P28" s="121">
        <f t="shared" ref="P28" si="33">IF(IF(J28="",0,IF(K28="",0,K28-J28))="",0,K28-J28+1)</f>
        <v>1</v>
      </c>
      <c r="Q28" s="124">
        <f t="shared" ref="Q28" ca="1" si="34">IF(L28="",0,IF(M28="",TODAY()-L28,M28-L28+1))</f>
        <v>4</v>
      </c>
      <c r="R28" s="125">
        <f t="shared" ref="R28" ca="1" si="35">IF(Q28=0,0,P28-Q28)</f>
        <v>-3</v>
      </c>
      <c r="S28" s="394" t="s">
        <v>1019</v>
      </c>
      <c r="T28" s="394"/>
    </row>
    <row r="29" spans="1:20" ht="14.4">
      <c r="A29" s="248">
        <v>27</v>
      </c>
      <c r="B29" s="121" t="s">
        <v>264</v>
      </c>
      <c r="C29" s="121"/>
      <c r="D29" s="129" t="s">
        <v>1020</v>
      </c>
      <c r="E29" s="149" t="s">
        <v>271</v>
      </c>
      <c r="F29" s="336" t="s">
        <v>279</v>
      </c>
      <c r="G29" s="149" t="s">
        <v>508</v>
      </c>
      <c r="H29" s="149" t="s">
        <v>508</v>
      </c>
      <c r="I29" s="149" t="s">
        <v>508</v>
      </c>
      <c r="J29" s="130">
        <f t="shared" si="26"/>
        <v>44933</v>
      </c>
      <c r="K29" s="130">
        <f>J29+4</f>
        <v>44937</v>
      </c>
      <c r="L29" s="130">
        <f>M28+4</f>
        <v>44963</v>
      </c>
      <c r="M29" s="130">
        <v>44968</v>
      </c>
      <c r="N29" s="130"/>
      <c r="O29" s="130"/>
      <c r="P29" s="121">
        <f t="shared" ref="P29" si="36">IF(IF(J29="",0,IF(K29="",0,K29-J29))="",0,K29-J29+1)</f>
        <v>5</v>
      </c>
      <c r="Q29" s="124">
        <f t="shared" ref="Q29" ca="1" si="37">IF(L29="",0,IF(M29="",TODAY()-L29,M29-L29+1))</f>
        <v>6</v>
      </c>
      <c r="R29" s="125">
        <f t="shared" ref="R29" ca="1" si="38">IF(Q29=0,0,P29-Q29)</f>
        <v>-1</v>
      </c>
      <c r="S29" s="394"/>
      <c r="T29" s="394"/>
    </row>
    <row r="30" spans="1:20" ht="28.8">
      <c r="A30" s="248">
        <v>28</v>
      </c>
      <c r="B30" s="121" t="s">
        <v>264</v>
      </c>
      <c r="C30" s="121"/>
      <c r="D30" s="129" t="s">
        <v>1021</v>
      </c>
      <c r="E30" s="149" t="s">
        <v>274</v>
      </c>
      <c r="F30" s="336" t="s">
        <v>279</v>
      </c>
      <c r="G30" s="149" t="s">
        <v>508</v>
      </c>
      <c r="H30" s="149" t="s">
        <v>508</v>
      </c>
      <c r="I30" s="149" t="s">
        <v>508</v>
      </c>
      <c r="J30" s="130">
        <f t="shared" si="26"/>
        <v>44938</v>
      </c>
      <c r="K30" s="130">
        <f>J30+4</f>
        <v>44942</v>
      </c>
      <c r="L30" s="130">
        <f>M29+2</f>
        <v>44970</v>
      </c>
      <c r="M30" s="130">
        <f>L30+4</f>
        <v>44974</v>
      </c>
      <c r="N30" s="130"/>
      <c r="O30" s="130"/>
      <c r="P30" s="121">
        <f t="shared" ref="P30" si="39">IF(IF(J30="",0,IF(K30="",0,K30-J30))="",0,K30-J30+1)</f>
        <v>5</v>
      </c>
      <c r="Q30" s="124">
        <f t="shared" ref="Q30" ca="1" si="40">IF(L30="",0,IF(M30="",TODAY()-L30,M30-L30+1))</f>
        <v>5</v>
      </c>
      <c r="R30" s="125">
        <f t="shared" ref="R30" ca="1" si="41">IF(Q30=0,0,P30-Q30)</f>
        <v>0</v>
      </c>
      <c r="S30" s="394"/>
      <c r="T30" s="394"/>
    </row>
    <row r="31" spans="1:20" ht="14.4">
      <c r="A31" s="248">
        <v>29</v>
      </c>
      <c r="B31" s="121" t="s">
        <v>264</v>
      </c>
      <c r="C31" s="121"/>
      <c r="D31" s="129" t="s">
        <v>1022</v>
      </c>
      <c r="E31" s="149"/>
      <c r="F31" s="336" t="s">
        <v>279</v>
      </c>
      <c r="G31" s="149" t="s">
        <v>508</v>
      </c>
      <c r="H31" s="149" t="s">
        <v>508</v>
      </c>
      <c r="I31" s="149" t="s">
        <v>508</v>
      </c>
      <c r="J31" s="130">
        <f t="shared" si="26"/>
        <v>44943</v>
      </c>
      <c r="K31" s="130">
        <f>J31+4</f>
        <v>44947</v>
      </c>
      <c r="L31" s="130">
        <v>44978</v>
      </c>
      <c r="M31" s="130">
        <f>L31+4</f>
        <v>44982</v>
      </c>
      <c r="N31" s="130">
        <f>L31</f>
        <v>44978</v>
      </c>
      <c r="O31" s="130">
        <f>N31+P31-1</f>
        <v>44982</v>
      </c>
      <c r="P31" s="121">
        <f t="shared" ref="P31" si="42">IF(IF(J31="",0,IF(K31="",0,K31-J31))="",0,K31-J31+1)</f>
        <v>5</v>
      </c>
      <c r="Q31" s="124">
        <f t="shared" ref="Q31" ca="1" si="43">IF(L31="",0,IF(M31="",TODAY()-L31,M31-L31+1))</f>
        <v>5</v>
      </c>
      <c r="R31" s="125">
        <f t="shared" ref="R31" ca="1" si="44">IF(Q31=0,0,P31-Q31)</f>
        <v>0</v>
      </c>
      <c r="S31" s="394"/>
      <c r="T31" s="394"/>
    </row>
    <row r="32" spans="1:20" ht="14.4">
      <c r="A32" s="248">
        <v>30</v>
      </c>
      <c r="B32" s="121" t="s">
        <v>264</v>
      </c>
      <c r="C32" s="121"/>
      <c r="D32" s="129" t="s">
        <v>1023</v>
      </c>
      <c r="E32" s="149"/>
      <c r="F32" s="336" t="s">
        <v>279</v>
      </c>
      <c r="G32" s="149" t="s">
        <v>508</v>
      </c>
      <c r="H32" s="149" t="s">
        <v>508</v>
      </c>
      <c r="I32" s="149" t="s">
        <v>508</v>
      </c>
      <c r="J32" s="130">
        <f t="shared" si="26"/>
        <v>44948</v>
      </c>
      <c r="K32" s="130">
        <f>J32+2</f>
        <v>44950</v>
      </c>
      <c r="L32" s="130">
        <v>44989</v>
      </c>
      <c r="M32" s="130">
        <f>L32+2</f>
        <v>44991</v>
      </c>
      <c r="N32" s="130">
        <f>IF(L32="",IF(M31="",O31+1,M31+1),L32)</f>
        <v>44989</v>
      </c>
      <c r="O32" s="130">
        <f>+N32+P32-1</f>
        <v>44991</v>
      </c>
      <c r="P32" s="121">
        <f t="shared" ref="P32" si="45">IF(IF(J32="",0,IF(K32="",0,K32-J32))="",0,K32-J32+1)</f>
        <v>3</v>
      </c>
      <c r="Q32" s="124">
        <f t="shared" ref="Q32" ca="1" si="46">IF(L32="",0,IF(M32="",TODAY()-L32,M32-L32+1))</f>
        <v>3</v>
      </c>
      <c r="R32" s="125">
        <f t="shared" ref="R32" ca="1" si="47">IF(Q32=0,0,P32-Q32)</f>
        <v>0</v>
      </c>
      <c r="S32" s="394"/>
      <c r="T32" s="394"/>
    </row>
    <row r="33" spans="1:20" ht="43.5" customHeight="1">
      <c r="A33" s="248">
        <v>31</v>
      </c>
      <c r="B33" s="121" t="s">
        <v>264</v>
      </c>
      <c r="C33" s="121"/>
      <c r="D33" s="129" t="s">
        <v>1024</v>
      </c>
      <c r="E33" s="149"/>
      <c r="F33" s="336" t="s">
        <v>270</v>
      </c>
      <c r="G33" s="149" t="s">
        <v>508</v>
      </c>
      <c r="H33" s="149" t="s">
        <v>508</v>
      </c>
      <c r="I33" s="149" t="s">
        <v>508</v>
      </c>
      <c r="J33" s="130">
        <f t="shared" si="26"/>
        <v>44951</v>
      </c>
      <c r="K33" s="130">
        <f>J33+1</f>
        <v>44952</v>
      </c>
      <c r="L33" s="130">
        <f>M32+3</f>
        <v>44994</v>
      </c>
      <c r="M33" s="130">
        <f>L33+1</f>
        <v>44995</v>
      </c>
      <c r="N33" s="130">
        <f t="shared" ref="N33:N34" si="48">IF(L33="",IF(M32="",O32+1,M32+1),L33)</f>
        <v>44994</v>
      </c>
      <c r="O33" s="130">
        <f t="shared" ref="O33:O35" si="49">+N33+P33-1</f>
        <v>44995</v>
      </c>
      <c r="P33" s="121">
        <f t="shared" ref="P33:P34" si="50">IF(IF(J33="",0,IF(K33="",0,K33-J33))="",0,K33-J33+1)</f>
        <v>2</v>
      </c>
      <c r="Q33" s="124">
        <f t="shared" ref="Q33:Q34" ca="1" si="51">IF(L33="",0,IF(M33="",TODAY()-L33,M33-L33+1))</f>
        <v>2</v>
      </c>
      <c r="R33" s="125">
        <f t="shared" ref="R33:R34" ca="1" si="52">IF(Q33=0,0,P33-Q33)</f>
        <v>0</v>
      </c>
      <c r="S33" s="394"/>
      <c r="T33" s="394"/>
    </row>
    <row r="34" spans="1:20" ht="14.4">
      <c r="A34" s="248">
        <v>32</v>
      </c>
      <c r="B34" s="121" t="s">
        <v>264</v>
      </c>
      <c r="C34" s="121"/>
      <c r="D34" s="129" t="s">
        <v>1025</v>
      </c>
      <c r="E34" s="149"/>
      <c r="F34" s="336" t="s">
        <v>279</v>
      </c>
      <c r="G34" s="149" t="s">
        <v>508</v>
      </c>
      <c r="H34" s="149" t="s">
        <v>508</v>
      </c>
      <c r="I34" s="149" t="s">
        <v>508</v>
      </c>
      <c r="J34" s="130">
        <f t="shared" si="26"/>
        <v>44953</v>
      </c>
      <c r="K34" s="130">
        <f>J34+3</f>
        <v>44956</v>
      </c>
      <c r="L34" s="130">
        <v>45012</v>
      </c>
      <c r="M34" s="130">
        <v>45012</v>
      </c>
      <c r="N34" s="130">
        <f t="shared" si="48"/>
        <v>45012</v>
      </c>
      <c r="O34" s="130">
        <f t="shared" si="49"/>
        <v>45015</v>
      </c>
      <c r="P34" s="121">
        <f t="shared" si="50"/>
        <v>4</v>
      </c>
      <c r="Q34" s="124">
        <f t="shared" ca="1" si="51"/>
        <v>1</v>
      </c>
      <c r="R34" s="125">
        <f t="shared" ca="1" si="52"/>
        <v>3</v>
      </c>
      <c r="S34" s="394"/>
      <c r="T34" s="394"/>
    </row>
    <row r="35" spans="1:20" ht="14.4">
      <c r="A35" s="248">
        <v>33</v>
      </c>
      <c r="B35" s="121" t="s">
        <v>264</v>
      </c>
      <c r="C35" s="121"/>
      <c r="D35" s="129" t="s">
        <v>1026</v>
      </c>
      <c r="E35" s="149" t="s">
        <v>287</v>
      </c>
      <c r="F35" s="336" t="s">
        <v>279</v>
      </c>
      <c r="G35" s="149" t="s">
        <v>508</v>
      </c>
      <c r="H35" s="149" t="s">
        <v>508</v>
      </c>
      <c r="I35" s="149" t="s">
        <v>508</v>
      </c>
      <c r="J35" s="130">
        <f t="shared" si="26"/>
        <v>44957</v>
      </c>
      <c r="K35" s="130">
        <f>J35+2</f>
        <v>44959</v>
      </c>
      <c r="L35" s="130">
        <v>45000</v>
      </c>
      <c r="M35" s="130">
        <f>L35+2</f>
        <v>45002</v>
      </c>
      <c r="N35" s="130">
        <f t="shared" ref="N35:N36" si="53">IF(L35="",IF(M34="",O34+1,M34+1),L35)</f>
        <v>45000</v>
      </c>
      <c r="O35" s="130">
        <f t="shared" si="49"/>
        <v>45002</v>
      </c>
      <c r="P35" s="121">
        <f t="shared" ref="P35:P36" si="54">IF(IF(J35="",0,IF(K35="",0,K35-J35))="",0,K35-J35+1)</f>
        <v>3</v>
      </c>
      <c r="Q35" s="124">
        <f t="shared" ref="Q35:Q36" ca="1" si="55">IF(L35="",0,IF(M35="",TODAY()-L35,M35-L35+1))</f>
        <v>3</v>
      </c>
      <c r="R35" s="125">
        <f t="shared" ref="R35:R36" ca="1" si="56">IF(Q35=0,0,P35-Q35)</f>
        <v>0</v>
      </c>
      <c r="S35" s="394"/>
      <c r="T35" s="394"/>
    </row>
    <row r="36" spans="1:20" ht="28.8">
      <c r="A36" s="248">
        <v>34</v>
      </c>
      <c r="B36" s="121" t="s">
        <v>264</v>
      </c>
      <c r="C36" s="121"/>
      <c r="D36" s="129" t="s">
        <v>1027</v>
      </c>
      <c r="E36" s="149" t="s">
        <v>287</v>
      </c>
      <c r="F36" s="336" t="s">
        <v>279</v>
      </c>
      <c r="G36" s="149" t="s">
        <v>508</v>
      </c>
      <c r="H36" s="149" t="s">
        <v>508</v>
      </c>
      <c r="I36" s="149" t="s">
        <v>508</v>
      </c>
      <c r="J36" s="130">
        <f t="shared" si="26"/>
        <v>44960</v>
      </c>
      <c r="K36" s="130">
        <f>J36+4</f>
        <v>44964</v>
      </c>
      <c r="L36" s="130">
        <f>M35+1+2</f>
        <v>45005</v>
      </c>
      <c r="M36" s="130">
        <f>L36+5</f>
        <v>45010</v>
      </c>
      <c r="N36" s="130">
        <f t="shared" si="53"/>
        <v>45005</v>
      </c>
      <c r="O36" s="130">
        <f t="shared" ref="O36:O37" si="57">+N36+P36-1</f>
        <v>45009</v>
      </c>
      <c r="P36" s="121">
        <f t="shared" si="54"/>
        <v>5</v>
      </c>
      <c r="Q36" s="124">
        <f t="shared" ca="1" si="55"/>
        <v>6</v>
      </c>
      <c r="R36" s="125">
        <f t="shared" ca="1" si="56"/>
        <v>-1</v>
      </c>
      <c r="S36" s="394"/>
      <c r="T36" s="394"/>
    </row>
    <row r="37" spans="1:20" ht="28.8">
      <c r="A37" s="248">
        <v>35</v>
      </c>
      <c r="B37" s="121" t="s">
        <v>264</v>
      </c>
      <c r="C37" s="121"/>
      <c r="D37" s="129" t="s">
        <v>1028</v>
      </c>
      <c r="E37" s="149"/>
      <c r="F37" s="336" t="s">
        <v>279</v>
      </c>
      <c r="G37" s="149" t="s">
        <v>508</v>
      </c>
      <c r="H37" s="149" t="s">
        <v>508</v>
      </c>
      <c r="I37" s="149" t="s">
        <v>508</v>
      </c>
      <c r="J37" s="130">
        <f t="shared" si="26"/>
        <v>44965</v>
      </c>
      <c r="K37" s="130">
        <f>J37+3</f>
        <v>44968</v>
      </c>
      <c r="L37" s="130">
        <v>45013</v>
      </c>
      <c r="M37" s="130">
        <f>L37+1</f>
        <v>45014</v>
      </c>
      <c r="N37" s="130">
        <f t="shared" ref="N37:N38" si="58">IF(L37="",IF(M36="",O36+1,M36+1),L37)</f>
        <v>45013</v>
      </c>
      <c r="O37" s="130">
        <f t="shared" si="57"/>
        <v>45016</v>
      </c>
      <c r="P37" s="121">
        <f t="shared" ref="P37" si="59">IF(IF(J37="",0,IF(K37="",0,K37-J37))="",0,K37-J37+1)</f>
        <v>4</v>
      </c>
      <c r="Q37" s="124">
        <f t="shared" ref="Q37" ca="1" si="60">IF(L37="",0,IF(M37="",TODAY()-L37,M37-L37+1))</f>
        <v>2</v>
      </c>
      <c r="R37" s="125">
        <f t="shared" ref="R37" ca="1" si="61">IF(Q37=0,0,P37-Q37)</f>
        <v>2</v>
      </c>
      <c r="S37" s="394"/>
      <c r="T37" s="394"/>
    </row>
    <row r="38" spans="1:20" ht="14.4">
      <c r="A38" s="248">
        <v>36</v>
      </c>
      <c r="B38" s="121" t="s">
        <v>264</v>
      </c>
      <c r="C38" s="121"/>
      <c r="D38" s="129" t="s">
        <v>1029</v>
      </c>
      <c r="E38" s="149"/>
      <c r="F38" s="336" t="s">
        <v>279</v>
      </c>
      <c r="G38" s="149" t="s">
        <v>508</v>
      </c>
      <c r="H38" s="149" t="s">
        <v>508</v>
      </c>
      <c r="I38" s="149" t="s">
        <v>508</v>
      </c>
      <c r="J38" s="130">
        <f t="shared" si="26"/>
        <v>44969</v>
      </c>
      <c r="K38" s="130">
        <f>J38+4</f>
        <v>44973</v>
      </c>
      <c r="L38" s="130">
        <v>45015</v>
      </c>
      <c r="M38" s="130">
        <v>45020</v>
      </c>
      <c r="N38" s="130">
        <f t="shared" si="58"/>
        <v>45015</v>
      </c>
      <c r="O38" s="130">
        <f t="shared" ref="O38:O39" si="62">+N38+P38-1</f>
        <v>45019</v>
      </c>
      <c r="P38" s="121">
        <f t="shared" ref="P38" si="63">IF(IF(J38="",0,IF(K38="",0,K38-J38))="",0,K38-J38+1)</f>
        <v>5</v>
      </c>
      <c r="Q38" s="124">
        <f t="shared" ref="Q38" ca="1" si="64">IF(L38="",0,IF(M38="",TODAY()-L38,M38-L38+1))</f>
        <v>6</v>
      </c>
      <c r="R38" s="125">
        <f t="shared" ref="R38" ca="1" si="65">IF(Q38=0,0,P38-Q38)</f>
        <v>-1</v>
      </c>
      <c r="S38" s="394"/>
      <c r="T38" s="394"/>
    </row>
    <row r="39" spans="1:20" ht="18.75" customHeight="1">
      <c r="A39" s="248">
        <v>37</v>
      </c>
      <c r="B39" s="121" t="s">
        <v>264</v>
      </c>
      <c r="C39" s="121"/>
      <c r="D39" s="129" t="s">
        <v>1030</v>
      </c>
      <c r="E39" s="149"/>
      <c r="F39" s="336" t="s">
        <v>279</v>
      </c>
      <c r="G39" s="149" t="s">
        <v>508</v>
      </c>
      <c r="H39" s="149" t="s">
        <v>508</v>
      </c>
      <c r="I39" s="149" t="s">
        <v>508</v>
      </c>
      <c r="J39" s="130">
        <f t="shared" si="26"/>
        <v>44974</v>
      </c>
      <c r="K39" s="130">
        <f>J39+3</f>
        <v>44977</v>
      </c>
      <c r="L39" s="130">
        <v>45021</v>
      </c>
      <c r="M39" s="130">
        <v>45023</v>
      </c>
      <c r="N39" s="130">
        <f t="shared" ref="N39:N40" si="66">IF(L39="",IF(M38="",O38+1,M38+1),L39)</f>
        <v>45021</v>
      </c>
      <c r="O39" s="130">
        <f t="shared" si="62"/>
        <v>45024</v>
      </c>
      <c r="P39" s="121">
        <f t="shared" ref="P39" si="67">IF(IF(J39="",0,IF(K39="",0,K39-J39))="",0,K39-J39+1)</f>
        <v>4</v>
      </c>
      <c r="Q39" s="124">
        <f t="shared" ref="Q39" ca="1" si="68">IF(L39="",0,IF(M39="",TODAY()-L39,M39-L39+1))</f>
        <v>3</v>
      </c>
      <c r="R39" s="125">
        <f t="shared" ref="R39" ca="1" si="69">IF(Q39=0,0,P39-Q39)</f>
        <v>1</v>
      </c>
      <c r="S39" s="394"/>
      <c r="T39" s="394"/>
    </row>
    <row r="40" spans="1:20" ht="18.75" customHeight="1">
      <c r="A40" s="248">
        <v>38</v>
      </c>
      <c r="B40" s="121" t="s">
        <v>264</v>
      </c>
      <c r="C40" s="121"/>
      <c r="D40" s="129" t="s">
        <v>1031</v>
      </c>
      <c r="E40" s="149"/>
      <c r="F40" s="336" t="s">
        <v>279</v>
      </c>
      <c r="G40" s="149" t="s">
        <v>508</v>
      </c>
      <c r="H40" s="149" t="s">
        <v>508</v>
      </c>
      <c r="I40" s="149" t="s">
        <v>508</v>
      </c>
      <c r="J40" s="130">
        <f t="shared" si="26"/>
        <v>44978</v>
      </c>
      <c r="K40" s="130">
        <f>J40+3</f>
        <v>44981</v>
      </c>
      <c r="L40" s="130">
        <v>45024</v>
      </c>
      <c r="M40" s="130">
        <v>45028</v>
      </c>
      <c r="N40" s="130">
        <f t="shared" si="66"/>
        <v>45024</v>
      </c>
      <c r="O40" s="130">
        <f t="shared" ref="O40:O41" si="70">+N40+P40-1</f>
        <v>45027</v>
      </c>
      <c r="P40" s="121">
        <f t="shared" ref="P40" si="71">IF(IF(J40="",0,IF(K40="",0,K40-J40))="",0,K40-J40+1)</f>
        <v>4</v>
      </c>
      <c r="Q40" s="124">
        <f t="shared" ref="Q40" ca="1" si="72">IF(L40="",0,IF(M40="",TODAY()-L40,M40-L40+1))</f>
        <v>5</v>
      </c>
      <c r="R40" s="125">
        <f t="shared" ref="R40" ca="1" si="73">IF(Q40=0,0,P40-Q40)</f>
        <v>-1</v>
      </c>
      <c r="S40" s="394"/>
      <c r="T40" s="394"/>
    </row>
    <row r="41" spans="1:20" ht="14.4">
      <c r="A41" s="248">
        <v>39</v>
      </c>
      <c r="B41" s="121" t="s">
        <v>264</v>
      </c>
      <c r="C41" s="121"/>
      <c r="D41" s="129" t="s">
        <v>1032</v>
      </c>
      <c r="E41" s="126"/>
      <c r="F41" s="336" t="s">
        <v>279</v>
      </c>
      <c r="G41" s="149" t="s">
        <v>508</v>
      </c>
      <c r="H41" s="149" t="s">
        <v>508</v>
      </c>
      <c r="I41" s="149" t="s">
        <v>508</v>
      </c>
      <c r="J41" s="130">
        <f t="shared" si="26"/>
        <v>44982</v>
      </c>
      <c r="K41" s="130">
        <f>J41+4</f>
        <v>44986</v>
      </c>
      <c r="L41" s="130">
        <v>45029</v>
      </c>
      <c r="M41" s="130">
        <v>45033</v>
      </c>
      <c r="N41" s="130">
        <f t="shared" ref="N41" si="74">IF(L41="",IF(M40="",O40+1,M40+1),L41)</f>
        <v>45029</v>
      </c>
      <c r="O41" s="130">
        <f t="shared" si="70"/>
        <v>45033</v>
      </c>
      <c r="P41" s="121">
        <f t="shared" ref="P41" si="75">IF(IF(J41="",0,IF(K41="",0,K41-J41))="",0,K41-J41+1)</f>
        <v>5</v>
      </c>
      <c r="Q41" s="124">
        <f t="shared" ref="Q41" ca="1" si="76">IF(L41="",0,IF(M41="",TODAY()-L41,M41-L41+1))</f>
        <v>5</v>
      </c>
      <c r="R41" s="125">
        <f t="shared" ref="R41" ca="1" si="77">IF(Q41=0,0,P41-Q41)</f>
        <v>0</v>
      </c>
      <c r="S41" s="416"/>
      <c r="T41" s="416"/>
    </row>
    <row r="42" spans="1:20" ht="14.4">
      <c r="A42" s="248">
        <v>40</v>
      </c>
      <c r="B42" s="121" t="s">
        <v>264</v>
      </c>
      <c r="C42" s="121"/>
      <c r="D42" s="129" t="s">
        <v>1033</v>
      </c>
      <c r="E42" s="126"/>
      <c r="F42" s="336" t="s">
        <v>279</v>
      </c>
      <c r="G42" s="149" t="s">
        <v>508</v>
      </c>
      <c r="H42" s="149" t="s">
        <v>508</v>
      </c>
      <c r="I42" s="149" t="s">
        <v>508</v>
      </c>
      <c r="J42" s="130">
        <f t="shared" si="26"/>
        <v>44987</v>
      </c>
      <c r="K42" s="130">
        <f>J42+1</f>
        <v>44988</v>
      </c>
      <c r="L42" s="130">
        <v>45034</v>
      </c>
      <c r="M42" s="130">
        <f>L42+1</f>
        <v>45035</v>
      </c>
      <c r="N42" s="130">
        <f>IF(L42="",IF(M41="",O41+1,M41+1),L42)</f>
        <v>45034</v>
      </c>
      <c r="O42" s="130">
        <f>+N42+P42-1</f>
        <v>45035</v>
      </c>
      <c r="P42" s="121">
        <f>IF(IF(J42="",0,IF(K42="",0,K42-J42))="",0,K42-J42+1)</f>
        <v>2</v>
      </c>
      <c r="Q42" s="124">
        <f ca="1">IF(L42="",0,IF(M42="",TODAY()-L42,M42-L42+1))</f>
        <v>2</v>
      </c>
      <c r="R42" s="125">
        <f ca="1">IF(Q42=0,0,P42-Q42)</f>
        <v>0</v>
      </c>
      <c r="S42" s="416"/>
      <c r="T42" s="416"/>
    </row>
    <row r="43" spans="1:20" ht="14.4">
      <c r="A43" s="248">
        <v>41</v>
      </c>
      <c r="B43" s="121" t="s">
        <v>264</v>
      </c>
      <c r="C43" s="121"/>
      <c r="D43" s="129" t="s">
        <v>1034</v>
      </c>
      <c r="E43" s="126"/>
      <c r="F43" s="336" t="s">
        <v>279</v>
      </c>
      <c r="G43" s="149" t="s">
        <v>508</v>
      </c>
      <c r="H43" s="149" t="s">
        <v>508</v>
      </c>
      <c r="I43" s="149" t="s">
        <v>508</v>
      </c>
      <c r="J43" s="130">
        <f t="shared" si="26"/>
        <v>44989</v>
      </c>
      <c r="K43" s="130">
        <f>J43+2+4</f>
        <v>44995</v>
      </c>
      <c r="L43" s="130">
        <v>45036</v>
      </c>
      <c r="M43" s="130">
        <v>45042</v>
      </c>
      <c r="N43" s="130">
        <f t="shared" ref="N43" si="78">IF(L43="",IF(M42="",O42+1,M42+1),L43)</f>
        <v>45036</v>
      </c>
      <c r="O43" s="130">
        <f t="shared" ref="O43" si="79">+N43+P43-1</f>
        <v>45042</v>
      </c>
      <c r="P43" s="121">
        <f t="shared" ref="P43" si="80">IF(IF(J43="",0,IF(K43="",0,K43-J43))="",0,K43-J43+1)</f>
        <v>7</v>
      </c>
      <c r="Q43" s="124">
        <f t="shared" ref="Q43" ca="1" si="81">IF(L43="",0,IF(M43="",TODAY()-L43,M43-L43+1))</f>
        <v>7</v>
      </c>
      <c r="R43" s="125">
        <f t="shared" ref="R43" ca="1" si="82">IF(Q43=0,0,P43-Q43)</f>
        <v>0</v>
      </c>
      <c r="S43" s="416"/>
      <c r="T43" s="416"/>
    </row>
    <row r="44" spans="1:20" ht="14.4">
      <c r="A44" s="248">
        <v>42</v>
      </c>
      <c r="B44" s="121" t="s">
        <v>264</v>
      </c>
      <c r="C44" s="121"/>
      <c r="D44" s="243" t="s">
        <v>1035</v>
      </c>
      <c r="E44" s="369" t="s">
        <v>157</v>
      </c>
      <c r="F44" s="388" t="s">
        <v>279</v>
      </c>
      <c r="G44" s="149" t="s">
        <v>508</v>
      </c>
      <c r="H44" s="149" t="s">
        <v>508</v>
      </c>
      <c r="I44" s="149" t="s">
        <v>508</v>
      </c>
      <c r="J44" s="362">
        <f t="shared" si="26"/>
        <v>44996</v>
      </c>
      <c r="K44" s="362">
        <f>J44+3</f>
        <v>44999</v>
      </c>
      <c r="L44" s="362">
        <v>45043</v>
      </c>
      <c r="M44" s="362">
        <v>45054</v>
      </c>
      <c r="N44" s="130">
        <f t="shared" ref="N44" si="83">IF(L44="",IF(M43="",O43+1,M43+1),L44)</f>
        <v>45043</v>
      </c>
      <c r="O44" s="130">
        <f t="shared" ref="O44" si="84">+N44+P44-1</f>
        <v>45046</v>
      </c>
      <c r="P44" s="121">
        <f t="shared" ref="P44" si="85">IF(IF(J44="",0,IF(K44="",0,K44-J44))="",0,K44-J44+1)</f>
        <v>4</v>
      </c>
      <c r="Q44" s="124">
        <f t="shared" ref="Q44" ca="1" si="86">IF(L44="",0,IF(M44="",TODAY()-L44,M44-L44+1))</f>
        <v>12</v>
      </c>
      <c r="R44" s="125">
        <f t="shared" ref="R44" ca="1" si="87">IF(Q44=0,0,P44-Q44)</f>
        <v>-8</v>
      </c>
      <c r="S44" s="374"/>
      <c r="T44" s="374"/>
    </row>
    <row r="45" spans="1:20" ht="14.4">
      <c r="A45" s="248">
        <v>43</v>
      </c>
      <c r="B45" s="121" t="s">
        <v>264</v>
      </c>
      <c r="C45" s="121"/>
      <c r="D45" s="243" t="s">
        <v>1036</v>
      </c>
      <c r="E45" s="159" t="s">
        <v>254</v>
      </c>
      <c r="F45" s="388" t="s">
        <v>279</v>
      </c>
      <c r="G45" s="149" t="s">
        <v>508</v>
      </c>
      <c r="H45" s="149" t="s">
        <v>508</v>
      </c>
      <c r="I45" s="149" t="s">
        <v>508</v>
      </c>
      <c r="J45" s="362">
        <f t="shared" si="26"/>
        <v>45000</v>
      </c>
      <c r="K45" s="362">
        <f>J45+2</f>
        <v>45002</v>
      </c>
      <c r="L45" s="362">
        <v>45054</v>
      </c>
      <c r="M45" s="362">
        <v>45058</v>
      </c>
      <c r="N45" s="130">
        <f t="shared" ref="N45" si="88">IF(L45="",IF(M44="",O44+1,M44+1),L45)</f>
        <v>45054</v>
      </c>
      <c r="O45" s="130">
        <f t="shared" ref="O45" si="89">+N45+P45-1</f>
        <v>45056</v>
      </c>
      <c r="P45" s="121">
        <f t="shared" ref="P45" si="90">IF(IF(J45="",0,IF(K45="",0,K45-J45))="",0,K45-J45+1)</f>
        <v>3</v>
      </c>
      <c r="Q45" s="124">
        <f t="shared" ref="Q45" ca="1" si="91">IF(L45="",0,IF(M45="",TODAY()-L45,M45-L45+1))</f>
        <v>5</v>
      </c>
      <c r="R45" s="125">
        <f t="shared" ref="R45" ca="1" si="92">IF(Q45=0,0,P45-Q45)</f>
        <v>-2</v>
      </c>
      <c r="S45" s="374"/>
      <c r="T45" s="374"/>
    </row>
    <row r="46" spans="1:20" ht="28.8">
      <c r="A46" s="248">
        <v>44</v>
      </c>
      <c r="B46" s="121" t="s">
        <v>264</v>
      </c>
      <c r="C46" s="121"/>
      <c r="D46" s="243" t="s">
        <v>1037</v>
      </c>
      <c r="E46" s="159"/>
      <c r="F46" s="388" t="s">
        <v>279</v>
      </c>
      <c r="G46" s="149" t="s">
        <v>508</v>
      </c>
      <c r="H46" s="149" t="s">
        <v>508</v>
      </c>
      <c r="I46" s="149" t="s">
        <v>508</v>
      </c>
      <c r="J46" s="362">
        <f t="shared" si="26"/>
        <v>45003</v>
      </c>
      <c r="K46" s="362">
        <f>J46</f>
        <v>45003</v>
      </c>
      <c r="L46" s="362">
        <v>45059</v>
      </c>
      <c r="M46" s="362">
        <v>45059</v>
      </c>
      <c r="N46" s="130">
        <f t="shared" ref="N46" si="93">IF(L46="",IF(M45="",O45+1,M45+1),L46)</f>
        <v>45059</v>
      </c>
      <c r="O46" s="130">
        <f t="shared" ref="O46" si="94">+N46+P46-1</f>
        <v>45059</v>
      </c>
      <c r="P46" s="121">
        <f t="shared" ref="P46" si="95">IF(IF(J46="",0,IF(K46="",0,K46-J46))="",0,K46-J46+1)</f>
        <v>1</v>
      </c>
      <c r="Q46" s="124">
        <f t="shared" ref="Q46" ca="1" si="96">IF(L46="",0,IF(M46="",TODAY()-L46,M46-L46+1))</f>
        <v>1</v>
      </c>
      <c r="R46" s="125">
        <f t="shared" ref="R46" ca="1" si="97">IF(Q46=0,0,P46-Q46)</f>
        <v>0</v>
      </c>
      <c r="S46" s="374"/>
      <c r="T46" s="374"/>
    </row>
    <row r="47" spans="1:20" ht="28.8">
      <c r="A47" s="248">
        <v>45</v>
      </c>
      <c r="B47" s="121" t="s">
        <v>264</v>
      </c>
      <c r="C47" s="121"/>
      <c r="D47" s="243" t="s">
        <v>1038</v>
      </c>
      <c r="E47" s="159"/>
      <c r="F47" s="388" t="s">
        <v>279</v>
      </c>
      <c r="G47" s="149" t="s">
        <v>508</v>
      </c>
      <c r="H47" s="149" t="s">
        <v>508</v>
      </c>
      <c r="I47" s="149" t="s">
        <v>508</v>
      </c>
      <c r="J47" s="362">
        <f t="shared" si="26"/>
        <v>45004</v>
      </c>
      <c r="K47" s="362">
        <f>J47+1</f>
        <v>45005</v>
      </c>
      <c r="L47" s="362">
        <v>45062</v>
      </c>
      <c r="M47" s="362">
        <v>45062</v>
      </c>
      <c r="N47" s="130">
        <f t="shared" ref="N47:N48" si="98">IF(L47="",IF(M46="",O46+1,M46+1),L47)</f>
        <v>45062</v>
      </c>
      <c r="O47" s="130">
        <f t="shared" ref="O47:O48" si="99">+N47+P47-1</f>
        <v>45063</v>
      </c>
      <c r="P47" s="121">
        <f t="shared" ref="P47:P48" si="100">IF(IF(J47="",0,IF(K47="",0,K47-J47))="",0,K47-J47+1)</f>
        <v>2</v>
      </c>
      <c r="Q47" s="124">
        <f t="shared" ref="Q47:Q48" ca="1" si="101">IF(L47="",0,IF(M47="",TODAY()-L47,M47-L47+1))</f>
        <v>1</v>
      </c>
      <c r="R47" s="125">
        <f t="shared" ref="R47:R48" ca="1" si="102">IF(Q47=0,0,P47-Q47)</f>
        <v>1</v>
      </c>
      <c r="S47" s="374"/>
      <c r="T47" s="374"/>
    </row>
    <row r="48" spans="1:20" ht="28.8">
      <c r="A48" s="248">
        <v>46</v>
      </c>
      <c r="B48" s="121" t="s">
        <v>264</v>
      </c>
      <c r="C48" s="121"/>
      <c r="D48" s="243" t="s">
        <v>1039</v>
      </c>
      <c r="E48" s="159"/>
      <c r="F48" s="388" t="s">
        <v>270</v>
      </c>
      <c r="G48" s="149" t="s">
        <v>508</v>
      </c>
      <c r="H48" s="149" t="s">
        <v>508</v>
      </c>
      <c r="I48" s="149" t="s">
        <v>508</v>
      </c>
      <c r="J48" s="362">
        <f t="shared" si="26"/>
        <v>45006</v>
      </c>
      <c r="K48" s="362">
        <f>J48+1</f>
        <v>45007</v>
      </c>
      <c r="L48" s="362">
        <v>45063</v>
      </c>
      <c r="M48" s="362">
        <v>45064</v>
      </c>
      <c r="N48" s="130">
        <f t="shared" si="98"/>
        <v>45063</v>
      </c>
      <c r="O48" s="130">
        <f t="shared" si="99"/>
        <v>45064</v>
      </c>
      <c r="P48" s="121">
        <f t="shared" si="100"/>
        <v>2</v>
      </c>
      <c r="Q48" s="124">
        <f t="shared" ca="1" si="101"/>
        <v>2</v>
      </c>
      <c r="R48" s="125">
        <f t="shared" ca="1" si="102"/>
        <v>0</v>
      </c>
      <c r="S48" s="374"/>
      <c r="T48" s="374"/>
    </row>
    <row r="49" spans="1:20" ht="28.8">
      <c r="A49" s="248">
        <v>47</v>
      </c>
      <c r="B49" s="121" t="s">
        <v>264</v>
      </c>
      <c r="C49" s="121"/>
      <c r="D49" s="243" t="s">
        <v>1040</v>
      </c>
      <c r="E49" s="159" t="s">
        <v>269</v>
      </c>
      <c r="F49" s="388" t="s">
        <v>279</v>
      </c>
      <c r="G49" s="149" t="s">
        <v>508</v>
      </c>
      <c r="H49" s="149" t="s">
        <v>508</v>
      </c>
      <c r="I49" s="149" t="s">
        <v>508</v>
      </c>
      <c r="J49" s="362">
        <f t="shared" si="26"/>
        <v>45008</v>
      </c>
      <c r="K49" s="362">
        <f>J49+1</f>
        <v>45009</v>
      </c>
      <c r="L49" s="362">
        <v>45064</v>
      </c>
      <c r="M49" s="362">
        <f>L49+1</f>
        <v>45065</v>
      </c>
      <c r="N49" s="130">
        <f t="shared" ref="N49:N50" si="103">IF(L49="",IF(M48="",O48+1,M48+1),L49)</f>
        <v>45064</v>
      </c>
      <c r="O49" s="130">
        <f t="shared" ref="O49:O50" si="104">+N49+P49-1</f>
        <v>45065</v>
      </c>
      <c r="P49" s="121">
        <f t="shared" ref="P49" si="105">IF(IF(J49="",0,IF(K49="",0,K49-J49))="",0,K49-J49+1)</f>
        <v>2</v>
      </c>
      <c r="Q49" s="124">
        <f t="shared" ref="Q49" ca="1" si="106">IF(L49="",0,IF(M49="",TODAY()-L49,M49-L49+1))</f>
        <v>2</v>
      </c>
      <c r="R49" s="125">
        <f t="shared" ref="R49" ca="1" si="107">IF(Q49=0,0,P49-Q49)</f>
        <v>0</v>
      </c>
      <c r="S49" s="374"/>
      <c r="T49" s="374"/>
    </row>
    <row r="50" spans="1:20" ht="43.2">
      <c r="A50" s="248">
        <v>48</v>
      </c>
      <c r="B50" s="121" t="s">
        <v>264</v>
      </c>
      <c r="C50" s="121"/>
      <c r="D50" s="243" t="s">
        <v>1041</v>
      </c>
      <c r="E50" s="238" t="s">
        <v>269</v>
      </c>
      <c r="F50" s="388" t="s">
        <v>279</v>
      </c>
      <c r="G50" s="149" t="s">
        <v>508</v>
      </c>
      <c r="H50" s="149" t="s">
        <v>508</v>
      </c>
      <c r="I50" s="149" t="s">
        <v>508</v>
      </c>
      <c r="J50" s="362">
        <f t="shared" si="26"/>
        <v>45010</v>
      </c>
      <c r="K50" s="362">
        <f>J50+5</f>
        <v>45015</v>
      </c>
      <c r="L50" s="362">
        <v>45073</v>
      </c>
      <c r="M50" s="362">
        <v>45077</v>
      </c>
      <c r="N50" s="130">
        <f t="shared" si="103"/>
        <v>45073</v>
      </c>
      <c r="O50" s="130">
        <f t="shared" si="104"/>
        <v>45078</v>
      </c>
      <c r="P50" s="121">
        <f t="shared" ref="P50" si="108">IF(IF(J50="",0,IF(K50="",0,K50-J50))="",0,K50-J50+1)</f>
        <v>6</v>
      </c>
      <c r="Q50" s="124">
        <f t="shared" ref="Q50:Q51" ca="1" si="109">IF(L50="",0,IF(M50="",TODAY()-L50,M50-L50+1))</f>
        <v>5</v>
      </c>
      <c r="R50" s="125">
        <f t="shared" ref="R50:R51" ca="1" si="110">IF(Q50=0,0,P50-Q50)</f>
        <v>1</v>
      </c>
      <c r="S50" s="374"/>
      <c r="T50" s="374"/>
    </row>
    <row r="51" spans="1:20" ht="14.4">
      <c r="A51" s="248">
        <v>49</v>
      </c>
      <c r="B51" s="121" t="s">
        <v>264</v>
      </c>
      <c r="C51" s="121"/>
      <c r="D51" s="243" t="s">
        <v>1042</v>
      </c>
      <c r="E51" s="159"/>
      <c r="F51" s="388" t="s">
        <v>270</v>
      </c>
      <c r="G51" s="149"/>
      <c r="H51" s="149"/>
      <c r="I51" s="149"/>
      <c r="J51" s="362">
        <v>45079</v>
      </c>
      <c r="K51" s="362">
        <f>J51+1</f>
        <v>45080</v>
      </c>
      <c r="L51" s="362">
        <v>45078</v>
      </c>
      <c r="M51" s="362">
        <v>45079</v>
      </c>
      <c r="N51" s="130">
        <f t="shared" ref="N51:N52" si="111">IF(L51="",IF(M50="",O50+1,M50+1),L51)</f>
        <v>45078</v>
      </c>
      <c r="O51" s="130">
        <f t="shared" ref="O51:O52" si="112">+N51+P51-1</f>
        <v>45079</v>
      </c>
      <c r="P51" s="121">
        <f>IF(IF(J51="",0,IF(K51="",0,K51-J51))="",0,K51-J51+1)</f>
        <v>2</v>
      </c>
      <c r="Q51" s="124">
        <f t="shared" ca="1" si="109"/>
        <v>2</v>
      </c>
      <c r="R51" s="125">
        <f t="shared" ca="1" si="110"/>
        <v>0</v>
      </c>
      <c r="S51" s="374"/>
      <c r="T51" s="374"/>
    </row>
    <row r="52" spans="1:20" ht="14.4">
      <c r="A52" s="248">
        <v>50</v>
      </c>
      <c r="B52" s="121" t="s">
        <v>264</v>
      </c>
      <c r="C52" s="121"/>
      <c r="D52" s="243" t="s">
        <v>1043</v>
      </c>
      <c r="E52" s="159"/>
      <c r="F52" s="388" t="s">
        <v>279</v>
      </c>
      <c r="G52" s="149"/>
      <c r="H52" s="149"/>
      <c r="I52" s="149"/>
      <c r="J52" s="362">
        <f>K51+3</f>
        <v>45083</v>
      </c>
      <c r="K52" s="362">
        <f>J52+1</f>
        <v>45084</v>
      </c>
      <c r="L52" s="362">
        <v>45084</v>
      </c>
      <c r="M52" s="362">
        <v>45084</v>
      </c>
      <c r="N52" s="130">
        <f t="shared" si="111"/>
        <v>45084</v>
      </c>
      <c r="O52" s="130">
        <f t="shared" si="112"/>
        <v>45085</v>
      </c>
      <c r="P52" s="121">
        <f t="shared" ref="P52:P53" si="113">IF(IF(J52="",0,IF(K52="",0,K52-J52))="",0,K52-J52+1)</f>
        <v>2</v>
      </c>
      <c r="Q52" s="124">
        <f t="shared" ref="Q52:Q53" ca="1" si="114">IF(L52="",0,IF(M52="",TODAY()-L52,M52-L52+1))</f>
        <v>1</v>
      </c>
      <c r="R52" s="125">
        <f t="shared" ref="R52:R53" ca="1" si="115">IF(Q52=0,0,P52-Q52)</f>
        <v>1</v>
      </c>
      <c r="S52" s="374"/>
      <c r="T52" s="374"/>
    </row>
    <row r="53" spans="1:20" ht="28.8">
      <c r="A53" s="248">
        <v>51</v>
      </c>
      <c r="B53" s="121" t="s">
        <v>264</v>
      </c>
      <c r="C53" s="121"/>
      <c r="D53" s="243" t="s">
        <v>1044</v>
      </c>
      <c r="E53" s="159"/>
      <c r="F53" s="388" t="s">
        <v>270</v>
      </c>
      <c r="G53" s="149"/>
      <c r="H53" s="149"/>
      <c r="I53" s="149"/>
      <c r="J53" s="362">
        <f>K52+1</f>
        <v>45085</v>
      </c>
      <c r="K53" s="362">
        <f>J53+1</f>
        <v>45086</v>
      </c>
      <c r="L53" s="362">
        <v>45085</v>
      </c>
      <c r="M53" s="362">
        <v>45086</v>
      </c>
      <c r="N53" s="130">
        <f t="shared" ref="N53" si="116">IF(L53="",IF(M52="",O52+1,M52+1),L53)</f>
        <v>45085</v>
      </c>
      <c r="O53" s="130">
        <f t="shared" ref="O53" si="117">+N53+P53-1</f>
        <v>45086</v>
      </c>
      <c r="P53" s="121">
        <f t="shared" si="113"/>
        <v>2</v>
      </c>
      <c r="Q53" s="124">
        <f t="shared" ca="1" si="114"/>
        <v>2</v>
      </c>
      <c r="R53" s="125">
        <f t="shared" ca="1" si="115"/>
        <v>0</v>
      </c>
      <c r="S53" s="374"/>
      <c r="T53" s="374"/>
    </row>
    <row r="54" spans="1:20" ht="14.4">
      <c r="A54" s="248">
        <v>52</v>
      </c>
      <c r="B54" s="121" t="s">
        <v>264</v>
      </c>
      <c r="C54" s="121"/>
      <c r="D54" s="243" t="s">
        <v>1045</v>
      </c>
      <c r="E54" s="159"/>
      <c r="F54" s="388" t="s">
        <v>279</v>
      </c>
      <c r="G54" s="149"/>
      <c r="H54" s="149"/>
      <c r="I54" s="149"/>
      <c r="J54" s="362">
        <v>45090</v>
      </c>
      <c r="K54" s="362">
        <v>45093</v>
      </c>
      <c r="L54" s="362">
        <v>45090</v>
      </c>
      <c r="M54" s="362">
        <v>45093</v>
      </c>
      <c r="N54" s="130">
        <f t="shared" ref="N54:N56" si="118">IF(L54="",IF(M53="",O53+1,M53+1),L54)</f>
        <v>45090</v>
      </c>
      <c r="O54" s="130">
        <f t="shared" ref="O54:O56" si="119">+N54+P54-1</f>
        <v>45093</v>
      </c>
      <c r="P54" s="121">
        <f t="shared" ref="P54:P56" si="120">IF(IF(J54="",0,IF(K54="",0,K54-J54))="",0,K54-J54+1)</f>
        <v>4</v>
      </c>
      <c r="Q54" s="124">
        <f t="shared" ref="Q54:Q56" ca="1" si="121">IF(L54="",0,IF(M54="",TODAY()-L54,M54-L54+1))</f>
        <v>4</v>
      </c>
      <c r="R54" s="125">
        <f t="shared" ref="R54:R56" ca="1" si="122">IF(Q54=0,0,P54-Q54)</f>
        <v>0</v>
      </c>
      <c r="S54" s="374"/>
      <c r="T54" s="374"/>
    </row>
    <row r="55" spans="1:20" ht="14.4">
      <c r="A55" s="248">
        <v>53</v>
      </c>
      <c r="B55" s="121" t="s">
        <v>264</v>
      </c>
      <c r="C55" s="121"/>
      <c r="D55" s="243" t="s">
        <v>1046</v>
      </c>
      <c r="E55" s="159"/>
      <c r="F55" s="388" t="s">
        <v>279</v>
      </c>
      <c r="G55" s="149"/>
      <c r="H55" s="149"/>
      <c r="I55" s="149"/>
      <c r="J55" s="362">
        <v>45098</v>
      </c>
      <c r="K55" s="362">
        <v>45100</v>
      </c>
      <c r="L55" s="362">
        <v>45098</v>
      </c>
      <c r="M55" s="362">
        <v>45100</v>
      </c>
      <c r="N55" s="130">
        <f t="shared" si="118"/>
        <v>45098</v>
      </c>
      <c r="O55" s="130">
        <f t="shared" si="119"/>
        <v>45100</v>
      </c>
      <c r="P55" s="121">
        <f t="shared" si="120"/>
        <v>3</v>
      </c>
      <c r="Q55" s="124">
        <f t="shared" ca="1" si="121"/>
        <v>3</v>
      </c>
      <c r="R55" s="125">
        <f t="shared" ca="1" si="122"/>
        <v>0</v>
      </c>
      <c r="S55" s="374"/>
      <c r="T55" s="374"/>
    </row>
    <row r="56" spans="1:20" ht="28.8">
      <c r="A56" s="248">
        <v>54</v>
      </c>
      <c r="B56" s="121" t="s">
        <v>264</v>
      </c>
      <c r="C56" s="121"/>
      <c r="D56" s="399" t="s">
        <v>1047</v>
      </c>
      <c r="E56" s="218" t="s">
        <v>282</v>
      </c>
      <c r="F56" s="275" t="s">
        <v>279</v>
      </c>
      <c r="G56" s="149"/>
      <c r="H56" s="149"/>
      <c r="I56" s="149"/>
      <c r="J56" s="158">
        <v>45101</v>
      </c>
      <c r="K56" s="158">
        <v>45122</v>
      </c>
      <c r="L56" s="158">
        <v>45101</v>
      </c>
      <c r="M56" s="158">
        <v>45115</v>
      </c>
      <c r="N56" s="130">
        <f t="shared" si="118"/>
        <v>45101</v>
      </c>
      <c r="O56" s="130">
        <f t="shared" si="119"/>
        <v>45122</v>
      </c>
      <c r="P56" s="121">
        <f t="shared" si="120"/>
        <v>22</v>
      </c>
      <c r="Q56" s="124">
        <f t="shared" ca="1" si="121"/>
        <v>15</v>
      </c>
      <c r="R56" s="125">
        <f t="shared" ca="1" si="122"/>
        <v>7</v>
      </c>
      <c r="S56" s="374"/>
      <c r="T56" s="374"/>
    </row>
    <row r="57" spans="1:20" ht="43.2">
      <c r="A57" s="248">
        <v>55</v>
      </c>
      <c r="B57" s="121" t="s">
        <v>264</v>
      </c>
      <c r="C57" s="121"/>
      <c r="D57" s="279" t="s">
        <v>1048</v>
      </c>
      <c r="E57" s="218" t="s">
        <v>274</v>
      </c>
      <c r="F57" s="275" t="s">
        <v>279</v>
      </c>
      <c r="G57" s="149"/>
      <c r="H57" s="149"/>
      <c r="I57" s="149"/>
      <c r="J57" s="158">
        <v>45126</v>
      </c>
      <c r="K57" s="158">
        <v>45128</v>
      </c>
      <c r="L57" s="158">
        <v>45126</v>
      </c>
      <c r="M57" s="158">
        <v>45128</v>
      </c>
      <c r="N57" s="130">
        <f t="shared" ref="N57" si="123">IF(L57="",IF(M56="",O56+1,M56+1),L57)</f>
        <v>45126</v>
      </c>
      <c r="O57" s="130">
        <f t="shared" ref="O57" si="124">+N57+P57-1</f>
        <v>45128</v>
      </c>
      <c r="P57" s="121">
        <f t="shared" ref="P57:P58" si="125">IF(IF(J57="",0,IF(K57="",0,K57-J57))="",0,K57-J57+1)</f>
        <v>3</v>
      </c>
      <c r="Q57" s="124">
        <f t="shared" ref="Q57:Q58" ca="1" si="126">IF(L57="",0,IF(M57="",TODAY()-L57,M57-L57+1))</f>
        <v>3</v>
      </c>
      <c r="R57" s="125">
        <f t="shared" ref="R57:R58" ca="1" si="127">IF(Q57=0,0,P57-Q57)</f>
        <v>0</v>
      </c>
      <c r="S57" s="374"/>
      <c r="T57" s="374"/>
    </row>
    <row r="58" spans="1:20" ht="14.4">
      <c r="A58" s="248">
        <v>56</v>
      </c>
      <c r="B58" s="121" t="s">
        <v>264</v>
      </c>
      <c r="C58" s="121"/>
      <c r="D58" s="279" t="s">
        <v>1049</v>
      </c>
      <c r="E58" s="218" t="s">
        <v>274</v>
      </c>
      <c r="F58" s="275" t="s">
        <v>279</v>
      </c>
      <c r="G58" s="149"/>
      <c r="H58" s="149"/>
      <c r="I58" s="149"/>
      <c r="J58" s="158">
        <v>45129</v>
      </c>
      <c r="K58" s="158">
        <v>45131</v>
      </c>
      <c r="L58" s="158">
        <v>45124</v>
      </c>
      <c r="M58" s="158">
        <v>45132</v>
      </c>
      <c r="N58" s="130">
        <f t="shared" ref="N58:N59" si="128">IF(L58="",IF(M57="",O57+1,M57+1),L58)</f>
        <v>45124</v>
      </c>
      <c r="O58" s="130">
        <f t="shared" ref="O58:O59" si="129">+N58+P58-1</f>
        <v>45126</v>
      </c>
      <c r="P58" s="121">
        <f t="shared" si="125"/>
        <v>3</v>
      </c>
      <c r="Q58" s="124">
        <f t="shared" ca="1" si="126"/>
        <v>9</v>
      </c>
      <c r="R58" s="125">
        <f t="shared" ca="1" si="127"/>
        <v>-6</v>
      </c>
      <c r="S58" s="374"/>
      <c r="T58" s="374"/>
    </row>
    <row r="59" spans="1:20" ht="43.2">
      <c r="A59" s="248">
        <v>57</v>
      </c>
      <c r="B59" s="121" t="s">
        <v>264</v>
      </c>
      <c r="C59" s="121"/>
      <c r="D59" s="279" t="s">
        <v>1050</v>
      </c>
      <c r="E59" s="218" t="s">
        <v>274</v>
      </c>
      <c r="F59" s="275" t="s">
        <v>279</v>
      </c>
      <c r="G59" s="149"/>
      <c r="H59" s="149"/>
      <c r="I59" s="149"/>
      <c r="J59" s="158">
        <f>K58+1</f>
        <v>45132</v>
      </c>
      <c r="K59" s="158">
        <f>J59+5</f>
        <v>45137</v>
      </c>
      <c r="L59" s="158">
        <v>45133</v>
      </c>
      <c r="M59" s="158">
        <v>45138</v>
      </c>
      <c r="N59" s="130">
        <f t="shared" si="128"/>
        <v>45133</v>
      </c>
      <c r="O59" s="130">
        <f t="shared" si="129"/>
        <v>45138</v>
      </c>
      <c r="P59" s="121">
        <f t="shared" ref="P59" si="130">IF(IF(J59="",0,IF(K59="",0,K59-J59))="",0,K59-J59+1)</f>
        <v>6</v>
      </c>
      <c r="Q59" s="124">
        <f t="shared" ref="Q59" ca="1" si="131">IF(L59="",0,IF(M59="",TODAY()-L59,M59-L59+1))</f>
        <v>6</v>
      </c>
      <c r="R59" s="125">
        <f t="shared" ref="R59" ca="1" si="132">IF(Q59=0,0,P59-Q59)</f>
        <v>0</v>
      </c>
      <c r="S59" s="374"/>
      <c r="T59" s="374"/>
    </row>
    <row r="60" spans="1:20" ht="27" customHeight="1">
      <c r="A60" s="248">
        <v>58</v>
      </c>
      <c r="B60" s="121" t="s">
        <v>264</v>
      </c>
      <c r="C60" s="121"/>
      <c r="D60" s="219" t="s">
        <v>1051</v>
      </c>
      <c r="E60" s="218" t="s">
        <v>274</v>
      </c>
      <c r="F60" s="275" t="s">
        <v>279</v>
      </c>
      <c r="G60" s="149"/>
      <c r="H60" s="149"/>
      <c r="I60" s="149"/>
      <c r="J60" s="158">
        <v>45138</v>
      </c>
      <c r="K60" s="158">
        <v>45148</v>
      </c>
      <c r="L60" s="158">
        <v>45139</v>
      </c>
      <c r="M60" s="158">
        <v>45149</v>
      </c>
      <c r="N60" s="130">
        <f t="shared" ref="N60" si="133">IF(L60="",IF(M59="",O59+1,M59+1),L60)</f>
        <v>45139</v>
      </c>
      <c r="O60" s="130">
        <f t="shared" ref="O60" si="134">+N60+P60-1</f>
        <v>45149</v>
      </c>
      <c r="P60" s="121">
        <f t="shared" ref="P60" si="135">IF(IF(J60="",0,IF(K60="",0,K60-J60))="",0,K60-J60+1)</f>
        <v>11</v>
      </c>
      <c r="Q60" s="124">
        <f t="shared" ref="Q60" ca="1" si="136">IF(L60="",0,IF(M60="",TODAY()-L60,M60-L60+1))</f>
        <v>11</v>
      </c>
      <c r="R60" s="125">
        <f t="shared" ref="R60" ca="1" si="137">IF(Q60=0,0,P60-Q60)</f>
        <v>0</v>
      </c>
      <c r="S60" s="374"/>
      <c r="T60" s="374"/>
    </row>
    <row r="61" spans="1:20" ht="27" customHeight="1">
      <c r="A61" s="248">
        <v>59</v>
      </c>
      <c r="B61" s="121" t="s">
        <v>264</v>
      </c>
      <c r="C61" s="121"/>
      <c r="D61" s="279" t="s">
        <v>1052</v>
      </c>
      <c r="E61" s="218" t="s">
        <v>246</v>
      </c>
      <c r="F61" s="275" t="s">
        <v>279</v>
      </c>
      <c r="G61" s="149"/>
      <c r="H61" s="149"/>
      <c r="I61" s="149"/>
      <c r="J61" s="158">
        <v>45149</v>
      </c>
      <c r="K61" s="158">
        <v>45152</v>
      </c>
      <c r="L61" s="158">
        <v>45149</v>
      </c>
      <c r="M61" s="158">
        <v>45152</v>
      </c>
      <c r="N61" s="130">
        <f t="shared" ref="N61:N62" si="138">IF(L61="",IF(M60="",O60+1,M60+1),L61)</f>
        <v>45149</v>
      </c>
      <c r="O61" s="130">
        <f t="shared" ref="O61:O62" si="139">+N61+P61-1</f>
        <v>45152</v>
      </c>
      <c r="P61" s="121">
        <f t="shared" ref="P61:P62" si="140">IF(IF(J61="",0,IF(K61="",0,K61-J61))="",0,K61-J61+1)</f>
        <v>4</v>
      </c>
      <c r="Q61" s="124">
        <f t="shared" ref="Q61:Q62" ca="1" si="141">IF(L61="",0,IF(M61="",TODAY()-L61,M61-L61+1))</f>
        <v>4</v>
      </c>
      <c r="R61" s="125">
        <f t="shared" ref="R61:R62" ca="1" si="142">IF(Q61=0,0,P61-Q61)</f>
        <v>0</v>
      </c>
      <c r="S61" s="374"/>
      <c r="T61" s="374"/>
    </row>
    <row r="62" spans="1:20" ht="27" customHeight="1">
      <c r="A62" s="248">
        <v>60</v>
      </c>
      <c r="B62" s="121" t="s">
        <v>264</v>
      </c>
      <c r="C62" s="121"/>
      <c r="D62" s="279" t="s">
        <v>1053</v>
      </c>
      <c r="E62" s="218" t="s">
        <v>246</v>
      </c>
      <c r="F62" s="275" t="s">
        <v>279</v>
      </c>
      <c r="G62" s="149"/>
      <c r="H62" s="149"/>
      <c r="I62" s="149"/>
      <c r="J62" s="158">
        <v>45154</v>
      </c>
      <c r="K62" s="158">
        <v>45155</v>
      </c>
      <c r="L62" s="158">
        <v>45154</v>
      </c>
      <c r="M62" s="158">
        <v>45155</v>
      </c>
      <c r="N62" s="130">
        <f t="shared" si="138"/>
        <v>45154</v>
      </c>
      <c r="O62" s="130">
        <f t="shared" si="139"/>
        <v>45155</v>
      </c>
      <c r="P62" s="121">
        <f t="shared" si="140"/>
        <v>2</v>
      </c>
      <c r="Q62" s="124">
        <f t="shared" ca="1" si="141"/>
        <v>2</v>
      </c>
      <c r="R62" s="125">
        <f t="shared" ca="1" si="142"/>
        <v>0</v>
      </c>
      <c r="S62" s="374"/>
      <c r="T62" s="374"/>
    </row>
    <row r="63" spans="1:20" ht="27" customHeight="1">
      <c r="A63" s="248">
        <v>61</v>
      </c>
      <c r="B63" s="121" t="s">
        <v>264</v>
      </c>
      <c r="C63" s="121"/>
      <c r="D63" s="279" t="s">
        <v>1054</v>
      </c>
      <c r="E63" s="218" t="s">
        <v>288</v>
      </c>
      <c r="F63" s="275" t="s">
        <v>270</v>
      </c>
      <c r="G63" s="149"/>
      <c r="H63" s="149"/>
      <c r="I63" s="149"/>
      <c r="J63" s="158">
        <v>45156</v>
      </c>
      <c r="K63" s="158">
        <v>45157</v>
      </c>
      <c r="L63" s="158">
        <v>45168</v>
      </c>
      <c r="M63" s="158">
        <v>45170</v>
      </c>
      <c r="N63" s="130">
        <f t="shared" ref="N63" si="143">IF(L63="",IF(M62="",O62+1,M62+1),L63)</f>
        <v>45168</v>
      </c>
      <c r="O63" s="130">
        <f t="shared" ref="O63" si="144">+N63+P63-1</f>
        <v>45169</v>
      </c>
      <c r="P63" s="121">
        <f t="shared" ref="P63" si="145">IF(IF(J63="",0,IF(K63="",0,K63-J63))="",0,K63-J63+1)</f>
        <v>2</v>
      </c>
      <c r="Q63" s="124">
        <f t="shared" ref="Q63" ca="1" si="146">IF(L63="",0,IF(M63="",TODAY()-L63,M63-L63+1))</f>
        <v>3</v>
      </c>
      <c r="R63" s="125">
        <f t="shared" ref="R63" ca="1" si="147">IF(Q63=0,0,P63-Q63)</f>
        <v>-1</v>
      </c>
      <c r="T63" s="374"/>
    </row>
    <row r="64" spans="1:20" ht="27" customHeight="1">
      <c r="A64" s="248">
        <v>62</v>
      </c>
      <c r="B64" s="121" t="s">
        <v>264</v>
      </c>
      <c r="C64" s="121"/>
      <c r="D64" s="436" t="s">
        <v>1055</v>
      </c>
      <c r="E64" s="121" t="s">
        <v>274</v>
      </c>
      <c r="F64" s="275" t="s">
        <v>279</v>
      </c>
      <c r="G64" s="149"/>
      <c r="H64" s="149"/>
      <c r="I64" s="149"/>
      <c r="J64" s="327">
        <v>45174</v>
      </c>
      <c r="K64" s="327">
        <v>45175</v>
      </c>
      <c r="L64" s="327">
        <v>45174</v>
      </c>
      <c r="M64" s="327">
        <v>45175</v>
      </c>
      <c r="N64" s="130">
        <f t="shared" ref="N64:N68" si="148">IF(L64="",IF(M63="",O63+1,M63+1),L64)</f>
        <v>45174</v>
      </c>
      <c r="O64" s="130">
        <f t="shared" ref="O64:O68" si="149">+N64+P64-1</f>
        <v>45175</v>
      </c>
      <c r="P64" s="121">
        <f t="shared" ref="P64:P68" si="150">IF(IF(J64="",0,IF(K64="",0,K64-J64))="",0,K64-J64+1)</f>
        <v>2</v>
      </c>
      <c r="Q64" s="124">
        <f t="shared" ref="Q64:Q68" ca="1" si="151">IF(L64="",0,IF(M64="",TODAY()-L64,M64-L64+1))</f>
        <v>2</v>
      </c>
      <c r="R64" s="125">
        <f t="shared" ref="R64:R68" ca="1" si="152">IF(Q64=0,0,P64-Q64)</f>
        <v>0</v>
      </c>
      <c r="T64" s="374"/>
    </row>
    <row r="65" spans="1:20" ht="27" customHeight="1">
      <c r="A65" s="248">
        <v>63</v>
      </c>
      <c r="B65" s="121" t="s">
        <v>264</v>
      </c>
      <c r="C65" s="121"/>
      <c r="D65" s="436" t="s">
        <v>1056</v>
      </c>
      <c r="E65" s="121" t="s">
        <v>274</v>
      </c>
      <c r="F65" s="381" t="s">
        <v>270</v>
      </c>
      <c r="G65" s="149"/>
      <c r="H65" s="149"/>
      <c r="I65" s="149"/>
      <c r="J65" s="327">
        <f>K64+1</f>
        <v>45176</v>
      </c>
      <c r="K65" s="327">
        <f>J65+4</f>
        <v>45180</v>
      </c>
      <c r="L65" s="327">
        <v>45176</v>
      </c>
      <c r="M65" s="327">
        <v>45178</v>
      </c>
      <c r="N65" s="130">
        <f t="shared" si="148"/>
        <v>45176</v>
      </c>
      <c r="O65" s="130">
        <f t="shared" si="149"/>
        <v>45180</v>
      </c>
      <c r="P65" s="121">
        <f t="shared" si="150"/>
        <v>5</v>
      </c>
      <c r="Q65" s="124">
        <f t="shared" ca="1" si="151"/>
        <v>3</v>
      </c>
      <c r="R65" s="125">
        <f t="shared" ca="1" si="152"/>
        <v>2</v>
      </c>
      <c r="T65" s="374"/>
    </row>
    <row r="66" spans="1:20" ht="27" customHeight="1">
      <c r="A66" s="248">
        <v>64</v>
      </c>
      <c r="B66" s="121" t="s">
        <v>264</v>
      </c>
      <c r="C66" s="121"/>
      <c r="D66" s="436" t="s">
        <v>1057</v>
      </c>
      <c r="E66" s="121" t="s">
        <v>274</v>
      </c>
      <c r="F66" s="275" t="s">
        <v>279</v>
      </c>
      <c r="G66" s="149"/>
      <c r="H66" s="149"/>
      <c r="I66" s="149"/>
      <c r="J66" s="327">
        <v>45180</v>
      </c>
      <c r="K66" s="327">
        <v>45181</v>
      </c>
      <c r="L66" s="327">
        <v>45180</v>
      </c>
      <c r="M66" s="327">
        <v>45181</v>
      </c>
      <c r="N66" s="130">
        <f t="shared" si="148"/>
        <v>45180</v>
      </c>
      <c r="O66" s="130">
        <f t="shared" si="149"/>
        <v>45181</v>
      </c>
      <c r="P66" s="121">
        <f t="shared" si="150"/>
        <v>2</v>
      </c>
      <c r="Q66" s="124">
        <f t="shared" ca="1" si="151"/>
        <v>2</v>
      </c>
      <c r="R66" s="125">
        <f t="shared" ca="1" si="152"/>
        <v>0</v>
      </c>
      <c r="T66" s="374"/>
    </row>
    <row r="67" spans="1:20" ht="27" customHeight="1">
      <c r="A67" s="248">
        <v>65</v>
      </c>
      <c r="B67" s="121" t="s">
        <v>264</v>
      </c>
      <c r="C67" s="121"/>
      <c r="D67" s="436" t="s">
        <v>1058</v>
      </c>
      <c r="E67" s="121" t="s">
        <v>274</v>
      </c>
      <c r="F67" s="275" t="s">
        <v>279</v>
      </c>
      <c r="G67" s="149"/>
      <c r="H67" s="149"/>
      <c r="I67" s="149"/>
      <c r="J67" s="327">
        <v>45190</v>
      </c>
      <c r="K67" s="327">
        <v>45191</v>
      </c>
      <c r="L67" s="327">
        <v>45190</v>
      </c>
      <c r="M67" s="327">
        <v>45191</v>
      </c>
      <c r="N67" s="130">
        <f t="shared" si="148"/>
        <v>45190</v>
      </c>
      <c r="O67" s="130">
        <f t="shared" si="149"/>
        <v>45191</v>
      </c>
      <c r="P67" s="121">
        <f t="shared" si="150"/>
        <v>2</v>
      </c>
      <c r="Q67" s="124">
        <f t="shared" ca="1" si="151"/>
        <v>2</v>
      </c>
      <c r="R67" s="125">
        <f t="shared" ca="1" si="152"/>
        <v>0</v>
      </c>
      <c r="T67" s="374"/>
    </row>
    <row r="68" spans="1:20" ht="14.4">
      <c r="A68" s="248">
        <v>66</v>
      </c>
      <c r="B68" s="121" t="s">
        <v>264</v>
      </c>
      <c r="C68" s="121"/>
      <c r="D68" s="436" t="s">
        <v>1059</v>
      </c>
      <c r="E68" s="121" t="s">
        <v>282</v>
      </c>
      <c r="F68" s="275" t="s">
        <v>279</v>
      </c>
      <c r="G68" s="149"/>
      <c r="H68" s="149"/>
      <c r="I68" s="149"/>
      <c r="J68" s="327">
        <v>45196</v>
      </c>
      <c r="K68" s="327">
        <v>45197</v>
      </c>
      <c r="L68" s="327">
        <v>45196</v>
      </c>
      <c r="M68" s="327">
        <f>L68+2</f>
        <v>45198</v>
      </c>
      <c r="N68" s="130">
        <f t="shared" si="148"/>
        <v>45196</v>
      </c>
      <c r="O68" s="130">
        <f t="shared" si="149"/>
        <v>45197</v>
      </c>
      <c r="P68" s="121">
        <f t="shared" si="150"/>
        <v>2</v>
      </c>
      <c r="Q68" s="124">
        <f t="shared" ca="1" si="151"/>
        <v>3</v>
      </c>
      <c r="R68" s="125">
        <f t="shared" ca="1" si="152"/>
        <v>-1</v>
      </c>
      <c r="T68" s="374"/>
    </row>
    <row r="69" spans="1:20" ht="14.4">
      <c r="A69" s="248">
        <v>67</v>
      </c>
      <c r="B69" s="121" t="s">
        <v>246</v>
      </c>
      <c r="C69" s="121"/>
      <c r="D69" s="436" t="s">
        <v>1060</v>
      </c>
      <c r="F69" s="275" t="s">
        <v>279</v>
      </c>
      <c r="G69" s="149"/>
      <c r="H69" s="149"/>
      <c r="I69" s="149"/>
      <c r="J69" s="327">
        <v>45204</v>
      </c>
      <c r="K69" s="327">
        <v>45205</v>
      </c>
      <c r="L69" s="327">
        <v>45204</v>
      </c>
      <c r="M69" s="335">
        <v>45205</v>
      </c>
      <c r="N69" s="130">
        <f t="shared" ref="N69" si="153">IF(L69="",IF(M68="",O68+1,M68+1),L69)</f>
        <v>45204</v>
      </c>
      <c r="O69" s="130">
        <f t="shared" ref="O69" si="154">+N69+P69-1</f>
        <v>45205</v>
      </c>
      <c r="P69" s="121">
        <f t="shared" ref="P69" si="155">IF(IF(J69="",0,IF(K69="",0,K69-J69))="",0,K69-J69+1)</f>
        <v>2</v>
      </c>
      <c r="Q69" s="124">
        <f t="shared" ref="Q69" ca="1" si="156">IF(L69="",0,IF(M69="",TODAY()-L69,M69-L69+1))</f>
        <v>2</v>
      </c>
      <c r="R69" s="125">
        <f t="shared" ref="R69" ca="1" si="157">IF(Q69=0,0,P69-Q69)</f>
        <v>0</v>
      </c>
      <c r="T69" s="374"/>
    </row>
    <row r="70" spans="1:20" ht="43.2">
      <c r="A70" s="248">
        <v>68</v>
      </c>
      <c r="B70" s="121" t="s">
        <v>264</v>
      </c>
      <c r="C70" s="121"/>
      <c r="D70" s="436" t="s">
        <v>1061</v>
      </c>
      <c r="E70" s="121" t="s">
        <v>288</v>
      </c>
      <c r="F70" s="275" t="s">
        <v>279</v>
      </c>
      <c r="G70" s="149"/>
      <c r="H70" s="149"/>
      <c r="I70" s="149"/>
      <c r="J70" s="334">
        <v>45208</v>
      </c>
      <c r="K70" s="334">
        <v>45209</v>
      </c>
      <c r="L70" s="334">
        <v>45209</v>
      </c>
      <c r="M70" s="334">
        <v>45225</v>
      </c>
      <c r="N70" s="130">
        <f t="shared" ref="N70:N90" si="158">IF(L70="",IF(M69="",O69+1,M69+1),L70)</f>
        <v>45209</v>
      </c>
      <c r="O70" s="130">
        <f t="shared" ref="O70:O90" si="159">+N70+P70-1</f>
        <v>45210</v>
      </c>
      <c r="P70" s="121">
        <f t="shared" ref="P70:P90" si="160">IF(IF(J70="",0,IF(K70="",0,K70-J70))="",0,K70-J70+1)</f>
        <v>2</v>
      </c>
      <c r="Q70" s="124">
        <f t="shared" ref="Q70:Q90" ca="1" si="161">IF(L70="",0,IF(M70="",TODAY()-L70,M70-L70+1))</f>
        <v>17</v>
      </c>
      <c r="R70" s="125">
        <f t="shared" ref="R70:R90" ca="1" si="162">IF(Q70=0,0,P70-Q70)</f>
        <v>-15</v>
      </c>
      <c r="T70" s="374"/>
    </row>
    <row r="71" spans="1:20" ht="28.8">
      <c r="A71" s="248">
        <v>69</v>
      </c>
      <c r="B71" s="121" t="s">
        <v>264</v>
      </c>
      <c r="C71" s="121"/>
      <c r="D71" s="129" t="s">
        <v>1062</v>
      </c>
      <c r="E71" s="121" t="s">
        <v>288</v>
      </c>
      <c r="F71" s="381" t="s">
        <v>270</v>
      </c>
      <c r="G71" s="149"/>
      <c r="H71" s="149"/>
      <c r="I71" s="149"/>
      <c r="J71" s="334">
        <v>45225</v>
      </c>
      <c r="K71" s="334">
        <v>45226</v>
      </c>
      <c r="L71" s="334">
        <v>45225</v>
      </c>
      <c r="M71" s="334">
        <v>45226</v>
      </c>
      <c r="N71" s="130">
        <f t="shared" si="158"/>
        <v>45225</v>
      </c>
      <c r="O71" s="130">
        <f t="shared" si="159"/>
        <v>45226</v>
      </c>
      <c r="P71" s="121">
        <f t="shared" si="160"/>
        <v>2</v>
      </c>
      <c r="Q71" s="124">
        <f t="shared" ca="1" si="161"/>
        <v>2</v>
      </c>
      <c r="R71" s="125">
        <f t="shared" ca="1" si="162"/>
        <v>0</v>
      </c>
      <c r="T71" s="374"/>
    </row>
    <row r="72" spans="1:20" ht="28.8">
      <c r="A72" s="248">
        <v>70</v>
      </c>
      <c r="B72" s="121" t="s">
        <v>264</v>
      </c>
      <c r="C72" s="121"/>
      <c r="D72" s="129" t="s">
        <v>1063</v>
      </c>
      <c r="E72" s="352" t="s">
        <v>246</v>
      </c>
      <c r="F72" s="275" t="s">
        <v>279</v>
      </c>
      <c r="G72" s="149"/>
      <c r="H72" s="149"/>
      <c r="I72" s="149"/>
      <c r="J72" s="334">
        <v>45227</v>
      </c>
      <c r="K72" s="334">
        <v>45230</v>
      </c>
      <c r="L72" s="334">
        <v>45227</v>
      </c>
      <c r="M72" s="334">
        <v>45231</v>
      </c>
      <c r="N72" s="130">
        <f t="shared" si="158"/>
        <v>45227</v>
      </c>
      <c r="O72" s="130">
        <f t="shared" si="159"/>
        <v>45230</v>
      </c>
      <c r="P72" s="121">
        <f t="shared" si="160"/>
        <v>4</v>
      </c>
      <c r="Q72" s="124">
        <f t="shared" ca="1" si="161"/>
        <v>5</v>
      </c>
      <c r="R72" s="125">
        <f t="shared" ca="1" si="162"/>
        <v>-1</v>
      </c>
      <c r="T72" s="374"/>
    </row>
    <row r="73" spans="1:20" ht="43.2">
      <c r="A73" s="248">
        <v>71</v>
      </c>
      <c r="B73" s="121" t="s">
        <v>264</v>
      </c>
      <c r="C73" s="121"/>
      <c r="D73" s="129" t="s">
        <v>1064</v>
      </c>
      <c r="E73" s="352" t="s">
        <v>246</v>
      </c>
      <c r="F73" s="275" t="s">
        <v>279</v>
      </c>
      <c r="G73" s="149"/>
      <c r="H73" s="149"/>
      <c r="I73" s="149"/>
      <c r="J73" s="334">
        <v>45231</v>
      </c>
      <c r="K73" s="334">
        <v>45232</v>
      </c>
      <c r="L73" s="334">
        <v>45231</v>
      </c>
      <c r="M73" s="334">
        <v>45239</v>
      </c>
      <c r="N73" s="130">
        <f t="shared" si="158"/>
        <v>45231</v>
      </c>
      <c r="O73" s="130">
        <f t="shared" si="159"/>
        <v>45232</v>
      </c>
      <c r="P73" s="121">
        <f t="shared" si="160"/>
        <v>2</v>
      </c>
      <c r="Q73" s="124">
        <f t="shared" ca="1" si="161"/>
        <v>9</v>
      </c>
      <c r="R73" s="125">
        <f t="shared" ca="1" si="162"/>
        <v>-7</v>
      </c>
      <c r="T73" s="374"/>
    </row>
    <row r="74" spans="1:20" ht="14.4">
      <c r="A74" s="248">
        <v>72</v>
      </c>
      <c r="B74" s="121" t="s">
        <v>264</v>
      </c>
      <c r="C74" s="121"/>
      <c r="D74" s="129" t="s">
        <v>1065</v>
      </c>
      <c r="E74" s="121" t="s">
        <v>274</v>
      </c>
      <c r="F74" s="275" t="s">
        <v>279</v>
      </c>
      <c r="G74" s="149"/>
      <c r="H74" s="149"/>
      <c r="I74" s="149"/>
      <c r="J74" s="334">
        <v>45240</v>
      </c>
      <c r="K74" s="334">
        <v>45243</v>
      </c>
      <c r="L74" s="334">
        <v>45243</v>
      </c>
      <c r="M74" s="334">
        <v>45245</v>
      </c>
      <c r="N74" s="130">
        <f t="shared" si="158"/>
        <v>45243</v>
      </c>
      <c r="O74" s="130">
        <f t="shared" si="159"/>
        <v>45246</v>
      </c>
      <c r="P74" s="121">
        <f t="shared" si="160"/>
        <v>4</v>
      </c>
      <c r="Q74" s="124">
        <f t="shared" ca="1" si="161"/>
        <v>3</v>
      </c>
      <c r="R74" s="125">
        <f t="shared" ca="1" si="162"/>
        <v>1</v>
      </c>
      <c r="T74" s="374"/>
    </row>
    <row r="75" spans="1:20" ht="43.2">
      <c r="A75" s="248">
        <v>73</v>
      </c>
      <c r="B75" s="149" t="s">
        <v>1066</v>
      </c>
      <c r="C75" s="149"/>
      <c r="D75" s="129" t="s">
        <v>1067</v>
      </c>
      <c r="E75" s="121" t="s">
        <v>272</v>
      </c>
      <c r="F75" s="275" t="s">
        <v>279</v>
      </c>
      <c r="G75" s="149"/>
      <c r="H75" s="149"/>
      <c r="I75" s="149"/>
      <c r="J75" s="334">
        <v>45240</v>
      </c>
      <c r="K75" s="334">
        <v>45243</v>
      </c>
      <c r="L75" s="334">
        <v>45243</v>
      </c>
      <c r="M75" s="334">
        <v>45251</v>
      </c>
      <c r="N75" s="130">
        <f t="shared" si="158"/>
        <v>45243</v>
      </c>
      <c r="O75" s="130">
        <f t="shared" si="159"/>
        <v>45246</v>
      </c>
      <c r="P75" s="121">
        <f t="shared" si="160"/>
        <v>4</v>
      </c>
      <c r="Q75" s="124">
        <f t="shared" ca="1" si="161"/>
        <v>9</v>
      </c>
      <c r="R75" s="125">
        <f t="shared" ca="1" si="162"/>
        <v>-5</v>
      </c>
      <c r="T75" s="374"/>
    </row>
    <row r="76" spans="1:20" ht="14.4">
      <c r="A76" s="248">
        <v>74</v>
      </c>
      <c r="B76" s="121" t="s">
        <v>264</v>
      </c>
      <c r="C76" s="121"/>
      <c r="D76" s="129" t="s">
        <v>1068</v>
      </c>
      <c r="E76" s="121" t="s">
        <v>272</v>
      </c>
      <c r="F76" s="275" t="s">
        <v>279</v>
      </c>
      <c r="G76" s="149"/>
      <c r="H76" s="149"/>
      <c r="I76" s="149"/>
      <c r="J76" s="334">
        <v>45251</v>
      </c>
      <c r="K76" s="334">
        <v>45252</v>
      </c>
      <c r="L76" s="334">
        <v>45252</v>
      </c>
      <c r="M76" s="334">
        <v>45253</v>
      </c>
      <c r="N76" s="130">
        <f t="shared" si="158"/>
        <v>45252</v>
      </c>
      <c r="O76" s="130">
        <f t="shared" si="159"/>
        <v>45253</v>
      </c>
      <c r="P76" s="121">
        <f t="shared" si="160"/>
        <v>2</v>
      </c>
      <c r="Q76" s="124">
        <f t="shared" ca="1" si="161"/>
        <v>2</v>
      </c>
      <c r="R76" s="125">
        <f t="shared" ca="1" si="162"/>
        <v>0</v>
      </c>
      <c r="T76" s="374"/>
    </row>
    <row r="77" spans="1:20" ht="28.8">
      <c r="A77" s="248">
        <v>75</v>
      </c>
      <c r="B77" s="121" t="s">
        <v>400</v>
      </c>
      <c r="C77" s="121"/>
      <c r="D77" s="129" t="s">
        <v>1069</v>
      </c>
      <c r="E77" s="121" t="s">
        <v>274</v>
      </c>
      <c r="F77" s="381" t="s">
        <v>270</v>
      </c>
      <c r="G77" s="149"/>
      <c r="H77" s="149"/>
      <c r="I77" s="149"/>
      <c r="J77" s="334">
        <v>45255</v>
      </c>
      <c r="K77" s="334">
        <v>45255</v>
      </c>
      <c r="L77" s="334">
        <v>45255</v>
      </c>
      <c r="M77" s="334">
        <v>45255</v>
      </c>
      <c r="N77" s="130">
        <f t="shared" si="158"/>
        <v>45255</v>
      </c>
      <c r="O77" s="130">
        <f t="shared" si="159"/>
        <v>45255</v>
      </c>
      <c r="P77" s="121">
        <f t="shared" si="160"/>
        <v>1</v>
      </c>
      <c r="Q77" s="124">
        <f t="shared" ca="1" si="161"/>
        <v>1</v>
      </c>
      <c r="R77" s="125">
        <f t="shared" ca="1" si="162"/>
        <v>0</v>
      </c>
      <c r="T77" s="374"/>
    </row>
    <row r="78" spans="1:20" ht="28.8">
      <c r="A78" s="248">
        <v>76</v>
      </c>
      <c r="B78" s="121" t="s">
        <v>224</v>
      </c>
      <c r="C78" s="121"/>
      <c r="D78" s="129" t="s">
        <v>1070</v>
      </c>
      <c r="E78" s="121" t="s">
        <v>274</v>
      </c>
      <c r="F78" s="275" t="s">
        <v>279</v>
      </c>
      <c r="G78" s="149"/>
      <c r="H78" s="149"/>
      <c r="I78" s="149"/>
      <c r="J78" s="334">
        <v>45258</v>
      </c>
      <c r="K78" s="334">
        <v>45259</v>
      </c>
      <c r="L78" s="334">
        <v>45258</v>
      </c>
      <c r="M78" s="334">
        <v>45259</v>
      </c>
      <c r="N78" s="130">
        <f t="shared" si="158"/>
        <v>45258</v>
      </c>
      <c r="O78" s="130">
        <f t="shared" si="159"/>
        <v>45259</v>
      </c>
      <c r="P78" s="121">
        <f t="shared" si="160"/>
        <v>2</v>
      </c>
      <c r="Q78" s="124">
        <f t="shared" ca="1" si="161"/>
        <v>2</v>
      </c>
      <c r="R78" s="125">
        <f t="shared" ca="1" si="162"/>
        <v>0</v>
      </c>
      <c r="T78" s="374"/>
    </row>
    <row r="79" spans="1:20" ht="14.4">
      <c r="A79" s="248">
        <v>77</v>
      </c>
      <c r="B79" s="177" t="s">
        <v>241</v>
      </c>
      <c r="C79" s="121"/>
      <c r="D79" s="129" t="s">
        <v>1071</v>
      </c>
      <c r="E79" s="121" t="s">
        <v>274</v>
      </c>
      <c r="F79" s="348" t="s">
        <v>268</v>
      </c>
      <c r="G79" s="149"/>
      <c r="H79" s="149"/>
      <c r="I79" s="149"/>
      <c r="J79" s="334">
        <v>45260</v>
      </c>
      <c r="K79" s="334">
        <v>45264</v>
      </c>
      <c r="L79" s="334">
        <v>45260</v>
      </c>
      <c r="M79" s="293">
        <v>45266</v>
      </c>
      <c r="N79" s="130">
        <f t="shared" si="158"/>
        <v>45260</v>
      </c>
      <c r="O79" s="130">
        <f t="shared" si="159"/>
        <v>45264</v>
      </c>
      <c r="P79" s="121">
        <f t="shared" si="160"/>
        <v>5</v>
      </c>
      <c r="Q79" s="124">
        <f t="shared" ca="1" si="161"/>
        <v>7</v>
      </c>
      <c r="R79" s="125">
        <f t="shared" ca="1" si="162"/>
        <v>-2</v>
      </c>
      <c r="T79" s="374"/>
    </row>
    <row r="80" spans="1:20" ht="28.8">
      <c r="A80" s="248">
        <v>78</v>
      </c>
      <c r="B80" s="121" t="s">
        <v>264</v>
      </c>
      <c r="C80" s="121"/>
      <c r="D80" s="279" t="s">
        <v>1072</v>
      </c>
      <c r="E80" s="121" t="s">
        <v>274</v>
      </c>
      <c r="F80" s="275" t="s">
        <v>279</v>
      </c>
      <c r="G80" s="149"/>
      <c r="H80" s="149"/>
      <c r="I80" s="149"/>
      <c r="J80" s="293">
        <v>45266</v>
      </c>
      <c r="K80" s="293">
        <v>45267</v>
      </c>
      <c r="L80" s="293">
        <v>45266</v>
      </c>
      <c r="M80" s="293">
        <v>45267</v>
      </c>
      <c r="N80" s="130">
        <f t="shared" si="158"/>
        <v>45266</v>
      </c>
      <c r="O80" s="130">
        <f t="shared" si="159"/>
        <v>45267</v>
      </c>
      <c r="P80" s="121">
        <f t="shared" si="160"/>
        <v>2</v>
      </c>
      <c r="Q80" s="124">
        <f t="shared" ca="1" si="161"/>
        <v>2</v>
      </c>
      <c r="R80" s="125">
        <f t="shared" ca="1" si="162"/>
        <v>0</v>
      </c>
      <c r="T80" s="374"/>
    </row>
    <row r="81" spans="1:20" ht="28.8">
      <c r="A81" s="248">
        <v>79</v>
      </c>
      <c r="B81" s="121" t="s">
        <v>264</v>
      </c>
      <c r="C81" s="121"/>
      <c r="D81" s="129" t="s">
        <v>1073</v>
      </c>
      <c r="E81" s="121" t="s">
        <v>275</v>
      </c>
      <c r="F81" s="275" t="s">
        <v>279</v>
      </c>
      <c r="G81" s="149"/>
      <c r="H81" s="149"/>
      <c r="I81" s="149"/>
      <c r="J81" s="293">
        <v>45268</v>
      </c>
      <c r="K81" s="293">
        <v>45271</v>
      </c>
      <c r="L81" s="293">
        <v>45271</v>
      </c>
      <c r="M81" s="293">
        <v>45271</v>
      </c>
      <c r="N81" s="130">
        <f t="shared" si="158"/>
        <v>45271</v>
      </c>
      <c r="O81" s="130">
        <f t="shared" si="159"/>
        <v>45274</v>
      </c>
      <c r="P81" s="121">
        <f t="shared" si="160"/>
        <v>4</v>
      </c>
      <c r="Q81" s="124">
        <f t="shared" ca="1" si="161"/>
        <v>1</v>
      </c>
      <c r="R81" s="125">
        <f t="shared" ca="1" si="162"/>
        <v>3</v>
      </c>
      <c r="T81" s="374"/>
    </row>
    <row r="82" spans="1:20" ht="14.4">
      <c r="A82" s="248">
        <v>80</v>
      </c>
      <c r="B82" s="121" t="s">
        <v>264</v>
      </c>
      <c r="C82" s="121"/>
      <c r="D82" s="279" t="s">
        <v>1074</v>
      </c>
      <c r="E82" s="121" t="s">
        <v>272</v>
      </c>
      <c r="F82" s="381" t="s">
        <v>270</v>
      </c>
      <c r="G82" s="149"/>
      <c r="H82" s="149"/>
      <c r="I82" s="149"/>
      <c r="J82" s="293">
        <v>45273</v>
      </c>
      <c r="K82" s="293">
        <v>45274</v>
      </c>
      <c r="L82" s="293">
        <v>45273</v>
      </c>
      <c r="M82" s="293">
        <v>45274</v>
      </c>
      <c r="N82" s="130">
        <f t="shared" si="158"/>
        <v>45273</v>
      </c>
      <c r="O82" s="130">
        <f t="shared" si="159"/>
        <v>45274</v>
      </c>
      <c r="P82" s="121">
        <f t="shared" si="160"/>
        <v>2</v>
      </c>
      <c r="Q82" s="124">
        <f t="shared" ca="1" si="161"/>
        <v>2</v>
      </c>
      <c r="R82" s="125">
        <f t="shared" ca="1" si="162"/>
        <v>0</v>
      </c>
      <c r="T82" s="374"/>
    </row>
    <row r="83" spans="1:20" ht="28.8">
      <c r="A83" s="248">
        <v>81</v>
      </c>
      <c r="B83" s="121" t="s">
        <v>264</v>
      </c>
      <c r="C83" s="121"/>
      <c r="D83" s="279" t="s">
        <v>1075</v>
      </c>
      <c r="E83" s="121" t="s">
        <v>274</v>
      </c>
      <c r="F83" s="435" t="s">
        <v>270</v>
      </c>
      <c r="G83" s="149"/>
      <c r="H83" s="149"/>
      <c r="I83" s="149"/>
      <c r="J83" s="293">
        <v>45275</v>
      </c>
      <c r="K83" s="293">
        <v>45275</v>
      </c>
      <c r="L83" s="293">
        <v>45275</v>
      </c>
      <c r="M83" s="293">
        <v>45278</v>
      </c>
      <c r="N83" s="130">
        <f t="shared" si="158"/>
        <v>45275</v>
      </c>
      <c r="O83" s="130">
        <f t="shared" si="159"/>
        <v>45275</v>
      </c>
      <c r="P83" s="121">
        <f t="shared" si="160"/>
        <v>1</v>
      </c>
      <c r="Q83" s="124">
        <f t="shared" ca="1" si="161"/>
        <v>4</v>
      </c>
      <c r="R83" s="125">
        <f t="shared" ca="1" si="162"/>
        <v>-3</v>
      </c>
      <c r="T83" s="374"/>
    </row>
    <row r="84" spans="1:20" ht="14.4">
      <c r="A84" s="248">
        <v>82</v>
      </c>
      <c r="B84" s="121" t="s">
        <v>264</v>
      </c>
      <c r="C84" s="121"/>
      <c r="D84" s="279" t="s">
        <v>1076</v>
      </c>
      <c r="E84" s="121" t="s">
        <v>274</v>
      </c>
      <c r="F84" s="275" t="s">
        <v>279</v>
      </c>
      <c r="G84" s="149"/>
      <c r="H84" s="149"/>
      <c r="I84" s="149"/>
      <c r="J84" s="293">
        <v>45278</v>
      </c>
      <c r="K84" s="293">
        <v>45278</v>
      </c>
      <c r="L84" s="293">
        <v>45278</v>
      </c>
      <c r="M84" s="293">
        <v>45279</v>
      </c>
      <c r="N84" s="130">
        <f t="shared" si="158"/>
        <v>45278</v>
      </c>
      <c r="O84" s="130">
        <f t="shared" si="159"/>
        <v>45278</v>
      </c>
      <c r="P84" s="121">
        <f t="shared" si="160"/>
        <v>1</v>
      </c>
      <c r="Q84" s="124">
        <f t="shared" ca="1" si="161"/>
        <v>2</v>
      </c>
      <c r="R84" s="125">
        <f t="shared" ca="1" si="162"/>
        <v>-1</v>
      </c>
      <c r="T84" s="374"/>
    </row>
    <row r="85" spans="1:20" s="239" customFormat="1" ht="28.8">
      <c r="A85" s="248">
        <v>83</v>
      </c>
      <c r="B85" s="121" t="s">
        <v>264</v>
      </c>
      <c r="C85" s="121" t="s">
        <v>157</v>
      </c>
      <c r="D85" s="279" t="s">
        <v>1077</v>
      </c>
      <c r="E85" s="121" t="s">
        <v>274</v>
      </c>
      <c r="F85" s="275" t="s">
        <v>279</v>
      </c>
      <c r="G85" s="238"/>
      <c r="H85" s="238"/>
      <c r="I85" s="238"/>
      <c r="J85" s="293">
        <v>45280</v>
      </c>
      <c r="K85" s="293">
        <v>45281</v>
      </c>
      <c r="L85" s="293">
        <v>45280</v>
      </c>
      <c r="M85" s="293">
        <v>45281</v>
      </c>
      <c r="N85" s="130">
        <f t="shared" si="158"/>
        <v>45280</v>
      </c>
      <c r="O85" s="130">
        <f t="shared" si="159"/>
        <v>45281</v>
      </c>
      <c r="P85" s="121">
        <f t="shared" si="160"/>
        <v>2</v>
      </c>
      <c r="Q85" s="124">
        <f t="shared" ca="1" si="161"/>
        <v>2</v>
      </c>
      <c r="R85" s="125">
        <f t="shared" ca="1" si="162"/>
        <v>0</v>
      </c>
      <c r="T85" s="374"/>
    </row>
    <row r="86" spans="1:20" s="239" customFormat="1" ht="28.8">
      <c r="A86" s="248">
        <v>84</v>
      </c>
      <c r="B86" s="121" t="s">
        <v>264</v>
      </c>
      <c r="C86" s="121"/>
      <c r="D86" s="279" t="s">
        <v>1078</v>
      </c>
      <c r="E86" s="121" t="s">
        <v>274</v>
      </c>
      <c r="F86" s="435" t="s">
        <v>270</v>
      </c>
      <c r="G86" s="238"/>
      <c r="H86" s="238"/>
      <c r="I86" s="238"/>
      <c r="J86" s="293">
        <v>45282</v>
      </c>
      <c r="K86" s="293">
        <v>45283</v>
      </c>
      <c r="L86" s="293">
        <v>45282</v>
      </c>
      <c r="M86" s="293">
        <v>45283</v>
      </c>
      <c r="N86" s="130">
        <f t="shared" si="158"/>
        <v>45282</v>
      </c>
      <c r="O86" s="130">
        <f t="shared" si="159"/>
        <v>45283</v>
      </c>
      <c r="P86" s="121">
        <f t="shared" si="160"/>
        <v>2</v>
      </c>
      <c r="Q86" s="124">
        <f t="shared" ca="1" si="161"/>
        <v>2</v>
      </c>
      <c r="R86" s="125">
        <f t="shared" ca="1" si="162"/>
        <v>0</v>
      </c>
      <c r="T86" s="374"/>
    </row>
    <row r="87" spans="1:20" s="239" customFormat="1" ht="28.8">
      <c r="A87" s="248">
        <v>85</v>
      </c>
      <c r="B87" s="121" t="s">
        <v>258</v>
      </c>
      <c r="C87" s="121"/>
      <c r="D87" s="279" t="s">
        <v>1079</v>
      </c>
      <c r="E87" s="121" t="s">
        <v>272</v>
      </c>
      <c r="F87" s="275" t="s">
        <v>279</v>
      </c>
      <c r="G87" s="238"/>
      <c r="H87" s="238"/>
      <c r="I87" s="238"/>
      <c r="J87" s="293">
        <v>45285</v>
      </c>
      <c r="K87" s="293">
        <v>45286</v>
      </c>
      <c r="L87" s="293">
        <v>45285</v>
      </c>
      <c r="M87" s="293">
        <v>45287</v>
      </c>
      <c r="N87" s="130">
        <f t="shared" si="158"/>
        <v>45285</v>
      </c>
      <c r="O87" s="130">
        <f t="shared" si="159"/>
        <v>45286</v>
      </c>
      <c r="P87" s="121">
        <f t="shared" si="160"/>
        <v>2</v>
      </c>
      <c r="Q87" s="124">
        <f t="shared" ca="1" si="161"/>
        <v>3</v>
      </c>
      <c r="R87" s="125">
        <f t="shared" ca="1" si="162"/>
        <v>-1</v>
      </c>
      <c r="T87" s="374"/>
    </row>
    <row r="88" spans="1:20" s="239" customFormat="1" ht="35.25" customHeight="1">
      <c r="A88" s="248">
        <v>86</v>
      </c>
      <c r="B88" s="121" t="s">
        <v>264</v>
      </c>
      <c r="C88" s="121"/>
      <c r="D88" s="279" t="s">
        <v>1080</v>
      </c>
      <c r="E88" s="121" t="s">
        <v>272</v>
      </c>
      <c r="F88" s="275" t="s">
        <v>279</v>
      </c>
      <c r="G88" s="238"/>
      <c r="H88" s="238"/>
      <c r="I88" s="238"/>
      <c r="J88" s="507">
        <v>45288</v>
      </c>
      <c r="K88" s="507">
        <v>45288</v>
      </c>
      <c r="L88" s="507">
        <v>45288</v>
      </c>
      <c r="M88" s="293">
        <v>45288</v>
      </c>
      <c r="N88" s="130">
        <f t="shared" si="158"/>
        <v>45288</v>
      </c>
      <c r="O88" s="130">
        <f t="shared" si="159"/>
        <v>45288</v>
      </c>
      <c r="P88" s="121">
        <f t="shared" si="160"/>
        <v>1</v>
      </c>
      <c r="Q88" s="124">
        <f t="shared" ca="1" si="161"/>
        <v>1</v>
      </c>
      <c r="R88" s="125">
        <f t="shared" ca="1" si="162"/>
        <v>0</v>
      </c>
      <c r="T88" s="374"/>
    </row>
    <row r="89" spans="1:20" s="239" customFormat="1" ht="28.8">
      <c r="A89" s="248">
        <v>87</v>
      </c>
      <c r="B89" s="121" t="s">
        <v>264</v>
      </c>
      <c r="C89" s="121"/>
      <c r="D89" s="279" t="s">
        <v>1081</v>
      </c>
      <c r="E89" s="352" t="s">
        <v>246</v>
      </c>
      <c r="F89" s="338" t="s">
        <v>270</v>
      </c>
      <c r="G89" s="238"/>
      <c r="H89" s="238"/>
      <c r="I89" s="238"/>
      <c r="J89" s="293">
        <v>45289</v>
      </c>
      <c r="K89" s="293">
        <v>45292</v>
      </c>
      <c r="L89" s="293">
        <v>45289</v>
      </c>
      <c r="M89" s="293">
        <v>45294</v>
      </c>
      <c r="N89" s="130">
        <f t="shared" si="158"/>
        <v>45289</v>
      </c>
      <c r="O89" s="130">
        <f t="shared" si="159"/>
        <v>45292</v>
      </c>
      <c r="P89" s="121">
        <f t="shared" si="160"/>
        <v>4</v>
      </c>
      <c r="Q89" s="124">
        <f t="shared" ca="1" si="161"/>
        <v>6</v>
      </c>
      <c r="R89" s="125">
        <f t="shared" ca="1" si="162"/>
        <v>-2</v>
      </c>
      <c r="T89" s="374"/>
    </row>
    <row r="90" spans="1:20" s="239" customFormat="1" ht="35.25" customHeight="1">
      <c r="A90" s="248">
        <v>88</v>
      </c>
      <c r="B90" s="121" t="s">
        <v>264</v>
      </c>
      <c r="C90" s="121"/>
      <c r="D90" s="279" t="s">
        <v>1082</v>
      </c>
      <c r="E90" s="121" t="s">
        <v>272</v>
      </c>
      <c r="F90" s="338" t="s">
        <v>270</v>
      </c>
      <c r="G90" s="238"/>
      <c r="H90" s="238"/>
      <c r="I90" s="238"/>
      <c r="J90" s="293">
        <v>45294</v>
      </c>
      <c r="K90" s="293">
        <v>45294</v>
      </c>
      <c r="L90" s="293">
        <v>45294</v>
      </c>
      <c r="M90" s="293">
        <v>45295</v>
      </c>
      <c r="N90" s="130">
        <f t="shared" si="158"/>
        <v>45294</v>
      </c>
      <c r="O90" s="130">
        <f t="shared" si="159"/>
        <v>45294</v>
      </c>
      <c r="P90" s="121">
        <f t="shared" si="160"/>
        <v>1</v>
      </c>
      <c r="Q90" s="124">
        <f t="shared" ca="1" si="161"/>
        <v>2</v>
      </c>
      <c r="R90" s="125">
        <f t="shared" ca="1" si="162"/>
        <v>-1</v>
      </c>
      <c r="T90" s="374"/>
    </row>
    <row r="91" spans="1:20" s="239" customFormat="1" ht="28.8">
      <c r="A91" s="248">
        <v>89</v>
      </c>
      <c r="B91" s="121" t="s">
        <v>224</v>
      </c>
      <c r="C91" s="121"/>
      <c r="D91" s="279" t="s">
        <v>1083</v>
      </c>
      <c r="E91" s="121" t="s">
        <v>272</v>
      </c>
      <c r="F91" s="338" t="s">
        <v>270</v>
      </c>
      <c r="G91" s="238"/>
      <c r="H91" s="238"/>
      <c r="I91" s="238"/>
      <c r="J91" s="293">
        <v>45295</v>
      </c>
      <c r="K91" s="293">
        <v>45296</v>
      </c>
      <c r="L91" s="293">
        <v>45296</v>
      </c>
      <c r="M91" s="293">
        <v>45297</v>
      </c>
      <c r="N91" s="130">
        <f t="shared" ref="N91:N98" si="163">IF(L91="",IF(M90="",O90+1,M90+1),L91)</f>
        <v>45296</v>
      </c>
      <c r="O91" s="130">
        <f t="shared" ref="O91:O98" si="164">+N91+P91-1</f>
        <v>45297</v>
      </c>
      <c r="P91" s="121">
        <f t="shared" ref="P91:P98" si="165">IF(IF(J91="",0,IF(K91="",0,K91-J91))="",0,K91-J91+1)</f>
        <v>2</v>
      </c>
      <c r="Q91" s="124">
        <f t="shared" ref="Q91:Q98" ca="1" si="166">IF(L91="",0,IF(M91="",TODAY()-L91,M91-L91+1))</f>
        <v>2</v>
      </c>
      <c r="R91" s="125">
        <f t="shared" ref="R91:R98" ca="1" si="167">IF(Q91=0,0,P91-Q91)</f>
        <v>0</v>
      </c>
      <c r="T91" s="374"/>
    </row>
    <row r="92" spans="1:20" s="239" customFormat="1" ht="14.4">
      <c r="A92" s="121">
        <v>90</v>
      </c>
      <c r="B92" s="121" t="s">
        <v>264</v>
      </c>
      <c r="C92" s="121"/>
      <c r="D92" s="279" t="s">
        <v>1084</v>
      </c>
      <c r="E92" s="121" t="s">
        <v>274</v>
      </c>
      <c r="F92" s="338" t="s">
        <v>270</v>
      </c>
      <c r="G92" s="238"/>
      <c r="H92" s="238"/>
      <c r="I92" s="238"/>
      <c r="J92" s="293">
        <v>45300</v>
      </c>
      <c r="K92" s="293">
        <v>45301</v>
      </c>
      <c r="L92" s="293">
        <v>45300</v>
      </c>
      <c r="M92" s="293">
        <v>45301</v>
      </c>
      <c r="N92" s="130">
        <f t="shared" si="163"/>
        <v>45300</v>
      </c>
      <c r="O92" s="130">
        <f t="shared" si="164"/>
        <v>45301</v>
      </c>
      <c r="P92" s="121">
        <f t="shared" si="165"/>
        <v>2</v>
      </c>
      <c r="Q92" s="124">
        <f t="shared" ca="1" si="166"/>
        <v>2</v>
      </c>
      <c r="R92" s="125">
        <f t="shared" ca="1" si="167"/>
        <v>0</v>
      </c>
      <c r="T92" s="374"/>
    </row>
    <row r="93" spans="1:20" s="239" customFormat="1" ht="14.4">
      <c r="A93" s="121">
        <v>91</v>
      </c>
      <c r="B93" s="121" t="s">
        <v>264</v>
      </c>
      <c r="C93" s="121"/>
      <c r="D93" s="279" t="s">
        <v>1085</v>
      </c>
      <c r="E93" s="121" t="s">
        <v>282</v>
      </c>
      <c r="F93" s="338" t="s">
        <v>270</v>
      </c>
      <c r="G93" s="238"/>
      <c r="H93" s="238"/>
      <c r="I93" s="238"/>
      <c r="J93" s="293">
        <v>45300</v>
      </c>
      <c r="K93" s="293">
        <v>45300</v>
      </c>
      <c r="L93" s="293">
        <v>45300</v>
      </c>
      <c r="M93" s="293">
        <v>45301</v>
      </c>
      <c r="N93" s="130">
        <f t="shared" si="163"/>
        <v>45300</v>
      </c>
      <c r="O93" s="130">
        <f t="shared" si="164"/>
        <v>45300</v>
      </c>
      <c r="P93" s="121">
        <f t="shared" si="165"/>
        <v>1</v>
      </c>
      <c r="Q93" s="124">
        <f t="shared" ca="1" si="166"/>
        <v>2</v>
      </c>
      <c r="R93" s="125">
        <f t="shared" ca="1" si="167"/>
        <v>-1</v>
      </c>
      <c r="T93" s="374"/>
    </row>
    <row r="94" spans="1:20" s="239" customFormat="1" ht="14.4">
      <c r="A94" s="121">
        <v>92</v>
      </c>
      <c r="B94" s="121" t="s">
        <v>246</v>
      </c>
      <c r="C94" s="121"/>
      <c r="D94" s="279" t="s">
        <v>1086</v>
      </c>
      <c r="E94" s="352" t="s">
        <v>246</v>
      </c>
      <c r="F94" s="338" t="s">
        <v>270</v>
      </c>
      <c r="G94" s="238"/>
      <c r="H94" s="238"/>
      <c r="I94" s="238"/>
      <c r="J94" s="293">
        <v>45301</v>
      </c>
      <c r="K94" s="293">
        <v>45306</v>
      </c>
      <c r="L94" s="293">
        <v>45302</v>
      </c>
      <c r="M94" s="293">
        <v>45310</v>
      </c>
      <c r="N94" s="130">
        <f t="shared" si="163"/>
        <v>45302</v>
      </c>
      <c r="O94" s="130">
        <f t="shared" si="164"/>
        <v>45307</v>
      </c>
      <c r="P94" s="121">
        <f t="shared" si="165"/>
        <v>6</v>
      </c>
      <c r="Q94" s="124">
        <f t="shared" ca="1" si="166"/>
        <v>9</v>
      </c>
      <c r="R94" s="125">
        <f t="shared" ca="1" si="167"/>
        <v>-3</v>
      </c>
      <c r="T94" s="374"/>
    </row>
    <row r="95" spans="1:20" s="239" customFormat="1" ht="14.4">
      <c r="A95" s="121">
        <v>93</v>
      </c>
      <c r="B95" s="121" t="s">
        <v>246</v>
      </c>
      <c r="C95" s="121"/>
      <c r="D95" s="279" t="s">
        <v>1087</v>
      </c>
      <c r="E95" s="352"/>
      <c r="F95" s="338" t="s">
        <v>270</v>
      </c>
      <c r="G95" s="238"/>
      <c r="H95" s="238"/>
      <c r="I95" s="238"/>
      <c r="J95" s="293">
        <v>45313</v>
      </c>
      <c r="K95" s="293">
        <v>45316</v>
      </c>
      <c r="L95" s="293">
        <v>45313</v>
      </c>
      <c r="M95" s="293">
        <v>45318</v>
      </c>
      <c r="N95" s="130">
        <f t="shared" si="163"/>
        <v>45313</v>
      </c>
      <c r="O95" s="130">
        <f t="shared" si="164"/>
        <v>45316</v>
      </c>
      <c r="P95" s="121">
        <f t="shared" si="165"/>
        <v>4</v>
      </c>
      <c r="Q95" s="124">
        <f t="shared" ca="1" si="166"/>
        <v>6</v>
      </c>
      <c r="R95" s="125">
        <f t="shared" ca="1" si="167"/>
        <v>-2</v>
      </c>
      <c r="T95" s="374"/>
    </row>
    <row r="96" spans="1:20" s="239" customFormat="1" ht="14.4">
      <c r="A96" s="121">
        <v>94</v>
      </c>
      <c r="B96" s="121" t="s">
        <v>264</v>
      </c>
      <c r="C96" s="121"/>
      <c r="D96" s="279" t="s">
        <v>1088</v>
      </c>
      <c r="E96" s="352"/>
      <c r="F96" s="275" t="s">
        <v>279</v>
      </c>
      <c r="G96" s="238"/>
      <c r="H96" s="238"/>
      <c r="I96" s="238"/>
      <c r="J96" s="293">
        <v>45313</v>
      </c>
      <c r="K96" s="293">
        <v>45313</v>
      </c>
      <c r="L96" s="293">
        <v>45313</v>
      </c>
      <c r="M96" s="293">
        <v>45313</v>
      </c>
      <c r="N96" s="130">
        <f t="shared" si="163"/>
        <v>45313</v>
      </c>
      <c r="O96" s="130">
        <f t="shared" si="164"/>
        <v>45313</v>
      </c>
      <c r="P96" s="121">
        <f t="shared" si="165"/>
        <v>1</v>
      </c>
      <c r="Q96" s="124">
        <f t="shared" ca="1" si="166"/>
        <v>1</v>
      </c>
      <c r="R96" s="125">
        <f t="shared" ca="1" si="167"/>
        <v>0</v>
      </c>
      <c r="T96" s="374"/>
    </row>
    <row r="97" spans="1:20" s="239" customFormat="1" ht="43.2">
      <c r="A97" s="121">
        <v>95</v>
      </c>
      <c r="B97" s="121" t="s">
        <v>264</v>
      </c>
      <c r="C97" s="121"/>
      <c r="D97" s="279" t="s">
        <v>1089</v>
      </c>
      <c r="E97" s="352"/>
      <c r="F97" s="275" t="s">
        <v>279</v>
      </c>
      <c r="G97" s="238"/>
      <c r="H97" s="238"/>
      <c r="I97" s="238"/>
      <c r="J97" s="293">
        <v>45316</v>
      </c>
      <c r="K97" s="293">
        <v>45318</v>
      </c>
      <c r="L97" s="293">
        <v>45316</v>
      </c>
      <c r="M97" s="293">
        <v>45316</v>
      </c>
      <c r="N97" s="130">
        <f t="shared" si="163"/>
        <v>45316</v>
      </c>
      <c r="O97" s="130">
        <f t="shared" si="164"/>
        <v>45318</v>
      </c>
      <c r="P97" s="121">
        <f t="shared" si="165"/>
        <v>3</v>
      </c>
      <c r="Q97" s="124">
        <f t="shared" ca="1" si="166"/>
        <v>1</v>
      </c>
      <c r="R97" s="125">
        <f t="shared" ca="1" si="167"/>
        <v>2</v>
      </c>
      <c r="T97" s="374"/>
    </row>
    <row r="98" spans="1:20" s="239" customFormat="1" ht="28.8">
      <c r="A98" s="121">
        <v>96</v>
      </c>
      <c r="B98" s="121" t="s">
        <v>264</v>
      </c>
      <c r="C98" s="121"/>
      <c r="D98" s="279" t="s">
        <v>1090</v>
      </c>
      <c r="E98" s="352"/>
      <c r="F98" s="275" t="s">
        <v>279</v>
      </c>
      <c r="G98" s="238"/>
      <c r="H98" s="238"/>
      <c r="I98" s="238"/>
      <c r="J98" s="293">
        <v>45321</v>
      </c>
      <c r="K98" s="293">
        <v>45322</v>
      </c>
      <c r="L98" s="293">
        <v>45320</v>
      </c>
      <c r="M98" s="293">
        <v>45322</v>
      </c>
      <c r="N98" s="130">
        <f t="shared" si="163"/>
        <v>45320</v>
      </c>
      <c r="O98" s="130">
        <f t="shared" si="164"/>
        <v>45321</v>
      </c>
      <c r="P98" s="121">
        <f t="shared" si="165"/>
        <v>2</v>
      </c>
      <c r="Q98" s="124">
        <f t="shared" ca="1" si="166"/>
        <v>3</v>
      </c>
      <c r="R98" s="125">
        <f t="shared" ca="1" si="167"/>
        <v>-1</v>
      </c>
      <c r="T98" s="374"/>
    </row>
    <row r="99" spans="1:20" s="239" customFormat="1" ht="14.4">
      <c r="A99" s="121">
        <v>97</v>
      </c>
      <c r="B99" s="121" t="s">
        <v>264</v>
      </c>
      <c r="C99" s="121"/>
      <c r="D99" s="279" t="s">
        <v>1091</v>
      </c>
      <c r="E99" s="352"/>
      <c r="F99" s="275" t="s">
        <v>279</v>
      </c>
      <c r="G99" s="238"/>
      <c r="H99" s="238"/>
      <c r="I99" s="238"/>
      <c r="J99" s="293">
        <v>45321</v>
      </c>
      <c r="K99" s="293">
        <v>45321</v>
      </c>
      <c r="L99" s="293">
        <v>45321</v>
      </c>
      <c r="M99" s="293">
        <v>45321</v>
      </c>
      <c r="N99" s="130">
        <f t="shared" ref="N99:N101" si="168">IF(L99="",IF(M98="",O98+1,M98+1),L99)</f>
        <v>45321</v>
      </c>
      <c r="O99" s="130">
        <f t="shared" ref="O99:O101" si="169">+N99+P99-1</f>
        <v>45321</v>
      </c>
      <c r="P99" s="121">
        <f t="shared" ref="P99:P100" si="170">IF(IF(J99="",0,IF(K99="",0,K99-J99))="",0,K99-J99+1)</f>
        <v>1</v>
      </c>
      <c r="Q99" s="124">
        <f t="shared" ref="Q99:Q100" ca="1" si="171">IF(L99="",0,IF(M99="",TODAY()-L99,M99-L99+1))</f>
        <v>1</v>
      </c>
      <c r="R99" s="125">
        <f t="shared" ref="R99:R100" ca="1" si="172">IF(Q99=0,0,P99-Q99)</f>
        <v>0</v>
      </c>
      <c r="T99" s="374"/>
    </row>
    <row r="100" spans="1:20" s="239" customFormat="1" ht="28.8">
      <c r="A100" s="121">
        <v>98</v>
      </c>
      <c r="B100" s="121" t="s">
        <v>264</v>
      </c>
      <c r="D100" s="279" t="s">
        <v>1092</v>
      </c>
      <c r="E100" s="121" t="s">
        <v>282</v>
      </c>
      <c r="F100" s="338" t="s">
        <v>270</v>
      </c>
      <c r="J100" s="293">
        <v>45320</v>
      </c>
      <c r="K100" s="293">
        <v>45320</v>
      </c>
      <c r="L100" s="293">
        <v>45321</v>
      </c>
      <c r="M100" s="293">
        <v>45321</v>
      </c>
      <c r="N100" s="130">
        <f t="shared" si="168"/>
        <v>45321</v>
      </c>
      <c r="O100" s="130">
        <f t="shared" si="169"/>
        <v>45321</v>
      </c>
      <c r="P100" s="121">
        <f t="shared" si="170"/>
        <v>1</v>
      </c>
      <c r="Q100" s="124">
        <f t="shared" ca="1" si="171"/>
        <v>1</v>
      </c>
      <c r="R100" s="125">
        <f t="shared" ca="1" si="172"/>
        <v>0</v>
      </c>
    </row>
    <row r="101" spans="1:20" s="239" customFormat="1" ht="14.4">
      <c r="A101" s="121">
        <v>99</v>
      </c>
      <c r="B101" s="121" t="s">
        <v>264</v>
      </c>
      <c r="D101" s="279" t="s">
        <v>1093</v>
      </c>
      <c r="E101" s="121"/>
      <c r="F101" s="338" t="s">
        <v>270</v>
      </c>
      <c r="J101" s="293">
        <v>45324</v>
      </c>
      <c r="K101" s="293">
        <v>45328</v>
      </c>
      <c r="L101" s="293">
        <v>45324</v>
      </c>
      <c r="M101" s="293">
        <v>45328</v>
      </c>
      <c r="N101" s="130">
        <f t="shared" si="168"/>
        <v>45324</v>
      </c>
      <c r="O101" s="130">
        <f t="shared" si="169"/>
        <v>45328</v>
      </c>
      <c r="P101" s="121">
        <f t="shared" ref="P101:P102" si="173">IF(IF(J101="",0,IF(K101="",0,K101-J101))="",0,K101-J101+1)</f>
        <v>5</v>
      </c>
      <c r="Q101" s="124">
        <f t="shared" ref="Q101:Q102" ca="1" si="174">IF(L101="",0,IF(M101="",TODAY()-L101,M101-L101+1))</f>
        <v>5</v>
      </c>
      <c r="R101" s="125">
        <f t="shared" ref="R101:R102" ca="1" si="175">IF(Q101=0,0,P101-Q101)</f>
        <v>0</v>
      </c>
    </row>
    <row r="102" spans="1:20" s="239" customFormat="1" ht="14.4">
      <c r="A102" s="121">
        <v>100</v>
      </c>
      <c r="B102" s="121" t="s">
        <v>224</v>
      </c>
      <c r="D102" s="279" t="s">
        <v>1094</v>
      </c>
      <c r="E102" s="121"/>
      <c r="F102" s="338" t="s">
        <v>270</v>
      </c>
      <c r="J102" s="293">
        <v>45330</v>
      </c>
      <c r="K102" s="293">
        <v>45330</v>
      </c>
      <c r="L102" s="293">
        <v>45330</v>
      </c>
      <c r="M102" s="293">
        <v>45331</v>
      </c>
      <c r="N102" s="130">
        <f t="shared" ref="N102:N124" si="176">IF(L102="",IF(M101="",O101+1,M101+1),L102)</f>
        <v>45330</v>
      </c>
      <c r="O102" s="130">
        <f t="shared" ref="O102:O125" si="177">+N102+P102-1</f>
        <v>45330</v>
      </c>
      <c r="P102" s="121">
        <f t="shared" si="173"/>
        <v>1</v>
      </c>
      <c r="Q102" s="124">
        <f t="shared" ca="1" si="174"/>
        <v>2</v>
      </c>
      <c r="R102" s="125">
        <f t="shared" ca="1" si="175"/>
        <v>-1</v>
      </c>
    </row>
    <row r="103" spans="1:20" s="239" customFormat="1" ht="14.4">
      <c r="A103" s="121">
        <v>101</v>
      </c>
      <c r="B103" s="121" t="s">
        <v>246</v>
      </c>
      <c r="D103" s="219" t="s">
        <v>1095</v>
      </c>
      <c r="E103" s="121"/>
      <c r="F103" s="338" t="s">
        <v>270</v>
      </c>
      <c r="J103" s="293">
        <v>45331</v>
      </c>
      <c r="K103" s="293">
        <v>45334</v>
      </c>
      <c r="L103" s="293">
        <v>45331</v>
      </c>
      <c r="M103" s="293">
        <v>45335</v>
      </c>
      <c r="N103" s="130">
        <f t="shared" si="176"/>
        <v>45331</v>
      </c>
      <c r="O103" s="130">
        <f t="shared" si="177"/>
        <v>45334</v>
      </c>
      <c r="P103" s="121">
        <f t="shared" ref="P103:P107" si="178">IF(IF(J103="",0,IF(K103="",0,K103-J103))="",0,K103-J103+1)</f>
        <v>4</v>
      </c>
      <c r="Q103" s="124">
        <f t="shared" ref="Q103:Q107" ca="1" si="179">IF(L103="",0,IF(M103="",TODAY()-L103,M103-L103+1))</f>
        <v>5</v>
      </c>
      <c r="R103" s="125">
        <f t="shared" ref="R103:R107" ca="1" si="180">IF(Q103=0,0,P103-Q103)</f>
        <v>-1</v>
      </c>
    </row>
    <row r="104" spans="1:20" s="239" customFormat="1" ht="14.4">
      <c r="A104" s="121">
        <v>102</v>
      </c>
      <c r="B104" s="121" t="s">
        <v>264</v>
      </c>
      <c r="D104" s="279" t="s">
        <v>1096</v>
      </c>
      <c r="E104" s="218" t="s">
        <v>157</v>
      </c>
      <c r="F104" s="275" t="s">
        <v>279</v>
      </c>
      <c r="J104" s="293">
        <v>45336</v>
      </c>
      <c r="K104" s="293">
        <v>45336</v>
      </c>
      <c r="L104" s="293">
        <v>45336</v>
      </c>
      <c r="M104" s="293">
        <v>45336</v>
      </c>
      <c r="N104" s="130">
        <f t="shared" si="176"/>
        <v>45336</v>
      </c>
      <c r="O104" s="130">
        <f t="shared" si="177"/>
        <v>45336</v>
      </c>
      <c r="P104" s="121">
        <f t="shared" si="178"/>
        <v>1</v>
      </c>
      <c r="Q104" s="124">
        <f t="shared" ca="1" si="179"/>
        <v>1</v>
      </c>
      <c r="R104" s="125">
        <f t="shared" ca="1" si="180"/>
        <v>0</v>
      </c>
    </row>
    <row r="105" spans="1:20" s="239" customFormat="1" ht="43.2">
      <c r="A105" s="121">
        <v>103</v>
      </c>
      <c r="B105" s="121" t="s">
        <v>1097</v>
      </c>
      <c r="D105" s="279" t="s">
        <v>1098</v>
      </c>
      <c r="E105" s="352" t="s">
        <v>246</v>
      </c>
      <c r="F105" s="338" t="s">
        <v>270</v>
      </c>
      <c r="J105" s="293">
        <v>45337</v>
      </c>
      <c r="K105" s="293">
        <v>45337</v>
      </c>
      <c r="L105" s="293">
        <v>45338</v>
      </c>
      <c r="M105" s="293">
        <v>45341</v>
      </c>
      <c r="N105" s="130">
        <f t="shared" si="176"/>
        <v>45338</v>
      </c>
      <c r="O105" s="130">
        <f t="shared" si="177"/>
        <v>45338</v>
      </c>
      <c r="P105" s="121">
        <f t="shared" si="178"/>
        <v>1</v>
      </c>
      <c r="Q105" s="124">
        <f t="shared" ca="1" si="179"/>
        <v>4</v>
      </c>
      <c r="R105" s="125">
        <f t="shared" ca="1" si="180"/>
        <v>-3</v>
      </c>
    </row>
    <row r="106" spans="1:20" s="239" customFormat="1" ht="14.4">
      <c r="A106" s="121">
        <v>104</v>
      </c>
      <c r="B106" s="121" t="s">
        <v>264</v>
      </c>
      <c r="D106" s="279" t="s">
        <v>1099</v>
      </c>
      <c r="E106" s="352" t="s">
        <v>246</v>
      </c>
      <c r="F106" s="381" t="s">
        <v>270</v>
      </c>
      <c r="J106" s="293">
        <v>45341</v>
      </c>
      <c r="K106" s="293">
        <v>45342</v>
      </c>
      <c r="L106" s="293">
        <v>45341</v>
      </c>
      <c r="M106" s="293">
        <v>45342</v>
      </c>
      <c r="N106" s="130">
        <f t="shared" si="176"/>
        <v>45341</v>
      </c>
      <c r="O106" s="130">
        <f t="shared" si="177"/>
        <v>45342</v>
      </c>
      <c r="P106" s="121">
        <f t="shared" si="178"/>
        <v>2</v>
      </c>
      <c r="Q106" s="124">
        <f t="shared" ca="1" si="179"/>
        <v>2</v>
      </c>
      <c r="R106" s="125">
        <f t="shared" ca="1" si="180"/>
        <v>0</v>
      </c>
    </row>
    <row r="107" spans="1:20" s="239" customFormat="1" ht="43.2">
      <c r="A107" s="121">
        <v>105</v>
      </c>
      <c r="B107" s="121" t="s">
        <v>264</v>
      </c>
      <c r="D107" s="279" t="s">
        <v>1100</v>
      </c>
      <c r="E107" s="352" t="s">
        <v>246</v>
      </c>
      <c r="F107" s="381" t="s">
        <v>270</v>
      </c>
      <c r="J107" s="293">
        <v>45343</v>
      </c>
      <c r="K107" s="293">
        <v>45344</v>
      </c>
      <c r="L107" s="293">
        <v>45343</v>
      </c>
      <c r="M107" s="335">
        <v>45344</v>
      </c>
      <c r="N107" s="130">
        <f t="shared" si="176"/>
        <v>45343</v>
      </c>
      <c r="O107" s="130">
        <f t="shared" si="177"/>
        <v>45344</v>
      </c>
      <c r="P107" s="121">
        <f t="shared" si="178"/>
        <v>2</v>
      </c>
      <c r="Q107" s="124">
        <f t="shared" ca="1" si="179"/>
        <v>2</v>
      </c>
      <c r="R107" s="125">
        <f t="shared" ca="1" si="180"/>
        <v>0</v>
      </c>
    </row>
    <row r="108" spans="1:20" s="239" customFormat="1" ht="28.8">
      <c r="A108" s="121">
        <v>106</v>
      </c>
      <c r="B108" s="121" t="s">
        <v>264</v>
      </c>
      <c r="D108" s="177" t="s">
        <v>1101</v>
      </c>
      <c r="E108" s="121" t="s">
        <v>274</v>
      </c>
      <c r="F108" s="275" t="s">
        <v>279</v>
      </c>
      <c r="J108" s="335">
        <v>45345</v>
      </c>
      <c r="K108" s="335">
        <v>45345</v>
      </c>
      <c r="L108" s="335">
        <v>45345</v>
      </c>
      <c r="M108" s="335">
        <v>45346</v>
      </c>
      <c r="N108" s="130">
        <f t="shared" si="176"/>
        <v>45345</v>
      </c>
      <c r="O108" s="130">
        <f t="shared" si="177"/>
        <v>45345</v>
      </c>
      <c r="P108" s="121">
        <f t="shared" ref="P108:P125" si="181">IF(IF(J108="",0,IF(K108="",0,K108-J108))="",0,K108-J108+1)</f>
        <v>1</v>
      </c>
      <c r="Q108" s="124">
        <f t="shared" ref="Q108:Q125" ca="1" si="182">IF(L108="",0,IF(M108="",TODAY()-L108,M108-L108+1))</f>
        <v>2</v>
      </c>
      <c r="R108" s="125">
        <f t="shared" ref="R108:R125" ca="1" si="183">IF(Q108=0,0,P108-Q108)</f>
        <v>-1</v>
      </c>
    </row>
    <row r="109" spans="1:20" s="239" customFormat="1" ht="28.8">
      <c r="A109" s="121">
        <v>107</v>
      </c>
      <c r="B109" s="121" t="s">
        <v>264</v>
      </c>
      <c r="D109" s="177" t="s">
        <v>1102</v>
      </c>
      <c r="E109" s="218"/>
      <c r="F109" s="511" t="s">
        <v>268</v>
      </c>
      <c r="J109" s="335">
        <v>45348</v>
      </c>
      <c r="K109" s="335">
        <v>45351</v>
      </c>
      <c r="L109" s="335">
        <v>45348</v>
      </c>
      <c r="M109" s="335"/>
      <c r="N109" s="130"/>
      <c r="O109" s="130"/>
      <c r="P109" s="121"/>
      <c r="Q109" s="124"/>
      <c r="R109" s="125">
        <f t="shared" si="183"/>
        <v>0</v>
      </c>
    </row>
    <row r="110" spans="1:20" s="239" customFormat="1" ht="28.8">
      <c r="A110" s="121">
        <v>108</v>
      </c>
      <c r="B110" s="121" t="s">
        <v>264</v>
      </c>
      <c r="D110" s="177" t="s">
        <v>1103</v>
      </c>
      <c r="E110" s="121" t="s">
        <v>282</v>
      </c>
      <c r="F110" s="275" t="s">
        <v>279</v>
      </c>
      <c r="J110" s="335">
        <v>45349</v>
      </c>
      <c r="K110" s="335">
        <v>45350</v>
      </c>
      <c r="L110" s="335">
        <v>45349</v>
      </c>
      <c r="M110" s="335">
        <v>45351</v>
      </c>
      <c r="N110" s="130">
        <f t="shared" si="176"/>
        <v>45349</v>
      </c>
      <c r="O110" s="130">
        <f t="shared" si="177"/>
        <v>45350</v>
      </c>
      <c r="P110" s="121">
        <f t="shared" si="181"/>
        <v>2</v>
      </c>
      <c r="Q110" s="124">
        <f t="shared" ca="1" si="182"/>
        <v>3</v>
      </c>
      <c r="R110" s="125">
        <f t="shared" ca="1" si="183"/>
        <v>-1</v>
      </c>
    </row>
    <row r="111" spans="1:20" s="239" customFormat="1" ht="14.4">
      <c r="A111" s="121">
        <v>109</v>
      </c>
      <c r="B111" s="121" t="s">
        <v>264</v>
      </c>
      <c r="C111" s="372" t="s">
        <v>1104</v>
      </c>
      <c r="D111" s="177" t="s">
        <v>1105</v>
      </c>
      <c r="E111" s="121" t="s">
        <v>282</v>
      </c>
      <c r="F111" s="275" t="s">
        <v>279</v>
      </c>
      <c r="J111" s="335">
        <v>45350</v>
      </c>
      <c r="K111" s="335">
        <v>45351</v>
      </c>
      <c r="L111" s="174"/>
      <c r="M111" s="335">
        <v>45350</v>
      </c>
      <c r="N111" s="130">
        <f t="shared" si="176"/>
        <v>45352</v>
      </c>
      <c r="O111" s="130">
        <f t="shared" si="177"/>
        <v>45353</v>
      </c>
      <c r="P111" s="121">
        <f t="shared" si="181"/>
        <v>2</v>
      </c>
      <c r="Q111" s="124">
        <f t="shared" ca="1" si="182"/>
        <v>0</v>
      </c>
      <c r="R111" s="125">
        <f t="shared" ca="1" si="183"/>
        <v>0</v>
      </c>
    </row>
    <row r="112" spans="1:20" s="239" customFormat="1" ht="14.4">
      <c r="A112" s="121">
        <v>110</v>
      </c>
      <c r="B112" s="121" t="s">
        <v>224</v>
      </c>
      <c r="C112" s="372"/>
      <c r="D112" s="177" t="s">
        <v>1106</v>
      </c>
      <c r="E112" s="121"/>
      <c r="F112" s="368" t="s">
        <v>270</v>
      </c>
      <c r="J112" s="335">
        <v>45352</v>
      </c>
      <c r="K112" s="335">
        <v>45352</v>
      </c>
      <c r="L112" s="335">
        <v>45352</v>
      </c>
      <c r="M112" s="335">
        <v>45352</v>
      </c>
      <c r="N112" s="130">
        <f t="shared" si="176"/>
        <v>45352</v>
      </c>
      <c r="O112" s="130">
        <f t="shared" si="177"/>
        <v>45352</v>
      </c>
      <c r="P112" s="121">
        <f t="shared" si="181"/>
        <v>1</v>
      </c>
      <c r="Q112" s="124">
        <f t="shared" ca="1" si="182"/>
        <v>1</v>
      </c>
      <c r="R112" s="125">
        <f t="shared" ca="1" si="183"/>
        <v>0</v>
      </c>
    </row>
    <row r="113" spans="1:18" s="239" customFormat="1" ht="14.4">
      <c r="A113" s="121">
        <v>111</v>
      </c>
      <c r="B113" s="121" t="s">
        <v>264</v>
      </c>
      <c r="C113" s="372"/>
      <c r="D113" s="177" t="s">
        <v>1107</v>
      </c>
      <c r="E113" s="121"/>
      <c r="F113" s="381" t="s">
        <v>270</v>
      </c>
      <c r="J113" s="335">
        <v>45351</v>
      </c>
      <c r="K113" s="335">
        <v>45351</v>
      </c>
      <c r="L113" s="335">
        <v>45351</v>
      </c>
      <c r="M113" s="335">
        <v>45355</v>
      </c>
      <c r="N113" s="130">
        <f t="shared" si="176"/>
        <v>45351</v>
      </c>
      <c r="O113" s="130">
        <f t="shared" si="177"/>
        <v>45351</v>
      </c>
      <c r="P113" s="121">
        <f t="shared" si="181"/>
        <v>1</v>
      </c>
      <c r="Q113" s="124">
        <f t="shared" ca="1" si="182"/>
        <v>5</v>
      </c>
      <c r="R113" s="125">
        <f t="shared" ca="1" si="183"/>
        <v>-4</v>
      </c>
    </row>
    <row r="114" spans="1:18" s="239" customFormat="1" ht="14.4">
      <c r="A114" s="121">
        <v>112</v>
      </c>
      <c r="B114" s="121" t="s">
        <v>224</v>
      </c>
      <c r="C114" s="372"/>
      <c r="D114" s="177" t="s">
        <v>1106</v>
      </c>
      <c r="E114" s="121"/>
      <c r="F114" s="275" t="s">
        <v>279</v>
      </c>
      <c r="J114" s="335">
        <v>45352</v>
      </c>
      <c r="K114" s="335">
        <v>45352</v>
      </c>
      <c r="L114" s="335">
        <v>45352</v>
      </c>
      <c r="M114" s="335">
        <v>45352</v>
      </c>
      <c r="N114" s="130">
        <f t="shared" si="176"/>
        <v>45352</v>
      </c>
      <c r="O114" s="130">
        <f t="shared" si="177"/>
        <v>45352</v>
      </c>
      <c r="P114" s="121">
        <f t="shared" si="181"/>
        <v>1</v>
      </c>
      <c r="Q114" s="124">
        <f t="shared" ca="1" si="182"/>
        <v>1</v>
      </c>
      <c r="R114" s="125">
        <f t="shared" ca="1" si="183"/>
        <v>0</v>
      </c>
    </row>
    <row r="115" spans="1:18" s="239" customFormat="1" ht="14.4">
      <c r="A115" s="121">
        <v>113</v>
      </c>
      <c r="B115" s="121" t="s">
        <v>224</v>
      </c>
      <c r="C115" s="372"/>
      <c r="D115" s="177" t="s">
        <v>1108</v>
      </c>
      <c r="E115" s="121"/>
      <c r="F115" s="381" t="s">
        <v>270</v>
      </c>
      <c r="J115" s="335">
        <v>45356</v>
      </c>
      <c r="K115" s="335">
        <v>45356</v>
      </c>
      <c r="L115" s="335">
        <v>45356</v>
      </c>
      <c r="M115" s="335">
        <v>45357</v>
      </c>
      <c r="N115" s="130">
        <f t="shared" si="176"/>
        <v>45356</v>
      </c>
      <c r="O115" s="130">
        <f t="shared" si="177"/>
        <v>45356</v>
      </c>
      <c r="P115" s="121">
        <f t="shared" si="181"/>
        <v>1</v>
      </c>
      <c r="Q115" s="124">
        <f t="shared" ca="1" si="182"/>
        <v>2</v>
      </c>
      <c r="R115" s="125">
        <f t="shared" ca="1" si="183"/>
        <v>-1</v>
      </c>
    </row>
    <row r="116" spans="1:18" s="239" customFormat="1" ht="43.2">
      <c r="A116" s="121">
        <v>114</v>
      </c>
      <c r="B116" s="121" t="s">
        <v>264</v>
      </c>
      <c r="C116" s="372"/>
      <c r="D116" s="177" t="s">
        <v>1109</v>
      </c>
      <c r="E116" s="121"/>
      <c r="F116" s="275" t="s">
        <v>279</v>
      </c>
      <c r="J116" s="335">
        <v>45358</v>
      </c>
      <c r="K116" s="335">
        <v>45358</v>
      </c>
      <c r="L116" s="335">
        <v>45358</v>
      </c>
      <c r="M116" s="335">
        <v>45358</v>
      </c>
      <c r="N116" s="130">
        <f t="shared" si="176"/>
        <v>45358</v>
      </c>
      <c r="O116" s="130">
        <f t="shared" si="177"/>
        <v>45358</v>
      </c>
      <c r="P116" s="121">
        <f t="shared" si="181"/>
        <v>1</v>
      </c>
      <c r="Q116" s="124">
        <f t="shared" ca="1" si="182"/>
        <v>1</v>
      </c>
      <c r="R116" s="125">
        <f t="shared" ca="1" si="183"/>
        <v>0</v>
      </c>
    </row>
    <row r="117" spans="1:18" s="239" customFormat="1" ht="28.8">
      <c r="A117" s="121">
        <v>115</v>
      </c>
      <c r="B117" s="121" t="s">
        <v>264</v>
      </c>
      <c r="C117" s="372"/>
      <c r="D117" s="177" t="s">
        <v>1110</v>
      </c>
      <c r="E117" s="121"/>
      <c r="F117" s="275" t="s">
        <v>279</v>
      </c>
      <c r="J117" s="335">
        <v>45360</v>
      </c>
      <c r="K117" s="335">
        <v>45360</v>
      </c>
      <c r="L117" s="335">
        <v>45360</v>
      </c>
      <c r="M117" s="335">
        <v>45360</v>
      </c>
      <c r="N117" s="130">
        <f t="shared" si="176"/>
        <v>45360</v>
      </c>
      <c r="O117" s="130">
        <f t="shared" si="177"/>
        <v>45360</v>
      </c>
      <c r="P117" s="121">
        <f t="shared" si="181"/>
        <v>1</v>
      </c>
      <c r="Q117" s="124">
        <f t="shared" ca="1" si="182"/>
        <v>1</v>
      </c>
      <c r="R117" s="125">
        <f t="shared" ca="1" si="183"/>
        <v>0</v>
      </c>
    </row>
    <row r="118" spans="1:18" s="239" customFormat="1" ht="28.8">
      <c r="A118" s="121">
        <v>116</v>
      </c>
      <c r="B118" s="121"/>
      <c r="C118" s="372"/>
      <c r="D118" s="177" t="s">
        <v>1111</v>
      </c>
      <c r="E118" s="121"/>
      <c r="F118" s="381" t="s">
        <v>270</v>
      </c>
      <c r="J118" s="335">
        <v>45362</v>
      </c>
      <c r="K118" s="335">
        <v>45363</v>
      </c>
      <c r="L118" s="335">
        <v>45362</v>
      </c>
      <c r="M118" s="335">
        <v>45363</v>
      </c>
      <c r="N118" s="130">
        <f t="shared" si="176"/>
        <v>45362</v>
      </c>
      <c r="O118" s="130">
        <f t="shared" si="177"/>
        <v>45363</v>
      </c>
      <c r="P118" s="121">
        <f t="shared" si="181"/>
        <v>2</v>
      </c>
      <c r="Q118" s="124">
        <f t="shared" ca="1" si="182"/>
        <v>2</v>
      </c>
      <c r="R118" s="125">
        <f t="shared" ca="1" si="183"/>
        <v>0</v>
      </c>
    </row>
    <row r="119" spans="1:18" s="239" customFormat="1" ht="28.8">
      <c r="A119" s="121">
        <v>117</v>
      </c>
      <c r="B119" s="121" t="s">
        <v>674</v>
      </c>
      <c r="C119" s="372"/>
      <c r="D119" s="177" t="s">
        <v>1112</v>
      </c>
      <c r="E119" s="121"/>
      <c r="F119" s="381" t="s">
        <v>270</v>
      </c>
      <c r="J119" s="335">
        <v>45363</v>
      </c>
      <c r="K119" s="335">
        <v>45364</v>
      </c>
      <c r="L119" s="335">
        <v>45363</v>
      </c>
      <c r="M119" s="335">
        <v>45365</v>
      </c>
      <c r="N119" s="130">
        <f t="shared" si="176"/>
        <v>45363</v>
      </c>
      <c r="O119" s="130">
        <f t="shared" si="177"/>
        <v>45364</v>
      </c>
      <c r="P119" s="121">
        <f t="shared" si="181"/>
        <v>2</v>
      </c>
      <c r="Q119" s="124">
        <f t="shared" ca="1" si="182"/>
        <v>3</v>
      </c>
      <c r="R119" s="125">
        <f t="shared" ca="1" si="183"/>
        <v>-1</v>
      </c>
    </row>
    <row r="120" spans="1:18" s="239" customFormat="1" ht="14.4">
      <c r="A120" s="121">
        <v>119</v>
      </c>
      <c r="B120" s="121" t="s">
        <v>674</v>
      </c>
      <c r="C120" s="372"/>
      <c r="D120" s="177" t="s">
        <v>1113</v>
      </c>
      <c r="E120" s="121"/>
      <c r="F120" s="381" t="s">
        <v>270</v>
      </c>
      <c r="J120" s="335">
        <v>45366</v>
      </c>
      <c r="K120" s="335">
        <v>45367</v>
      </c>
      <c r="L120" s="335">
        <v>45366</v>
      </c>
      <c r="M120" s="335">
        <v>45366</v>
      </c>
      <c r="N120" s="130">
        <f t="shared" si="176"/>
        <v>45366</v>
      </c>
      <c r="O120" s="130">
        <f t="shared" si="177"/>
        <v>45367</v>
      </c>
      <c r="P120" s="121">
        <f t="shared" si="181"/>
        <v>2</v>
      </c>
      <c r="Q120" s="124">
        <f t="shared" ca="1" si="182"/>
        <v>1</v>
      </c>
      <c r="R120" s="125">
        <f t="shared" ca="1" si="183"/>
        <v>1</v>
      </c>
    </row>
    <row r="121" spans="1:18" s="239" customFormat="1" ht="28.8">
      <c r="A121" s="121">
        <v>120</v>
      </c>
      <c r="B121" s="121" t="s">
        <v>264</v>
      </c>
      <c r="C121" s="372"/>
      <c r="D121" s="177" t="s">
        <v>1114</v>
      </c>
      <c r="E121" s="121" t="s">
        <v>282</v>
      </c>
      <c r="F121" s="275" t="s">
        <v>279</v>
      </c>
      <c r="J121" s="335">
        <v>45369</v>
      </c>
      <c r="K121" s="335">
        <v>45369</v>
      </c>
      <c r="L121" s="335">
        <v>45369</v>
      </c>
      <c r="M121" s="335">
        <v>45370</v>
      </c>
      <c r="N121" s="130">
        <f t="shared" si="176"/>
        <v>45369</v>
      </c>
      <c r="O121" s="130">
        <f t="shared" si="177"/>
        <v>45369</v>
      </c>
      <c r="P121" s="121">
        <f t="shared" si="181"/>
        <v>1</v>
      </c>
      <c r="Q121" s="124">
        <f t="shared" ca="1" si="182"/>
        <v>2</v>
      </c>
      <c r="R121" s="125">
        <f t="shared" ca="1" si="183"/>
        <v>-1</v>
      </c>
    </row>
    <row r="122" spans="1:18" s="239" customFormat="1" ht="28.8">
      <c r="A122" s="121">
        <v>121</v>
      </c>
      <c r="B122" s="149" t="s">
        <v>1115</v>
      </c>
      <c r="C122" s="372"/>
      <c r="D122" s="177" t="s">
        <v>1116</v>
      </c>
      <c r="E122" s="121"/>
      <c r="F122" s="368" t="s">
        <v>270</v>
      </c>
      <c r="J122" s="335">
        <v>45369</v>
      </c>
      <c r="K122" s="335">
        <v>45372</v>
      </c>
      <c r="L122" s="335">
        <v>45369</v>
      </c>
      <c r="M122" s="335">
        <v>45373</v>
      </c>
      <c r="N122" s="130">
        <f t="shared" si="176"/>
        <v>45369</v>
      </c>
      <c r="O122" s="130">
        <f t="shared" si="177"/>
        <v>45372</v>
      </c>
      <c r="P122" s="121">
        <f t="shared" si="181"/>
        <v>4</v>
      </c>
      <c r="Q122" s="124">
        <f t="shared" ca="1" si="182"/>
        <v>5</v>
      </c>
      <c r="R122" s="125">
        <f t="shared" ca="1" si="183"/>
        <v>-1</v>
      </c>
    </row>
    <row r="123" spans="1:18" s="239" customFormat="1" ht="57.6">
      <c r="A123" s="121">
        <v>118</v>
      </c>
      <c r="B123" s="121" t="s">
        <v>264</v>
      </c>
      <c r="C123" s="372" t="s">
        <v>1117</v>
      </c>
      <c r="D123" s="177" t="s">
        <v>1118</v>
      </c>
      <c r="E123" s="121"/>
      <c r="F123" s="275" t="s">
        <v>279</v>
      </c>
      <c r="J123" s="335">
        <v>45365</v>
      </c>
      <c r="K123" s="335">
        <v>45366</v>
      </c>
      <c r="L123" s="335">
        <v>45365</v>
      </c>
      <c r="M123" s="335">
        <v>45374</v>
      </c>
      <c r="N123" s="130">
        <f t="shared" si="176"/>
        <v>45365</v>
      </c>
      <c r="O123" s="130">
        <f t="shared" si="177"/>
        <v>45366</v>
      </c>
      <c r="P123" s="121">
        <f t="shared" si="181"/>
        <v>2</v>
      </c>
      <c r="Q123" s="124">
        <f t="shared" ca="1" si="182"/>
        <v>10</v>
      </c>
      <c r="R123" s="125">
        <f t="shared" ca="1" si="183"/>
        <v>-8</v>
      </c>
    </row>
    <row r="124" spans="1:18" s="239" customFormat="1" ht="57.6">
      <c r="A124" s="121">
        <v>119</v>
      </c>
      <c r="B124" s="121" t="s">
        <v>264</v>
      </c>
      <c r="C124" s="372" t="s">
        <v>1117</v>
      </c>
      <c r="D124" s="177" t="s">
        <v>1119</v>
      </c>
      <c r="E124" s="121"/>
      <c r="F124" s="275" t="s">
        <v>279</v>
      </c>
      <c r="J124" s="335">
        <v>45378</v>
      </c>
      <c r="K124" s="335">
        <v>45380</v>
      </c>
      <c r="L124" s="335">
        <v>45378</v>
      </c>
      <c r="M124" s="335">
        <v>45380</v>
      </c>
      <c r="N124" s="130">
        <f t="shared" si="176"/>
        <v>45378</v>
      </c>
      <c r="O124" s="130">
        <f t="shared" si="177"/>
        <v>45380</v>
      </c>
      <c r="P124" s="121">
        <f t="shared" si="181"/>
        <v>3</v>
      </c>
      <c r="Q124" s="124">
        <f t="shared" ca="1" si="182"/>
        <v>3</v>
      </c>
      <c r="R124" s="125">
        <f t="shared" ca="1" si="183"/>
        <v>0</v>
      </c>
    </row>
    <row r="125" spans="1:18" s="239" customFormat="1" ht="43.2">
      <c r="A125" s="121">
        <v>120</v>
      </c>
      <c r="B125" s="121" t="s">
        <v>264</v>
      </c>
      <c r="C125" s="372" t="s">
        <v>1120</v>
      </c>
      <c r="D125" s="177" t="s">
        <v>1121</v>
      </c>
      <c r="E125" s="343" t="s">
        <v>283</v>
      </c>
      <c r="F125" s="275" t="s">
        <v>279</v>
      </c>
      <c r="J125" s="335">
        <v>45380</v>
      </c>
      <c r="K125" s="335">
        <v>45380</v>
      </c>
      <c r="L125" s="335">
        <v>45380</v>
      </c>
      <c r="M125" s="335">
        <v>45381</v>
      </c>
      <c r="N125" s="130">
        <f>IF(L125="",IF(M124="",O124+1,M124+1),L125)</f>
        <v>45380</v>
      </c>
      <c r="O125" s="130">
        <f t="shared" si="177"/>
        <v>45380</v>
      </c>
      <c r="P125" s="121">
        <f t="shared" si="181"/>
        <v>1</v>
      </c>
      <c r="Q125" s="124">
        <f t="shared" ca="1" si="182"/>
        <v>2</v>
      </c>
      <c r="R125" s="125">
        <f t="shared" ca="1" si="183"/>
        <v>-1</v>
      </c>
    </row>
    <row r="126" spans="1:18" s="239" customFormat="1" ht="43.2">
      <c r="A126" s="121">
        <v>121</v>
      </c>
      <c r="B126" s="121" t="s">
        <v>264</v>
      </c>
      <c r="C126" s="372" t="s">
        <v>1122</v>
      </c>
      <c r="D126" s="177" t="s">
        <v>1123</v>
      </c>
      <c r="E126" s="566" t="s">
        <v>246</v>
      </c>
      <c r="F126" s="381" t="s">
        <v>270</v>
      </c>
      <c r="J126" s="335">
        <v>45383</v>
      </c>
      <c r="K126" s="335">
        <v>45383</v>
      </c>
      <c r="L126" s="335">
        <v>45383</v>
      </c>
      <c r="M126" s="335">
        <v>45385</v>
      </c>
      <c r="N126" s="130">
        <f t="shared" ref="N126:N136" si="184">IF(L126="",IF(M125="",O125+1,M125+1),L126)</f>
        <v>45383</v>
      </c>
      <c r="O126" s="130">
        <f t="shared" ref="O126:O136" si="185">+N126+P126-1</f>
        <v>45383</v>
      </c>
      <c r="P126" s="121">
        <f t="shared" ref="P126:P136" si="186">IF(IF(J126="",0,IF(K126="",0,K126-J126))="",0,K126-J126+1)</f>
        <v>1</v>
      </c>
      <c r="Q126" s="124">
        <f t="shared" ref="Q126:Q136" ca="1" si="187">IF(L126="",0,IF(M126="",TODAY()-L126,M126-L126+1))</f>
        <v>3</v>
      </c>
      <c r="R126" s="125">
        <f t="shared" ref="R126:R136" ca="1" si="188">IF(Q126=0,0,P126-Q126)</f>
        <v>-2</v>
      </c>
    </row>
    <row r="127" spans="1:18" s="239" customFormat="1" ht="28.8">
      <c r="A127" s="121">
        <v>122</v>
      </c>
      <c r="B127" s="121"/>
      <c r="C127" s="372"/>
      <c r="D127" s="177" t="s">
        <v>1124</v>
      </c>
      <c r="E127" s="565" t="s">
        <v>279</v>
      </c>
      <c r="F127" s="275" t="s">
        <v>279</v>
      </c>
      <c r="J127" s="335">
        <v>45385</v>
      </c>
      <c r="K127" s="335">
        <v>45385</v>
      </c>
      <c r="L127" s="335">
        <v>45385</v>
      </c>
      <c r="M127" s="335">
        <v>45385</v>
      </c>
      <c r="N127" s="130">
        <f t="shared" si="184"/>
        <v>45385</v>
      </c>
      <c r="O127" s="130">
        <f t="shared" si="185"/>
        <v>45385</v>
      </c>
      <c r="P127" s="121">
        <f t="shared" si="186"/>
        <v>1</v>
      </c>
      <c r="Q127" s="124">
        <f t="shared" ca="1" si="187"/>
        <v>1</v>
      </c>
      <c r="R127" s="125">
        <f t="shared" ca="1" si="188"/>
        <v>0</v>
      </c>
    </row>
    <row r="128" spans="1:18" s="239" customFormat="1" ht="28.8">
      <c r="A128" s="121">
        <v>123</v>
      </c>
      <c r="B128" s="149" t="s">
        <v>1115</v>
      </c>
      <c r="C128" s="372"/>
      <c r="D128" s="177" t="s">
        <v>1125</v>
      </c>
      <c r="E128" s="566" t="s">
        <v>246</v>
      </c>
      <c r="F128" s="381" t="s">
        <v>270</v>
      </c>
      <c r="J128" s="335">
        <v>45386</v>
      </c>
      <c r="K128" s="335">
        <v>45387</v>
      </c>
      <c r="L128" s="335">
        <v>45386</v>
      </c>
      <c r="M128" s="335">
        <v>45387</v>
      </c>
      <c r="N128" s="130">
        <f t="shared" si="184"/>
        <v>45386</v>
      </c>
      <c r="O128" s="130">
        <f t="shared" si="185"/>
        <v>45387</v>
      </c>
      <c r="P128" s="121">
        <f t="shared" si="186"/>
        <v>2</v>
      </c>
      <c r="Q128" s="124">
        <f t="shared" ca="1" si="187"/>
        <v>2</v>
      </c>
      <c r="R128" s="125">
        <f t="shared" ca="1" si="188"/>
        <v>0</v>
      </c>
    </row>
    <row r="129" spans="1:20" s="239" customFormat="1" ht="72" customHeight="1">
      <c r="A129" s="121">
        <v>124</v>
      </c>
      <c r="B129" s="149" t="s">
        <v>1115</v>
      </c>
      <c r="C129" s="372"/>
      <c r="D129" s="177" t="s">
        <v>1126</v>
      </c>
      <c r="E129" s="566" t="s">
        <v>246</v>
      </c>
      <c r="F129" s="381" t="s">
        <v>270</v>
      </c>
      <c r="J129" s="335">
        <v>45390</v>
      </c>
      <c r="K129" s="335">
        <v>45392</v>
      </c>
      <c r="L129" s="335">
        <v>45390</v>
      </c>
      <c r="M129" s="335">
        <v>45391</v>
      </c>
      <c r="N129" s="130">
        <f t="shared" si="184"/>
        <v>45390</v>
      </c>
      <c r="O129" s="130">
        <f t="shared" si="185"/>
        <v>45392</v>
      </c>
      <c r="P129" s="121">
        <f t="shared" si="186"/>
        <v>3</v>
      </c>
      <c r="Q129" s="124">
        <f t="shared" ca="1" si="187"/>
        <v>2</v>
      </c>
      <c r="R129" s="125">
        <f t="shared" ca="1" si="188"/>
        <v>1</v>
      </c>
    </row>
    <row r="130" spans="1:20" s="239" customFormat="1" ht="14.4">
      <c r="A130" s="121">
        <v>125</v>
      </c>
      <c r="B130" s="121" t="s">
        <v>264</v>
      </c>
      <c r="C130" s="372"/>
      <c r="D130" s="177" t="s">
        <v>1127</v>
      </c>
      <c r="E130" s="566"/>
      <c r="F130" s="348" t="s">
        <v>268</v>
      </c>
      <c r="J130" s="335">
        <v>45392</v>
      </c>
      <c r="K130" s="335">
        <v>45399</v>
      </c>
      <c r="L130" s="335">
        <v>45392</v>
      </c>
      <c r="M130" s="335"/>
      <c r="N130" s="130"/>
      <c r="O130" s="130"/>
      <c r="P130" s="121"/>
      <c r="Q130" s="124"/>
      <c r="R130" s="125"/>
    </row>
    <row r="131" spans="1:20" s="239" customFormat="1" ht="14.4">
      <c r="A131" s="121">
        <v>126</v>
      </c>
      <c r="B131" s="366" t="s">
        <v>254</v>
      </c>
      <c r="C131" s="372"/>
      <c r="D131" s="177" t="s">
        <v>1128</v>
      </c>
      <c r="E131" s="566"/>
      <c r="F131" s="381" t="s">
        <v>270</v>
      </c>
      <c r="J131" s="335">
        <v>45392</v>
      </c>
      <c r="K131" s="335">
        <v>45393</v>
      </c>
      <c r="L131" s="335">
        <v>45392</v>
      </c>
      <c r="M131" s="335">
        <v>45394</v>
      </c>
      <c r="N131" s="130">
        <f t="shared" si="184"/>
        <v>45392</v>
      </c>
      <c r="O131" s="130">
        <f t="shared" si="185"/>
        <v>45393</v>
      </c>
      <c r="P131" s="121">
        <f t="shared" si="186"/>
        <v>2</v>
      </c>
      <c r="Q131" s="124">
        <f t="shared" ca="1" si="187"/>
        <v>3</v>
      </c>
      <c r="R131" s="125">
        <f t="shared" ca="1" si="188"/>
        <v>-1</v>
      </c>
    </row>
    <row r="132" spans="1:20" s="239" customFormat="1" ht="28.8">
      <c r="A132" s="121">
        <v>127</v>
      </c>
      <c r="B132" s="366" t="s">
        <v>254</v>
      </c>
      <c r="C132" s="372"/>
      <c r="D132" s="177" t="s">
        <v>1129</v>
      </c>
      <c r="E132" s="566"/>
      <c r="F132" s="381" t="s">
        <v>270</v>
      </c>
      <c r="J132" s="335">
        <v>45394</v>
      </c>
      <c r="K132" s="335">
        <v>45394</v>
      </c>
      <c r="L132" s="335">
        <v>45394</v>
      </c>
      <c r="M132" s="335">
        <v>45394</v>
      </c>
      <c r="N132" s="130">
        <f t="shared" si="184"/>
        <v>45394</v>
      </c>
      <c r="O132" s="130">
        <f t="shared" si="185"/>
        <v>45394</v>
      </c>
      <c r="P132" s="121">
        <f t="shared" si="186"/>
        <v>1</v>
      </c>
      <c r="Q132" s="124">
        <f t="shared" ca="1" si="187"/>
        <v>1</v>
      </c>
      <c r="R132" s="125">
        <f t="shared" ca="1" si="188"/>
        <v>0</v>
      </c>
    </row>
    <row r="133" spans="1:20" s="239" customFormat="1" ht="28.8">
      <c r="A133" s="121">
        <v>128</v>
      </c>
      <c r="B133" s="121" t="s">
        <v>224</v>
      </c>
      <c r="C133" s="372"/>
      <c r="D133" s="177" t="s">
        <v>1130</v>
      </c>
      <c r="E133" s="566"/>
      <c r="F133" s="381" t="s">
        <v>270</v>
      </c>
      <c r="J133" s="335">
        <v>45395</v>
      </c>
      <c r="K133" s="335">
        <v>45395</v>
      </c>
      <c r="L133" s="335">
        <v>45395</v>
      </c>
      <c r="M133" s="335">
        <v>45395</v>
      </c>
      <c r="N133" s="130">
        <f t="shared" si="184"/>
        <v>45395</v>
      </c>
      <c r="O133" s="130">
        <f t="shared" si="185"/>
        <v>45395</v>
      </c>
      <c r="P133" s="121">
        <f t="shared" si="186"/>
        <v>1</v>
      </c>
      <c r="Q133" s="124">
        <f t="shared" ca="1" si="187"/>
        <v>1</v>
      </c>
      <c r="R133" s="125">
        <f t="shared" ca="1" si="188"/>
        <v>0</v>
      </c>
    </row>
    <row r="134" spans="1:20" s="239" customFormat="1" ht="14.4">
      <c r="A134" s="121">
        <v>129</v>
      </c>
      <c r="B134" s="366" t="s">
        <v>254</v>
      </c>
      <c r="C134" s="372" t="s">
        <v>1131</v>
      </c>
      <c r="D134" s="177" t="s">
        <v>1132</v>
      </c>
      <c r="E134" s="566"/>
      <c r="F134" s="348" t="s">
        <v>276</v>
      </c>
      <c r="J134" s="335">
        <v>45439</v>
      </c>
      <c r="K134" s="335">
        <v>45448</v>
      </c>
      <c r="L134" s="335">
        <v>45429</v>
      </c>
      <c r="M134" s="335"/>
      <c r="N134" s="130"/>
      <c r="O134" s="130"/>
      <c r="P134" s="121"/>
      <c r="Q134" s="124"/>
      <c r="R134" s="125"/>
    </row>
    <row r="135" spans="1:20" s="239" customFormat="1" ht="28.8">
      <c r="A135" s="121">
        <v>130</v>
      </c>
      <c r="B135" s="366"/>
      <c r="C135" s="372"/>
      <c r="D135" s="177" t="s">
        <v>1133</v>
      </c>
      <c r="E135" s="566"/>
      <c r="F135" s="381" t="s">
        <v>270</v>
      </c>
      <c r="J135" s="335">
        <v>45404</v>
      </c>
      <c r="K135" s="335">
        <v>45404</v>
      </c>
      <c r="L135" s="335">
        <v>45404</v>
      </c>
      <c r="M135" s="335">
        <v>45404</v>
      </c>
      <c r="N135" s="130">
        <f t="shared" si="184"/>
        <v>45404</v>
      </c>
      <c r="O135" s="130">
        <f t="shared" si="185"/>
        <v>45404</v>
      </c>
      <c r="P135" s="121">
        <f t="shared" si="186"/>
        <v>1</v>
      </c>
      <c r="Q135" s="124">
        <f t="shared" ca="1" si="187"/>
        <v>1</v>
      </c>
      <c r="R135" s="125">
        <f t="shared" ca="1" si="188"/>
        <v>0</v>
      </c>
    </row>
    <row r="136" spans="1:20" s="239" customFormat="1" ht="28.8">
      <c r="A136" s="121">
        <v>131</v>
      </c>
      <c r="B136" s="121" t="s">
        <v>264</v>
      </c>
      <c r="C136" s="372" t="s">
        <v>1134</v>
      </c>
      <c r="D136" s="177" t="s">
        <v>1135</v>
      </c>
      <c r="E136" s="566"/>
      <c r="F136" s="381" t="s">
        <v>270</v>
      </c>
      <c r="J136" s="335">
        <v>45405</v>
      </c>
      <c r="K136" s="335">
        <v>45405</v>
      </c>
      <c r="L136" s="335">
        <v>45405</v>
      </c>
      <c r="M136" s="335">
        <v>45406</v>
      </c>
      <c r="N136" s="130">
        <f t="shared" si="184"/>
        <v>45405</v>
      </c>
      <c r="O136" s="130">
        <f t="shared" si="185"/>
        <v>45405</v>
      </c>
      <c r="P136" s="121">
        <f t="shared" si="186"/>
        <v>1</v>
      </c>
      <c r="Q136" s="124">
        <f t="shared" ca="1" si="187"/>
        <v>2</v>
      </c>
      <c r="R136" s="125">
        <f t="shared" ca="1" si="188"/>
        <v>-1</v>
      </c>
    </row>
    <row r="137" spans="1:20" s="239" customFormat="1" ht="43.2">
      <c r="A137" s="121">
        <v>132</v>
      </c>
      <c r="B137" s="121" t="s">
        <v>264</v>
      </c>
      <c r="C137" s="372"/>
      <c r="D137" s="177" t="s">
        <v>1136</v>
      </c>
      <c r="E137" s="566"/>
      <c r="F137" s="381" t="s">
        <v>270</v>
      </c>
      <c r="J137" s="335">
        <v>45406</v>
      </c>
      <c r="K137" s="335">
        <v>45406</v>
      </c>
      <c r="L137" s="335">
        <v>45406</v>
      </c>
      <c r="M137" s="335">
        <v>45407</v>
      </c>
      <c r="N137" s="130">
        <f t="shared" ref="N137:N140" si="189">IF(L137="",IF(M136="",O136+1,M136+1),L137)</f>
        <v>45406</v>
      </c>
      <c r="O137" s="130">
        <f t="shared" ref="O137:O140" si="190">+N137+P137-1</f>
        <v>45406</v>
      </c>
      <c r="P137" s="121">
        <f t="shared" ref="P137:P140" si="191">IF(IF(J137="",0,IF(K137="",0,K137-J137))="",0,K137-J137+1)</f>
        <v>1</v>
      </c>
      <c r="Q137" s="124">
        <f t="shared" ref="Q137:Q140" ca="1" si="192">IF(L137="",0,IF(M137="",TODAY()-L137,M137-L137+1))</f>
        <v>2</v>
      </c>
      <c r="R137" s="125">
        <f t="shared" ref="R137:R140" ca="1" si="193">IF(Q137=0,0,P137-Q137)</f>
        <v>-1</v>
      </c>
    </row>
    <row r="138" spans="1:20" s="239" customFormat="1" ht="28.8">
      <c r="A138" s="121">
        <v>133</v>
      </c>
      <c r="B138" s="121" t="s">
        <v>264</v>
      </c>
      <c r="C138" s="372"/>
      <c r="D138" s="177" t="s">
        <v>1137</v>
      </c>
      <c r="E138" s="566"/>
      <c r="F138" s="381" t="s">
        <v>270</v>
      </c>
      <c r="J138" s="335">
        <v>45408</v>
      </c>
      <c r="K138" s="335">
        <v>45408</v>
      </c>
      <c r="L138" s="335">
        <v>45408</v>
      </c>
      <c r="M138" s="335">
        <v>45409</v>
      </c>
      <c r="N138" s="130">
        <f t="shared" si="189"/>
        <v>45408</v>
      </c>
      <c r="O138" s="130">
        <f t="shared" si="190"/>
        <v>45408</v>
      </c>
      <c r="P138" s="121">
        <f t="shared" si="191"/>
        <v>1</v>
      </c>
      <c r="Q138" s="124">
        <f t="shared" ca="1" si="192"/>
        <v>2</v>
      </c>
      <c r="R138" s="125">
        <f t="shared" ca="1" si="193"/>
        <v>-1</v>
      </c>
    </row>
    <row r="139" spans="1:20" s="239" customFormat="1" ht="54.75" customHeight="1">
      <c r="A139" s="121">
        <v>134</v>
      </c>
      <c r="B139" s="121" t="s">
        <v>264</v>
      </c>
      <c r="C139" s="372"/>
      <c r="D139" s="177" t="s">
        <v>1138</v>
      </c>
      <c r="E139" s="197" t="s">
        <v>246</v>
      </c>
      <c r="F139" s="381" t="s">
        <v>270</v>
      </c>
      <c r="J139" s="335">
        <v>45412</v>
      </c>
      <c r="K139" s="335">
        <v>45413</v>
      </c>
      <c r="L139" s="335">
        <v>45412</v>
      </c>
      <c r="M139" s="335">
        <v>45415</v>
      </c>
      <c r="N139" s="130">
        <f t="shared" si="189"/>
        <v>45412</v>
      </c>
      <c r="O139" s="130">
        <f t="shared" si="190"/>
        <v>45413</v>
      </c>
      <c r="P139" s="121">
        <f t="shared" si="191"/>
        <v>2</v>
      </c>
      <c r="Q139" s="124">
        <f t="shared" ca="1" si="192"/>
        <v>4</v>
      </c>
      <c r="R139" s="125">
        <f t="shared" ca="1" si="193"/>
        <v>-2</v>
      </c>
    </row>
    <row r="140" spans="1:20" s="239" customFormat="1" ht="54.75" customHeight="1">
      <c r="A140" s="121">
        <v>135</v>
      </c>
      <c r="B140" s="121" t="s">
        <v>264</v>
      </c>
      <c r="C140" s="711"/>
      <c r="D140" s="286" t="s">
        <v>1139</v>
      </c>
      <c r="E140" s="121" t="s">
        <v>274</v>
      </c>
      <c r="F140" s="309" t="s">
        <v>279</v>
      </c>
      <c r="G140" s="249"/>
      <c r="H140" s="249"/>
      <c r="I140" s="249"/>
      <c r="J140" s="466">
        <v>45415</v>
      </c>
      <c r="K140" s="466">
        <v>45416</v>
      </c>
      <c r="L140" s="466">
        <v>45415</v>
      </c>
      <c r="M140" s="466">
        <v>45416</v>
      </c>
      <c r="N140" s="163">
        <f t="shared" si="189"/>
        <v>45415</v>
      </c>
      <c r="O140" s="163">
        <f t="shared" si="190"/>
        <v>45416</v>
      </c>
      <c r="P140" s="131">
        <f t="shared" si="191"/>
        <v>2</v>
      </c>
      <c r="Q140" s="135">
        <f t="shared" ca="1" si="192"/>
        <v>2</v>
      </c>
      <c r="R140" s="136">
        <f t="shared" ca="1" si="193"/>
        <v>0</v>
      </c>
      <c r="S140" s="249"/>
    </row>
    <row r="141" spans="1:20" s="239" customFormat="1" ht="54.75" customHeight="1">
      <c r="A141" s="121">
        <v>136</v>
      </c>
      <c r="B141" s="297" t="s">
        <v>254</v>
      </c>
      <c r="C141" s="174" t="s">
        <v>160</v>
      </c>
      <c r="D141" s="174" t="s">
        <v>1140</v>
      </c>
      <c r="E141" s="121" t="s">
        <v>274</v>
      </c>
      <c r="F141" s="275" t="s">
        <v>279</v>
      </c>
      <c r="G141" s="335">
        <v>45418</v>
      </c>
      <c r="H141" s="335">
        <v>45419</v>
      </c>
      <c r="I141" s="335">
        <v>45418</v>
      </c>
      <c r="J141" s="335">
        <v>45418</v>
      </c>
      <c r="K141" s="335">
        <v>45419</v>
      </c>
      <c r="L141" s="335">
        <v>45418</v>
      </c>
      <c r="M141" s="335">
        <v>45419</v>
      </c>
      <c r="N141" s="130">
        <f>IF(L141="",IF(M140="",O140+1,M140+1),L141)</f>
        <v>45418</v>
      </c>
      <c r="O141" s="130">
        <f>+N141+P141-1</f>
        <v>45419</v>
      </c>
      <c r="P141" s="121">
        <f>IF(IF(J141="",0,IF(K141="",0,K141-J141))="",0,K141-J141+1)</f>
        <v>2</v>
      </c>
      <c r="Q141" s="124">
        <f ca="1">IF(L141="",0,IF(M141="",TODAY()-L141,M141-L141+1))</f>
        <v>2</v>
      </c>
      <c r="R141" s="125">
        <f ca="1">IF(Q141=0,0,P141-Q141)</f>
        <v>0</v>
      </c>
      <c r="T141" s="683"/>
    </row>
    <row r="142" spans="1:20" s="239" customFormat="1" ht="25.5" customHeight="1">
      <c r="A142" s="121">
        <v>137</v>
      </c>
      <c r="B142" s="694" t="s">
        <v>254</v>
      </c>
      <c r="C142" s="174"/>
      <c r="D142" s="177" t="s">
        <v>1141</v>
      </c>
      <c r="E142" s="121" t="s">
        <v>274</v>
      </c>
      <c r="F142" s="381" t="s">
        <v>270</v>
      </c>
      <c r="G142" s="335"/>
      <c r="H142" s="335"/>
      <c r="I142" s="335"/>
      <c r="J142" s="335">
        <v>45420</v>
      </c>
      <c r="K142" s="335">
        <v>45421</v>
      </c>
      <c r="L142" s="335">
        <v>45420</v>
      </c>
      <c r="M142" s="335">
        <v>45422</v>
      </c>
      <c r="N142" s="130">
        <f t="shared" ref="N142:N143" si="194">IF(L142="",IF(M141="",O141+1,M141+1),L142)</f>
        <v>45420</v>
      </c>
      <c r="O142" s="130">
        <f t="shared" ref="O142:O143" si="195">+N142+P142-1</f>
        <v>45421</v>
      </c>
      <c r="P142" s="121">
        <f t="shared" ref="P142:P143" si="196">IF(IF(J142="",0,IF(K142="",0,K142-J142))="",0,K142-J142+1)</f>
        <v>2</v>
      </c>
      <c r="Q142" s="124">
        <f t="shared" ref="Q142:Q143" ca="1" si="197">IF(L142="",0,IF(M142="",TODAY()-L142,M142-L142+1))</f>
        <v>3</v>
      </c>
      <c r="R142" s="125">
        <f t="shared" ref="R142:R143" ca="1" si="198">IF(Q142=0,0,P142-Q142)</f>
        <v>-1</v>
      </c>
      <c r="T142" s="683"/>
    </row>
    <row r="143" spans="1:20" s="239" customFormat="1" ht="17.25" customHeight="1">
      <c r="A143" s="121">
        <v>138</v>
      </c>
      <c r="B143" s="297" t="s">
        <v>264</v>
      </c>
      <c r="C143" s="174"/>
      <c r="D143" s="174" t="s">
        <v>1142</v>
      </c>
      <c r="E143" s="121" t="s">
        <v>274</v>
      </c>
      <c r="F143" s="381" t="s">
        <v>270</v>
      </c>
      <c r="G143" s="335"/>
      <c r="H143" s="335"/>
      <c r="I143" s="335"/>
      <c r="J143" s="335">
        <v>45421</v>
      </c>
      <c r="K143" s="335">
        <v>45422</v>
      </c>
      <c r="L143" s="335">
        <v>45421</v>
      </c>
      <c r="M143" s="335">
        <v>45422</v>
      </c>
      <c r="N143" s="130">
        <f t="shared" si="194"/>
        <v>45421</v>
      </c>
      <c r="O143" s="130">
        <f t="shared" si="195"/>
        <v>45422</v>
      </c>
      <c r="P143" s="121">
        <f t="shared" si="196"/>
        <v>2</v>
      </c>
      <c r="Q143" s="124">
        <f t="shared" ca="1" si="197"/>
        <v>2</v>
      </c>
      <c r="R143" s="125">
        <f t="shared" ca="1" si="198"/>
        <v>0</v>
      </c>
      <c r="T143" s="683"/>
    </row>
    <row r="144" spans="1:20" s="239" customFormat="1" ht="17.25" customHeight="1">
      <c r="A144" s="121">
        <v>139</v>
      </c>
      <c r="B144" s="297" t="s">
        <v>264</v>
      </c>
      <c r="C144" s="174"/>
      <c r="D144" s="304" t="s">
        <v>1143</v>
      </c>
      <c r="E144" s="131" t="s">
        <v>274</v>
      </c>
      <c r="F144" s="309" t="s">
        <v>279</v>
      </c>
      <c r="G144" s="466"/>
      <c r="H144" s="466"/>
      <c r="I144" s="466"/>
      <c r="J144" s="466">
        <v>45425</v>
      </c>
      <c r="K144" s="466">
        <v>45428</v>
      </c>
      <c r="L144" s="466">
        <v>45425</v>
      </c>
      <c r="M144" s="466">
        <v>45433</v>
      </c>
      <c r="N144" s="163">
        <f t="shared" ref="N144:N146" si="199">IF(L144="",IF(M143="",O143+1,M143+1),L144)</f>
        <v>45425</v>
      </c>
      <c r="O144" s="163">
        <f t="shared" ref="O144:O147" si="200">+N144+P144-1</f>
        <v>45428</v>
      </c>
      <c r="P144" s="131">
        <f t="shared" ref="P144:P146" si="201">IF(IF(J144="",0,IF(K144="",0,K144-J144))="",0,K144-J144+1)</f>
        <v>4</v>
      </c>
      <c r="Q144" s="135">
        <f t="shared" ref="Q144:Q147" ca="1" si="202">IF(L144="",0,IF(M144="",TODAY()-L144,M144-L144+1))</f>
        <v>9</v>
      </c>
      <c r="R144" s="136">
        <f t="shared" ref="R144:R147" ca="1" si="203">IF(Q144=0,0,P144-Q144)</f>
        <v>-5</v>
      </c>
      <c r="S144" s="249"/>
      <c r="T144" s="683"/>
    </row>
    <row r="145" spans="1:20" s="239" customFormat="1" ht="17.25" customHeight="1">
      <c r="A145" s="121">
        <v>140</v>
      </c>
      <c r="B145" s="709" t="s">
        <v>254</v>
      </c>
      <c r="C145" s="306"/>
      <c r="D145" s="174" t="s">
        <v>1144</v>
      </c>
      <c r="E145" s="121" t="s">
        <v>274</v>
      </c>
      <c r="F145" s="275" t="s">
        <v>279</v>
      </c>
      <c r="G145" s="335"/>
      <c r="H145" s="335"/>
      <c r="I145" s="335"/>
      <c r="J145" s="335">
        <v>45426</v>
      </c>
      <c r="K145" s="335">
        <v>45426</v>
      </c>
      <c r="L145" s="335">
        <v>45426</v>
      </c>
      <c r="M145" s="335">
        <v>45426</v>
      </c>
      <c r="N145" s="130">
        <f t="shared" si="199"/>
        <v>45426</v>
      </c>
      <c r="O145" s="130">
        <f t="shared" si="200"/>
        <v>45426</v>
      </c>
      <c r="P145" s="121">
        <f t="shared" si="201"/>
        <v>1</v>
      </c>
      <c r="Q145" s="124">
        <f t="shared" ca="1" si="202"/>
        <v>1</v>
      </c>
      <c r="R145" s="125">
        <f t="shared" ca="1" si="203"/>
        <v>0</v>
      </c>
      <c r="T145" s="683"/>
    </row>
    <row r="146" spans="1:20" s="239" customFormat="1" ht="34.5" customHeight="1">
      <c r="A146" s="121">
        <v>141</v>
      </c>
      <c r="B146" s="297" t="s">
        <v>264</v>
      </c>
      <c r="C146" s="313"/>
      <c r="D146" s="321" t="s">
        <v>1145</v>
      </c>
      <c r="E146" s="121" t="s">
        <v>274</v>
      </c>
      <c r="F146" s="381" t="s">
        <v>270</v>
      </c>
      <c r="G146" s="335"/>
      <c r="H146" s="335"/>
      <c r="I146" s="335"/>
      <c r="J146" s="335">
        <v>45433</v>
      </c>
      <c r="K146" s="335">
        <v>45434</v>
      </c>
      <c r="L146" s="335">
        <v>45433</v>
      </c>
      <c r="M146" s="335">
        <v>45436</v>
      </c>
      <c r="N146" s="130">
        <f t="shared" si="199"/>
        <v>45433</v>
      </c>
      <c r="O146" s="130">
        <f t="shared" si="200"/>
        <v>45434</v>
      </c>
      <c r="P146" s="121">
        <f t="shared" si="201"/>
        <v>2</v>
      </c>
      <c r="Q146" s="124">
        <f t="shared" ca="1" si="202"/>
        <v>4</v>
      </c>
      <c r="R146" s="125">
        <f t="shared" ca="1" si="203"/>
        <v>-2</v>
      </c>
      <c r="T146" s="683"/>
    </row>
    <row r="147" spans="1:20" s="239" customFormat="1" ht="33.75" customHeight="1">
      <c r="A147" s="121">
        <v>142</v>
      </c>
      <c r="B147" s="310" t="s">
        <v>224</v>
      </c>
      <c r="C147" s="306"/>
      <c r="D147" s="177" t="s">
        <v>1146</v>
      </c>
      <c r="E147" s="121" t="s">
        <v>274</v>
      </c>
      <c r="F147" s="381" t="s">
        <v>270</v>
      </c>
      <c r="G147" s="335"/>
      <c r="H147" s="335"/>
      <c r="I147" s="335"/>
      <c r="J147" s="335">
        <v>45435</v>
      </c>
      <c r="K147" s="335">
        <v>45436</v>
      </c>
      <c r="L147" s="335">
        <v>45435</v>
      </c>
      <c r="M147" s="335">
        <v>45436</v>
      </c>
      <c r="N147" s="130">
        <f>IF(L147="",IF(M146="",O146+1,M146+1),L147)</f>
        <v>45435</v>
      </c>
      <c r="O147" s="130">
        <f t="shared" si="200"/>
        <v>45436</v>
      </c>
      <c r="P147" s="121">
        <f>IF(IF(J147="",0,IF(K147="",0,K147-J147))="",0,K147-J147+1)</f>
        <v>2</v>
      </c>
      <c r="Q147" s="124">
        <f t="shared" ca="1" si="202"/>
        <v>2</v>
      </c>
      <c r="R147" s="125">
        <f t="shared" ca="1" si="203"/>
        <v>0</v>
      </c>
      <c r="T147" s="683"/>
    </row>
    <row r="148" spans="1:20" s="239" customFormat="1" ht="17.25" customHeight="1">
      <c r="A148" s="121">
        <v>143</v>
      </c>
      <c r="B148" s="310"/>
      <c r="C148" s="306"/>
      <c r="D148" s="174" t="s">
        <v>1147</v>
      </c>
      <c r="E148" s="218" t="s">
        <v>279</v>
      </c>
      <c r="F148" s="275" t="s">
        <v>279</v>
      </c>
      <c r="G148" s="335"/>
      <c r="H148" s="335"/>
      <c r="I148" s="335"/>
      <c r="J148" s="335">
        <v>45436</v>
      </c>
      <c r="K148" s="335">
        <v>45437</v>
      </c>
      <c r="L148" s="335">
        <v>45436</v>
      </c>
      <c r="M148" s="335">
        <v>45437</v>
      </c>
      <c r="N148" s="130"/>
      <c r="O148" s="130"/>
      <c r="P148" s="121"/>
      <c r="Q148" s="124"/>
      <c r="R148" s="125"/>
      <c r="T148" s="683"/>
    </row>
    <row r="149" spans="1:20" s="239" customFormat="1" ht="28.5" customHeight="1">
      <c r="A149" s="121">
        <v>144</v>
      </c>
      <c r="B149" s="709" t="s">
        <v>254</v>
      </c>
      <c r="C149" s="306"/>
      <c r="D149" s="177" t="s">
        <v>1148</v>
      </c>
      <c r="E149" s="218" t="s">
        <v>279</v>
      </c>
      <c r="F149" s="381" t="s">
        <v>270</v>
      </c>
      <c r="G149" s="335"/>
      <c r="H149" s="335"/>
      <c r="I149" s="335"/>
      <c r="J149" s="335">
        <v>45441</v>
      </c>
      <c r="K149" s="335">
        <v>45442</v>
      </c>
      <c r="L149" s="335">
        <v>45441</v>
      </c>
      <c r="M149" s="335">
        <v>45442</v>
      </c>
      <c r="N149" s="130"/>
      <c r="O149" s="130"/>
      <c r="P149" s="121"/>
      <c r="Q149" s="124"/>
      <c r="R149" s="125"/>
      <c r="T149" s="683"/>
    </row>
    <row r="150" spans="1:20" s="239" customFormat="1" ht="28.5" customHeight="1">
      <c r="A150" s="121">
        <v>145</v>
      </c>
      <c r="B150" s="709" t="s">
        <v>254</v>
      </c>
      <c r="C150" s="306"/>
      <c r="D150" s="177" t="s">
        <v>174</v>
      </c>
      <c r="E150" s="121" t="s">
        <v>274</v>
      </c>
      <c r="F150" s="348" t="s">
        <v>276</v>
      </c>
      <c r="G150" s="335"/>
      <c r="H150" s="335"/>
      <c r="I150" s="335"/>
      <c r="J150" s="335">
        <v>45444</v>
      </c>
      <c r="K150" s="335">
        <v>45446</v>
      </c>
      <c r="L150" s="335">
        <v>45444</v>
      </c>
      <c r="M150" s="335"/>
      <c r="N150" s="130"/>
      <c r="O150" s="130"/>
      <c r="P150" s="121"/>
      <c r="Q150" s="124"/>
      <c r="R150" s="125"/>
      <c r="T150" s="683"/>
    </row>
    <row r="151" spans="1:20" ht="27.6">
      <c r="A151" s="121"/>
      <c r="B151" s="645" t="s">
        <v>264</v>
      </c>
      <c r="C151" s="465"/>
      <c r="D151" s="376" t="s">
        <v>1149</v>
      </c>
      <c r="E151" s="218" t="s">
        <v>274</v>
      </c>
      <c r="F151" s="121" t="s">
        <v>291</v>
      </c>
      <c r="G151" s="149"/>
      <c r="H151" s="149"/>
      <c r="I151" s="149"/>
      <c r="J151" s="148"/>
      <c r="K151" s="148"/>
      <c r="N151" s="130"/>
      <c r="O151" s="130"/>
      <c r="P151" s="121"/>
      <c r="Q151" s="124"/>
      <c r="R151" s="125"/>
      <c r="S151" s="374"/>
      <c r="T151" s="710"/>
    </row>
    <row r="152" spans="1:20" ht="28.8">
      <c r="A152" s="121"/>
      <c r="B152" s="465" t="s">
        <v>264</v>
      </c>
      <c r="C152" s="465"/>
      <c r="D152" s="279" t="s">
        <v>1150</v>
      </c>
      <c r="E152" s="218" t="s">
        <v>274</v>
      </c>
      <c r="F152" s="121" t="s">
        <v>291</v>
      </c>
      <c r="G152" s="149"/>
      <c r="H152" s="149"/>
      <c r="I152" s="149"/>
      <c r="J152" s="148"/>
      <c r="K152" s="148"/>
      <c r="L152" s="148"/>
      <c r="M152" s="148"/>
      <c r="N152" s="130"/>
      <c r="O152" s="130"/>
      <c r="P152" s="121"/>
      <c r="Q152" s="124"/>
      <c r="R152" s="125"/>
      <c r="S152" s="374"/>
      <c r="T152" s="710"/>
    </row>
    <row r="153" spans="1:20" ht="14.4">
      <c r="A153" s="121"/>
      <c r="B153" s="465" t="s">
        <v>264</v>
      </c>
      <c r="C153" s="645"/>
      <c r="D153" s="279" t="s">
        <v>1151</v>
      </c>
      <c r="E153" s="218" t="s">
        <v>157</v>
      </c>
      <c r="F153" s="261" t="s">
        <v>291</v>
      </c>
      <c r="G153" s="149"/>
      <c r="H153" s="149"/>
      <c r="I153" s="149"/>
      <c r="J153" s="148"/>
      <c r="K153" s="148"/>
      <c r="N153" s="130"/>
      <c r="O153" s="130"/>
      <c r="P153" s="121"/>
      <c r="Q153" s="124"/>
      <c r="R153" s="125"/>
      <c r="S153" s="374"/>
      <c r="T153" s="710"/>
    </row>
    <row r="154" spans="1:20" ht="14.4">
      <c r="A154" s="121"/>
      <c r="B154" s="465" t="s">
        <v>224</v>
      </c>
      <c r="C154" s="465"/>
      <c r="D154" s="279" t="s">
        <v>1152</v>
      </c>
      <c r="E154" s="218" t="s">
        <v>157</v>
      </c>
      <c r="F154" s="341" t="s">
        <v>291</v>
      </c>
      <c r="G154" s="123"/>
      <c r="H154" s="123"/>
      <c r="I154" s="123"/>
      <c r="J154" s="148"/>
      <c r="K154" s="148"/>
      <c r="L154" s="148"/>
      <c r="M154" s="148"/>
      <c r="N154" s="130"/>
      <c r="O154" s="130"/>
      <c r="P154" s="121"/>
      <c r="Q154" s="124"/>
      <c r="R154" s="125"/>
      <c r="S154" s="123"/>
      <c r="T154" s="488"/>
    </row>
    <row r="155" spans="1:20" ht="14.4">
      <c r="A155" s="121"/>
      <c r="B155" s="465" t="s">
        <v>264</v>
      </c>
      <c r="C155" s="465"/>
      <c r="D155" s="279" t="s">
        <v>1153</v>
      </c>
      <c r="E155" s="218" t="s">
        <v>274</v>
      </c>
      <c r="F155" s="261" t="s">
        <v>291</v>
      </c>
      <c r="G155" s="149"/>
      <c r="H155" s="149"/>
      <c r="I155" s="149"/>
      <c r="J155" s="148"/>
      <c r="K155" s="148"/>
      <c r="N155" s="130"/>
      <c r="O155" s="130"/>
      <c r="P155" s="121"/>
      <c r="Q155" s="124"/>
      <c r="R155" s="125"/>
      <c r="S155" s="374"/>
      <c r="T155" s="710"/>
    </row>
    <row r="156" spans="1:20" ht="28.8">
      <c r="A156" s="121"/>
      <c r="B156" s="465" t="s">
        <v>224</v>
      </c>
      <c r="C156" s="465"/>
      <c r="D156" s="279" t="s">
        <v>1154</v>
      </c>
      <c r="E156" s="218" t="s">
        <v>274</v>
      </c>
      <c r="F156" s="341" t="s">
        <v>291</v>
      </c>
      <c r="G156" s="123"/>
      <c r="H156" s="123"/>
      <c r="I156" s="123"/>
      <c r="J156" s="148"/>
      <c r="K156" s="148"/>
      <c r="L156" s="148"/>
      <c r="M156" s="148"/>
      <c r="N156" s="130"/>
      <c r="O156" s="130"/>
      <c r="P156" s="121"/>
      <c r="Q156" s="124"/>
      <c r="R156" s="125"/>
      <c r="S156" s="123"/>
      <c r="T156" s="488"/>
    </row>
    <row r="157" spans="1:20" ht="14.4">
      <c r="A157" s="121"/>
      <c r="B157" s="465" t="s">
        <v>224</v>
      </c>
      <c r="C157" s="121"/>
      <c r="D157" s="767" t="s">
        <v>1155</v>
      </c>
      <c r="E157" s="468" t="s">
        <v>274</v>
      </c>
      <c r="F157" s="729" t="s">
        <v>291</v>
      </c>
      <c r="G157" s="469"/>
      <c r="H157" s="469"/>
      <c r="I157" s="469"/>
      <c r="J157" s="168"/>
      <c r="K157" s="168"/>
      <c r="L157" s="168"/>
      <c r="M157" s="168"/>
      <c r="N157" s="644"/>
      <c r="O157" s="644"/>
      <c r="P157" s="255"/>
      <c r="Q157" s="684"/>
      <c r="R157" s="503"/>
      <c r="S157" s="469"/>
      <c r="T157" s="488"/>
    </row>
    <row r="158" spans="1:20" ht="14.4">
      <c r="A158" s="121"/>
      <c r="B158" s="465" t="s">
        <v>224</v>
      </c>
      <c r="C158" s="121"/>
      <c r="D158" s="376" t="s">
        <v>1156</v>
      </c>
      <c r="E158" s="218" t="s">
        <v>274</v>
      </c>
      <c r="F158" s="341" t="s">
        <v>291</v>
      </c>
      <c r="G158" s="123"/>
      <c r="H158" s="123"/>
      <c r="I158" s="123"/>
      <c r="J158" s="148"/>
      <c r="K158" s="148"/>
      <c r="N158" s="130"/>
      <c r="O158" s="130"/>
      <c r="P158" s="121"/>
      <c r="Q158" s="124"/>
      <c r="R158" s="125"/>
      <c r="S158" s="123"/>
      <c r="T158" s="488"/>
    </row>
    <row r="159" spans="1:20" ht="14.4">
      <c r="A159" s="121"/>
      <c r="B159" s="465" t="s">
        <v>224</v>
      </c>
      <c r="C159" s="121"/>
      <c r="D159" s="279" t="s">
        <v>1157</v>
      </c>
      <c r="E159" s="218" t="s">
        <v>274</v>
      </c>
      <c r="F159" s="341" t="s">
        <v>291</v>
      </c>
      <c r="G159" s="123"/>
      <c r="H159" s="123"/>
      <c r="I159" s="123"/>
      <c r="J159" s="148"/>
      <c r="K159" s="148"/>
      <c r="N159" s="130"/>
      <c r="O159" s="130"/>
      <c r="P159" s="121"/>
      <c r="Q159" s="124"/>
      <c r="R159" s="125"/>
      <c r="S159" s="123"/>
      <c r="T159" s="488"/>
    </row>
    <row r="160" spans="1:20" ht="14.4">
      <c r="A160" s="121"/>
      <c r="B160" s="465" t="s">
        <v>224</v>
      </c>
      <c r="C160" s="121"/>
      <c r="D160" s="279" t="s">
        <v>1158</v>
      </c>
      <c r="E160" s="218" t="s">
        <v>274</v>
      </c>
      <c r="F160" s="341" t="s">
        <v>291</v>
      </c>
      <c r="G160" s="123"/>
      <c r="H160" s="123"/>
      <c r="I160" s="123"/>
      <c r="J160" s="148"/>
      <c r="K160" s="148"/>
      <c r="N160" s="130"/>
      <c r="O160" s="130"/>
      <c r="P160" s="121"/>
      <c r="Q160" s="124"/>
      <c r="R160" s="125"/>
      <c r="S160" s="123"/>
      <c r="T160" s="488"/>
    </row>
    <row r="161" spans="1:20" ht="28.8">
      <c r="A161" s="121"/>
      <c r="B161" s="465" t="s">
        <v>264</v>
      </c>
      <c r="C161" s="121"/>
      <c r="D161" s="279" t="s">
        <v>1159</v>
      </c>
      <c r="E161" s="218" t="s">
        <v>278</v>
      </c>
      <c r="F161" s="261" t="s">
        <v>291</v>
      </c>
      <c r="G161" s="149"/>
      <c r="H161" s="149"/>
      <c r="I161" s="149"/>
      <c r="J161" s="148"/>
      <c r="K161" s="148"/>
      <c r="N161" s="130"/>
      <c r="O161" s="130"/>
      <c r="P161" s="121"/>
      <c r="Q161" s="124"/>
      <c r="R161" s="125"/>
      <c r="S161" s="374"/>
      <c r="T161" s="710"/>
    </row>
    <row r="162" spans="1:20" ht="14.4">
      <c r="A162" s="121"/>
      <c r="B162" s="121" t="s">
        <v>264</v>
      </c>
      <c r="C162" s="255"/>
      <c r="D162" s="712" t="s">
        <v>1160</v>
      </c>
      <c r="E162" s="468" t="s">
        <v>278</v>
      </c>
      <c r="F162" s="659" t="s">
        <v>291</v>
      </c>
      <c r="G162" s="480"/>
      <c r="H162" s="480"/>
      <c r="I162" s="480"/>
      <c r="J162" s="168"/>
      <c r="K162" s="168"/>
      <c r="L162" s="255"/>
      <c r="M162" s="255"/>
      <c r="N162" s="644"/>
      <c r="O162" s="644"/>
      <c r="P162" s="255"/>
      <c r="Q162" s="684"/>
      <c r="R162" s="503"/>
      <c r="S162" s="713"/>
      <c r="T162" s="374"/>
    </row>
    <row r="163" spans="1:20" ht="14.4">
      <c r="A163" s="121"/>
      <c r="B163" s="121" t="s">
        <v>264</v>
      </c>
      <c r="C163" s="121"/>
      <c r="D163" s="279" t="s">
        <v>1161</v>
      </c>
      <c r="E163" s="218" t="s">
        <v>278</v>
      </c>
      <c r="F163" s="261" t="s">
        <v>291</v>
      </c>
      <c r="G163" s="149"/>
      <c r="H163" s="149"/>
      <c r="I163" s="149"/>
      <c r="J163" s="148"/>
      <c r="K163" s="148"/>
      <c r="N163" s="130"/>
      <c r="O163" s="130"/>
      <c r="P163" s="121"/>
      <c r="Q163" s="124"/>
      <c r="R163" s="125"/>
      <c r="S163" s="374"/>
      <c r="T163" s="374"/>
    </row>
    <row r="164" spans="1:20" ht="14.4">
      <c r="A164" s="121"/>
      <c r="B164" s="121" t="s">
        <v>264</v>
      </c>
      <c r="C164" s="121"/>
      <c r="D164" s="279" t="s">
        <v>1162</v>
      </c>
      <c r="E164" s="218" t="s">
        <v>278</v>
      </c>
      <c r="F164" s="261" t="s">
        <v>291</v>
      </c>
      <c r="G164" s="149"/>
      <c r="H164" s="149"/>
      <c r="I164" s="149"/>
      <c r="J164" s="148"/>
      <c r="K164" s="148"/>
      <c r="N164" s="130"/>
      <c r="O164" s="130"/>
      <c r="P164" s="121"/>
      <c r="Q164" s="124"/>
      <c r="R164" s="125"/>
      <c r="S164" s="374"/>
      <c r="T164" s="374"/>
    </row>
    <row r="165" spans="1:20" ht="14.4">
      <c r="A165" s="121"/>
      <c r="B165" s="121" t="s">
        <v>400</v>
      </c>
      <c r="C165" s="121"/>
      <c r="D165" s="370"/>
      <c r="E165" s="122"/>
      <c r="F165" s="371"/>
      <c r="H165" s="123"/>
      <c r="N165" s="130"/>
      <c r="O165" s="130"/>
      <c r="P165" s="121"/>
      <c r="Q165" s="124"/>
      <c r="R165" s="125"/>
    </row>
    <row r="166" spans="1:20" ht="14.4">
      <c r="A166" s="121"/>
      <c r="B166" s="121" t="s">
        <v>400</v>
      </c>
      <c r="C166" s="121"/>
      <c r="D166" s="370"/>
      <c r="E166" s="122"/>
      <c r="F166" s="371"/>
      <c r="H166" s="123"/>
      <c r="N166" s="130"/>
      <c r="O166" s="130"/>
      <c r="P166" s="121"/>
      <c r="Q166" s="124"/>
      <c r="R166" s="125"/>
    </row>
    <row r="167" spans="1:20" ht="14.4">
      <c r="A167" s="121"/>
      <c r="B167" s="121" t="s">
        <v>400</v>
      </c>
      <c r="C167" s="121"/>
      <c r="D167" s="370"/>
      <c r="E167" s="122"/>
      <c r="F167" s="371"/>
      <c r="H167" s="123"/>
      <c r="N167" s="130"/>
      <c r="O167" s="130"/>
      <c r="P167" s="121"/>
      <c r="Q167" s="124"/>
      <c r="R167" s="125"/>
    </row>
    <row r="168" spans="1:20" ht="14.4">
      <c r="A168" s="121"/>
      <c r="B168" s="121" t="s">
        <v>400</v>
      </c>
      <c r="C168" s="121"/>
      <c r="D168" s="370"/>
      <c r="E168" s="122"/>
      <c r="F168" s="371"/>
      <c r="H168" s="123"/>
      <c r="N168" s="130"/>
      <c r="O168" s="130"/>
      <c r="P168" s="121"/>
      <c r="Q168" s="124"/>
      <c r="R168" s="125"/>
    </row>
    <row r="169" spans="1:20" ht="14.4">
      <c r="A169" s="121"/>
      <c r="B169" s="121" t="s">
        <v>400</v>
      </c>
      <c r="C169" s="121"/>
      <c r="D169" s="370"/>
      <c r="E169" s="122"/>
      <c r="F169" s="371"/>
      <c r="H169" s="123"/>
      <c r="N169" s="130"/>
      <c r="O169" s="130"/>
      <c r="P169" s="121"/>
      <c r="Q169" s="124"/>
      <c r="R169" s="125"/>
    </row>
    <row r="170" spans="1:20" ht="14.4">
      <c r="A170" s="121"/>
      <c r="B170" s="121" t="s">
        <v>400</v>
      </c>
      <c r="C170" s="121"/>
      <c r="D170" s="126"/>
      <c r="E170" s="122"/>
      <c r="F170" s="371"/>
      <c r="H170" s="123"/>
      <c r="N170" s="130"/>
      <c r="O170" s="130"/>
      <c r="P170" s="121"/>
      <c r="Q170" s="124"/>
      <c r="R170" s="125"/>
    </row>
    <row r="171" spans="1:20" ht="14.4">
      <c r="A171" s="121"/>
      <c r="B171" s="121" t="s">
        <v>400</v>
      </c>
      <c r="C171" s="121"/>
      <c r="D171" s="370"/>
      <c r="E171" s="122"/>
      <c r="F171" s="371"/>
      <c r="H171" s="123"/>
      <c r="N171" s="130"/>
      <c r="O171" s="130"/>
      <c r="P171" s="121"/>
      <c r="Q171" s="124"/>
      <c r="R171" s="125"/>
    </row>
    <row r="172" spans="1:20" ht="14.4">
      <c r="A172" s="121"/>
      <c r="B172" s="121" t="s">
        <v>400</v>
      </c>
      <c r="C172" s="121"/>
      <c r="D172" s="370"/>
      <c r="E172" s="122"/>
      <c r="F172" s="371"/>
      <c r="H172" s="123"/>
      <c r="N172" s="130"/>
      <c r="O172" s="130"/>
      <c r="P172" s="121"/>
      <c r="Q172" s="124"/>
      <c r="R172" s="125"/>
    </row>
    <row r="173" spans="1:20" ht="14.4">
      <c r="A173" s="121"/>
      <c r="B173" s="121" t="s">
        <v>400</v>
      </c>
      <c r="C173" s="121"/>
      <c r="D173" s="370"/>
      <c r="E173" s="122"/>
      <c r="F173" s="371"/>
      <c r="H173" s="123"/>
      <c r="N173" s="130"/>
      <c r="O173" s="130"/>
      <c r="P173" s="121"/>
      <c r="Q173" s="124"/>
      <c r="R173" s="125"/>
    </row>
    <row r="174" spans="1:20" ht="14.4">
      <c r="A174" s="121"/>
      <c r="B174" s="121" t="s">
        <v>400</v>
      </c>
      <c r="C174" s="121"/>
      <c r="D174" s="370"/>
      <c r="E174" s="122"/>
      <c r="F174" s="371"/>
      <c r="H174" s="123"/>
      <c r="N174" s="130"/>
      <c r="O174" s="130"/>
      <c r="P174" s="121"/>
      <c r="Q174" s="124"/>
      <c r="R174" s="125"/>
    </row>
    <row r="175" spans="1:20" ht="14.4">
      <c r="A175" s="121"/>
      <c r="B175" s="121" t="s">
        <v>400</v>
      </c>
      <c r="C175" s="121"/>
      <c r="D175" s="370"/>
      <c r="E175" s="122"/>
      <c r="F175" s="371"/>
      <c r="H175" s="123"/>
      <c r="N175" s="130"/>
      <c r="O175" s="130"/>
      <c r="P175" s="121"/>
      <c r="Q175" s="124"/>
      <c r="R175" s="125"/>
    </row>
    <row r="176" spans="1:20" ht="14.4">
      <c r="A176" s="121"/>
      <c r="B176" s="121" t="s">
        <v>400</v>
      </c>
      <c r="C176" s="121"/>
      <c r="D176" s="370"/>
      <c r="E176" s="122"/>
      <c r="F176" s="371"/>
      <c r="H176" s="123"/>
      <c r="N176" s="130"/>
      <c r="O176" s="130"/>
      <c r="P176" s="121"/>
      <c r="Q176" s="124"/>
      <c r="R176" s="125"/>
    </row>
    <row r="177" spans="1:18" ht="14.4">
      <c r="A177" s="121"/>
      <c r="B177" s="121" t="s">
        <v>400</v>
      </c>
      <c r="C177" s="121"/>
      <c r="D177" s="370"/>
      <c r="E177" s="122"/>
      <c r="F177" s="371"/>
      <c r="H177" s="123"/>
      <c r="N177" s="130"/>
      <c r="O177" s="130"/>
      <c r="P177" s="121"/>
      <c r="Q177" s="124"/>
      <c r="R177" s="125"/>
    </row>
    <row r="178" spans="1:18" ht="14.4">
      <c r="A178" s="121"/>
      <c r="B178" s="121" t="s">
        <v>400</v>
      </c>
      <c r="C178" s="121"/>
      <c r="D178" s="370"/>
      <c r="E178" s="122"/>
      <c r="F178" s="371"/>
      <c r="H178" s="123"/>
      <c r="N178" s="130"/>
      <c r="O178" s="130"/>
      <c r="P178" s="121"/>
      <c r="Q178" s="124"/>
      <c r="R178" s="125"/>
    </row>
    <row r="179" spans="1:18" ht="14.4">
      <c r="A179" s="121"/>
      <c r="B179" s="121" t="s">
        <v>400</v>
      </c>
      <c r="C179" s="121"/>
      <c r="D179" s="370"/>
      <c r="E179" s="122"/>
      <c r="F179" s="371"/>
      <c r="H179" s="123"/>
      <c r="N179" s="130"/>
      <c r="O179" s="130"/>
      <c r="P179" s="121"/>
      <c r="Q179" s="124"/>
      <c r="R179" s="125"/>
    </row>
    <row r="180" spans="1:18" ht="14.4">
      <c r="A180" s="121"/>
      <c r="B180" s="121" t="s">
        <v>400</v>
      </c>
      <c r="C180" s="121"/>
      <c r="D180" s="370"/>
      <c r="E180" s="122"/>
      <c r="F180" s="371"/>
      <c r="H180" s="123"/>
      <c r="N180" s="130"/>
      <c r="O180" s="130"/>
      <c r="P180" s="121"/>
      <c r="Q180" s="124"/>
      <c r="R180" s="125"/>
    </row>
    <row r="181" spans="1:18" ht="14.4">
      <c r="A181" s="121"/>
      <c r="B181" s="121" t="s">
        <v>400</v>
      </c>
      <c r="C181" s="121"/>
      <c r="D181" s="370"/>
      <c r="E181" s="122"/>
      <c r="F181" s="371"/>
      <c r="H181" s="123"/>
      <c r="N181" s="130"/>
      <c r="O181" s="130"/>
      <c r="P181" s="121"/>
      <c r="Q181" s="124"/>
      <c r="R181" s="125"/>
    </row>
    <row r="182" spans="1:18" ht="14.4">
      <c r="A182" s="121"/>
      <c r="B182" s="121" t="s">
        <v>400</v>
      </c>
      <c r="C182" s="121"/>
      <c r="D182" s="370"/>
      <c r="E182" s="122"/>
      <c r="F182" s="371"/>
      <c r="H182" s="123"/>
      <c r="N182" s="130"/>
      <c r="O182" s="130"/>
      <c r="P182" s="121"/>
      <c r="Q182" s="124"/>
      <c r="R182" s="125"/>
    </row>
    <row r="183" spans="1:18" ht="14.4">
      <c r="A183" s="121"/>
      <c r="B183" s="121" t="s">
        <v>400</v>
      </c>
      <c r="C183" s="121"/>
      <c r="D183" s="370"/>
      <c r="E183" s="122"/>
      <c r="F183" s="371"/>
      <c r="H183" s="123"/>
      <c r="N183" s="130"/>
      <c r="O183" s="130"/>
      <c r="P183" s="121"/>
      <c r="Q183" s="124"/>
      <c r="R183" s="125"/>
    </row>
    <row r="184" spans="1:18" ht="14.4">
      <c r="A184" s="121"/>
      <c r="B184" s="121" t="s">
        <v>400</v>
      </c>
      <c r="C184" s="121"/>
      <c r="D184" s="370"/>
      <c r="E184" s="122"/>
      <c r="F184" s="371"/>
      <c r="H184" s="123"/>
      <c r="N184" s="130"/>
      <c r="O184" s="130"/>
      <c r="P184" s="121"/>
      <c r="Q184" s="124"/>
      <c r="R184" s="125"/>
    </row>
    <row r="185" spans="1:18" ht="14.4">
      <c r="A185" s="121"/>
      <c r="B185" s="121" t="s">
        <v>400</v>
      </c>
      <c r="C185" s="121"/>
      <c r="D185" s="370"/>
      <c r="E185" s="122"/>
      <c r="F185" s="371"/>
      <c r="H185" s="123"/>
      <c r="P185" s="121"/>
      <c r="Q185" s="124"/>
      <c r="R185" s="125"/>
    </row>
    <row r="186" spans="1:18" ht="14.4">
      <c r="A186" s="121"/>
      <c r="B186" s="121" t="s">
        <v>400</v>
      </c>
      <c r="C186" s="121"/>
      <c r="D186" s="370"/>
      <c r="E186" s="122"/>
      <c r="F186" s="371"/>
      <c r="H186" s="123"/>
      <c r="P186" s="121"/>
      <c r="Q186" s="124"/>
      <c r="R186" s="125"/>
    </row>
    <row r="187" spans="1:18" ht="14.4">
      <c r="A187" s="121"/>
      <c r="B187" s="121" t="s">
        <v>400</v>
      </c>
      <c r="C187" s="121"/>
      <c r="D187" s="370"/>
      <c r="E187" s="122"/>
      <c r="F187" s="371"/>
      <c r="H187" s="123"/>
      <c r="P187" s="121"/>
      <c r="Q187" s="124"/>
      <c r="R187" s="125"/>
    </row>
    <row r="188" spans="1:18" ht="14.4">
      <c r="A188" s="121"/>
      <c r="B188" s="121" t="s">
        <v>400</v>
      </c>
      <c r="C188" s="121"/>
      <c r="D188" s="370"/>
      <c r="E188" s="122"/>
      <c r="F188" s="371"/>
      <c r="H188" s="123"/>
      <c r="P188" s="121"/>
      <c r="Q188" s="124"/>
      <c r="R188" s="125"/>
    </row>
    <row r="189" spans="1:18" ht="14.4">
      <c r="A189" s="121"/>
      <c r="B189" s="121" t="s">
        <v>400</v>
      </c>
      <c r="C189" s="121"/>
      <c r="D189" s="370"/>
      <c r="E189" s="122"/>
      <c r="F189" s="371"/>
      <c r="H189" s="123"/>
      <c r="P189" s="121"/>
      <c r="Q189" s="124"/>
      <c r="R189" s="125"/>
    </row>
    <row r="190" spans="1:18" ht="14.4">
      <c r="A190" s="121"/>
      <c r="B190" s="121" t="s">
        <v>400</v>
      </c>
      <c r="C190" s="121"/>
      <c r="D190" s="370"/>
      <c r="E190" s="122"/>
      <c r="F190" s="371"/>
      <c r="H190" s="123"/>
      <c r="P190" s="121"/>
      <c r="Q190" s="124"/>
      <c r="R190" s="125"/>
    </row>
    <row r="191" spans="1:18" ht="14.4">
      <c r="A191" s="121"/>
      <c r="B191" s="121" t="s">
        <v>400</v>
      </c>
      <c r="C191" s="121"/>
      <c r="D191" s="370"/>
      <c r="E191" s="122"/>
      <c r="F191" s="371"/>
      <c r="H191" s="123"/>
      <c r="P191" s="121"/>
      <c r="Q191" s="124"/>
      <c r="R191" s="125"/>
    </row>
    <row r="192" spans="1:18" ht="14.4">
      <c r="A192" s="121"/>
      <c r="B192" s="121" t="s">
        <v>400</v>
      </c>
      <c r="C192" s="121"/>
      <c r="D192" s="370"/>
      <c r="E192" s="122"/>
      <c r="F192" s="371"/>
      <c r="H192" s="123"/>
      <c r="P192" s="121"/>
      <c r="Q192" s="124"/>
      <c r="R192" s="125"/>
    </row>
    <row r="193" spans="4:8" ht="14.4">
      <c r="D193" s="370"/>
      <c r="E193" s="122"/>
      <c r="F193" s="371"/>
      <c r="H193" s="123"/>
    </row>
    <row r="194" spans="4:8" ht="14.4">
      <c r="D194" s="370"/>
      <c r="E194" s="122"/>
      <c r="F194" s="371"/>
      <c r="H194" s="123"/>
    </row>
    <row r="195" spans="4:8" ht="14.4">
      <c r="D195" s="370"/>
      <c r="E195" s="122"/>
      <c r="F195" s="371"/>
      <c r="H195" s="123"/>
    </row>
    <row r="196" spans="4:8" ht="14.4">
      <c r="D196" s="370"/>
      <c r="E196" s="122"/>
      <c r="F196" s="371"/>
      <c r="H196" s="123"/>
    </row>
    <row r="197" spans="4:8" ht="14.4">
      <c r="D197" s="370"/>
      <c r="E197" s="122"/>
      <c r="F197" s="371"/>
      <c r="H197" s="123"/>
    </row>
    <row r="198" spans="4:8" ht="14.4">
      <c r="D198" s="370"/>
      <c r="E198" s="122"/>
      <c r="F198" s="371"/>
      <c r="H198" s="123"/>
    </row>
    <row r="199" spans="4:8" ht="14.4">
      <c r="D199" s="370"/>
      <c r="E199" s="122"/>
      <c r="F199" s="371"/>
      <c r="H199" s="123"/>
    </row>
    <row r="200" spans="4:8" ht="14.4">
      <c r="D200" s="370"/>
      <c r="E200" s="122"/>
      <c r="F200" s="371"/>
      <c r="H200" s="123"/>
    </row>
    <row r="201" spans="4:8" ht="14.4">
      <c r="D201" s="370"/>
      <c r="E201" s="122"/>
      <c r="F201" s="371"/>
      <c r="H201" s="123"/>
    </row>
    <row r="202" spans="4:8" ht="14.4">
      <c r="D202" s="370"/>
      <c r="E202" s="122"/>
      <c r="F202" s="371"/>
      <c r="H202" s="123"/>
    </row>
    <row r="203" spans="4:8" ht="14.4">
      <c r="D203" s="370"/>
      <c r="E203" s="122"/>
      <c r="F203" s="371"/>
      <c r="H203" s="123"/>
    </row>
    <row r="204" spans="4:8" ht="14.4">
      <c r="D204" s="370"/>
      <c r="E204" s="122"/>
      <c r="F204" s="371"/>
      <c r="H204" s="123"/>
    </row>
    <row r="205" spans="4:8" ht="14.4">
      <c r="D205" s="370"/>
      <c r="E205" s="122"/>
      <c r="F205" s="371"/>
      <c r="H205" s="123"/>
    </row>
    <row r="206" spans="4:8" ht="14.4">
      <c r="D206" s="370"/>
      <c r="E206" s="122"/>
      <c r="F206" s="371"/>
      <c r="H206" s="123"/>
    </row>
    <row r="207" spans="4:8" ht="14.4">
      <c r="D207" s="370"/>
      <c r="E207" s="122"/>
      <c r="F207" s="371"/>
      <c r="H207" s="123"/>
    </row>
    <row r="208" spans="4:8" ht="14.4">
      <c r="D208" s="370"/>
      <c r="E208" s="122"/>
      <c r="F208" s="371"/>
      <c r="H208" s="123"/>
    </row>
    <row r="209" spans="4:8" ht="14.4">
      <c r="D209" s="370"/>
      <c r="E209" s="122"/>
      <c r="F209" s="371"/>
      <c r="H209" s="123"/>
    </row>
    <row r="210" spans="4:8" ht="14.4">
      <c r="D210" s="370"/>
      <c r="E210" s="122"/>
      <c r="F210" s="371"/>
      <c r="H210" s="123"/>
    </row>
    <row r="211" spans="4:8" ht="14.4">
      <c r="D211" s="370"/>
      <c r="E211" s="122"/>
      <c r="F211" s="371"/>
      <c r="H211" s="123"/>
    </row>
    <row r="212" spans="4:8" ht="14.4">
      <c r="D212" s="370"/>
      <c r="E212" s="122"/>
      <c r="F212" s="371"/>
      <c r="H212" s="123"/>
    </row>
    <row r="213" spans="4:8" ht="14.4">
      <c r="D213" s="370"/>
      <c r="E213" s="122"/>
      <c r="F213" s="371"/>
      <c r="H213" s="123"/>
    </row>
    <row r="214" spans="4:8" ht="14.4">
      <c r="D214" s="370"/>
      <c r="E214" s="122"/>
      <c r="F214" s="371"/>
      <c r="H214" s="123"/>
    </row>
    <row r="215" spans="4:8" ht="14.4">
      <c r="D215" s="370"/>
      <c r="E215" s="122"/>
      <c r="F215" s="371"/>
      <c r="H215" s="123"/>
    </row>
    <row r="216" spans="4:8" ht="14.4">
      <c r="D216" s="370"/>
      <c r="E216" s="122"/>
      <c r="F216" s="371"/>
      <c r="H216" s="123"/>
    </row>
    <row r="217" spans="4:8" ht="14.4">
      <c r="D217" s="370"/>
      <c r="E217" s="122"/>
      <c r="F217" s="371"/>
      <c r="H217" s="123"/>
    </row>
    <row r="218" spans="4:8" ht="14.4">
      <c r="D218" s="370"/>
      <c r="E218" s="122"/>
      <c r="F218" s="371"/>
      <c r="H218" s="123"/>
    </row>
    <row r="219" spans="4:8" ht="14.4">
      <c r="D219" s="370"/>
      <c r="E219" s="122"/>
      <c r="F219" s="371"/>
      <c r="H219" s="123"/>
    </row>
    <row r="220" spans="4:8" ht="14.4">
      <c r="D220" s="370"/>
      <c r="E220" s="122"/>
      <c r="F220" s="371"/>
      <c r="H220" s="123"/>
    </row>
    <row r="221" spans="4:8" ht="14.4">
      <c r="D221" s="370"/>
      <c r="E221" s="122"/>
      <c r="F221" s="371"/>
      <c r="H221" s="123"/>
    </row>
    <row r="222" spans="4:8" ht="14.4">
      <c r="D222" s="370"/>
      <c r="E222" s="122"/>
      <c r="F222" s="371"/>
      <c r="H222" s="123"/>
    </row>
    <row r="223" spans="4:8" ht="14.4">
      <c r="D223" s="370"/>
      <c r="E223" s="122"/>
      <c r="F223" s="371"/>
      <c r="H223" s="123"/>
    </row>
    <row r="224" spans="4:8" ht="14.4">
      <c r="D224" s="370"/>
      <c r="E224" s="122"/>
      <c r="F224" s="371"/>
      <c r="H224" s="123"/>
    </row>
    <row r="225" spans="4:8" ht="14.4">
      <c r="D225" s="370"/>
      <c r="E225" s="122"/>
      <c r="F225" s="371"/>
      <c r="H225" s="123"/>
    </row>
    <row r="226" spans="4:8" ht="14.4">
      <c r="D226" s="370"/>
      <c r="E226" s="122"/>
      <c r="F226" s="371"/>
      <c r="H226" s="123"/>
    </row>
    <row r="227" spans="4:8" ht="14.4">
      <c r="D227" s="370"/>
      <c r="E227" s="122"/>
      <c r="F227" s="371"/>
      <c r="H227" s="123"/>
    </row>
    <row r="228" spans="4:8" ht="14.4">
      <c r="D228" s="370"/>
      <c r="E228" s="122"/>
      <c r="F228" s="371"/>
      <c r="H228" s="123"/>
    </row>
    <row r="229" spans="4:8" ht="14.4">
      <c r="D229" s="370"/>
      <c r="E229" s="122"/>
      <c r="F229" s="371"/>
      <c r="H229" s="123"/>
    </row>
    <row r="230" spans="4:8" ht="14.4">
      <c r="D230" s="370"/>
      <c r="E230" s="122"/>
      <c r="F230" s="371"/>
      <c r="H230" s="123"/>
    </row>
    <row r="231" spans="4:8" ht="14.4">
      <c r="D231" s="370"/>
      <c r="E231" s="122"/>
      <c r="F231" s="371"/>
      <c r="H231" s="123"/>
    </row>
    <row r="232" spans="4:8" ht="14.4">
      <c r="D232" s="370"/>
      <c r="E232" s="122"/>
      <c r="F232" s="371"/>
      <c r="H232" s="123"/>
    </row>
    <row r="233" spans="4:8" ht="14.4">
      <c r="D233" s="370"/>
      <c r="E233" s="122"/>
      <c r="F233" s="371"/>
      <c r="H233" s="123"/>
    </row>
    <row r="234" spans="4:8" ht="14.4">
      <c r="D234" s="370"/>
      <c r="E234" s="122"/>
      <c r="F234" s="371"/>
      <c r="H234" s="123"/>
    </row>
    <row r="235" spans="4:8" ht="14.4">
      <c r="D235" s="370"/>
      <c r="E235" s="122"/>
      <c r="F235" s="371"/>
      <c r="H235" s="123"/>
    </row>
    <row r="236" spans="4:8" ht="14.4">
      <c r="D236" s="370"/>
      <c r="E236" s="122"/>
      <c r="F236" s="371"/>
      <c r="H236" s="123"/>
    </row>
    <row r="237" spans="4:8" ht="14.4">
      <c r="D237" s="370"/>
      <c r="E237" s="122"/>
      <c r="F237" s="371"/>
      <c r="H237" s="123"/>
    </row>
    <row r="238" spans="4:8" ht="14.4">
      <c r="D238" s="370"/>
      <c r="E238" s="122"/>
      <c r="F238" s="371"/>
      <c r="H238" s="123"/>
    </row>
    <row r="239" spans="4:8" ht="14.4">
      <c r="D239" s="370"/>
      <c r="E239" s="122"/>
      <c r="F239" s="371"/>
      <c r="H239" s="123"/>
    </row>
    <row r="240" spans="4:8" ht="14.4">
      <c r="D240" s="370"/>
      <c r="E240" s="122"/>
      <c r="F240" s="371"/>
      <c r="H240" s="123"/>
    </row>
    <row r="241" spans="4:8" ht="14.4">
      <c r="D241" s="370"/>
      <c r="E241" s="122"/>
      <c r="F241" s="371"/>
      <c r="H241" s="123"/>
    </row>
    <row r="242" spans="4:8" ht="14.4">
      <c r="D242" s="370"/>
      <c r="E242" s="122"/>
      <c r="F242" s="371"/>
      <c r="H242" s="123"/>
    </row>
    <row r="243" spans="4:8" ht="14.4">
      <c r="D243" s="370"/>
      <c r="E243" s="122"/>
      <c r="F243" s="371"/>
      <c r="H243" s="123"/>
    </row>
    <row r="244" spans="4:8" ht="14.4">
      <c r="D244" s="370"/>
      <c r="E244" s="122"/>
      <c r="F244" s="371"/>
      <c r="H244" s="123"/>
    </row>
    <row r="245" spans="4:8" ht="14.4">
      <c r="D245" s="370"/>
      <c r="E245" s="122"/>
      <c r="F245" s="371"/>
      <c r="H245" s="123"/>
    </row>
    <row r="246" spans="4:8" ht="14.4">
      <c r="D246" s="370"/>
      <c r="E246" s="122"/>
      <c r="F246" s="371"/>
      <c r="H246" s="123"/>
    </row>
    <row r="247" spans="4:8" ht="14.4">
      <c r="D247" s="370"/>
      <c r="E247" s="122"/>
      <c r="F247" s="371"/>
      <c r="H247" s="123"/>
    </row>
    <row r="248" spans="4:8" ht="14.4">
      <c r="D248" s="370"/>
      <c r="E248" s="122"/>
      <c r="F248" s="371"/>
      <c r="H248" s="123"/>
    </row>
    <row r="249" spans="4:8" ht="14.4">
      <c r="D249" s="370"/>
      <c r="E249" s="122"/>
      <c r="F249" s="371"/>
      <c r="H249" s="123"/>
    </row>
    <row r="250" spans="4:8" ht="14.4">
      <c r="D250" s="370"/>
      <c r="E250" s="122"/>
      <c r="F250" s="371"/>
      <c r="H250" s="123"/>
    </row>
    <row r="251" spans="4:8" ht="14.4">
      <c r="D251" s="370"/>
      <c r="E251" s="122"/>
      <c r="F251" s="371"/>
      <c r="H251" s="123"/>
    </row>
    <row r="252" spans="4:8" ht="14.4">
      <c r="D252" s="370"/>
      <c r="E252" s="122"/>
      <c r="F252" s="371"/>
      <c r="H252" s="123"/>
    </row>
    <row r="253" spans="4:8" ht="14.4">
      <c r="D253" s="370"/>
      <c r="E253" s="122"/>
      <c r="F253" s="371"/>
      <c r="H253" s="123"/>
    </row>
    <row r="254" spans="4:8" ht="14.4">
      <c r="D254" s="370"/>
      <c r="E254" s="122"/>
      <c r="F254" s="371"/>
      <c r="H254" s="123"/>
    </row>
    <row r="255" spans="4:8" ht="14.4">
      <c r="D255" s="370"/>
      <c r="E255" s="122"/>
      <c r="F255" s="371"/>
      <c r="H255" s="123"/>
    </row>
    <row r="256" spans="4:8" ht="14.4">
      <c r="D256" s="370"/>
      <c r="E256" s="122"/>
      <c r="F256" s="371"/>
      <c r="H256" s="123"/>
    </row>
    <row r="257" spans="4:8" ht="14.4">
      <c r="D257" s="370"/>
      <c r="E257" s="122"/>
      <c r="F257" s="371"/>
      <c r="H257" s="123"/>
    </row>
    <row r="258" spans="4:8" ht="14.4">
      <c r="D258" s="370"/>
      <c r="E258" s="122"/>
      <c r="F258" s="371"/>
      <c r="H258" s="123"/>
    </row>
    <row r="259" spans="4:8" ht="14.4">
      <c r="D259" s="370"/>
      <c r="E259" s="122"/>
      <c r="F259" s="371"/>
      <c r="H259" s="123"/>
    </row>
    <row r="260" spans="4:8" ht="14.4">
      <c r="D260" s="370"/>
      <c r="E260" s="122"/>
      <c r="F260" s="371"/>
      <c r="H260" s="123"/>
    </row>
    <row r="261" spans="4:8" ht="14.4">
      <c r="D261" s="370"/>
      <c r="E261" s="122"/>
      <c r="F261" s="371"/>
      <c r="H261" s="123"/>
    </row>
    <row r="262" spans="4:8" ht="14.4">
      <c r="D262" s="370"/>
      <c r="E262" s="122"/>
      <c r="F262" s="371"/>
      <c r="H262" s="123"/>
    </row>
    <row r="263" spans="4:8" ht="14.4">
      <c r="D263" s="370"/>
      <c r="E263" s="122"/>
      <c r="F263" s="371"/>
      <c r="H263" s="123"/>
    </row>
    <row r="264" spans="4:8" ht="14.4">
      <c r="D264" s="370"/>
      <c r="E264" s="122"/>
      <c r="F264" s="371"/>
      <c r="H264" s="123"/>
    </row>
    <row r="265" spans="4:8" ht="14.4">
      <c r="D265" s="370"/>
      <c r="E265" s="122"/>
      <c r="F265" s="371"/>
      <c r="H265" s="123"/>
    </row>
    <row r="266" spans="4:8" ht="14.4">
      <c r="D266" s="370"/>
      <c r="E266" s="122"/>
      <c r="F266" s="371"/>
      <c r="H266" s="123"/>
    </row>
    <row r="267" spans="4:8" ht="14.4">
      <c r="D267" s="370"/>
      <c r="E267" s="122"/>
      <c r="F267" s="371"/>
      <c r="H267" s="123"/>
    </row>
    <row r="268" spans="4:8" ht="14.4">
      <c r="D268" s="370"/>
      <c r="E268" s="122"/>
      <c r="F268" s="371"/>
      <c r="H268" s="123"/>
    </row>
    <row r="269" spans="4:8" ht="14.4">
      <c r="D269" s="370"/>
      <c r="E269" s="122"/>
      <c r="F269" s="371"/>
      <c r="H269" s="123"/>
    </row>
    <row r="270" spans="4:8" ht="14.4">
      <c r="D270" s="370"/>
      <c r="E270" s="122"/>
      <c r="F270" s="371"/>
      <c r="H270" s="123"/>
    </row>
    <row r="271" spans="4:8" ht="14.4">
      <c r="D271" s="370"/>
      <c r="E271" s="122"/>
      <c r="F271" s="371"/>
      <c r="H271" s="123"/>
    </row>
    <row r="272" spans="4:8" ht="14.4">
      <c r="D272" s="370"/>
      <c r="E272" s="122"/>
      <c r="F272" s="371"/>
      <c r="H272" s="123"/>
    </row>
    <row r="273" spans="4:8" ht="14.4">
      <c r="D273" s="370"/>
      <c r="E273" s="122"/>
      <c r="F273" s="371"/>
      <c r="H273" s="123"/>
    </row>
    <row r="274" spans="4:8" ht="14.4">
      <c r="D274" s="370"/>
      <c r="E274" s="122"/>
      <c r="F274" s="371"/>
      <c r="H274" s="123"/>
    </row>
    <row r="275" spans="4:8" ht="14.4">
      <c r="D275" s="370"/>
      <c r="E275" s="122"/>
      <c r="F275" s="371"/>
      <c r="H275" s="123"/>
    </row>
    <row r="276" spans="4:8" ht="14.4">
      <c r="D276" s="370"/>
      <c r="E276" s="122"/>
      <c r="F276" s="371"/>
      <c r="H276" s="123"/>
    </row>
    <row r="277" spans="4:8" ht="14.4">
      <c r="D277" s="370"/>
      <c r="E277" s="122"/>
      <c r="F277" s="371"/>
      <c r="H277" s="123"/>
    </row>
    <row r="278" spans="4:8" ht="14.4">
      <c r="D278" s="370"/>
      <c r="E278" s="122"/>
      <c r="F278" s="371"/>
      <c r="H278" s="123"/>
    </row>
    <row r="279" spans="4:8" ht="14.4">
      <c r="D279" s="370"/>
      <c r="E279" s="122"/>
      <c r="F279" s="371"/>
      <c r="H279" s="123"/>
    </row>
    <row r="280" spans="4:8" ht="14.4">
      <c r="D280" s="370"/>
      <c r="E280" s="122"/>
      <c r="F280" s="371"/>
      <c r="H280" s="123"/>
    </row>
    <row r="281" spans="4:8" ht="14.4">
      <c r="D281" s="370"/>
      <c r="E281" s="122"/>
      <c r="F281" s="371"/>
      <c r="H281" s="123"/>
    </row>
    <row r="282" spans="4:8" ht="14.4">
      <c r="D282" s="370"/>
      <c r="E282" s="122"/>
      <c r="F282" s="371"/>
      <c r="H282" s="123"/>
    </row>
    <row r="283" spans="4:8" ht="14.4">
      <c r="D283" s="370"/>
      <c r="E283" s="122"/>
      <c r="F283" s="371"/>
      <c r="H283" s="123"/>
    </row>
    <row r="284" spans="4:8" ht="14.4">
      <c r="D284" s="370"/>
      <c r="E284" s="122"/>
      <c r="F284" s="371"/>
      <c r="H284" s="123"/>
    </row>
    <row r="285" spans="4:8" ht="14.4">
      <c r="D285" s="370"/>
      <c r="E285" s="122"/>
      <c r="F285" s="371"/>
      <c r="H285" s="123"/>
    </row>
    <row r="286" spans="4:8" ht="14.4">
      <c r="D286" s="370"/>
      <c r="E286" s="122"/>
      <c r="F286" s="371"/>
      <c r="H286" s="123"/>
    </row>
    <row r="287" spans="4:8" ht="14.4">
      <c r="D287" s="370"/>
      <c r="E287" s="122"/>
      <c r="F287" s="371"/>
      <c r="H287" s="123"/>
    </row>
    <row r="288" spans="4:8" ht="14.4">
      <c r="D288" s="370"/>
      <c r="E288" s="122"/>
      <c r="F288" s="371"/>
      <c r="H288" s="123"/>
    </row>
    <row r="289" spans="4:8" ht="14.4">
      <c r="D289" s="370"/>
      <c r="E289" s="122"/>
      <c r="F289" s="371"/>
      <c r="H289" s="123"/>
    </row>
    <row r="290" spans="4:8" ht="14.4">
      <c r="D290" s="370"/>
      <c r="E290" s="122"/>
      <c r="F290" s="371"/>
      <c r="H290" s="123"/>
    </row>
    <row r="291" spans="4:8" ht="14.4">
      <c r="D291" s="370"/>
      <c r="E291" s="122"/>
      <c r="F291" s="371"/>
      <c r="H291" s="123"/>
    </row>
    <row r="292" spans="4:8" ht="14.4">
      <c r="D292" s="370"/>
      <c r="E292" s="122"/>
      <c r="F292" s="371"/>
      <c r="H292" s="123"/>
    </row>
    <row r="293" spans="4:8" ht="14.4">
      <c r="D293" s="370"/>
      <c r="E293" s="122"/>
      <c r="F293" s="371"/>
      <c r="H293" s="123"/>
    </row>
    <row r="294" spans="4:8" ht="14.4">
      <c r="D294" s="370"/>
      <c r="E294" s="122"/>
      <c r="F294" s="371"/>
      <c r="H294" s="123"/>
    </row>
    <row r="295" spans="4:8" ht="14.4">
      <c r="D295" s="370"/>
      <c r="E295" s="122"/>
      <c r="F295" s="371"/>
      <c r="H295" s="123"/>
    </row>
    <row r="296" spans="4:8" ht="14.4">
      <c r="D296" s="370"/>
      <c r="E296" s="122"/>
      <c r="F296" s="371"/>
      <c r="H296" s="123"/>
    </row>
    <row r="297" spans="4:8" ht="14.4">
      <c r="D297" s="370"/>
      <c r="E297" s="122"/>
      <c r="F297" s="371"/>
      <c r="H297" s="123"/>
    </row>
    <row r="298" spans="4:8" ht="14.4">
      <c r="D298" s="370"/>
      <c r="E298" s="122"/>
      <c r="F298" s="371"/>
      <c r="H298" s="123"/>
    </row>
    <row r="299" spans="4:8" ht="14.4">
      <c r="D299" s="370"/>
      <c r="E299" s="122"/>
      <c r="F299" s="371"/>
      <c r="H299" s="123"/>
    </row>
    <row r="300" spans="4:8" ht="14.4">
      <c r="D300" s="370"/>
      <c r="E300" s="122"/>
      <c r="F300" s="371"/>
      <c r="H300" s="123"/>
    </row>
    <row r="301" spans="4:8" ht="14.4">
      <c r="D301" s="370"/>
      <c r="E301" s="122"/>
      <c r="F301" s="371"/>
      <c r="H301" s="123"/>
    </row>
    <row r="302" spans="4:8" ht="14.4">
      <c r="D302" s="370"/>
      <c r="E302" s="122"/>
      <c r="F302" s="371"/>
      <c r="H302" s="123"/>
    </row>
    <row r="303" spans="4:8" ht="14.4">
      <c r="D303" s="370"/>
      <c r="E303" s="122"/>
      <c r="F303" s="371"/>
      <c r="H303" s="123"/>
    </row>
    <row r="304" spans="4:8" ht="14.4">
      <c r="D304" s="370"/>
      <c r="E304" s="122"/>
      <c r="F304" s="371"/>
      <c r="H304" s="123"/>
    </row>
    <row r="305" spans="4:8" ht="14.4">
      <c r="D305" s="370"/>
      <c r="E305" s="122"/>
      <c r="F305" s="371"/>
      <c r="H305" s="123"/>
    </row>
    <row r="306" spans="4:8" ht="14.4">
      <c r="D306" s="370"/>
      <c r="E306" s="122"/>
      <c r="F306" s="371"/>
      <c r="H306" s="123"/>
    </row>
    <row r="307" spans="4:8" ht="14.4">
      <c r="D307" s="370"/>
      <c r="E307" s="122"/>
      <c r="F307" s="371"/>
      <c r="H307" s="123"/>
    </row>
    <row r="308" spans="4:8" ht="14.4">
      <c r="D308" s="370"/>
      <c r="E308" s="122"/>
      <c r="F308" s="371"/>
      <c r="H308" s="123"/>
    </row>
    <row r="309" spans="4:8" ht="14.4">
      <c r="D309" s="370"/>
      <c r="E309" s="122"/>
      <c r="F309" s="371"/>
      <c r="H309" s="123"/>
    </row>
    <row r="310" spans="4:8" ht="14.4">
      <c r="D310" s="370"/>
      <c r="E310" s="122"/>
      <c r="F310" s="371"/>
      <c r="H310" s="123"/>
    </row>
    <row r="311" spans="4:8" ht="14.4">
      <c r="D311" s="370"/>
      <c r="E311" s="122"/>
      <c r="F311" s="371"/>
      <c r="H311" s="123"/>
    </row>
    <row r="312" spans="4:8" ht="14.4">
      <c r="D312" s="370"/>
      <c r="E312" s="122"/>
      <c r="F312" s="371"/>
      <c r="H312" s="123"/>
    </row>
    <row r="313" spans="4:8" ht="14.4">
      <c r="D313" s="370"/>
      <c r="E313" s="122"/>
      <c r="F313" s="371"/>
      <c r="H313" s="123"/>
    </row>
    <row r="314" spans="4:8" ht="14.4">
      <c r="D314" s="370"/>
      <c r="E314" s="122"/>
      <c r="F314" s="371"/>
      <c r="H314" s="123"/>
    </row>
    <row r="315" spans="4:8" ht="14.4">
      <c r="D315" s="370"/>
      <c r="E315" s="122"/>
      <c r="F315" s="371"/>
      <c r="H315" s="123"/>
    </row>
    <row r="316" spans="4:8" ht="14.4">
      <c r="D316" s="370"/>
      <c r="E316" s="122"/>
      <c r="F316" s="371"/>
      <c r="H316" s="123"/>
    </row>
    <row r="317" spans="4:8" ht="14.4">
      <c r="D317" s="370"/>
      <c r="E317" s="122"/>
      <c r="F317" s="371"/>
      <c r="H317" s="123"/>
    </row>
    <row r="318" spans="4:8" ht="14.4">
      <c r="D318" s="370"/>
      <c r="E318" s="122"/>
      <c r="F318" s="371"/>
      <c r="H318" s="123"/>
    </row>
    <row r="319" spans="4:8" ht="14.4">
      <c r="D319" s="370"/>
      <c r="E319" s="122"/>
      <c r="F319" s="371"/>
      <c r="H319" s="123"/>
    </row>
    <row r="320" spans="4:8" ht="14.4">
      <c r="D320" s="370"/>
      <c r="E320" s="122"/>
      <c r="F320" s="371"/>
      <c r="H320" s="123"/>
    </row>
    <row r="321" spans="4:8" ht="14.4">
      <c r="D321" s="370"/>
      <c r="E321" s="122"/>
      <c r="F321" s="371"/>
      <c r="H321" s="123"/>
    </row>
    <row r="322" spans="4:8" ht="14.4">
      <c r="D322" s="370"/>
      <c r="E322" s="122"/>
      <c r="F322" s="371"/>
      <c r="H322" s="123"/>
    </row>
    <row r="323" spans="4:8" ht="14.4">
      <c r="D323" s="370"/>
      <c r="E323" s="122"/>
      <c r="F323" s="371"/>
      <c r="H323" s="123"/>
    </row>
    <row r="324" spans="4:8" ht="14.4">
      <c r="D324" s="370"/>
      <c r="E324" s="122"/>
      <c r="F324" s="371"/>
      <c r="H324" s="123"/>
    </row>
    <row r="325" spans="4:8" ht="14.4">
      <c r="D325" s="370"/>
      <c r="E325" s="122"/>
      <c r="F325" s="371"/>
      <c r="H325" s="123"/>
    </row>
    <row r="326" spans="4:8" ht="14.4">
      <c r="D326" s="370"/>
      <c r="E326" s="122"/>
      <c r="F326" s="371"/>
      <c r="H326" s="123"/>
    </row>
    <row r="327" spans="4:8" ht="14.4">
      <c r="D327" s="370"/>
      <c r="E327" s="122"/>
      <c r="F327" s="371"/>
      <c r="H327" s="123"/>
    </row>
    <row r="328" spans="4:8" ht="14.4">
      <c r="D328" s="370"/>
      <c r="E328" s="122"/>
      <c r="F328" s="371"/>
      <c r="H328" s="123"/>
    </row>
    <row r="329" spans="4:8" ht="14.4">
      <c r="D329" s="370"/>
      <c r="E329" s="122"/>
      <c r="F329" s="371"/>
      <c r="H329" s="123"/>
    </row>
    <row r="330" spans="4:8" ht="14.4">
      <c r="D330" s="370"/>
      <c r="E330" s="122"/>
      <c r="F330" s="371"/>
      <c r="H330" s="123"/>
    </row>
    <row r="331" spans="4:8" ht="14.4">
      <c r="D331" s="370"/>
      <c r="E331" s="122"/>
      <c r="F331" s="371"/>
      <c r="H331" s="123"/>
    </row>
    <row r="332" spans="4:8" ht="14.4">
      <c r="D332" s="370"/>
      <c r="E332" s="122"/>
      <c r="F332" s="371"/>
      <c r="H332" s="123"/>
    </row>
    <row r="333" spans="4:8" ht="14.4">
      <c r="D333" s="370"/>
      <c r="E333" s="122"/>
      <c r="F333" s="371"/>
      <c r="H333" s="123"/>
    </row>
    <row r="334" spans="4:8" ht="14.4">
      <c r="D334" s="370"/>
      <c r="E334" s="122"/>
      <c r="F334" s="371"/>
      <c r="H334" s="123"/>
    </row>
    <row r="335" spans="4:8" ht="14.4">
      <c r="D335" s="370"/>
      <c r="E335" s="122"/>
      <c r="F335" s="371"/>
      <c r="H335" s="123"/>
    </row>
    <row r="336" spans="4:8" ht="14.4">
      <c r="D336" s="370"/>
      <c r="E336" s="122"/>
      <c r="F336" s="371"/>
      <c r="H336" s="123"/>
    </row>
    <row r="337" spans="4:8" ht="14.4">
      <c r="D337" s="370"/>
      <c r="E337" s="122"/>
      <c r="F337" s="371"/>
      <c r="H337" s="123"/>
    </row>
    <row r="338" spans="4:8" ht="14.4">
      <c r="D338" s="370"/>
      <c r="E338" s="122"/>
      <c r="F338" s="371"/>
      <c r="H338" s="123"/>
    </row>
    <row r="339" spans="4:8" ht="14.4">
      <c r="D339" s="370"/>
      <c r="E339" s="122"/>
      <c r="F339" s="371"/>
      <c r="H339" s="123"/>
    </row>
    <row r="340" spans="4:8" ht="14.4">
      <c r="D340" s="370"/>
      <c r="E340" s="122"/>
      <c r="F340" s="371"/>
      <c r="H340" s="123"/>
    </row>
    <row r="341" spans="4:8" ht="14.4">
      <c r="D341" s="370"/>
      <c r="E341" s="122"/>
      <c r="F341" s="371"/>
      <c r="H341" s="123"/>
    </row>
    <row r="342" spans="4:8" ht="14.4">
      <c r="D342" s="370"/>
      <c r="E342" s="122"/>
      <c r="F342" s="371"/>
      <c r="H342" s="123"/>
    </row>
    <row r="343" spans="4:8" ht="14.4">
      <c r="D343" s="370"/>
      <c r="E343" s="122"/>
      <c r="F343" s="371"/>
      <c r="H343" s="123"/>
    </row>
    <row r="344" spans="4:8" ht="14.4">
      <c r="D344" s="370"/>
      <c r="E344" s="122"/>
      <c r="F344" s="371"/>
      <c r="H344" s="123"/>
    </row>
    <row r="345" spans="4:8" ht="14.4">
      <c r="D345" s="370"/>
      <c r="E345" s="122"/>
      <c r="F345" s="371"/>
      <c r="H345" s="123"/>
    </row>
    <row r="346" spans="4:8" ht="14.4">
      <c r="D346" s="370"/>
      <c r="E346" s="122"/>
      <c r="F346" s="371"/>
      <c r="H346" s="123"/>
    </row>
    <row r="347" spans="4:8" ht="14.4">
      <c r="D347" s="370"/>
      <c r="E347" s="122"/>
      <c r="F347" s="371"/>
      <c r="H347" s="123"/>
    </row>
    <row r="348" spans="4:8" ht="14.4">
      <c r="D348" s="370"/>
      <c r="E348" s="122"/>
      <c r="F348" s="371"/>
      <c r="H348" s="123"/>
    </row>
    <row r="349" spans="4:8" ht="14.4">
      <c r="D349" s="370"/>
      <c r="E349" s="122"/>
      <c r="F349" s="371"/>
      <c r="H349" s="123"/>
    </row>
    <row r="350" spans="4:8" ht="14.4">
      <c r="D350" s="370"/>
      <c r="E350" s="122"/>
      <c r="F350" s="371"/>
      <c r="H350" s="123"/>
    </row>
    <row r="351" spans="4:8" ht="14.4">
      <c r="D351" s="370"/>
      <c r="E351" s="122"/>
      <c r="F351" s="371"/>
      <c r="H351" s="123"/>
    </row>
    <row r="352" spans="4:8" ht="14.4">
      <c r="D352" s="370"/>
      <c r="E352" s="122"/>
      <c r="F352" s="371"/>
      <c r="H352" s="123"/>
    </row>
    <row r="353" spans="4:8" ht="14.4">
      <c r="D353" s="370"/>
      <c r="E353" s="122"/>
      <c r="F353" s="371"/>
      <c r="H353" s="123"/>
    </row>
    <row r="354" spans="4:8" ht="14.4">
      <c r="D354" s="370"/>
      <c r="E354" s="122"/>
      <c r="F354" s="371"/>
      <c r="H354" s="123"/>
    </row>
    <row r="355" spans="4:8" ht="14.4">
      <c r="D355" s="370"/>
      <c r="E355" s="122"/>
      <c r="F355" s="371"/>
      <c r="H355" s="123"/>
    </row>
    <row r="356" spans="4:8" ht="14.4">
      <c r="D356" s="370"/>
      <c r="E356" s="122"/>
      <c r="F356" s="371"/>
      <c r="H356" s="123"/>
    </row>
    <row r="357" spans="4:8" ht="14.4">
      <c r="D357" s="370"/>
      <c r="E357" s="122"/>
      <c r="F357" s="371"/>
      <c r="H357" s="123"/>
    </row>
    <row r="358" spans="4:8" ht="14.4">
      <c r="D358" s="370"/>
      <c r="E358" s="122"/>
      <c r="F358" s="371"/>
      <c r="H358" s="123"/>
    </row>
    <row r="359" spans="4:8" ht="14.4">
      <c r="D359" s="370"/>
      <c r="E359" s="122"/>
      <c r="F359" s="371"/>
      <c r="H359" s="123"/>
    </row>
    <row r="360" spans="4:8" ht="14.4">
      <c r="D360" s="370"/>
      <c r="E360" s="122"/>
      <c r="F360" s="371"/>
      <c r="H360" s="123"/>
    </row>
    <row r="361" spans="4:8" ht="14.4">
      <c r="D361" s="370"/>
      <c r="E361" s="122"/>
      <c r="F361" s="371"/>
      <c r="H361" s="123"/>
    </row>
    <row r="362" spans="4:8" ht="14.4">
      <c r="D362" s="370"/>
      <c r="E362" s="122"/>
      <c r="F362" s="371"/>
      <c r="H362" s="123"/>
    </row>
    <row r="363" spans="4:8" ht="14.4">
      <c r="D363" s="370"/>
      <c r="E363" s="122"/>
      <c r="F363" s="371"/>
      <c r="H363" s="123"/>
    </row>
    <row r="364" spans="4:8" ht="14.4">
      <c r="D364" s="370"/>
      <c r="E364" s="122"/>
      <c r="F364" s="371"/>
      <c r="H364" s="123"/>
    </row>
    <row r="365" spans="4:8" ht="14.4">
      <c r="D365" s="370"/>
      <c r="E365" s="122"/>
      <c r="F365" s="371"/>
      <c r="H365" s="123"/>
    </row>
    <row r="366" spans="4:8" ht="14.4">
      <c r="D366" s="370"/>
      <c r="E366" s="122"/>
      <c r="F366" s="371"/>
      <c r="H366" s="123"/>
    </row>
    <row r="367" spans="4:8" ht="14.4">
      <c r="D367" s="370"/>
      <c r="E367" s="122"/>
      <c r="F367" s="371"/>
      <c r="H367" s="123"/>
    </row>
    <row r="368" spans="4:8" ht="14.4">
      <c r="D368" s="370"/>
      <c r="E368" s="122"/>
      <c r="F368" s="371"/>
      <c r="H368" s="123"/>
    </row>
    <row r="369" spans="4:8" ht="14.4">
      <c r="D369" s="370"/>
      <c r="E369" s="122"/>
      <c r="F369" s="371"/>
      <c r="H369" s="123"/>
    </row>
    <row r="370" spans="4:8" ht="14.4">
      <c r="D370" s="370"/>
      <c r="E370" s="122"/>
      <c r="F370" s="371"/>
      <c r="H370" s="123"/>
    </row>
    <row r="371" spans="4:8" ht="14.4">
      <c r="D371" s="370"/>
      <c r="E371" s="122"/>
      <c r="F371" s="371"/>
      <c r="H371" s="123"/>
    </row>
    <row r="372" spans="4:8" ht="14.4">
      <c r="D372" s="370"/>
      <c r="E372" s="122"/>
      <c r="F372" s="371"/>
      <c r="H372" s="123"/>
    </row>
    <row r="373" spans="4:8" ht="14.4">
      <c r="D373" s="370"/>
      <c r="E373" s="122"/>
      <c r="F373" s="371"/>
      <c r="H373" s="123"/>
    </row>
    <row r="374" spans="4:8" ht="14.4">
      <c r="D374" s="370"/>
      <c r="E374" s="122"/>
      <c r="F374" s="371"/>
      <c r="H374" s="123"/>
    </row>
    <row r="375" spans="4:8" ht="14.4">
      <c r="D375" s="370"/>
      <c r="E375" s="122"/>
      <c r="F375" s="371"/>
      <c r="H375" s="123"/>
    </row>
    <row r="376" spans="4:8" ht="14.4">
      <c r="D376" s="370"/>
      <c r="E376" s="122"/>
      <c r="F376" s="371"/>
      <c r="H376" s="123"/>
    </row>
    <row r="377" spans="4:8" ht="14.4">
      <c r="D377" s="370"/>
      <c r="E377" s="122"/>
      <c r="F377" s="371"/>
      <c r="H377" s="123"/>
    </row>
    <row r="378" spans="4:8" ht="14.4">
      <c r="D378" s="370"/>
      <c r="E378" s="122"/>
      <c r="F378" s="371"/>
      <c r="H378" s="123"/>
    </row>
    <row r="379" spans="4:8" ht="14.4">
      <c r="D379" s="370"/>
      <c r="E379" s="122"/>
      <c r="F379" s="371"/>
      <c r="H379" s="123"/>
    </row>
    <row r="380" spans="4:8" ht="14.4">
      <c r="D380" s="370"/>
      <c r="E380" s="122"/>
      <c r="F380" s="371"/>
      <c r="H380" s="123"/>
    </row>
    <row r="381" spans="4:8" ht="14.4">
      <c r="D381" s="370"/>
      <c r="E381" s="122"/>
      <c r="F381" s="371"/>
      <c r="H381" s="123"/>
    </row>
    <row r="382" spans="4:8" ht="14.4">
      <c r="D382" s="370"/>
      <c r="E382" s="122"/>
      <c r="F382" s="371"/>
      <c r="H382" s="123"/>
    </row>
    <row r="383" spans="4:8" ht="14.4">
      <c r="D383" s="370"/>
      <c r="E383" s="122"/>
      <c r="F383" s="371"/>
      <c r="H383" s="123"/>
    </row>
    <row r="384" spans="4:8" ht="14.4">
      <c r="D384" s="370"/>
      <c r="E384" s="122"/>
      <c r="F384" s="371"/>
      <c r="H384" s="123"/>
    </row>
    <row r="385" spans="4:8" ht="14.4">
      <c r="D385" s="370"/>
      <c r="E385" s="122"/>
      <c r="F385" s="371"/>
      <c r="H385" s="123"/>
    </row>
    <row r="386" spans="4:8" ht="14.4">
      <c r="D386" s="370"/>
      <c r="E386" s="122"/>
      <c r="F386" s="371"/>
      <c r="H386" s="123"/>
    </row>
    <row r="387" spans="4:8" ht="14.4">
      <c r="D387" s="370"/>
      <c r="E387" s="122"/>
      <c r="F387" s="371"/>
      <c r="H387" s="123"/>
    </row>
    <row r="388" spans="4:8" ht="14.4">
      <c r="D388" s="370"/>
      <c r="E388" s="122"/>
      <c r="F388" s="371"/>
      <c r="H388" s="123"/>
    </row>
    <row r="389" spans="4:8" ht="14.4">
      <c r="D389" s="370"/>
      <c r="E389" s="122"/>
      <c r="F389" s="371"/>
      <c r="H389" s="123"/>
    </row>
    <row r="390" spans="4:8" ht="14.4">
      <c r="D390" s="370"/>
      <c r="E390" s="122"/>
      <c r="F390" s="371"/>
      <c r="H390" s="123"/>
    </row>
    <row r="391" spans="4:8" ht="14.4">
      <c r="D391" s="370"/>
      <c r="E391" s="122"/>
      <c r="F391" s="371"/>
      <c r="H391" s="123"/>
    </row>
    <row r="392" spans="4:8" ht="14.4">
      <c r="D392" s="370"/>
      <c r="E392" s="122"/>
      <c r="F392" s="371"/>
      <c r="H392" s="123"/>
    </row>
    <row r="393" spans="4:8" ht="14.4">
      <c r="D393" s="370"/>
      <c r="E393" s="122"/>
      <c r="F393" s="371"/>
      <c r="H393" s="123"/>
    </row>
    <row r="394" spans="4:8" ht="14.4">
      <c r="D394" s="370"/>
      <c r="E394" s="122"/>
      <c r="F394" s="371"/>
      <c r="H394" s="123"/>
    </row>
    <row r="395" spans="4:8" ht="14.4">
      <c r="D395" s="370"/>
      <c r="E395" s="122"/>
      <c r="F395" s="371"/>
      <c r="H395" s="123"/>
    </row>
    <row r="396" spans="4:8" ht="14.4">
      <c r="D396" s="370"/>
      <c r="E396" s="122"/>
      <c r="F396" s="371"/>
      <c r="H396" s="123"/>
    </row>
    <row r="397" spans="4:8" ht="14.4">
      <c r="D397" s="370"/>
      <c r="E397" s="122"/>
      <c r="F397" s="371"/>
      <c r="H397" s="123"/>
    </row>
    <row r="398" spans="4:8" ht="14.4">
      <c r="D398" s="370"/>
      <c r="E398" s="122"/>
      <c r="F398" s="371"/>
      <c r="H398" s="123"/>
    </row>
    <row r="399" spans="4:8" ht="14.4">
      <c r="D399" s="370"/>
      <c r="E399" s="122"/>
      <c r="F399" s="371"/>
      <c r="H399" s="123"/>
    </row>
    <row r="400" spans="4:8" ht="14.4">
      <c r="D400" s="370"/>
      <c r="E400" s="122"/>
      <c r="F400" s="371"/>
      <c r="H400" s="123"/>
    </row>
    <row r="401" spans="4:8" ht="14.4">
      <c r="D401" s="370"/>
      <c r="E401" s="122"/>
      <c r="F401" s="371"/>
      <c r="H401" s="123"/>
    </row>
    <row r="402" spans="4:8" ht="14.4">
      <c r="D402" s="370"/>
      <c r="E402" s="122"/>
      <c r="F402" s="371"/>
      <c r="H402" s="123"/>
    </row>
    <row r="403" spans="4:8" ht="14.4">
      <c r="D403" s="370"/>
      <c r="E403" s="122"/>
      <c r="F403" s="371"/>
      <c r="H403" s="123"/>
    </row>
    <row r="404" spans="4:8" ht="14.4">
      <c r="D404" s="370"/>
      <c r="E404" s="122"/>
      <c r="F404" s="371"/>
      <c r="H404" s="123"/>
    </row>
    <row r="405" spans="4:8" ht="14.4">
      <c r="D405" s="370"/>
      <c r="E405" s="122"/>
      <c r="F405" s="371"/>
      <c r="H405" s="123"/>
    </row>
    <row r="406" spans="4:8" ht="14.4">
      <c r="D406" s="370"/>
      <c r="E406" s="122"/>
      <c r="F406" s="371"/>
      <c r="H406" s="123"/>
    </row>
    <row r="407" spans="4:8" ht="14.4">
      <c r="D407" s="370"/>
      <c r="E407" s="122"/>
      <c r="F407" s="371"/>
      <c r="H407" s="123"/>
    </row>
    <row r="408" spans="4:8" ht="14.4">
      <c r="D408" s="370"/>
      <c r="E408" s="122"/>
      <c r="F408" s="371"/>
      <c r="H408" s="123"/>
    </row>
    <row r="409" spans="4:8" ht="14.4">
      <c r="D409" s="370"/>
      <c r="E409" s="122"/>
      <c r="F409" s="371"/>
      <c r="H409" s="123"/>
    </row>
    <row r="410" spans="4:8" ht="14.4">
      <c r="D410" s="370"/>
      <c r="E410" s="122"/>
      <c r="F410" s="371"/>
      <c r="H410" s="123"/>
    </row>
    <row r="411" spans="4:8" ht="14.4">
      <c r="D411" s="370"/>
      <c r="E411" s="122"/>
      <c r="F411" s="371"/>
      <c r="H411" s="123"/>
    </row>
    <row r="412" spans="4:8" ht="14.4">
      <c r="D412" s="370"/>
      <c r="E412" s="122"/>
      <c r="F412" s="371"/>
      <c r="H412" s="123"/>
    </row>
    <row r="413" spans="4:8" ht="14.4">
      <c r="D413" s="370"/>
      <c r="E413" s="122"/>
      <c r="F413" s="371"/>
      <c r="H413" s="123"/>
    </row>
    <row r="414" spans="4:8" ht="14.4">
      <c r="D414" s="370"/>
      <c r="E414" s="122"/>
      <c r="F414" s="371"/>
      <c r="H414" s="123"/>
    </row>
    <row r="415" spans="4:8" ht="14.4">
      <c r="D415" s="370"/>
      <c r="E415" s="122"/>
      <c r="F415" s="371"/>
      <c r="H415" s="123"/>
    </row>
    <row r="416" spans="4:8" ht="14.4">
      <c r="D416" s="370"/>
      <c r="E416" s="122"/>
      <c r="F416" s="371"/>
      <c r="H416" s="123"/>
    </row>
    <row r="417" spans="4:8" ht="14.4">
      <c r="D417" s="370"/>
      <c r="E417" s="122"/>
      <c r="F417" s="371"/>
      <c r="H417" s="123"/>
    </row>
    <row r="418" spans="4:8" ht="14.4">
      <c r="D418" s="370"/>
      <c r="E418" s="122"/>
      <c r="F418" s="371"/>
      <c r="H418" s="123"/>
    </row>
    <row r="419" spans="4:8" ht="14.4">
      <c r="D419" s="370"/>
      <c r="E419" s="122"/>
      <c r="F419" s="371"/>
      <c r="H419" s="123"/>
    </row>
    <row r="420" spans="4:8" ht="14.4">
      <c r="D420" s="370"/>
      <c r="E420" s="122"/>
      <c r="F420" s="371"/>
      <c r="H420" s="123"/>
    </row>
    <row r="421" spans="4:8" ht="14.4">
      <c r="D421" s="370"/>
      <c r="E421" s="122"/>
      <c r="F421" s="371"/>
      <c r="H421" s="123"/>
    </row>
    <row r="422" spans="4:8" ht="14.4">
      <c r="D422" s="370"/>
      <c r="E422" s="122"/>
      <c r="F422" s="371"/>
      <c r="H422" s="123"/>
    </row>
    <row r="423" spans="4:8" ht="14.4">
      <c r="D423" s="370"/>
      <c r="E423" s="122"/>
      <c r="F423" s="371"/>
      <c r="H423" s="123"/>
    </row>
    <row r="424" spans="4:8" ht="14.4">
      <c r="D424" s="370"/>
      <c r="E424" s="122"/>
      <c r="F424" s="371"/>
      <c r="H424" s="123"/>
    </row>
    <row r="425" spans="4:8" ht="14.4">
      <c r="D425" s="370"/>
      <c r="E425" s="122"/>
      <c r="F425" s="371"/>
      <c r="H425" s="123"/>
    </row>
    <row r="426" spans="4:8" ht="14.4">
      <c r="D426" s="370"/>
      <c r="E426" s="122"/>
      <c r="F426" s="371"/>
      <c r="H426" s="123"/>
    </row>
    <row r="427" spans="4:8" ht="14.4">
      <c r="D427" s="370"/>
      <c r="E427" s="122"/>
      <c r="F427" s="371"/>
      <c r="H427" s="123"/>
    </row>
    <row r="428" spans="4:8" ht="14.4">
      <c r="D428" s="370"/>
      <c r="E428" s="122"/>
      <c r="F428" s="371"/>
      <c r="H428" s="123"/>
    </row>
    <row r="429" spans="4:8" ht="14.4">
      <c r="D429" s="370"/>
      <c r="E429" s="122"/>
      <c r="F429" s="371"/>
      <c r="H429" s="123"/>
    </row>
    <row r="430" spans="4:8" ht="14.4">
      <c r="D430" s="370"/>
      <c r="E430" s="122"/>
      <c r="F430" s="371"/>
      <c r="H430" s="123"/>
    </row>
    <row r="431" spans="4:8" ht="14.4">
      <c r="D431" s="370"/>
      <c r="E431" s="122"/>
      <c r="F431" s="371"/>
      <c r="H431" s="123"/>
    </row>
    <row r="432" spans="4:8" ht="14.4">
      <c r="D432" s="370"/>
      <c r="E432" s="122"/>
      <c r="F432" s="371"/>
      <c r="H432" s="123"/>
    </row>
    <row r="433" spans="4:8" ht="14.4">
      <c r="D433" s="370"/>
      <c r="E433" s="122"/>
      <c r="F433" s="371"/>
      <c r="H433" s="123"/>
    </row>
    <row r="434" spans="4:8" ht="14.4">
      <c r="D434" s="370"/>
      <c r="E434" s="122"/>
      <c r="F434" s="371"/>
      <c r="H434" s="123"/>
    </row>
    <row r="435" spans="4:8" ht="14.4">
      <c r="D435" s="370"/>
      <c r="E435" s="122"/>
      <c r="F435" s="371"/>
      <c r="H435" s="123"/>
    </row>
    <row r="436" spans="4:8" ht="14.4">
      <c r="D436" s="370"/>
      <c r="E436" s="122"/>
      <c r="F436" s="371"/>
      <c r="H436" s="123"/>
    </row>
    <row r="437" spans="4:8" ht="14.4">
      <c r="D437" s="370"/>
      <c r="E437" s="122"/>
      <c r="F437" s="371"/>
      <c r="H437" s="123"/>
    </row>
    <row r="438" spans="4:8" ht="14.4">
      <c r="D438" s="370"/>
      <c r="E438" s="122"/>
      <c r="F438" s="371"/>
      <c r="H438" s="123"/>
    </row>
    <row r="439" spans="4:8" ht="14.4">
      <c r="D439" s="370"/>
      <c r="E439" s="122"/>
      <c r="F439" s="371"/>
      <c r="H439" s="123"/>
    </row>
    <row r="440" spans="4:8" ht="14.4">
      <c r="D440" s="370"/>
      <c r="E440" s="122"/>
      <c r="F440" s="371"/>
      <c r="H440" s="123"/>
    </row>
    <row r="441" spans="4:8" ht="14.4">
      <c r="D441" s="370"/>
      <c r="E441" s="122"/>
      <c r="F441" s="371"/>
      <c r="H441" s="123"/>
    </row>
    <row r="442" spans="4:8" ht="14.4">
      <c r="D442" s="370"/>
      <c r="E442" s="122"/>
      <c r="F442" s="371"/>
      <c r="H442" s="123"/>
    </row>
    <row r="443" spans="4:8" ht="14.4">
      <c r="D443" s="370"/>
      <c r="E443" s="122"/>
      <c r="F443" s="371"/>
      <c r="H443" s="123"/>
    </row>
    <row r="444" spans="4:8" ht="14.4">
      <c r="D444" s="370"/>
      <c r="E444" s="122"/>
      <c r="F444" s="371"/>
      <c r="H444" s="123"/>
    </row>
    <row r="445" spans="4:8" ht="14.4">
      <c r="D445" s="370"/>
      <c r="E445" s="122"/>
      <c r="F445" s="371"/>
      <c r="H445" s="123"/>
    </row>
    <row r="446" spans="4:8" ht="14.4">
      <c r="D446" s="370"/>
      <c r="E446" s="122"/>
      <c r="F446" s="371"/>
      <c r="H446" s="123"/>
    </row>
    <row r="447" spans="4:8" ht="14.4">
      <c r="D447" s="370"/>
      <c r="E447" s="122"/>
      <c r="F447" s="371"/>
      <c r="H447" s="123"/>
    </row>
    <row r="448" spans="4:8" ht="14.4">
      <c r="D448" s="370"/>
      <c r="E448" s="122"/>
      <c r="F448" s="371"/>
      <c r="H448" s="123"/>
    </row>
    <row r="449" spans="4:8" ht="14.4">
      <c r="D449" s="370"/>
      <c r="E449" s="122"/>
      <c r="F449" s="371"/>
      <c r="H449" s="123"/>
    </row>
    <row r="450" spans="4:8" ht="14.4">
      <c r="D450" s="370"/>
      <c r="E450" s="122"/>
      <c r="F450" s="371"/>
      <c r="H450" s="123"/>
    </row>
    <row r="451" spans="4:8" ht="14.4">
      <c r="D451" s="370"/>
      <c r="E451" s="122"/>
      <c r="F451" s="371"/>
      <c r="H451" s="123"/>
    </row>
    <row r="452" spans="4:8" ht="14.4">
      <c r="D452" s="370"/>
      <c r="E452" s="122"/>
      <c r="F452" s="371"/>
      <c r="H452" s="123"/>
    </row>
    <row r="453" spans="4:8" ht="14.4">
      <c r="D453" s="370"/>
      <c r="E453" s="122"/>
      <c r="F453" s="371"/>
      <c r="H453" s="123"/>
    </row>
    <row r="454" spans="4:8" ht="14.4">
      <c r="D454" s="370"/>
      <c r="E454" s="122"/>
      <c r="F454" s="371"/>
      <c r="H454" s="123"/>
    </row>
    <row r="455" spans="4:8" ht="14.4">
      <c r="D455" s="370"/>
      <c r="E455" s="122"/>
      <c r="F455" s="371"/>
      <c r="H455" s="123"/>
    </row>
    <row r="456" spans="4:8" ht="14.4">
      <c r="D456" s="370"/>
      <c r="E456" s="122"/>
      <c r="F456" s="371"/>
      <c r="H456" s="123"/>
    </row>
    <row r="457" spans="4:8" ht="14.4">
      <c r="D457" s="370"/>
      <c r="E457" s="122"/>
      <c r="F457" s="371"/>
      <c r="H457" s="123"/>
    </row>
    <row r="458" spans="4:8" ht="14.4">
      <c r="D458" s="370"/>
      <c r="E458" s="122"/>
      <c r="F458" s="371"/>
      <c r="H458" s="123"/>
    </row>
    <row r="459" spans="4:8" ht="14.4">
      <c r="D459" s="370"/>
      <c r="E459" s="122"/>
      <c r="F459" s="371"/>
      <c r="H459" s="123"/>
    </row>
    <row r="460" spans="4:8" ht="14.4">
      <c r="D460" s="370"/>
      <c r="E460" s="122"/>
      <c r="F460" s="371"/>
      <c r="H460" s="123"/>
    </row>
    <row r="461" spans="4:8" ht="14.4">
      <c r="D461" s="370"/>
      <c r="E461" s="122"/>
      <c r="F461" s="371"/>
      <c r="H461" s="123"/>
    </row>
    <row r="462" spans="4:8" ht="14.4">
      <c r="D462" s="370"/>
      <c r="E462" s="122"/>
      <c r="F462" s="371"/>
      <c r="H462" s="123"/>
    </row>
    <row r="463" spans="4:8" ht="14.4">
      <c r="D463" s="370"/>
      <c r="E463" s="122"/>
      <c r="F463" s="371"/>
      <c r="H463" s="123"/>
    </row>
    <row r="464" spans="4:8" ht="14.4">
      <c r="D464" s="370"/>
      <c r="E464" s="122"/>
      <c r="F464" s="371"/>
      <c r="H464" s="123"/>
    </row>
    <row r="465" spans="4:8" ht="14.4">
      <c r="D465" s="370"/>
      <c r="E465" s="122"/>
      <c r="F465" s="371"/>
      <c r="H465" s="123"/>
    </row>
    <row r="466" spans="4:8" ht="14.4">
      <c r="D466" s="370"/>
      <c r="E466" s="122"/>
      <c r="F466" s="371"/>
      <c r="H466" s="123"/>
    </row>
    <row r="467" spans="4:8" ht="14.4">
      <c r="D467" s="370"/>
      <c r="E467" s="122"/>
      <c r="F467" s="371"/>
      <c r="H467" s="123"/>
    </row>
    <row r="468" spans="4:8" ht="14.4">
      <c r="D468" s="370"/>
      <c r="E468" s="122"/>
      <c r="F468" s="371"/>
      <c r="H468" s="123"/>
    </row>
    <row r="469" spans="4:8" ht="14.4">
      <c r="D469" s="370"/>
      <c r="E469" s="122"/>
      <c r="F469" s="371"/>
      <c r="H469" s="123"/>
    </row>
    <row r="470" spans="4:8" ht="14.4">
      <c r="D470" s="370"/>
      <c r="E470" s="122"/>
      <c r="F470" s="371"/>
      <c r="H470" s="123"/>
    </row>
    <row r="471" spans="4:8" ht="14.4">
      <c r="D471" s="370"/>
      <c r="E471" s="122"/>
      <c r="F471" s="371"/>
      <c r="H471" s="123"/>
    </row>
    <row r="472" spans="4:8" ht="14.4">
      <c r="D472" s="370"/>
      <c r="E472" s="122"/>
      <c r="F472" s="371"/>
      <c r="H472" s="123"/>
    </row>
    <row r="473" spans="4:8" ht="14.4">
      <c r="D473" s="370"/>
      <c r="E473" s="122"/>
      <c r="F473" s="371"/>
      <c r="H473" s="123"/>
    </row>
    <row r="474" spans="4:8" ht="14.4">
      <c r="D474" s="370"/>
      <c r="E474" s="122"/>
      <c r="F474" s="371"/>
      <c r="H474" s="123"/>
    </row>
    <row r="475" spans="4:8" ht="14.4">
      <c r="D475" s="370"/>
      <c r="E475" s="122"/>
      <c r="F475" s="371"/>
      <c r="H475" s="123"/>
    </row>
    <row r="476" spans="4:8" ht="14.4">
      <c r="D476" s="370"/>
      <c r="E476" s="122"/>
      <c r="F476" s="371"/>
      <c r="H476" s="123"/>
    </row>
    <row r="477" spans="4:8" ht="14.4">
      <c r="D477" s="370"/>
      <c r="E477" s="122"/>
      <c r="F477" s="371"/>
      <c r="H477" s="123"/>
    </row>
    <row r="478" spans="4:8" ht="14.4">
      <c r="D478" s="370"/>
      <c r="E478" s="122"/>
      <c r="F478" s="371"/>
      <c r="H478" s="123"/>
    </row>
    <row r="479" spans="4:8" ht="14.4">
      <c r="D479" s="370"/>
      <c r="E479" s="122"/>
      <c r="F479" s="371"/>
      <c r="H479" s="123"/>
    </row>
    <row r="480" spans="4:8" ht="14.4">
      <c r="D480" s="370"/>
      <c r="E480" s="122"/>
      <c r="F480" s="371"/>
      <c r="H480" s="123"/>
    </row>
    <row r="481" spans="4:8" ht="14.4">
      <c r="D481" s="370"/>
      <c r="E481" s="122"/>
      <c r="F481" s="371"/>
      <c r="H481" s="123"/>
    </row>
    <row r="482" spans="4:8" ht="14.4">
      <c r="D482" s="370"/>
      <c r="E482" s="122"/>
      <c r="F482" s="371"/>
      <c r="H482" s="123"/>
    </row>
    <row r="483" spans="4:8" ht="14.4">
      <c r="D483" s="370"/>
      <c r="E483" s="122"/>
      <c r="F483" s="371"/>
      <c r="H483" s="123"/>
    </row>
    <row r="484" spans="4:8" ht="14.4">
      <c r="D484" s="370"/>
      <c r="E484" s="122"/>
      <c r="F484" s="371"/>
      <c r="H484" s="123"/>
    </row>
    <row r="485" spans="4:8" ht="14.4">
      <c r="D485" s="370"/>
      <c r="E485" s="122"/>
      <c r="F485" s="371"/>
      <c r="H485" s="123"/>
    </row>
    <row r="486" spans="4:8" ht="14.4">
      <c r="D486" s="370"/>
      <c r="E486" s="122"/>
      <c r="F486" s="371"/>
      <c r="H486" s="123"/>
    </row>
    <row r="487" spans="4:8" ht="14.4">
      <c r="D487" s="370"/>
      <c r="E487" s="122"/>
      <c r="F487" s="371"/>
      <c r="H487" s="123"/>
    </row>
    <row r="488" spans="4:8" ht="14.4">
      <c r="D488" s="370"/>
      <c r="E488" s="122"/>
      <c r="F488" s="371"/>
      <c r="H488" s="123"/>
    </row>
    <row r="489" spans="4:8" ht="14.4">
      <c r="D489" s="370"/>
      <c r="E489" s="122"/>
      <c r="F489" s="371"/>
      <c r="H489" s="123"/>
    </row>
    <row r="490" spans="4:8" ht="14.4">
      <c r="D490" s="370"/>
      <c r="E490" s="122"/>
      <c r="F490" s="371"/>
      <c r="H490" s="123"/>
    </row>
    <row r="491" spans="4:8" ht="14.4">
      <c r="D491" s="370"/>
      <c r="E491" s="122"/>
      <c r="F491" s="371"/>
      <c r="H491" s="123"/>
    </row>
    <row r="492" spans="4:8" ht="14.4">
      <c r="D492" s="370"/>
      <c r="E492" s="122"/>
      <c r="F492" s="371"/>
      <c r="H492" s="123"/>
    </row>
    <row r="493" spans="4:8" ht="14.4">
      <c r="D493" s="370"/>
      <c r="E493" s="122"/>
      <c r="F493" s="371"/>
      <c r="H493" s="123"/>
    </row>
    <row r="494" spans="4:8" ht="14.4">
      <c r="D494" s="370"/>
      <c r="E494" s="122"/>
      <c r="F494" s="371"/>
      <c r="H494" s="123"/>
    </row>
    <row r="495" spans="4:8" ht="14.4">
      <c r="D495" s="370"/>
      <c r="E495" s="122"/>
      <c r="F495" s="371"/>
      <c r="H495" s="123"/>
    </row>
    <row r="496" spans="4:8" ht="14.4">
      <c r="D496" s="370"/>
      <c r="E496" s="122"/>
      <c r="F496" s="371"/>
      <c r="H496" s="123"/>
    </row>
    <row r="497" spans="4:8" ht="14.4">
      <c r="D497" s="370"/>
      <c r="E497" s="122"/>
      <c r="F497" s="371"/>
      <c r="H497" s="123"/>
    </row>
    <row r="498" spans="4:8" ht="14.4">
      <c r="D498" s="370"/>
      <c r="E498" s="122"/>
      <c r="F498" s="371"/>
      <c r="H498" s="123"/>
    </row>
    <row r="499" spans="4:8" ht="14.4">
      <c r="D499" s="370"/>
      <c r="E499" s="122"/>
      <c r="F499" s="371"/>
      <c r="H499" s="123"/>
    </row>
    <row r="500" spans="4:8" ht="14.4">
      <c r="D500" s="370"/>
      <c r="E500" s="122"/>
      <c r="F500" s="371"/>
      <c r="H500" s="123"/>
    </row>
    <row r="501" spans="4:8" ht="14.4">
      <c r="D501" s="370"/>
      <c r="E501" s="122"/>
      <c r="F501" s="371"/>
      <c r="H501" s="123"/>
    </row>
    <row r="502" spans="4:8" ht="14.4">
      <c r="D502" s="370"/>
      <c r="E502" s="122"/>
      <c r="F502" s="371"/>
      <c r="H502" s="123"/>
    </row>
    <row r="503" spans="4:8" ht="14.4">
      <c r="D503" s="370"/>
      <c r="E503" s="122"/>
      <c r="F503" s="371"/>
      <c r="H503" s="123"/>
    </row>
    <row r="504" spans="4:8" ht="14.4">
      <c r="D504" s="370"/>
      <c r="E504" s="122"/>
      <c r="F504" s="371"/>
      <c r="H504" s="123"/>
    </row>
    <row r="505" spans="4:8" ht="14.4">
      <c r="D505" s="370"/>
      <c r="E505" s="122"/>
      <c r="F505" s="371"/>
      <c r="H505" s="123"/>
    </row>
    <row r="506" spans="4:8" ht="14.4">
      <c r="D506" s="370"/>
      <c r="E506" s="122"/>
      <c r="F506" s="371"/>
      <c r="H506" s="123"/>
    </row>
    <row r="507" spans="4:8" ht="14.4">
      <c r="D507" s="370"/>
      <c r="E507" s="122"/>
      <c r="F507" s="371"/>
      <c r="H507" s="123"/>
    </row>
    <row r="508" spans="4:8" ht="14.4">
      <c r="D508" s="370"/>
      <c r="E508" s="122"/>
      <c r="F508" s="371"/>
      <c r="H508" s="123"/>
    </row>
    <row r="509" spans="4:8" ht="14.4">
      <c r="D509" s="370"/>
      <c r="E509" s="122"/>
      <c r="F509" s="371"/>
      <c r="H509" s="123"/>
    </row>
    <row r="510" spans="4:8" ht="14.4">
      <c r="D510" s="370"/>
      <c r="E510" s="122"/>
      <c r="F510" s="371"/>
      <c r="H510" s="123"/>
    </row>
    <row r="511" spans="4:8" ht="14.4">
      <c r="D511" s="370"/>
      <c r="E511" s="122"/>
      <c r="F511" s="371"/>
      <c r="H511" s="123"/>
    </row>
    <row r="512" spans="4:8" ht="14.4">
      <c r="D512" s="370"/>
      <c r="E512" s="122"/>
      <c r="F512" s="371"/>
      <c r="H512" s="123"/>
    </row>
    <row r="513" spans="4:8" ht="14.4">
      <c r="D513" s="370"/>
      <c r="E513" s="122"/>
      <c r="F513" s="371"/>
      <c r="H513" s="123"/>
    </row>
    <row r="514" spans="4:8" ht="14.4">
      <c r="D514" s="370"/>
      <c r="E514" s="122"/>
      <c r="F514" s="371"/>
      <c r="H514" s="123"/>
    </row>
    <row r="515" spans="4:8" ht="14.4">
      <c r="D515" s="370"/>
      <c r="E515" s="122"/>
      <c r="F515" s="371"/>
      <c r="H515" s="123"/>
    </row>
    <row r="516" spans="4:8" ht="14.4">
      <c r="D516" s="370"/>
      <c r="E516" s="122"/>
      <c r="F516" s="371"/>
      <c r="H516" s="123"/>
    </row>
    <row r="517" spans="4:8" ht="14.4">
      <c r="D517" s="370"/>
      <c r="E517" s="122"/>
      <c r="F517" s="371"/>
      <c r="H517" s="123"/>
    </row>
    <row r="518" spans="4:8" ht="14.4">
      <c r="D518" s="370"/>
      <c r="E518" s="122"/>
      <c r="F518" s="371"/>
      <c r="H518" s="123"/>
    </row>
    <row r="519" spans="4:8" ht="14.4">
      <c r="D519" s="370"/>
      <c r="E519" s="122"/>
      <c r="F519" s="371"/>
      <c r="H519" s="123"/>
    </row>
    <row r="520" spans="4:8" ht="14.4">
      <c r="D520" s="370"/>
      <c r="E520" s="122"/>
      <c r="F520" s="371"/>
      <c r="H520" s="123"/>
    </row>
    <row r="521" spans="4:8" ht="14.4">
      <c r="D521" s="370"/>
      <c r="E521" s="122"/>
      <c r="F521" s="371"/>
      <c r="H521" s="123"/>
    </row>
    <row r="522" spans="4:8" ht="14.4">
      <c r="D522" s="370"/>
      <c r="E522" s="122"/>
      <c r="F522" s="371"/>
      <c r="H522" s="123"/>
    </row>
    <row r="523" spans="4:8" ht="14.4">
      <c r="D523" s="370"/>
      <c r="E523" s="122"/>
      <c r="F523" s="371"/>
      <c r="H523" s="123"/>
    </row>
    <row r="524" spans="4:8" ht="14.4">
      <c r="D524" s="370"/>
      <c r="E524" s="122"/>
      <c r="F524" s="371"/>
      <c r="H524" s="123"/>
    </row>
    <row r="525" spans="4:8" ht="14.4">
      <c r="D525" s="370"/>
      <c r="E525" s="122"/>
      <c r="F525" s="371"/>
      <c r="H525" s="123"/>
    </row>
    <row r="526" spans="4:8" ht="14.4">
      <c r="D526" s="370"/>
      <c r="E526" s="122"/>
      <c r="F526" s="371"/>
      <c r="H526" s="123"/>
    </row>
    <row r="527" spans="4:8" ht="14.4">
      <c r="D527" s="370"/>
      <c r="E527" s="122"/>
      <c r="F527" s="371"/>
      <c r="H527" s="123"/>
    </row>
    <row r="528" spans="4:8" ht="14.4">
      <c r="D528" s="370"/>
      <c r="E528" s="122"/>
      <c r="F528" s="371"/>
      <c r="H528" s="123"/>
    </row>
    <row r="529" spans="4:8" ht="14.4">
      <c r="D529" s="370"/>
      <c r="E529" s="122"/>
      <c r="F529" s="371"/>
      <c r="H529" s="123"/>
    </row>
    <row r="530" spans="4:8" ht="14.4">
      <c r="D530" s="370"/>
      <c r="E530" s="122"/>
      <c r="F530" s="371"/>
      <c r="H530" s="123"/>
    </row>
    <row r="531" spans="4:8" ht="14.4">
      <c r="D531" s="370"/>
      <c r="E531" s="122"/>
      <c r="F531" s="371"/>
      <c r="H531" s="123"/>
    </row>
    <row r="532" spans="4:8" ht="14.4">
      <c r="D532" s="370"/>
      <c r="E532" s="122"/>
      <c r="F532" s="371"/>
      <c r="H532" s="123"/>
    </row>
    <row r="533" spans="4:8" ht="14.4">
      <c r="D533" s="370"/>
      <c r="E533" s="122"/>
      <c r="F533" s="371"/>
      <c r="H533" s="123"/>
    </row>
    <row r="534" spans="4:8" ht="14.4">
      <c r="D534" s="370"/>
      <c r="E534" s="122"/>
      <c r="F534" s="371"/>
      <c r="H534" s="123"/>
    </row>
    <row r="535" spans="4:8" ht="14.4">
      <c r="D535" s="370"/>
      <c r="E535" s="122"/>
      <c r="F535" s="371"/>
      <c r="H535" s="123"/>
    </row>
    <row r="536" spans="4:8" ht="14.4">
      <c r="D536" s="370"/>
      <c r="E536" s="122"/>
      <c r="F536" s="371"/>
      <c r="H536" s="123"/>
    </row>
    <row r="537" spans="4:8" ht="14.4">
      <c r="D537" s="370"/>
      <c r="E537" s="122"/>
      <c r="F537" s="371"/>
      <c r="H537" s="123"/>
    </row>
    <row r="538" spans="4:8" ht="14.4">
      <c r="D538" s="370"/>
      <c r="E538" s="122"/>
      <c r="F538" s="371"/>
      <c r="H538" s="123"/>
    </row>
    <row r="539" spans="4:8" ht="14.4">
      <c r="D539" s="370"/>
      <c r="E539" s="122"/>
      <c r="F539" s="371"/>
      <c r="H539" s="123"/>
    </row>
    <row r="540" spans="4:8" ht="14.4">
      <c r="D540" s="370"/>
      <c r="E540" s="122"/>
      <c r="F540" s="371"/>
      <c r="H540" s="123"/>
    </row>
    <row r="541" spans="4:8" ht="14.4">
      <c r="D541" s="370"/>
      <c r="E541" s="122"/>
      <c r="F541" s="371"/>
      <c r="H541" s="123"/>
    </row>
    <row r="542" spans="4:8" ht="14.4">
      <c r="D542" s="370"/>
      <c r="E542" s="122"/>
      <c r="F542" s="371"/>
      <c r="H542" s="123"/>
    </row>
    <row r="543" spans="4:8" ht="14.4">
      <c r="D543" s="370"/>
      <c r="E543" s="122"/>
      <c r="F543" s="371"/>
      <c r="H543" s="123"/>
    </row>
    <row r="544" spans="4:8" ht="14.4">
      <c r="D544" s="370"/>
      <c r="E544" s="122"/>
      <c r="F544" s="371"/>
      <c r="H544" s="123"/>
    </row>
    <row r="545" spans="4:8" ht="14.4">
      <c r="D545" s="370"/>
      <c r="E545" s="122"/>
      <c r="F545" s="371"/>
      <c r="H545" s="123"/>
    </row>
    <row r="546" spans="4:8" ht="14.4">
      <c r="D546" s="370"/>
      <c r="E546" s="122"/>
      <c r="F546" s="371"/>
      <c r="H546" s="123"/>
    </row>
    <row r="547" spans="4:8" ht="14.4">
      <c r="D547" s="370"/>
      <c r="E547" s="122"/>
      <c r="F547" s="371"/>
      <c r="H547" s="123"/>
    </row>
    <row r="548" spans="4:8" ht="14.4">
      <c r="D548" s="370"/>
      <c r="E548" s="122"/>
      <c r="F548" s="371"/>
      <c r="H548" s="123"/>
    </row>
    <row r="549" spans="4:8" ht="14.4">
      <c r="D549" s="370"/>
      <c r="E549" s="122"/>
      <c r="F549" s="371"/>
      <c r="H549" s="123"/>
    </row>
    <row r="550" spans="4:8" ht="14.4">
      <c r="D550" s="370"/>
      <c r="E550" s="122"/>
      <c r="F550" s="371"/>
      <c r="H550" s="123"/>
    </row>
    <row r="551" spans="4:8" ht="14.4">
      <c r="D551" s="370"/>
      <c r="E551" s="122"/>
      <c r="F551" s="371"/>
      <c r="H551" s="123"/>
    </row>
    <row r="552" spans="4:8" ht="14.4">
      <c r="D552" s="370"/>
      <c r="E552" s="122"/>
      <c r="F552" s="371"/>
      <c r="H552" s="123"/>
    </row>
    <row r="553" spans="4:8" ht="14.4">
      <c r="D553" s="370"/>
      <c r="E553" s="122"/>
      <c r="F553" s="371"/>
      <c r="H553" s="123"/>
    </row>
    <row r="554" spans="4:8" ht="14.4">
      <c r="D554" s="370"/>
      <c r="E554" s="122"/>
      <c r="F554" s="371"/>
      <c r="H554" s="123"/>
    </row>
    <row r="555" spans="4:8" ht="14.4">
      <c r="D555" s="370"/>
      <c r="E555" s="122"/>
      <c r="F555" s="371"/>
      <c r="H555" s="123"/>
    </row>
    <row r="556" spans="4:8" ht="14.4">
      <c r="D556" s="370"/>
      <c r="E556" s="122"/>
      <c r="F556" s="371"/>
      <c r="H556" s="123"/>
    </row>
    <row r="557" spans="4:8" ht="14.4">
      <c r="D557" s="370"/>
      <c r="E557" s="122"/>
      <c r="F557" s="371"/>
      <c r="H557" s="123"/>
    </row>
    <row r="558" spans="4:8" ht="14.4">
      <c r="D558" s="370"/>
      <c r="E558" s="122"/>
      <c r="F558" s="371"/>
      <c r="H558" s="123"/>
    </row>
    <row r="559" spans="4:8" ht="14.4">
      <c r="D559" s="370"/>
      <c r="E559" s="122"/>
      <c r="F559" s="371"/>
      <c r="H559" s="123"/>
    </row>
    <row r="560" spans="4:8" ht="14.4">
      <c r="D560" s="370"/>
      <c r="E560" s="122"/>
      <c r="F560" s="371"/>
      <c r="H560" s="123"/>
    </row>
    <row r="561" spans="4:8" ht="14.4">
      <c r="D561" s="370"/>
      <c r="E561" s="122"/>
      <c r="F561" s="371"/>
      <c r="H561" s="123"/>
    </row>
    <row r="562" spans="4:8" ht="14.4">
      <c r="D562" s="370"/>
      <c r="E562" s="122"/>
      <c r="F562" s="371"/>
      <c r="H562" s="123"/>
    </row>
    <row r="563" spans="4:8" ht="14.4">
      <c r="D563" s="370"/>
      <c r="E563" s="122"/>
      <c r="F563" s="371"/>
      <c r="H563" s="123"/>
    </row>
    <row r="564" spans="4:8" ht="14.4">
      <c r="D564" s="370"/>
      <c r="E564" s="122"/>
      <c r="F564" s="371"/>
      <c r="H564" s="123"/>
    </row>
    <row r="565" spans="4:8" ht="14.4">
      <c r="D565" s="370"/>
      <c r="E565" s="122"/>
      <c r="F565" s="371"/>
      <c r="H565" s="123"/>
    </row>
    <row r="566" spans="4:8" ht="14.4">
      <c r="D566" s="370"/>
      <c r="E566" s="122"/>
      <c r="F566" s="371"/>
      <c r="H566" s="123"/>
    </row>
    <row r="567" spans="4:8" ht="14.4">
      <c r="D567" s="370"/>
      <c r="E567" s="122"/>
      <c r="F567" s="371"/>
      <c r="H567" s="123"/>
    </row>
    <row r="568" spans="4:8" ht="14.4">
      <c r="D568" s="370"/>
      <c r="E568" s="122"/>
      <c r="F568" s="371"/>
      <c r="H568" s="123"/>
    </row>
    <row r="569" spans="4:8" ht="14.4">
      <c r="D569" s="370"/>
      <c r="E569" s="122"/>
      <c r="F569" s="371"/>
      <c r="H569" s="123"/>
    </row>
    <row r="570" spans="4:8" ht="14.4">
      <c r="D570" s="370"/>
      <c r="E570" s="122"/>
      <c r="F570" s="371"/>
      <c r="H570" s="123"/>
    </row>
    <row r="571" spans="4:8" ht="14.4">
      <c r="D571" s="370"/>
      <c r="E571" s="122"/>
      <c r="F571" s="371"/>
      <c r="H571" s="123"/>
    </row>
    <row r="572" spans="4:8" ht="14.4">
      <c r="D572" s="370"/>
      <c r="E572" s="122"/>
      <c r="F572" s="371"/>
      <c r="H572" s="123"/>
    </row>
    <row r="573" spans="4:8" ht="14.4">
      <c r="D573" s="370"/>
      <c r="E573" s="122"/>
      <c r="F573" s="371"/>
      <c r="H573" s="123"/>
    </row>
    <row r="574" spans="4:8" ht="14.4">
      <c r="D574" s="370"/>
      <c r="E574" s="122"/>
      <c r="F574" s="371"/>
      <c r="H574" s="123"/>
    </row>
    <row r="575" spans="4:8" ht="14.4">
      <c r="D575" s="370"/>
      <c r="E575" s="122"/>
      <c r="F575" s="371"/>
      <c r="H575" s="123"/>
    </row>
    <row r="576" spans="4:8" ht="14.4">
      <c r="D576" s="370"/>
      <c r="E576" s="122"/>
      <c r="F576" s="371"/>
      <c r="H576" s="123"/>
    </row>
    <row r="577" spans="4:8" ht="14.4">
      <c r="D577" s="370"/>
      <c r="E577" s="122"/>
      <c r="F577" s="371"/>
      <c r="H577" s="123"/>
    </row>
    <row r="578" spans="4:8" ht="14.4">
      <c r="D578" s="370"/>
      <c r="E578" s="122"/>
      <c r="F578" s="371"/>
      <c r="H578" s="123"/>
    </row>
    <row r="579" spans="4:8" ht="14.4">
      <c r="D579" s="370"/>
      <c r="E579" s="122"/>
      <c r="F579" s="371"/>
      <c r="H579" s="123"/>
    </row>
    <row r="580" spans="4:8" ht="14.4">
      <c r="D580" s="370"/>
      <c r="E580" s="122"/>
      <c r="F580" s="371"/>
      <c r="H580" s="123"/>
    </row>
    <row r="581" spans="4:8" ht="14.4">
      <c r="D581" s="370"/>
      <c r="E581" s="122"/>
      <c r="F581" s="371"/>
      <c r="H581" s="123"/>
    </row>
    <row r="582" spans="4:8" ht="14.4">
      <c r="D582" s="370"/>
      <c r="E582" s="122"/>
      <c r="F582" s="371"/>
      <c r="H582" s="123"/>
    </row>
    <row r="583" spans="4:8" ht="14.4">
      <c r="D583" s="370"/>
      <c r="E583" s="122"/>
      <c r="F583" s="371"/>
      <c r="H583" s="123"/>
    </row>
    <row r="584" spans="4:8" ht="14.4">
      <c r="D584" s="370"/>
      <c r="E584" s="122"/>
      <c r="F584" s="371"/>
      <c r="H584" s="123"/>
    </row>
    <row r="585" spans="4:8" ht="14.4">
      <c r="D585" s="370"/>
      <c r="E585" s="122"/>
      <c r="F585" s="371"/>
      <c r="H585" s="123"/>
    </row>
    <row r="586" spans="4:8" ht="14.4">
      <c r="D586" s="370"/>
      <c r="E586" s="122"/>
      <c r="F586" s="371"/>
      <c r="H586" s="123"/>
    </row>
    <row r="587" spans="4:8" ht="14.4">
      <c r="D587" s="370"/>
      <c r="E587" s="122"/>
      <c r="F587" s="371"/>
      <c r="H587" s="123"/>
    </row>
    <row r="588" spans="4:8" ht="14.4">
      <c r="D588" s="370"/>
      <c r="E588" s="122"/>
      <c r="F588" s="371"/>
      <c r="H588" s="123"/>
    </row>
    <row r="589" spans="4:8" ht="14.4">
      <c r="D589" s="370"/>
      <c r="E589" s="122"/>
      <c r="F589" s="371"/>
      <c r="H589" s="123"/>
    </row>
    <row r="590" spans="4:8" ht="14.4">
      <c r="D590" s="370"/>
      <c r="E590" s="122"/>
      <c r="F590" s="371"/>
      <c r="H590" s="123"/>
    </row>
    <row r="591" spans="4:8" ht="14.4">
      <c r="D591" s="370"/>
      <c r="E591" s="122"/>
      <c r="F591" s="371"/>
      <c r="H591" s="123"/>
    </row>
    <row r="592" spans="4:8" ht="14.4">
      <c r="D592" s="370"/>
      <c r="E592" s="122"/>
      <c r="F592" s="371"/>
      <c r="H592" s="123"/>
    </row>
    <row r="593" spans="4:8" ht="14.4">
      <c r="D593" s="370"/>
      <c r="E593" s="122"/>
      <c r="F593" s="371"/>
      <c r="H593" s="123"/>
    </row>
    <row r="594" spans="4:8" ht="14.4">
      <c r="D594" s="370"/>
      <c r="E594" s="122"/>
      <c r="F594" s="371"/>
      <c r="H594" s="123"/>
    </row>
    <row r="595" spans="4:8" ht="14.4">
      <c r="D595" s="370"/>
      <c r="E595" s="122"/>
      <c r="F595" s="371"/>
      <c r="H595" s="123"/>
    </row>
    <row r="596" spans="4:8" ht="14.4">
      <c r="D596" s="370"/>
      <c r="E596" s="122"/>
      <c r="F596" s="371"/>
      <c r="H596" s="123"/>
    </row>
    <row r="597" spans="4:8" ht="14.4">
      <c r="D597" s="370"/>
      <c r="E597" s="122"/>
      <c r="F597" s="371"/>
      <c r="H597" s="123"/>
    </row>
    <row r="598" spans="4:8" ht="14.4">
      <c r="D598" s="370"/>
      <c r="E598" s="122"/>
      <c r="F598" s="371"/>
      <c r="H598" s="123"/>
    </row>
    <row r="599" spans="4:8" ht="14.4">
      <c r="D599" s="370"/>
      <c r="E599" s="122"/>
      <c r="F599" s="371"/>
      <c r="H599" s="123"/>
    </row>
    <row r="600" spans="4:8" ht="14.4">
      <c r="D600" s="370"/>
      <c r="E600" s="122"/>
      <c r="F600" s="371"/>
      <c r="H600" s="123"/>
    </row>
    <row r="601" spans="4:8" ht="14.4">
      <c r="D601" s="370"/>
      <c r="E601" s="122"/>
      <c r="F601" s="371"/>
      <c r="H601" s="123"/>
    </row>
    <row r="602" spans="4:8" ht="14.4">
      <c r="D602" s="370"/>
      <c r="E602" s="122"/>
      <c r="F602" s="371"/>
      <c r="H602" s="123"/>
    </row>
    <row r="603" spans="4:8" ht="14.4">
      <c r="D603" s="370"/>
      <c r="E603" s="122"/>
      <c r="F603" s="371"/>
      <c r="H603" s="123"/>
    </row>
    <row r="604" spans="4:8" ht="14.4">
      <c r="D604" s="370"/>
      <c r="E604" s="122"/>
      <c r="F604" s="371"/>
      <c r="H604" s="123"/>
    </row>
    <row r="605" spans="4:8" ht="14.4">
      <c r="D605" s="370"/>
      <c r="E605" s="122"/>
      <c r="F605" s="371"/>
      <c r="H605" s="123"/>
    </row>
    <row r="606" spans="4:8" ht="14.4">
      <c r="D606" s="370"/>
      <c r="E606" s="122"/>
      <c r="F606" s="371"/>
      <c r="H606" s="123"/>
    </row>
    <row r="607" spans="4:8" ht="14.4">
      <c r="D607" s="370"/>
      <c r="E607" s="122"/>
      <c r="F607" s="371"/>
      <c r="H607" s="123"/>
    </row>
    <row r="608" spans="4:8" ht="14.4">
      <c r="D608" s="370"/>
      <c r="E608" s="122"/>
      <c r="F608" s="371"/>
      <c r="H608" s="123"/>
    </row>
    <row r="609" spans="4:8" ht="14.4">
      <c r="D609" s="370"/>
      <c r="E609" s="122"/>
      <c r="F609" s="371"/>
      <c r="H609" s="123"/>
    </row>
    <row r="610" spans="4:8" ht="14.4">
      <c r="D610" s="370"/>
      <c r="E610" s="122"/>
      <c r="F610" s="371"/>
      <c r="H610" s="123"/>
    </row>
    <row r="611" spans="4:8" ht="14.4">
      <c r="D611" s="370"/>
      <c r="E611" s="122"/>
      <c r="F611" s="371"/>
      <c r="H611" s="123"/>
    </row>
    <row r="612" spans="4:8" ht="14.4">
      <c r="D612" s="370"/>
      <c r="E612" s="122"/>
      <c r="F612" s="371"/>
      <c r="H612" s="123"/>
    </row>
    <row r="613" spans="4:8" ht="14.4">
      <c r="D613" s="370"/>
      <c r="E613" s="122"/>
      <c r="F613" s="371"/>
      <c r="H613" s="123"/>
    </row>
    <row r="614" spans="4:8" ht="14.4">
      <c r="D614" s="370"/>
      <c r="E614" s="122"/>
      <c r="F614" s="371"/>
      <c r="H614" s="123"/>
    </row>
    <row r="615" spans="4:8" ht="14.4">
      <c r="D615" s="370"/>
      <c r="E615" s="122"/>
      <c r="F615" s="371"/>
      <c r="H615" s="123"/>
    </row>
    <row r="616" spans="4:8" ht="14.4">
      <c r="D616" s="370"/>
      <c r="E616" s="122"/>
      <c r="F616" s="371"/>
      <c r="H616" s="123"/>
    </row>
    <row r="617" spans="4:8" ht="14.4">
      <c r="D617" s="370"/>
      <c r="E617" s="122"/>
      <c r="F617" s="371"/>
      <c r="H617" s="123"/>
    </row>
    <row r="618" spans="4:8" ht="14.4">
      <c r="D618" s="370"/>
      <c r="E618" s="122"/>
      <c r="F618" s="371"/>
      <c r="H618" s="123"/>
    </row>
    <row r="619" spans="4:8" ht="14.4">
      <c r="D619" s="370"/>
      <c r="E619" s="122"/>
      <c r="F619" s="371"/>
      <c r="H619" s="123"/>
    </row>
    <row r="620" spans="4:8" ht="14.4">
      <c r="D620" s="370"/>
      <c r="E620" s="122"/>
      <c r="F620" s="371"/>
      <c r="H620" s="123"/>
    </row>
    <row r="621" spans="4:8" ht="14.4">
      <c r="D621" s="370"/>
      <c r="E621" s="122"/>
      <c r="F621" s="371"/>
      <c r="H621" s="123"/>
    </row>
    <row r="622" spans="4:8" ht="14.4">
      <c r="D622" s="370"/>
      <c r="E622" s="122"/>
      <c r="F622" s="371"/>
      <c r="H622" s="123"/>
    </row>
    <row r="623" spans="4:8" ht="14.4">
      <c r="D623" s="370"/>
      <c r="E623" s="122"/>
      <c r="F623" s="371"/>
      <c r="H623" s="123"/>
    </row>
    <row r="624" spans="4:8" ht="14.4">
      <c r="D624" s="370"/>
      <c r="E624" s="122"/>
      <c r="F624" s="371"/>
      <c r="H624" s="123"/>
    </row>
    <row r="625" spans="4:8" ht="14.4">
      <c r="D625" s="370"/>
      <c r="E625" s="122"/>
      <c r="F625" s="371"/>
      <c r="H625" s="123"/>
    </row>
    <row r="626" spans="4:8" ht="14.4">
      <c r="D626" s="370"/>
      <c r="E626" s="122"/>
      <c r="F626" s="371"/>
      <c r="H626" s="123"/>
    </row>
    <row r="627" spans="4:8" ht="14.4">
      <c r="D627" s="370"/>
      <c r="E627" s="122"/>
      <c r="F627" s="371"/>
      <c r="H627" s="123"/>
    </row>
    <row r="628" spans="4:8" ht="14.4">
      <c r="D628" s="370"/>
      <c r="E628" s="122"/>
      <c r="F628" s="371"/>
      <c r="H628" s="123"/>
    </row>
    <row r="629" spans="4:8" ht="14.4">
      <c r="D629" s="370"/>
      <c r="E629" s="122"/>
      <c r="F629" s="371"/>
      <c r="H629" s="123"/>
    </row>
    <row r="630" spans="4:8" ht="14.4">
      <c r="D630" s="370"/>
      <c r="E630" s="122"/>
      <c r="F630" s="371"/>
      <c r="H630" s="123"/>
    </row>
    <row r="631" spans="4:8" ht="14.4">
      <c r="D631" s="370"/>
      <c r="E631" s="122"/>
      <c r="F631" s="371"/>
      <c r="H631" s="123"/>
    </row>
    <row r="632" spans="4:8" ht="14.4">
      <c r="D632" s="370"/>
      <c r="E632" s="122"/>
      <c r="F632" s="371"/>
      <c r="H632" s="123"/>
    </row>
    <row r="633" spans="4:8" ht="14.4">
      <c r="D633" s="370"/>
      <c r="E633" s="122"/>
      <c r="F633" s="371"/>
      <c r="H633" s="123"/>
    </row>
    <row r="634" spans="4:8" ht="14.4">
      <c r="D634" s="370"/>
      <c r="E634" s="122"/>
      <c r="F634" s="371"/>
      <c r="H634" s="123"/>
    </row>
    <row r="635" spans="4:8" ht="14.4">
      <c r="D635" s="370"/>
      <c r="E635" s="122"/>
      <c r="F635" s="371"/>
      <c r="H635" s="123"/>
    </row>
    <row r="636" spans="4:8" ht="14.4">
      <c r="D636" s="370"/>
      <c r="E636" s="122"/>
      <c r="F636" s="371"/>
      <c r="H636" s="123"/>
    </row>
    <row r="637" spans="4:8" ht="14.4">
      <c r="D637" s="370"/>
      <c r="E637" s="122"/>
      <c r="F637" s="371"/>
      <c r="H637" s="123"/>
    </row>
    <row r="638" spans="4:8" ht="14.4">
      <c r="D638" s="370"/>
      <c r="E638" s="122"/>
      <c r="F638" s="371"/>
      <c r="H638" s="123"/>
    </row>
    <row r="639" spans="4:8" ht="14.4">
      <c r="D639" s="370"/>
      <c r="E639" s="122"/>
      <c r="F639" s="371"/>
      <c r="H639" s="123"/>
    </row>
    <row r="640" spans="4:8" ht="14.4">
      <c r="D640" s="370"/>
      <c r="E640" s="122"/>
      <c r="F640" s="371"/>
      <c r="H640" s="123"/>
    </row>
    <row r="641" spans="4:8" ht="14.4">
      <c r="D641" s="370"/>
      <c r="E641" s="122"/>
      <c r="F641" s="371"/>
      <c r="H641" s="123"/>
    </row>
    <row r="642" spans="4:8" ht="14.4">
      <c r="D642" s="370"/>
      <c r="E642" s="122"/>
      <c r="F642" s="371"/>
      <c r="H642" s="123"/>
    </row>
    <row r="643" spans="4:8" ht="14.4">
      <c r="D643" s="370"/>
      <c r="E643" s="122"/>
      <c r="F643" s="371"/>
      <c r="H643" s="123"/>
    </row>
    <row r="644" spans="4:8" ht="14.4">
      <c r="D644" s="370"/>
      <c r="E644" s="122"/>
      <c r="F644" s="371"/>
      <c r="H644" s="123"/>
    </row>
    <row r="645" spans="4:8" ht="14.4">
      <c r="D645" s="370"/>
      <c r="E645" s="122"/>
      <c r="F645" s="371"/>
      <c r="H645" s="123"/>
    </row>
    <row r="646" spans="4:8" ht="14.4">
      <c r="D646" s="370"/>
      <c r="E646" s="122"/>
      <c r="F646" s="371"/>
      <c r="H646" s="123"/>
    </row>
    <row r="647" spans="4:8" ht="14.4">
      <c r="D647" s="370"/>
      <c r="E647" s="122"/>
      <c r="F647" s="371"/>
      <c r="H647" s="123"/>
    </row>
    <row r="648" spans="4:8" ht="14.4">
      <c r="D648" s="370"/>
      <c r="E648" s="122"/>
      <c r="F648" s="371"/>
      <c r="H648" s="123"/>
    </row>
    <row r="649" spans="4:8" ht="14.4">
      <c r="D649" s="370"/>
      <c r="E649" s="122"/>
      <c r="F649" s="371"/>
      <c r="H649" s="123"/>
    </row>
    <row r="650" spans="4:8" ht="14.4">
      <c r="D650" s="370"/>
      <c r="E650" s="122"/>
      <c r="F650" s="371"/>
      <c r="H650" s="123"/>
    </row>
    <row r="651" spans="4:8" ht="14.4">
      <c r="D651" s="370"/>
      <c r="E651" s="122"/>
      <c r="F651" s="371"/>
      <c r="H651" s="123"/>
    </row>
    <row r="652" spans="4:8" ht="14.4">
      <c r="D652" s="370"/>
      <c r="E652" s="122"/>
      <c r="F652" s="371"/>
      <c r="H652" s="123"/>
    </row>
    <row r="653" spans="4:8" ht="14.4">
      <c r="D653" s="370"/>
      <c r="E653" s="122"/>
      <c r="F653" s="371"/>
      <c r="H653" s="123"/>
    </row>
    <row r="654" spans="4:8" ht="14.4">
      <c r="D654" s="370"/>
      <c r="E654" s="122"/>
      <c r="F654" s="371"/>
      <c r="H654" s="123"/>
    </row>
    <row r="655" spans="4:8" ht="14.4">
      <c r="D655" s="370"/>
      <c r="E655" s="122"/>
      <c r="F655" s="371"/>
      <c r="H655" s="123"/>
    </row>
    <row r="656" spans="4:8" ht="14.4">
      <c r="D656" s="370"/>
      <c r="E656" s="122"/>
      <c r="F656" s="371"/>
      <c r="H656" s="123"/>
    </row>
    <row r="657" spans="4:8" ht="14.4">
      <c r="D657" s="370"/>
      <c r="E657" s="122"/>
      <c r="F657" s="371"/>
      <c r="H657" s="123"/>
    </row>
    <row r="658" spans="4:8" ht="14.4">
      <c r="D658" s="370"/>
      <c r="E658" s="122"/>
      <c r="F658" s="371"/>
      <c r="H658" s="123"/>
    </row>
    <row r="659" spans="4:8" ht="14.4">
      <c r="D659" s="370"/>
      <c r="E659" s="122"/>
      <c r="F659" s="371"/>
      <c r="H659" s="123"/>
    </row>
    <row r="660" spans="4:8" ht="14.4">
      <c r="D660" s="370"/>
      <c r="E660" s="122"/>
      <c r="F660" s="371"/>
      <c r="H660" s="123"/>
    </row>
    <row r="661" spans="4:8" ht="14.4">
      <c r="D661" s="370"/>
      <c r="E661" s="122"/>
      <c r="F661" s="371"/>
      <c r="H661" s="123"/>
    </row>
    <row r="662" spans="4:8" ht="14.4">
      <c r="D662" s="370"/>
      <c r="E662" s="122"/>
      <c r="F662" s="371"/>
      <c r="H662" s="123"/>
    </row>
    <row r="663" spans="4:8" ht="14.4">
      <c r="D663" s="370"/>
      <c r="E663" s="122"/>
      <c r="F663" s="371"/>
      <c r="H663" s="123"/>
    </row>
    <row r="664" spans="4:8" ht="14.4">
      <c r="D664" s="370"/>
      <c r="E664" s="122"/>
      <c r="F664" s="371"/>
      <c r="H664" s="123"/>
    </row>
    <row r="665" spans="4:8" ht="14.4">
      <c r="D665" s="370"/>
      <c r="E665" s="122"/>
      <c r="F665" s="371"/>
      <c r="H665" s="123"/>
    </row>
    <row r="666" spans="4:8" ht="14.4">
      <c r="D666" s="370"/>
      <c r="E666" s="122"/>
      <c r="F666" s="371"/>
      <c r="H666" s="123"/>
    </row>
    <row r="667" spans="4:8" ht="14.4">
      <c r="D667" s="370"/>
      <c r="E667" s="122"/>
      <c r="F667" s="371"/>
      <c r="H667" s="123"/>
    </row>
    <row r="668" spans="4:8" ht="14.4">
      <c r="D668" s="370"/>
      <c r="E668" s="122"/>
      <c r="F668" s="371"/>
      <c r="H668" s="123"/>
    </row>
    <row r="669" spans="4:8" ht="14.4">
      <c r="D669" s="370"/>
      <c r="E669" s="122"/>
      <c r="F669" s="371"/>
      <c r="H669" s="123"/>
    </row>
    <row r="670" spans="4:8" ht="14.4">
      <c r="D670" s="370"/>
      <c r="E670" s="122"/>
      <c r="F670" s="371"/>
      <c r="H670" s="123"/>
    </row>
    <row r="671" spans="4:8" ht="14.4">
      <c r="D671" s="370"/>
      <c r="E671" s="122"/>
      <c r="F671" s="371"/>
      <c r="H671" s="123"/>
    </row>
    <row r="672" spans="4:8" ht="14.4">
      <c r="D672" s="370"/>
      <c r="E672" s="122"/>
      <c r="F672" s="371"/>
      <c r="H672" s="123"/>
    </row>
    <row r="673" spans="4:8" ht="14.4">
      <c r="D673" s="370"/>
      <c r="E673" s="122"/>
      <c r="F673" s="371"/>
      <c r="H673" s="123"/>
    </row>
    <row r="674" spans="4:8" ht="14.4">
      <c r="D674" s="370"/>
      <c r="E674" s="122"/>
      <c r="F674" s="371"/>
      <c r="H674" s="123"/>
    </row>
    <row r="675" spans="4:8" ht="14.4">
      <c r="D675" s="370"/>
      <c r="E675" s="122"/>
      <c r="F675" s="371"/>
      <c r="H675" s="123"/>
    </row>
    <row r="676" spans="4:8" ht="14.4">
      <c r="D676" s="370"/>
      <c r="E676" s="122"/>
      <c r="F676" s="371"/>
      <c r="H676" s="123"/>
    </row>
    <row r="677" spans="4:8" ht="14.4">
      <c r="D677" s="370"/>
      <c r="E677" s="122"/>
      <c r="F677" s="371"/>
      <c r="H677" s="123"/>
    </row>
    <row r="678" spans="4:8" ht="14.4">
      <c r="D678" s="370"/>
      <c r="E678" s="122"/>
      <c r="F678" s="371"/>
      <c r="H678" s="123"/>
    </row>
    <row r="679" spans="4:8" ht="14.4">
      <c r="D679" s="370"/>
      <c r="E679" s="122"/>
      <c r="F679" s="371"/>
      <c r="H679" s="123"/>
    </row>
    <row r="680" spans="4:8" ht="14.4">
      <c r="D680" s="370"/>
      <c r="E680" s="122"/>
      <c r="F680" s="371"/>
      <c r="H680" s="123"/>
    </row>
    <row r="681" spans="4:8" ht="14.4">
      <c r="D681" s="370"/>
      <c r="E681" s="122"/>
      <c r="F681" s="371"/>
      <c r="H681" s="123"/>
    </row>
    <row r="682" spans="4:8" ht="14.4">
      <c r="D682" s="370"/>
      <c r="E682" s="122"/>
      <c r="F682" s="371"/>
      <c r="H682" s="123"/>
    </row>
    <row r="683" spans="4:8" ht="14.4">
      <c r="D683" s="370"/>
      <c r="E683" s="122"/>
      <c r="F683" s="371"/>
      <c r="H683" s="123"/>
    </row>
    <row r="684" spans="4:8" ht="14.4">
      <c r="D684" s="370"/>
      <c r="E684" s="122"/>
      <c r="F684" s="371"/>
      <c r="H684" s="123"/>
    </row>
    <row r="685" spans="4:8" ht="14.4">
      <c r="D685" s="370"/>
      <c r="E685" s="122"/>
      <c r="F685" s="371"/>
      <c r="H685" s="123"/>
    </row>
    <row r="686" spans="4:8" ht="14.4">
      <c r="D686" s="370"/>
      <c r="E686" s="122"/>
      <c r="F686" s="371"/>
      <c r="H686" s="123"/>
    </row>
    <row r="687" spans="4:8" ht="14.4">
      <c r="D687" s="370"/>
      <c r="E687" s="122"/>
      <c r="F687" s="371"/>
      <c r="H687" s="123"/>
    </row>
    <row r="688" spans="4:8" ht="14.4">
      <c r="D688" s="370"/>
      <c r="E688" s="122"/>
      <c r="F688" s="371"/>
      <c r="H688" s="123"/>
    </row>
    <row r="689" spans="4:8" ht="14.4">
      <c r="D689" s="370"/>
      <c r="E689" s="122"/>
      <c r="F689" s="371"/>
      <c r="H689" s="123"/>
    </row>
    <row r="690" spans="4:8" ht="14.4">
      <c r="D690" s="370"/>
      <c r="E690" s="122"/>
      <c r="F690" s="371"/>
      <c r="H690" s="123"/>
    </row>
    <row r="691" spans="4:8" ht="14.4">
      <c r="D691" s="370"/>
      <c r="E691" s="122"/>
      <c r="F691" s="371"/>
      <c r="H691" s="123"/>
    </row>
    <row r="692" spans="4:8" ht="14.4">
      <c r="D692" s="370"/>
      <c r="E692" s="122"/>
      <c r="F692" s="371"/>
      <c r="H692" s="123"/>
    </row>
    <row r="693" spans="4:8" ht="14.4">
      <c r="D693" s="370"/>
      <c r="E693" s="122"/>
      <c r="F693" s="371"/>
      <c r="H693" s="123"/>
    </row>
    <row r="694" spans="4:8" ht="14.4">
      <c r="D694" s="370"/>
      <c r="E694" s="122"/>
      <c r="F694" s="371"/>
      <c r="H694" s="123"/>
    </row>
    <row r="695" spans="4:8" ht="14.4">
      <c r="D695" s="370"/>
      <c r="E695" s="122"/>
      <c r="F695" s="371"/>
      <c r="H695" s="123"/>
    </row>
    <row r="696" spans="4:8" ht="14.4">
      <c r="D696" s="370"/>
      <c r="E696" s="122"/>
      <c r="F696" s="371"/>
      <c r="H696" s="123"/>
    </row>
    <row r="697" spans="4:8" ht="14.4">
      <c r="D697" s="370"/>
      <c r="E697" s="122"/>
      <c r="F697" s="371"/>
      <c r="H697" s="123"/>
    </row>
    <row r="698" spans="4:8" ht="14.4">
      <c r="D698" s="370"/>
      <c r="E698" s="122"/>
      <c r="F698" s="371"/>
      <c r="H698" s="123"/>
    </row>
    <row r="699" spans="4:8" ht="14.4">
      <c r="D699" s="370"/>
      <c r="E699" s="122"/>
      <c r="F699" s="371"/>
      <c r="H699" s="123"/>
    </row>
    <row r="700" spans="4:8" ht="14.4">
      <c r="D700" s="370"/>
      <c r="E700" s="122"/>
      <c r="F700" s="371"/>
      <c r="H700" s="123"/>
    </row>
    <row r="701" spans="4:8" ht="14.4">
      <c r="D701" s="370"/>
      <c r="E701" s="122"/>
      <c r="F701" s="371"/>
      <c r="H701" s="123"/>
    </row>
    <row r="702" spans="4:8" ht="14.4">
      <c r="D702" s="370"/>
      <c r="E702" s="122"/>
      <c r="F702" s="371"/>
      <c r="H702" s="123"/>
    </row>
    <row r="703" spans="4:8" ht="14.4">
      <c r="D703" s="370"/>
      <c r="E703" s="122"/>
      <c r="F703" s="371"/>
      <c r="H703" s="123"/>
    </row>
    <row r="704" spans="4:8" ht="14.4">
      <c r="D704" s="370"/>
      <c r="E704" s="122"/>
      <c r="F704" s="371"/>
      <c r="H704" s="123"/>
    </row>
    <row r="705" spans="4:8" ht="14.4">
      <c r="D705" s="370"/>
      <c r="E705" s="122"/>
      <c r="F705" s="371"/>
      <c r="H705" s="123"/>
    </row>
    <row r="706" spans="4:8" ht="14.4">
      <c r="D706" s="370"/>
      <c r="E706" s="122"/>
      <c r="F706" s="371"/>
      <c r="H706" s="123"/>
    </row>
    <row r="707" spans="4:8" ht="14.4">
      <c r="D707" s="370"/>
      <c r="E707" s="122"/>
      <c r="F707" s="371"/>
      <c r="H707" s="123"/>
    </row>
    <row r="708" spans="4:8" ht="14.4">
      <c r="D708" s="370"/>
      <c r="E708" s="122"/>
      <c r="F708" s="371"/>
      <c r="H708" s="123"/>
    </row>
    <row r="709" spans="4:8" ht="14.4">
      <c r="D709" s="370"/>
      <c r="E709" s="122"/>
      <c r="F709" s="371"/>
      <c r="H709" s="123"/>
    </row>
    <row r="710" spans="4:8" ht="14.4">
      <c r="D710" s="370"/>
      <c r="E710" s="122"/>
      <c r="F710" s="371"/>
      <c r="H710" s="123"/>
    </row>
    <row r="711" spans="4:8" ht="14.4">
      <c r="D711" s="370"/>
      <c r="E711" s="122"/>
      <c r="F711" s="371"/>
      <c r="H711" s="123"/>
    </row>
    <row r="712" spans="4:8" ht="14.4">
      <c r="D712" s="370"/>
      <c r="E712" s="122"/>
      <c r="F712" s="371"/>
      <c r="H712" s="123"/>
    </row>
    <row r="713" spans="4:8" ht="14.4">
      <c r="D713" s="370"/>
      <c r="E713" s="122"/>
      <c r="F713" s="371"/>
      <c r="H713" s="123"/>
    </row>
    <row r="714" spans="4:8" ht="14.4">
      <c r="D714" s="370"/>
      <c r="E714" s="122"/>
      <c r="F714" s="371"/>
      <c r="H714" s="123"/>
    </row>
    <row r="715" spans="4:8" ht="14.4">
      <c r="D715" s="370"/>
      <c r="E715" s="122"/>
      <c r="F715" s="371"/>
      <c r="H715" s="123"/>
    </row>
    <row r="716" spans="4:8" ht="14.4">
      <c r="D716" s="370"/>
      <c r="E716" s="122"/>
      <c r="F716" s="371"/>
      <c r="H716" s="123"/>
    </row>
    <row r="717" spans="4:8" ht="14.4">
      <c r="D717" s="370"/>
      <c r="E717" s="122"/>
      <c r="F717" s="371"/>
      <c r="H717" s="123"/>
    </row>
    <row r="718" spans="4:8" ht="14.4">
      <c r="D718" s="370"/>
      <c r="E718" s="122"/>
      <c r="F718" s="371"/>
      <c r="H718" s="123"/>
    </row>
    <row r="719" spans="4:8" ht="14.4">
      <c r="D719" s="370"/>
      <c r="E719" s="122"/>
      <c r="F719" s="371"/>
      <c r="H719" s="123"/>
    </row>
    <row r="720" spans="4:8" ht="14.4">
      <c r="D720" s="370"/>
      <c r="E720" s="122"/>
      <c r="F720" s="371"/>
      <c r="H720" s="123"/>
    </row>
    <row r="721" spans="4:8" ht="14.4">
      <c r="D721" s="370"/>
      <c r="E721" s="122"/>
      <c r="F721" s="371"/>
      <c r="H721" s="123"/>
    </row>
    <row r="722" spans="4:8" ht="14.4">
      <c r="D722" s="370"/>
      <c r="E722" s="122"/>
      <c r="F722" s="371"/>
      <c r="H722" s="123"/>
    </row>
    <row r="723" spans="4:8" ht="14.4">
      <c r="D723" s="370"/>
      <c r="E723" s="122"/>
      <c r="F723" s="371"/>
      <c r="H723" s="123"/>
    </row>
    <row r="724" spans="4:8" ht="14.4">
      <c r="D724" s="370"/>
      <c r="E724" s="122"/>
      <c r="F724" s="371"/>
      <c r="H724" s="123"/>
    </row>
    <row r="725" spans="4:8" ht="14.4">
      <c r="D725" s="370"/>
      <c r="E725" s="122"/>
      <c r="F725" s="371"/>
      <c r="H725" s="123"/>
    </row>
    <row r="726" spans="4:8" ht="14.4">
      <c r="D726" s="370"/>
      <c r="E726" s="122"/>
      <c r="F726" s="371"/>
      <c r="H726" s="123"/>
    </row>
    <row r="727" spans="4:8" ht="14.4">
      <c r="D727" s="370"/>
      <c r="E727" s="122"/>
      <c r="F727" s="371"/>
      <c r="H727" s="123"/>
    </row>
    <row r="728" spans="4:8" ht="14.4">
      <c r="D728" s="370"/>
      <c r="E728" s="122"/>
      <c r="F728" s="371"/>
      <c r="H728" s="123"/>
    </row>
    <row r="729" spans="4:8" ht="14.4">
      <c r="D729" s="370"/>
      <c r="E729" s="122"/>
      <c r="F729" s="371"/>
      <c r="H729" s="123"/>
    </row>
    <row r="730" spans="4:8" ht="14.4">
      <c r="D730" s="370"/>
      <c r="E730" s="122"/>
      <c r="F730" s="371"/>
      <c r="H730" s="123"/>
    </row>
    <row r="731" spans="4:8" ht="14.4">
      <c r="D731" s="370"/>
      <c r="E731" s="122"/>
      <c r="F731" s="371"/>
      <c r="H731" s="123"/>
    </row>
    <row r="732" spans="4:8" ht="14.4">
      <c r="D732" s="370"/>
      <c r="E732" s="122"/>
      <c r="F732" s="371"/>
      <c r="H732" s="123"/>
    </row>
    <row r="733" spans="4:8" ht="14.4">
      <c r="D733" s="370"/>
      <c r="E733" s="122"/>
      <c r="F733" s="371"/>
      <c r="H733" s="123"/>
    </row>
    <row r="734" spans="4:8" ht="14.4">
      <c r="D734" s="370"/>
      <c r="E734" s="122"/>
      <c r="F734" s="371"/>
      <c r="H734" s="123"/>
    </row>
    <row r="735" spans="4:8" ht="14.4">
      <c r="D735" s="370"/>
      <c r="E735" s="122"/>
      <c r="F735" s="371"/>
      <c r="H735" s="123"/>
    </row>
    <row r="736" spans="4:8" ht="14.4">
      <c r="D736" s="370"/>
      <c r="E736" s="122"/>
      <c r="F736" s="371"/>
      <c r="H736" s="123"/>
    </row>
    <row r="737" spans="4:8" ht="14.4">
      <c r="D737" s="370"/>
      <c r="E737" s="122"/>
      <c r="F737" s="371"/>
      <c r="H737" s="123"/>
    </row>
    <row r="738" spans="4:8" ht="14.4">
      <c r="D738" s="370"/>
      <c r="E738" s="122"/>
      <c r="F738" s="371"/>
      <c r="H738" s="123"/>
    </row>
    <row r="739" spans="4:8" ht="14.4">
      <c r="D739" s="370"/>
      <c r="E739" s="122"/>
      <c r="F739" s="371"/>
      <c r="H739" s="123"/>
    </row>
    <row r="740" spans="4:8" ht="14.4">
      <c r="D740" s="370"/>
      <c r="E740" s="122"/>
      <c r="F740" s="371"/>
      <c r="H740" s="123"/>
    </row>
    <row r="741" spans="4:8" ht="14.4">
      <c r="D741" s="370"/>
      <c r="E741" s="122"/>
      <c r="F741" s="371"/>
      <c r="H741" s="123"/>
    </row>
    <row r="742" spans="4:8" ht="14.4">
      <c r="D742" s="370"/>
      <c r="E742" s="122"/>
      <c r="F742" s="371"/>
      <c r="H742" s="123"/>
    </row>
    <row r="743" spans="4:8" ht="14.4">
      <c r="D743" s="370"/>
      <c r="E743" s="122"/>
      <c r="F743" s="371"/>
      <c r="H743" s="123"/>
    </row>
    <row r="744" spans="4:8" ht="14.4">
      <c r="D744" s="370"/>
      <c r="E744" s="122"/>
      <c r="F744" s="371"/>
      <c r="H744" s="123"/>
    </row>
    <row r="745" spans="4:8" ht="14.4">
      <c r="D745" s="370"/>
      <c r="E745" s="122"/>
      <c r="F745" s="371"/>
      <c r="H745" s="123"/>
    </row>
    <row r="746" spans="4:8" ht="14.4">
      <c r="D746" s="370"/>
      <c r="E746" s="122"/>
      <c r="F746" s="371"/>
      <c r="H746" s="123"/>
    </row>
    <row r="747" spans="4:8" ht="14.4">
      <c r="D747" s="370"/>
      <c r="E747" s="122"/>
      <c r="F747" s="371"/>
      <c r="H747" s="123"/>
    </row>
    <row r="748" spans="4:8" ht="14.4">
      <c r="D748" s="370"/>
      <c r="E748" s="122"/>
      <c r="F748" s="371"/>
      <c r="H748" s="123"/>
    </row>
    <row r="749" spans="4:8" ht="14.4">
      <c r="D749" s="370"/>
      <c r="E749" s="122"/>
      <c r="F749" s="371"/>
      <c r="H749" s="123"/>
    </row>
    <row r="750" spans="4:8" ht="14.4">
      <c r="D750" s="370"/>
      <c r="E750" s="122"/>
      <c r="F750" s="371"/>
      <c r="H750" s="123"/>
    </row>
    <row r="751" spans="4:8" ht="14.4">
      <c r="D751" s="370"/>
      <c r="E751" s="122"/>
      <c r="F751" s="371"/>
      <c r="H751" s="123"/>
    </row>
    <row r="752" spans="4:8" ht="14.4">
      <c r="D752" s="370"/>
      <c r="E752" s="122"/>
      <c r="F752" s="371"/>
      <c r="H752" s="123"/>
    </row>
    <row r="753" spans="4:8" ht="14.4">
      <c r="D753" s="370"/>
      <c r="E753" s="122"/>
      <c r="F753" s="371"/>
      <c r="H753" s="123"/>
    </row>
    <row r="754" spans="4:8" ht="14.4">
      <c r="D754" s="370"/>
      <c r="E754" s="122"/>
      <c r="F754" s="371"/>
      <c r="H754" s="123"/>
    </row>
    <row r="755" spans="4:8" ht="14.4">
      <c r="D755" s="370"/>
      <c r="E755" s="122"/>
      <c r="F755" s="371"/>
      <c r="H755" s="123"/>
    </row>
    <row r="756" spans="4:8" ht="14.4">
      <c r="D756" s="370"/>
      <c r="E756" s="122"/>
      <c r="F756" s="371"/>
      <c r="H756" s="123"/>
    </row>
    <row r="757" spans="4:8" ht="14.4">
      <c r="D757" s="370"/>
      <c r="E757" s="122"/>
      <c r="F757" s="371"/>
      <c r="H757" s="123"/>
    </row>
    <row r="758" spans="4:8" ht="14.4">
      <c r="D758" s="370"/>
      <c r="E758" s="122"/>
      <c r="F758" s="371"/>
      <c r="H758" s="123"/>
    </row>
    <row r="759" spans="4:8" ht="14.4">
      <c r="D759" s="370"/>
      <c r="E759" s="122"/>
      <c r="F759" s="371"/>
      <c r="H759" s="123"/>
    </row>
    <row r="760" spans="4:8" ht="14.4">
      <c r="D760" s="370"/>
      <c r="E760" s="122"/>
      <c r="F760" s="371"/>
      <c r="H760" s="123"/>
    </row>
    <row r="761" spans="4:8" ht="14.4">
      <c r="D761" s="370"/>
      <c r="E761" s="122"/>
      <c r="F761" s="371"/>
      <c r="H761" s="123"/>
    </row>
    <row r="762" spans="4:8" ht="14.4">
      <c r="D762" s="370"/>
      <c r="E762" s="122"/>
      <c r="F762" s="371"/>
      <c r="H762" s="123"/>
    </row>
    <row r="763" spans="4:8" ht="14.4">
      <c r="D763" s="370"/>
      <c r="E763" s="122"/>
      <c r="F763" s="371"/>
      <c r="H763" s="123"/>
    </row>
    <row r="764" spans="4:8" ht="14.4">
      <c r="D764" s="370"/>
      <c r="E764" s="122"/>
      <c r="F764" s="371"/>
      <c r="H764" s="123"/>
    </row>
    <row r="765" spans="4:8" ht="14.4">
      <c r="D765" s="370"/>
      <c r="E765" s="122"/>
      <c r="F765" s="371"/>
      <c r="H765" s="123"/>
    </row>
    <row r="766" spans="4:8" ht="14.4">
      <c r="D766" s="370"/>
      <c r="E766" s="122"/>
      <c r="F766" s="371"/>
      <c r="H766" s="123"/>
    </row>
    <row r="767" spans="4:8" ht="14.4">
      <c r="D767" s="370"/>
      <c r="E767" s="122"/>
      <c r="F767" s="371"/>
      <c r="H767" s="123"/>
    </row>
    <row r="768" spans="4:8" ht="14.4">
      <c r="D768" s="370"/>
      <c r="E768" s="122"/>
      <c r="F768" s="371"/>
      <c r="H768" s="123"/>
    </row>
    <row r="769" spans="4:8" ht="14.4">
      <c r="D769" s="370"/>
      <c r="E769" s="122"/>
      <c r="F769" s="371"/>
      <c r="H769" s="123"/>
    </row>
    <row r="770" spans="4:8" ht="14.4">
      <c r="D770" s="370"/>
      <c r="E770" s="122"/>
      <c r="F770" s="371"/>
      <c r="H770" s="123"/>
    </row>
    <row r="771" spans="4:8" ht="14.4">
      <c r="D771" s="370"/>
      <c r="E771" s="122"/>
      <c r="F771" s="371"/>
      <c r="H771" s="123"/>
    </row>
    <row r="772" spans="4:8" ht="14.4">
      <c r="D772" s="370"/>
      <c r="E772" s="122"/>
      <c r="F772" s="371"/>
      <c r="H772" s="123"/>
    </row>
    <row r="773" spans="4:8" ht="14.4">
      <c r="D773" s="370"/>
      <c r="E773" s="122"/>
      <c r="F773" s="371"/>
      <c r="H773" s="123"/>
    </row>
    <row r="774" spans="4:8" ht="14.4">
      <c r="D774" s="370"/>
      <c r="E774" s="122"/>
      <c r="F774" s="371"/>
      <c r="H774" s="123"/>
    </row>
    <row r="775" spans="4:8" ht="14.4">
      <c r="D775" s="370"/>
      <c r="E775" s="122"/>
      <c r="F775" s="371"/>
      <c r="H775" s="123"/>
    </row>
    <row r="776" spans="4:8" ht="14.4">
      <c r="D776" s="370"/>
      <c r="E776" s="122"/>
      <c r="F776" s="371"/>
      <c r="H776" s="123"/>
    </row>
    <row r="777" spans="4:8" ht="14.4">
      <c r="D777" s="370"/>
      <c r="E777" s="122"/>
      <c r="F777" s="371"/>
      <c r="H777" s="123"/>
    </row>
    <row r="778" spans="4:8" ht="14.4">
      <c r="D778" s="370"/>
      <c r="E778" s="122"/>
      <c r="F778" s="371"/>
      <c r="H778" s="123"/>
    </row>
    <row r="779" spans="4:8" ht="14.4">
      <c r="D779" s="370"/>
      <c r="E779" s="122"/>
      <c r="F779" s="371"/>
      <c r="H779" s="123"/>
    </row>
    <row r="780" spans="4:8" ht="14.4">
      <c r="D780" s="370"/>
      <c r="E780" s="122"/>
      <c r="F780" s="371"/>
      <c r="H780" s="123"/>
    </row>
    <row r="781" spans="4:8" ht="14.4">
      <c r="D781" s="370"/>
      <c r="E781" s="122"/>
      <c r="F781" s="371"/>
      <c r="H781" s="123"/>
    </row>
    <row r="782" spans="4:8" ht="14.4">
      <c r="D782" s="370"/>
      <c r="E782" s="122"/>
      <c r="F782" s="371"/>
      <c r="H782" s="123"/>
    </row>
    <row r="783" spans="4:8" ht="14.4">
      <c r="D783" s="370"/>
      <c r="E783" s="122"/>
      <c r="F783" s="371"/>
      <c r="H783" s="123"/>
    </row>
    <row r="784" spans="4:8" ht="14.4">
      <c r="D784" s="370"/>
      <c r="E784" s="122"/>
      <c r="F784" s="371"/>
      <c r="H784" s="123"/>
    </row>
    <row r="785" spans="4:8" ht="14.4">
      <c r="D785" s="370"/>
      <c r="E785" s="122"/>
      <c r="F785" s="371"/>
      <c r="H785" s="123"/>
    </row>
    <row r="786" spans="4:8" ht="14.4">
      <c r="D786" s="370"/>
      <c r="E786" s="122"/>
      <c r="F786" s="371"/>
      <c r="H786" s="123"/>
    </row>
    <row r="787" spans="4:8" ht="14.4">
      <c r="D787" s="370"/>
      <c r="E787" s="122"/>
      <c r="F787" s="371"/>
      <c r="H787" s="123"/>
    </row>
    <row r="788" spans="4:8" ht="14.4">
      <c r="D788" s="370"/>
      <c r="E788" s="122"/>
      <c r="F788" s="371"/>
      <c r="H788" s="123"/>
    </row>
    <row r="789" spans="4:8" ht="14.4">
      <c r="D789" s="370"/>
      <c r="E789" s="122"/>
      <c r="F789" s="371"/>
      <c r="H789" s="123"/>
    </row>
    <row r="790" spans="4:8" ht="14.4">
      <c r="D790" s="370"/>
      <c r="E790" s="122"/>
      <c r="F790" s="371"/>
      <c r="H790" s="123"/>
    </row>
    <row r="791" spans="4:8" ht="14.4">
      <c r="D791" s="370"/>
      <c r="E791" s="122"/>
      <c r="F791" s="371"/>
      <c r="H791" s="123"/>
    </row>
    <row r="792" spans="4:8" ht="14.4">
      <c r="D792" s="370"/>
      <c r="E792" s="122"/>
      <c r="F792" s="371"/>
      <c r="H792" s="123"/>
    </row>
    <row r="793" spans="4:8" ht="14.4">
      <c r="D793" s="370"/>
      <c r="E793" s="122"/>
      <c r="F793" s="371"/>
      <c r="H793" s="123"/>
    </row>
    <row r="794" spans="4:8" ht="14.4">
      <c r="D794" s="370"/>
      <c r="E794" s="122"/>
      <c r="F794" s="371"/>
      <c r="H794" s="123"/>
    </row>
    <row r="795" spans="4:8" ht="14.4">
      <c r="D795" s="370"/>
      <c r="E795" s="122"/>
      <c r="F795" s="371"/>
      <c r="H795" s="123"/>
    </row>
    <row r="796" spans="4:8" ht="14.4">
      <c r="D796" s="370"/>
      <c r="E796" s="122"/>
      <c r="F796" s="371"/>
      <c r="H796" s="123"/>
    </row>
    <row r="797" spans="4:8" ht="14.4">
      <c r="D797" s="370"/>
      <c r="E797" s="122"/>
      <c r="F797" s="371"/>
      <c r="H797" s="123"/>
    </row>
    <row r="798" spans="4:8" ht="14.4">
      <c r="D798" s="370"/>
      <c r="E798" s="122"/>
      <c r="F798" s="371"/>
      <c r="H798" s="123"/>
    </row>
    <row r="799" spans="4:8" ht="14.4">
      <c r="D799" s="370"/>
      <c r="E799" s="122"/>
      <c r="F799" s="371"/>
      <c r="H799" s="123"/>
    </row>
    <row r="800" spans="4:8" ht="14.4">
      <c r="D800" s="370"/>
      <c r="E800" s="122"/>
      <c r="F800" s="371"/>
      <c r="H800" s="123"/>
    </row>
    <row r="801" spans="4:8" ht="14.4">
      <c r="D801" s="370"/>
      <c r="E801" s="122"/>
      <c r="F801" s="371"/>
      <c r="H801" s="123"/>
    </row>
    <row r="802" spans="4:8" ht="14.4">
      <c r="D802" s="370"/>
      <c r="E802" s="122"/>
      <c r="F802" s="371"/>
      <c r="H802" s="123"/>
    </row>
    <row r="803" spans="4:8" ht="14.4">
      <c r="D803" s="370"/>
      <c r="E803" s="122"/>
      <c r="F803" s="371"/>
      <c r="H803" s="123"/>
    </row>
    <row r="804" spans="4:8" ht="14.4">
      <c r="D804" s="370"/>
      <c r="E804" s="122"/>
      <c r="F804" s="371"/>
      <c r="H804" s="123"/>
    </row>
    <row r="805" spans="4:8" ht="14.4">
      <c r="D805" s="370"/>
      <c r="E805" s="122"/>
      <c r="F805" s="371"/>
      <c r="H805" s="123"/>
    </row>
    <row r="806" spans="4:8" ht="14.4">
      <c r="D806" s="370"/>
      <c r="E806" s="122"/>
      <c r="F806" s="371"/>
      <c r="H806" s="123"/>
    </row>
    <row r="807" spans="4:8" ht="14.4">
      <c r="D807" s="370"/>
      <c r="E807" s="122"/>
      <c r="F807" s="371"/>
      <c r="H807" s="123"/>
    </row>
    <row r="808" spans="4:8" ht="14.4">
      <c r="D808" s="370"/>
      <c r="E808" s="122"/>
      <c r="F808" s="371"/>
      <c r="H808" s="123"/>
    </row>
    <row r="809" spans="4:8" ht="14.4">
      <c r="D809" s="370"/>
      <c r="E809" s="122"/>
      <c r="F809" s="371"/>
      <c r="H809" s="123"/>
    </row>
    <row r="810" spans="4:8" ht="14.4">
      <c r="D810" s="370"/>
      <c r="E810" s="122"/>
      <c r="F810" s="371"/>
      <c r="H810" s="123"/>
    </row>
    <row r="811" spans="4:8" ht="14.4">
      <c r="D811" s="370"/>
      <c r="E811" s="122"/>
      <c r="F811" s="371"/>
      <c r="H811" s="123"/>
    </row>
    <row r="812" spans="4:8" ht="14.4">
      <c r="D812" s="370"/>
      <c r="E812" s="122"/>
      <c r="F812" s="371"/>
      <c r="H812" s="123"/>
    </row>
    <row r="813" spans="4:8" ht="14.4">
      <c r="D813" s="370"/>
      <c r="E813" s="122"/>
      <c r="F813" s="371"/>
      <c r="H813" s="123"/>
    </row>
    <row r="814" spans="4:8" ht="14.4">
      <c r="D814" s="370"/>
      <c r="E814" s="122"/>
      <c r="F814" s="371"/>
      <c r="H814" s="123"/>
    </row>
    <row r="815" spans="4:8" ht="14.4">
      <c r="D815" s="370"/>
      <c r="E815" s="122"/>
      <c r="F815" s="371"/>
      <c r="H815" s="123"/>
    </row>
    <row r="816" spans="4:8" ht="14.4">
      <c r="D816" s="370"/>
      <c r="E816" s="122"/>
      <c r="F816" s="371"/>
      <c r="H816" s="123"/>
    </row>
    <row r="817" spans="4:8" ht="14.4">
      <c r="D817" s="370"/>
      <c r="E817" s="122"/>
      <c r="F817" s="371"/>
      <c r="H817" s="123"/>
    </row>
    <row r="818" spans="4:8" ht="14.4">
      <c r="D818" s="370"/>
      <c r="E818" s="122"/>
      <c r="F818" s="371"/>
      <c r="H818" s="123"/>
    </row>
    <row r="819" spans="4:8" ht="14.4">
      <c r="D819" s="370"/>
      <c r="E819" s="122"/>
      <c r="F819" s="371"/>
      <c r="H819" s="123"/>
    </row>
    <row r="820" spans="4:8" ht="14.4">
      <c r="D820" s="370"/>
      <c r="E820" s="122"/>
      <c r="F820" s="371"/>
      <c r="H820" s="123"/>
    </row>
    <row r="821" spans="4:8" ht="14.4">
      <c r="D821" s="370"/>
      <c r="E821" s="122"/>
      <c r="F821" s="371"/>
      <c r="H821" s="123"/>
    </row>
    <row r="822" spans="4:8" ht="14.4">
      <c r="D822" s="370"/>
      <c r="E822" s="122"/>
      <c r="F822" s="371"/>
      <c r="H822" s="123"/>
    </row>
    <row r="823" spans="4:8" ht="14.4">
      <c r="D823" s="370"/>
      <c r="E823" s="122"/>
      <c r="F823" s="371"/>
      <c r="H823" s="123"/>
    </row>
    <row r="824" spans="4:8" ht="14.4">
      <c r="D824" s="370"/>
      <c r="E824" s="122"/>
      <c r="F824" s="371"/>
      <c r="H824" s="123"/>
    </row>
    <row r="825" spans="4:8" ht="14.4">
      <c r="D825" s="370"/>
      <c r="E825" s="122"/>
      <c r="F825" s="371"/>
      <c r="H825" s="123"/>
    </row>
    <row r="826" spans="4:8" ht="14.4">
      <c r="D826" s="370"/>
      <c r="E826" s="122"/>
      <c r="F826" s="371"/>
      <c r="H826" s="123"/>
    </row>
    <row r="827" spans="4:8" ht="14.4">
      <c r="D827" s="370"/>
      <c r="E827" s="122"/>
      <c r="F827" s="371"/>
      <c r="H827" s="123"/>
    </row>
    <row r="828" spans="4:8" ht="14.4">
      <c r="D828" s="370"/>
      <c r="E828" s="122"/>
      <c r="F828" s="371"/>
      <c r="H828" s="123"/>
    </row>
    <row r="829" spans="4:8" ht="14.4">
      <c r="D829" s="370"/>
      <c r="E829" s="122"/>
      <c r="F829" s="371"/>
      <c r="H829" s="123"/>
    </row>
    <row r="830" spans="4:8" ht="14.4">
      <c r="D830" s="370"/>
      <c r="E830" s="122"/>
      <c r="F830" s="371"/>
      <c r="H830" s="123"/>
    </row>
    <row r="831" spans="4:8" ht="14.4">
      <c r="D831" s="370"/>
      <c r="E831" s="122"/>
      <c r="F831" s="371"/>
      <c r="H831" s="123"/>
    </row>
    <row r="832" spans="4:8" ht="14.4">
      <c r="D832" s="370"/>
      <c r="E832" s="122"/>
      <c r="F832" s="371"/>
      <c r="H832" s="123"/>
    </row>
    <row r="833" spans="4:8" ht="14.4">
      <c r="D833" s="370"/>
      <c r="E833" s="122"/>
      <c r="F833" s="371"/>
      <c r="H833" s="123"/>
    </row>
    <row r="834" spans="4:8" ht="14.4">
      <c r="D834" s="370"/>
      <c r="E834" s="122"/>
      <c r="F834" s="371"/>
      <c r="H834" s="123"/>
    </row>
    <row r="835" spans="4:8" ht="14.4">
      <c r="D835" s="370"/>
      <c r="E835" s="122"/>
      <c r="F835" s="371"/>
      <c r="H835" s="123"/>
    </row>
    <row r="836" spans="4:8" ht="14.4">
      <c r="D836" s="370"/>
      <c r="E836" s="122"/>
      <c r="F836" s="371"/>
      <c r="H836" s="123"/>
    </row>
    <row r="837" spans="4:8" ht="14.4">
      <c r="D837" s="370"/>
      <c r="E837" s="122"/>
      <c r="F837" s="371"/>
      <c r="H837" s="123"/>
    </row>
    <row r="838" spans="4:8" ht="14.4">
      <c r="D838" s="370"/>
      <c r="E838" s="122"/>
      <c r="F838" s="371"/>
      <c r="H838" s="123"/>
    </row>
    <row r="839" spans="4:8" ht="14.4">
      <c r="D839" s="370"/>
      <c r="E839" s="122"/>
      <c r="F839" s="371"/>
      <c r="H839" s="123"/>
    </row>
    <row r="840" spans="4:8" ht="14.4">
      <c r="D840" s="370"/>
      <c r="E840" s="122"/>
      <c r="F840" s="371"/>
      <c r="H840" s="123"/>
    </row>
    <row r="841" spans="4:8" ht="14.4">
      <c r="D841" s="370"/>
      <c r="E841" s="122"/>
      <c r="F841" s="371"/>
      <c r="H841" s="123"/>
    </row>
    <row r="842" spans="4:8" ht="14.4">
      <c r="D842" s="370"/>
      <c r="E842" s="122"/>
      <c r="F842" s="371"/>
      <c r="H842" s="123"/>
    </row>
    <row r="843" spans="4:8" ht="14.4">
      <c r="D843" s="370"/>
      <c r="E843" s="122"/>
      <c r="F843" s="371"/>
      <c r="H843" s="123"/>
    </row>
    <row r="844" spans="4:8" ht="14.4">
      <c r="D844" s="370"/>
      <c r="E844" s="122"/>
      <c r="F844" s="371"/>
      <c r="H844" s="123"/>
    </row>
    <row r="845" spans="4:8" ht="14.4">
      <c r="D845" s="370"/>
      <c r="E845" s="122"/>
      <c r="F845" s="371"/>
      <c r="H845" s="123"/>
    </row>
    <row r="846" spans="4:8" ht="14.4">
      <c r="D846" s="370"/>
      <c r="E846" s="122"/>
      <c r="F846" s="371"/>
      <c r="H846" s="123"/>
    </row>
    <row r="847" spans="4:8" ht="14.4">
      <c r="D847" s="370"/>
      <c r="E847" s="122"/>
      <c r="F847" s="371"/>
      <c r="H847" s="123"/>
    </row>
    <row r="848" spans="4:8" ht="14.4">
      <c r="D848" s="370"/>
      <c r="E848" s="122"/>
      <c r="F848" s="371"/>
      <c r="H848" s="123"/>
    </row>
    <row r="849" spans="4:8" ht="14.4">
      <c r="D849" s="370"/>
      <c r="E849" s="122"/>
      <c r="F849" s="371"/>
      <c r="H849" s="123"/>
    </row>
    <row r="850" spans="4:8" ht="14.4">
      <c r="D850" s="370"/>
      <c r="E850" s="122"/>
      <c r="F850" s="371"/>
      <c r="H850" s="123"/>
    </row>
    <row r="851" spans="4:8" ht="14.4">
      <c r="D851" s="370"/>
      <c r="E851" s="122"/>
      <c r="F851" s="371"/>
      <c r="H851" s="123"/>
    </row>
    <row r="852" spans="4:8" ht="14.4">
      <c r="D852" s="370"/>
      <c r="E852" s="122"/>
      <c r="F852" s="371"/>
      <c r="H852" s="123"/>
    </row>
    <row r="853" spans="4:8" ht="14.4">
      <c r="D853" s="370"/>
      <c r="E853" s="122"/>
      <c r="F853" s="371"/>
      <c r="H853" s="123"/>
    </row>
    <row r="854" spans="4:8" ht="14.4">
      <c r="D854" s="370"/>
      <c r="E854" s="122"/>
      <c r="F854" s="371"/>
      <c r="H854" s="123"/>
    </row>
    <row r="855" spans="4:8" ht="14.4">
      <c r="D855" s="370"/>
      <c r="E855" s="122"/>
      <c r="F855" s="371"/>
      <c r="H855" s="123"/>
    </row>
    <row r="856" spans="4:8" ht="14.4">
      <c r="D856" s="370"/>
      <c r="E856" s="122"/>
      <c r="F856" s="371"/>
      <c r="H856" s="123"/>
    </row>
    <row r="857" spans="4:8" ht="14.4">
      <c r="D857" s="370"/>
      <c r="E857" s="122"/>
      <c r="F857" s="371"/>
      <c r="H857" s="123"/>
    </row>
    <row r="858" spans="4:8" ht="14.4">
      <c r="D858" s="370"/>
      <c r="E858" s="122"/>
      <c r="F858" s="371"/>
      <c r="H858" s="123"/>
    </row>
    <row r="859" spans="4:8" ht="14.4">
      <c r="D859" s="370"/>
      <c r="E859" s="122"/>
      <c r="F859" s="371"/>
      <c r="H859" s="123"/>
    </row>
    <row r="860" spans="4:8" ht="14.4">
      <c r="D860" s="370"/>
      <c r="E860" s="122"/>
      <c r="F860" s="371"/>
      <c r="H860" s="123"/>
    </row>
    <row r="861" spans="4:8" ht="14.4">
      <c r="D861" s="370"/>
      <c r="E861" s="122"/>
      <c r="F861" s="371"/>
      <c r="H861" s="123"/>
    </row>
    <row r="862" spans="4:8" ht="14.4">
      <c r="D862" s="370"/>
      <c r="E862" s="122"/>
      <c r="F862" s="371"/>
      <c r="H862" s="123"/>
    </row>
    <row r="863" spans="4:8" ht="14.4">
      <c r="D863" s="370"/>
      <c r="E863" s="122"/>
      <c r="F863" s="371"/>
      <c r="H863" s="123"/>
    </row>
    <row r="864" spans="4:8" ht="14.4">
      <c r="D864" s="370"/>
      <c r="E864" s="122"/>
      <c r="F864" s="371"/>
      <c r="H864" s="123"/>
    </row>
    <row r="865" spans="4:8" ht="14.4">
      <c r="D865" s="370"/>
      <c r="E865" s="122"/>
      <c r="F865" s="371"/>
      <c r="H865" s="123"/>
    </row>
    <row r="866" spans="4:8" ht="14.4">
      <c r="D866" s="370"/>
      <c r="E866" s="122"/>
      <c r="F866" s="371"/>
      <c r="H866" s="123"/>
    </row>
    <row r="867" spans="4:8" ht="14.4">
      <c r="D867" s="370"/>
      <c r="E867" s="122"/>
      <c r="F867" s="371"/>
      <c r="H867" s="123"/>
    </row>
    <row r="868" spans="4:8" ht="14.4">
      <c r="D868" s="370"/>
      <c r="E868" s="122"/>
      <c r="F868" s="371"/>
      <c r="H868" s="123"/>
    </row>
    <row r="869" spans="4:8" ht="14.4">
      <c r="D869" s="370"/>
      <c r="E869" s="122"/>
      <c r="F869" s="371"/>
      <c r="H869" s="123"/>
    </row>
    <row r="870" spans="4:8" ht="14.4">
      <c r="D870" s="370"/>
      <c r="E870" s="122"/>
      <c r="F870" s="371"/>
      <c r="H870" s="123"/>
    </row>
    <row r="871" spans="4:8" ht="14.4">
      <c r="D871" s="370"/>
      <c r="E871" s="122"/>
      <c r="F871" s="371"/>
      <c r="H871" s="123"/>
    </row>
    <row r="872" spans="4:8" ht="14.4">
      <c r="D872" s="370"/>
      <c r="E872" s="122"/>
      <c r="F872" s="371"/>
      <c r="H872" s="123"/>
    </row>
    <row r="873" spans="4:8" ht="14.4">
      <c r="D873" s="370"/>
      <c r="E873" s="122"/>
      <c r="F873" s="371"/>
      <c r="H873" s="123"/>
    </row>
    <row r="874" spans="4:8" ht="14.4">
      <c r="D874" s="370"/>
      <c r="E874" s="122"/>
      <c r="F874" s="371"/>
      <c r="H874" s="123"/>
    </row>
    <row r="875" spans="4:8" ht="14.4">
      <c r="D875" s="370"/>
      <c r="E875" s="122"/>
      <c r="F875" s="371"/>
      <c r="H875" s="123"/>
    </row>
    <row r="876" spans="4:8" ht="14.4">
      <c r="D876" s="370"/>
      <c r="E876" s="122"/>
      <c r="F876" s="371"/>
      <c r="H876" s="123"/>
    </row>
    <row r="877" spans="4:8" ht="14.4">
      <c r="D877" s="370"/>
      <c r="E877" s="122"/>
      <c r="F877" s="371"/>
      <c r="H877" s="123"/>
    </row>
    <row r="878" spans="4:8" ht="14.4">
      <c r="D878" s="370"/>
      <c r="E878" s="122"/>
      <c r="F878" s="371"/>
      <c r="H878" s="123"/>
    </row>
    <row r="879" spans="4:8" ht="14.4">
      <c r="D879" s="370"/>
      <c r="E879" s="122"/>
      <c r="F879" s="371"/>
      <c r="H879" s="123"/>
    </row>
    <row r="880" spans="4:8" ht="14.4">
      <c r="D880" s="370"/>
      <c r="E880" s="122"/>
      <c r="F880" s="371"/>
      <c r="H880" s="123"/>
    </row>
    <row r="881" spans="4:8" ht="14.4">
      <c r="D881" s="370"/>
      <c r="E881" s="122"/>
      <c r="F881" s="371"/>
      <c r="H881" s="123"/>
    </row>
    <row r="882" spans="4:8" ht="14.4">
      <c r="D882" s="370"/>
      <c r="E882" s="122"/>
      <c r="F882" s="371"/>
      <c r="H882" s="123"/>
    </row>
    <row r="883" spans="4:8" ht="14.4">
      <c r="D883" s="370"/>
      <c r="E883" s="122"/>
      <c r="F883" s="371"/>
      <c r="H883" s="123"/>
    </row>
    <row r="884" spans="4:8" ht="14.4">
      <c r="D884" s="370"/>
      <c r="E884" s="122"/>
      <c r="F884" s="371"/>
      <c r="H884" s="123"/>
    </row>
    <row r="885" spans="4:8" ht="14.4">
      <c r="D885" s="370"/>
      <c r="E885" s="122"/>
      <c r="F885" s="371"/>
      <c r="H885" s="123"/>
    </row>
    <row r="886" spans="4:8" ht="14.4">
      <c r="D886" s="370"/>
      <c r="E886" s="122"/>
      <c r="F886" s="371"/>
      <c r="H886" s="123"/>
    </row>
    <row r="887" spans="4:8" ht="14.4">
      <c r="D887" s="370"/>
      <c r="E887" s="122"/>
      <c r="F887" s="371"/>
      <c r="H887" s="123"/>
    </row>
    <row r="888" spans="4:8" ht="14.4">
      <c r="D888" s="370"/>
      <c r="E888" s="122"/>
      <c r="F888" s="371"/>
      <c r="H888" s="123"/>
    </row>
    <row r="889" spans="4:8" ht="14.4">
      <c r="D889" s="370"/>
      <c r="E889" s="122"/>
      <c r="F889" s="371"/>
      <c r="H889" s="123"/>
    </row>
    <row r="890" spans="4:8" ht="14.4">
      <c r="D890" s="370"/>
      <c r="E890" s="122"/>
      <c r="F890" s="371"/>
      <c r="H890" s="123"/>
    </row>
    <row r="891" spans="4:8" ht="14.4">
      <c r="D891" s="370"/>
      <c r="E891" s="122"/>
      <c r="F891" s="371"/>
      <c r="H891" s="123"/>
    </row>
    <row r="892" spans="4:8" ht="14.4">
      <c r="D892" s="370"/>
      <c r="E892" s="122"/>
      <c r="F892" s="371"/>
      <c r="H892" s="123"/>
    </row>
    <row r="893" spans="4:8" ht="14.4">
      <c r="D893" s="370"/>
      <c r="E893" s="122"/>
      <c r="F893" s="371"/>
      <c r="H893" s="123"/>
    </row>
    <row r="894" spans="4:8" ht="14.4">
      <c r="D894" s="370"/>
      <c r="E894" s="122"/>
      <c r="F894" s="371"/>
      <c r="H894" s="123"/>
    </row>
    <row r="895" spans="4:8" ht="14.4">
      <c r="D895" s="370"/>
      <c r="E895" s="122"/>
      <c r="F895" s="371"/>
      <c r="H895" s="123"/>
    </row>
    <row r="896" spans="4:8" ht="14.4">
      <c r="D896" s="370"/>
      <c r="E896" s="122"/>
      <c r="F896" s="371"/>
      <c r="H896" s="123"/>
    </row>
    <row r="897" spans="4:8" ht="14.4">
      <c r="D897" s="370"/>
      <c r="E897" s="122"/>
      <c r="F897" s="371"/>
      <c r="H897" s="123"/>
    </row>
    <row r="898" spans="4:8" ht="14.4">
      <c r="D898" s="370"/>
      <c r="E898" s="122"/>
      <c r="F898" s="371"/>
      <c r="H898" s="123"/>
    </row>
    <row r="899" spans="4:8" ht="14.4">
      <c r="D899" s="370"/>
      <c r="E899" s="122"/>
      <c r="F899" s="371"/>
      <c r="H899" s="123"/>
    </row>
    <row r="900" spans="4:8" ht="14.4">
      <c r="D900" s="370"/>
      <c r="E900" s="122"/>
      <c r="F900" s="371"/>
      <c r="H900" s="123"/>
    </row>
    <row r="901" spans="4:8" ht="14.4">
      <c r="D901" s="370"/>
      <c r="E901" s="122"/>
      <c r="F901" s="371"/>
      <c r="H901" s="123"/>
    </row>
    <row r="902" spans="4:8" ht="14.4">
      <c r="D902" s="370"/>
      <c r="E902" s="122"/>
      <c r="F902" s="371"/>
      <c r="H902" s="123"/>
    </row>
    <row r="903" spans="4:8" ht="14.4">
      <c r="D903" s="370"/>
      <c r="E903" s="122"/>
      <c r="F903" s="371"/>
      <c r="H903" s="123"/>
    </row>
    <row r="904" spans="4:8" ht="14.4">
      <c r="D904" s="370"/>
      <c r="E904" s="122"/>
      <c r="F904" s="371"/>
      <c r="H904" s="123"/>
    </row>
    <row r="905" spans="4:8" ht="14.4">
      <c r="D905" s="370"/>
      <c r="E905" s="122"/>
      <c r="F905" s="371"/>
      <c r="H905" s="123"/>
    </row>
    <row r="906" spans="4:8" ht="14.4">
      <c r="D906" s="370"/>
      <c r="E906" s="122"/>
      <c r="F906" s="371"/>
      <c r="H906" s="123"/>
    </row>
    <row r="907" spans="4:8" ht="14.4">
      <c r="D907" s="370"/>
      <c r="E907" s="122"/>
      <c r="F907" s="371"/>
      <c r="H907" s="123"/>
    </row>
    <row r="908" spans="4:8" ht="14.4">
      <c r="D908" s="370"/>
      <c r="E908" s="122"/>
      <c r="F908" s="371"/>
      <c r="H908" s="123"/>
    </row>
    <row r="909" spans="4:8" ht="14.4">
      <c r="D909" s="370"/>
      <c r="E909" s="122"/>
      <c r="F909" s="371"/>
      <c r="H909" s="123"/>
    </row>
    <row r="910" spans="4:8" ht="14.4">
      <c r="D910" s="370"/>
      <c r="E910" s="122"/>
      <c r="F910" s="371"/>
      <c r="H910" s="123"/>
    </row>
    <row r="911" spans="4:8" ht="14.4">
      <c r="D911" s="370"/>
      <c r="E911" s="122"/>
      <c r="F911" s="371"/>
      <c r="H911" s="123"/>
    </row>
    <row r="912" spans="4:8" ht="14.4">
      <c r="D912" s="370"/>
      <c r="E912" s="122"/>
      <c r="F912" s="371"/>
      <c r="H912" s="123"/>
    </row>
    <row r="913" spans="4:8" ht="14.4">
      <c r="D913" s="370"/>
      <c r="E913" s="122"/>
      <c r="F913" s="371"/>
      <c r="H913" s="123"/>
    </row>
    <row r="914" spans="4:8" ht="14.4">
      <c r="D914" s="370"/>
      <c r="E914" s="122"/>
      <c r="F914" s="371"/>
      <c r="H914" s="123"/>
    </row>
    <row r="915" spans="4:8" ht="14.4">
      <c r="D915" s="370"/>
      <c r="E915" s="122"/>
      <c r="F915" s="371"/>
      <c r="H915" s="123"/>
    </row>
    <row r="916" spans="4:8" ht="14.4">
      <c r="D916" s="370"/>
      <c r="E916" s="122"/>
      <c r="F916" s="371"/>
      <c r="H916" s="123"/>
    </row>
    <row r="917" spans="4:8" ht="14.4">
      <c r="D917" s="370"/>
      <c r="E917" s="122"/>
      <c r="F917" s="371"/>
      <c r="H917" s="123"/>
    </row>
    <row r="918" spans="4:8" ht="14.4">
      <c r="D918" s="370"/>
      <c r="E918" s="122"/>
      <c r="F918" s="371"/>
      <c r="H918" s="123"/>
    </row>
    <row r="919" spans="4:8" ht="14.4">
      <c r="D919" s="370"/>
      <c r="E919" s="122"/>
      <c r="F919" s="371"/>
      <c r="H919" s="123"/>
    </row>
    <row r="920" spans="4:8" ht="14.4">
      <c r="D920" s="370"/>
      <c r="E920" s="122"/>
      <c r="F920" s="371"/>
      <c r="H920" s="123"/>
    </row>
    <row r="921" spans="4:8" ht="14.4">
      <c r="D921" s="370"/>
      <c r="E921" s="122"/>
      <c r="F921" s="371"/>
      <c r="H921" s="123"/>
    </row>
    <row r="922" spans="4:8" ht="14.4">
      <c r="D922" s="370"/>
      <c r="E922" s="122"/>
      <c r="F922" s="371"/>
      <c r="H922" s="123"/>
    </row>
    <row r="923" spans="4:8" ht="14.4">
      <c r="D923" s="370"/>
      <c r="E923" s="122"/>
      <c r="F923" s="371"/>
      <c r="H923" s="123"/>
    </row>
    <row r="924" spans="4:8" ht="14.4">
      <c r="D924" s="370"/>
      <c r="E924" s="122"/>
      <c r="F924" s="371"/>
      <c r="H924" s="123"/>
    </row>
    <row r="925" spans="4:8" ht="14.4">
      <c r="D925" s="370"/>
      <c r="E925" s="122"/>
      <c r="F925" s="371"/>
      <c r="H925" s="123"/>
    </row>
    <row r="926" spans="4:8" ht="14.4">
      <c r="D926" s="370"/>
      <c r="E926" s="122"/>
      <c r="F926" s="371"/>
      <c r="H926" s="123"/>
    </row>
    <row r="927" spans="4:8" ht="14.4">
      <c r="D927" s="370"/>
      <c r="E927" s="122"/>
      <c r="F927" s="371"/>
      <c r="H927" s="123"/>
    </row>
    <row r="928" spans="4:8" ht="14.4">
      <c r="D928" s="370"/>
      <c r="E928" s="122"/>
      <c r="F928" s="371"/>
      <c r="H928" s="123"/>
    </row>
    <row r="929" spans="4:8" ht="14.4">
      <c r="D929" s="370"/>
      <c r="E929" s="122"/>
      <c r="F929" s="371"/>
      <c r="H929" s="123"/>
    </row>
    <row r="930" spans="4:8" ht="14.4">
      <c r="D930" s="370"/>
      <c r="E930" s="122"/>
      <c r="F930" s="371"/>
      <c r="H930" s="123"/>
    </row>
    <row r="931" spans="4:8" ht="14.4">
      <c r="D931" s="370"/>
      <c r="E931" s="122"/>
      <c r="F931" s="371"/>
      <c r="H931" s="123"/>
    </row>
    <row r="932" spans="4:8" ht="14.4">
      <c r="D932" s="370"/>
      <c r="E932" s="122"/>
      <c r="F932" s="371"/>
      <c r="H932" s="123"/>
    </row>
    <row r="933" spans="4:8" ht="14.4">
      <c r="D933" s="370"/>
      <c r="E933" s="122"/>
      <c r="F933" s="371"/>
      <c r="H933" s="123"/>
    </row>
    <row r="934" spans="4:8" ht="14.4">
      <c r="D934" s="370"/>
      <c r="E934" s="122"/>
      <c r="F934" s="371"/>
      <c r="H934" s="123"/>
    </row>
    <row r="935" spans="4:8" ht="14.4">
      <c r="D935" s="370"/>
      <c r="E935" s="122"/>
      <c r="F935" s="371"/>
      <c r="H935" s="123"/>
    </row>
    <row r="936" spans="4:8" ht="14.4">
      <c r="D936" s="370"/>
      <c r="E936" s="122"/>
      <c r="F936" s="371"/>
      <c r="H936" s="123"/>
    </row>
    <row r="937" spans="4:8" ht="14.4">
      <c r="D937" s="370"/>
      <c r="E937" s="122"/>
      <c r="F937" s="371"/>
      <c r="H937" s="123"/>
    </row>
    <row r="938" spans="4:8" ht="14.4">
      <c r="D938" s="370"/>
      <c r="E938" s="122"/>
      <c r="F938" s="371"/>
      <c r="H938" s="123"/>
    </row>
    <row r="939" spans="4:8" ht="14.4">
      <c r="D939" s="370"/>
      <c r="E939" s="122"/>
      <c r="F939" s="371"/>
      <c r="H939" s="123"/>
    </row>
    <row r="940" spans="4:8" ht="14.4">
      <c r="D940" s="370"/>
      <c r="E940" s="122"/>
      <c r="F940" s="371"/>
      <c r="H940" s="123"/>
    </row>
    <row r="941" spans="4:8" ht="14.4">
      <c r="D941" s="370"/>
      <c r="E941" s="122"/>
      <c r="F941" s="371"/>
      <c r="H941" s="123"/>
    </row>
    <row r="942" spans="4:8" ht="14.4">
      <c r="D942" s="370"/>
      <c r="E942" s="122"/>
      <c r="F942" s="371"/>
      <c r="H942" s="123"/>
    </row>
    <row r="943" spans="4:8" ht="14.4">
      <c r="D943" s="370"/>
      <c r="E943" s="122"/>
      <c r="F943" s="371"/>
      <c r="H943" s="123"/>
    </row>
    <row r="944" spans="4:8" ht="14.4">
      <c r="D944" s="370"/>
      <c r="E944" s="122"/>
      <c r="F944" s="371"/>
      <c r="H944" s="123"/>
    </row>
    <row r="945" spans="4:8" ht="14.4">
      <c r="D945" s="370"/>
      <c r="E945" s="122"/>
      <c r="F945" s="371"/>
      <c r="H945" s="123"/>
    </row>
    <row r="946" spans="4:8" ht="14.4">
      <c r="D946" s="370"/>
      <c r="E946" s="122"/>
      <c r="F946" s="371"/>
      <c r="H946" s="123"/>
    </row>
    <row r="947" spans="4:8" ht="14.4">
      <c r="D947" s="370"/>
      <c r="E947" s="122"/>
      <c r="F947" s="371"/>
      <c r="H947" s="123"/>
    </row>
    <row r="948" spans="4:8" ht="14.4">
      <c r="D948" s="370"/>
      <c r="E948" s="122"/>
      <c r="F948" s="371"/>
      <c r="H948" s="123"/>
    </row>
    <row r="949" spans="4:8" ht="14.4">
      <c r="D949" s="370"/>
      <c r="E949" s="122"/>
      <c r="F949" s="371"/>
      <c r="H949" s="123"/>
    </row>
    <row r="950" spans="4:8" ht="14.4">
      <c r="D950" s="370"/>
      <c r="E950" s="122"/>
      <c r="F950" s="371"/>
      <c r="H950" s="123"/>
    </row>
    <row r="951" spans="4:8" ht="14.4">
      <c r="D951" s="370"/>
      <c r="E951" s="122"/>
      <c r="F951" s="371"/>
      <c r="H951" s="123"/>
    </row>
    <row r="952" spans="4:8" ht="14.4">
      <c r="D952" s="370"/>
      <c r="E952" s="122"/>
      <c r="F952" s="371"/>
      <c r="H952" s="123"/>
    </row>
    <row r="953" spans="4:8" ht="14.4">
      <c r="D953" s="370"/>
      <c r="E953" s="122"/>
      <c r="F953" s="371"/>
      <c r="H953" s="123"/>
    </row>
    <row r="954" spans="4:8" ht="14.4">
      <c r="D954" s="370"/>
      <c r="E954" s="122"/>
      <c r="F954" s="371"/>
      <c r="H954" s="123"/>
    </row>
    <row r="955" spans="4:8" ht="14.4">
      <c r="D955" s="370"/>
      <c r="E955" s="122"/>
      <c r="F955" s="371"/>
      <c r="H955" s="123"/>
    </row>
    <row r="956" spans="4:8" ht="14.4">
      <c r="D956" s="370"/>
      <c r="E956" s="122"/>
      <c r="F956" s="371"/>
      <c r="H956" s="123"/>
    </row>
    <row r="957" spans="4:8" ht="14.4">
      <c r="D957" s="370"/>
      <c r="E957" s="122"/>
      <c r="F957" s="371"/>
      <c r="H957" s="123"/>
    </row>
    <row r="958" spans="4:8" ht="14.4">
      <c r="D958" s="370"/>
      <c r="E958" s="122"/>
      <c r="F958" s="371"/>
      <c r="H958" s="123"/>
    </row>
    <row r="959" spans="4:8" ht="14.4">
      <c r="D959" s="370"/>
      <c r="E959" s="122"/>
      <c r="F959" s="371"/>
      <c r="H959" s="123"/>
    </row>
    <row r="960" spans="4:8" ht="14.4">
      <c r="D960" s="370"/>
      <c r="E960" s="122"/>
      <c r="F960" s="371"/>
      <c r="H960" s="123"/>
    </row>
    <row r="961" spans="4:8" ht="14.4">
      <c r="D961" s="370"/>
      <c r="E961" s="122"/>
      <c r="F961" s="371"/>
      <c r="H961" s="123"/>
    </row>
    <row r="962" spans="4:8" ht="14.4">
      <c r="D962" s="370"/>
      <c r="E962" s="122"/>
      <c r="F962" s="371"/>
      <c r="H962" s="123"/>
    </row>
    <row r="963" spans="4:8" ht="14.4">
      <c r="D963" s="370"/>
      <c r="E963" s="122"/>
      <c r="F963" s="371"/>
      <c r="H963" s="123"/>
    </row>
    <row r="964" spans="4:8" ht="14.4">
      <c r="D964" s="370"/>
      <c r="E964" s="122"/>
      <c r="F964" s="371"/>
      <c r="H964" s="123"/>
    </row>
    <row r="965" spans="4:8" ht="14.4">
      <c r="D965" s="370"/>
      <c r="E965" s="122"/>
      <c r="F965" s="371"/>
      <c r="H965" s="123"/>
    </row>
    <row r="966" spans="4:8" ht="14.4">
      <c r="D966" s="370"/>
      <c r="E966" s="122"/>
      <c r="F966" s="371"/>
      <c r="H966" s="123"/>
    </row>
    <row r="967" spans="4:8" ht="14.4">
      <c r="D967" s="370"/>
      <c r="E967" s="122"/>
      <c r="F967" s="371"/>
      <c r="H967" s="123"/>
    </row>
    <row r="968" spans="4:8" ht="14.4">
      <c r="D968" s="370"/>
      <c r="E968" s="122"/>
      <c r="F968" s="371"/>
      <c r="H968" s="123"/>
    </row>
    <row r="969" spans="4:8" ht="14.4">
      <c r="D969" s="370"/>
      <c r="E969" s="122"/>
      <c r="F969" s="371"/>
      <c r="H969" s="123"/>
    </row>
    <row r="970" spans="4:8" ht="14.4">
      <c r="D970" s="370"/>
      <c r="E970" s="122"/>
      <c r="F970" s="371"/>
      <c r="H970" s="123"/>
    </row>
    <row r="971" spans="4:8" ht="14.4">
      <c r="D971" s="370"/>
      <c r="E971" s="122"/>
      <c r="F971" s="371"/>
      <c r="H971" s="123"/>
    </row>
    <row r="972" spans="4:8" ht="14.4">
      <c r="D972" s="370"/>
      <c r="E972" s="122"/>
      <c r="F972" s="371"/>
      <c r="H972" s="123"/>
    </row>
    <row r="973" spans="4:8" ht="14.4">
      <c r="D973" s="370"/>
      <c r="E973" s="122"/>
      <c r="F973" s="371"/>
      <c r="H973" s="123"/>
    </row>
    <row r="974" spans="4:8" ht="14.4">
      <c r="D974" s="370"/>
      <c r="E974" s="122"/>
      <c r="F974" s="371"/>
      <c r="H974" s="123"/>
    </row>
    <row r="975" spans="4:8" ht="14.4">
      <c r="D975" s="370"/>
      <c r="E975" s="122"/>
      <c r="F975" s="371"/>
      <c r="H975" s="123"/>
    </row>
    <row r="976" spans="4:8" ht="14.4">
      <c r="D976" s="370"/>
      <c r="E976" s="122"/>
      <c r="F976" s="371"/>
      <c r="H976" s="123"/>
    </row>
    <row r="977" spans="4:8" ht="14.4">
      <c r="D977" s="370"/>
      <c r="E977" s="122"/>
      <c r="F977" s="371"/>
      <c r="H977" s="123"/>
    </row>
    <row r="978" spans="4:8" ht="14.4">
      <c r="D978" s="370"/>
      <c r="E978" s="122"/>
      <c r="F978" s="371"/>
      <c r="H978" s="123"/>
    </row>
    <row r="979" spans="4:8" ht="14.4">
      <c r="D979" s="370"/>
      <c r="E979" s="122"/>
      <c r="F979" s="371"/>
      <c r="H979" s="123"/>
    </row>
    <row r="980" spans="4:8" ht="14.4">
      <c r="D980" s="370"/>
      <c r="E980" s="122"/>
      <c r="F980" s="371"/>
      <c r="H980" s="123"/>
    </row>
    <row r="981" spans="4:8" ht="14.4">
      <c r="D981" s="370"/>
      <c r="E981" s="122"/>
      <c r="F981" s="371"/>
      <c r="H981" s="123"/>
    </row>
    <row r="982" spans="4:8" ht="14.4">
      <c r="D982" s="370"/>
      <c r="E982" s="122"/>
      <c r="F982" s="371"/>
      <c r="H982" s="123"/>
    </row>
    <row r="983" spans="4:8" ht="14.4">
      <c r="D983" s="370"/>
      <c r="E983" s="122"/>
      <c r="F983" s="371"/>
      <c r="H983" s="123"/>
    </row>
    <row r="984" spans="4:8" ht="14.4">
      <c r="D984" s="370"/>
      <c r="E984" s="122"/>
      <c r="F984" s="371"/>
      <c r="H984" s="123"/>
    </row>
    <row r="985" spans="4:8" ht="14.4">
      <c r="D985" s="370"/>
      <c r="E985" s="122"/>
      <c r="F985" s="371"/>
      <c r="H985" s="123"/>
    </row>
    <row r="986" spans="4:8" ht="14.4">
      <c r="D986" s="370"/>
      <c r="E986" s="122"/>
      <c r="F986" s="371"/>
      <c r="H986" s="123"/>
    </row>
    <row r="987" spans="4:8" ht="14.4">
      <c r="D987" s="370"/>
      <c r="E987" s="122"/>
      <c r="F987" s="371"/>
      <c r="H987" s="123"/>
    </row>
    <row r="988" spans="4:8" ht="14.4">
      <c r="D988" s="370"/>
      <c r="E988" s="122"/>
      <c r="F988" s="371"/>
      <c r="H988" s="123"/>
    </row>
    <row r="989" spans="4:8" ht="14.4">
      <c r="D989" s="370"/>
      <c r="E989" s="122"/>
      <c r="F989" s="371"/>
      <c r="H989" s="123"/>
    </row>
    <row r="990" spans="4:8" ht="14.4">
      <c r="D990" s="370"/>
      <c r="E990" s="122"/>
      <c r="F990" s="371"/>
      <c r="H990" s="123"/>
    </row>
    <row r="991" spans="4:8" ht="14.4">
      <c r="D991" s="370"/>
      <c r="E991" s="122"/>
      <c r="F991" s="371"/>
      <c r="H991" s="123"/>
    </row>
    <row r="992" spans="4:8" ht="14.4">
      <c r="D992" s="370"/>
      <c r="E992" s="122"/>
      <c r="F992" s="371"/>
      <c r="H992" s="123"/>
    </row>
    <row r="993" spans="4:8" ht="14.4">
      <c r="D993" s="370"/>
      <c r="E993" s="122"/>
      <c r="F993" s="371"/>
      <c r="H993" s="123"/>
    </row>
    <row r="994" spans="4:8" ht="14.4">
      <c r="D994" s="370"/>
      <c r="E994" s="122"/>
      <c r="F994" s="371"/>
      <c r="H994" s="123"/>
    </row>
    <row r="995" spans="4:8" ht="14.4">
      <c r="D995" s="370"/>
      <c r="E995" s="122"/>
      <c r="F995" s="371"/>
      <c r="H995" s="123"/>
    </row>
    <row r="996" spans="4:8" ht="14.4">
      <c r="D996" s="370"/>
      <c r="E996" s="122"/>
      <c r="F996" s="371"/>
      <c r="H996" s="123"/>
    </row>
    <row r="997" spans="4:8" ht="14.4">
      <c r="D997" s="370"/>
      <c r="E997" s="122"/>
      <c r="F997" s="371"/>
      <c r="H997" s="123"/>
    </row>
    <row r="998" spans="4:8" ht="14.4">
      <c r="D998" s="370"/>
      <c r="E998" s="122"/>
      <c r="F998" s="371"/>
      <c r="H998" s="123"/>
    </row>
    <row r="999" spans="4:8" ht="14.4">
      <c r="D999" s="370"/>
      <c r="E999" s="122"/>
      <c r="F999" s="371"/>
      <c r="H999" s="123"/>
    </row>
    <row r="1000" spans="4:8" ht="14.4">
      <c r="D1000" s="370"/>
      <c r="E1000" s="122"/>
      <c r="F1000" s="371"/>
      <c r="H1000" s="123"/>
    </row>
    <row r="1001" spans="4:8" ht="14.4">
      <c r="D1001" s="370"/>
      <c r="E1001" s="122"/>
      <c r="F1001" s="371"/>
      <c r="H1001" s="123"/>
    </row>
    <row r="1002" spans="4:8" ht="14.4">
      <c r="D1002" s="370"/>
      <c r="E1002" s="122"/>
      <c r="F1002" s="371"/>
      <c r="H1002" s="123"/>
    </row>
    <row r="1003" spans="4:8" ht="14.4">
      <c r="D1003" s="370"/>
      <c r="E1003" s="122"/>
      <c r="F1003" s="371"/>
      <c r="H1003" s="123"/>
    </row>
    <row r="1004" spans="4:8" ht="14.4">
      <c r="D1004" s="370"/>
      <c r="E1004" s="122"/>
      <c r="F1004" s="371"/>
      <c r="H1004" s="123"/>
    </row>
    <row r="1005" spans="4:8" ht="14.4">
      <c r="D1005" s="370"/>
      <c r="E1005" s="122"/>
      <c r="F1005" s="371"/>
      <c r="H1005" s="123"/>
    </row>
    <row r="1006" spans="4:8" ht="14.4">
      <c r="D1006" s="370"/>
      <c r="E1006" s="122"/>
      <c r="F1006" s="371"/>
      <c r="H1006" s="123"/>
    </row>
    <row r="1007" spans="4:8" ht="14.4">
      <c r="D1007" s="370"/>
      <c r="E1007" s="122"/>
      <c r="F1007" s="371"/>
      <c r="H1007" s="123"/>
    </row>
    <row r="1008" spans="4:8" ht="14.4">
      <c r="D1008" s="370"/>
      <c r="E1008" s="122"/>
      <c r="F1008" s="371"/>
      <c r="H1008" s="123"/>
    </row>
    <row r="1009" spans="4:8" ht="14.4">
      <c r="D1009" s="370"/>
      <c r="E1009" s="122"/>
      <c r="F1009" s="371"/>
      <c r="H1009" s="123"/>
    </row>
    <row r="1010" spans="4:8" ht="14.4">
      <c r="D1010" s="370"/>
      <c r="E1010" s="122"/>
      <c r="F1010" s="371"/>
      <c r="H1010" s="123"/>
    </row>
    <row r="1011" spans="4:8" ht="14.4">
      <c r="D1011" s="370"/>
      <c r="E1011" s="122"/>
      <c r="F1011" s="371"/>
      <c r="H1011" s="123"/>
    </row>
    <row r="1012" spans="4:8" ht="14.4">
      <c r="D1012" s="370"/>
      <c r="E1012" s="122"/>
      <c r="F1012" s="371"/>
      <c r="H1012" s="123"/>
    </row>
    <row r="1013" spans="4:8" ht="14.4">
      <c r="D1013" s="370"/>
      <c r="E1013" s="122"/>
      <c r="F1013" s="371"/>
      <c r="H1013" s="123"/>
    </row>
    <row r="1014" spans="4:8" ht="14.4">
      <c r="D1014" s="370"/>
      <c r="E1014" s="122"/>
      <c r="F1014" s="371"/>
      <c r="H1014" s="123"/>
    </row>
    <row r="1015" spans="4:8" ht="14.4">
      <c r="D1015" s="370"/>
      <c r="E1015" s="122"/>
      <c r="F1015" s="371"/>
      <c r="H1015" s="123"/>
    </row>
    <row r="1016" spans="4:8" ht="14.4">
      <c r="D1016" s="370"/>
      <c r="E1016" s="122"/>
      <c r="F1016" s="371"/>
      <c r="H1016" s="123"/>
    </row>
    <row r="1017" spans="4:8" ht="14.4">
      <c r="D1017" s="370"/>
      <c r="E1017" s="122"/>
      <c r="F1017" s="371"/>
      <c r="H1017" s="123"/>
    </row>
    <row r="1018" spans="4:8" ht="14.4">
      <c r="D1018" s="370"/>
      <c r="E1018" s="122"/>
      <c r="F1018" s="371"/>
      <c r="H1018" s="123"/>
    </row>
    <row r="1019" spans="4:8" ht="14.4">
      <c r="D1019" s="370"/>
      <c r="E1019" s="122"/>
      <c r="F1019" s="371"/>
      <c r="H1019" s="123"/>
    </row>
    <row r="1020" spans="4:8" ht="14.4">
      <c r="D1020" s="370"/>
      <c r="E1020" s="122"/>
      <c r="F1020" s="371"/>
      <c r="H1020" s="123"/>
    </row>
    <row r="1021" spans="4:8" ht="14.4">
      <c r="D1021" s="370"/>
      <c r="E1021" s="122"/>
      <c r="F1021" s="371"/>
      <c r="H1021" s="123"/>
    </row>
    <row r="1022" spans="4:8" ht="14.4">
      <c r="D1022" s="370"/>
      <c r="E1022" s="122"/>
      <c r="F1022" s="371"/>
      <c r="H1022" s="123"/>
    </row>
    <row r="1023" spans="4:8" ht="14.4">
      <c r="D1023" s="370"/>
      <c r="E1023" s="122"/>
      <c r="F1023" s="371"/>
      <c r="H1023" s="123"/>
    </row>
    <row r="1024" spans="4:8" ht="14.4">
      <c r="D1024" s="370"/>
      <c r="E1024" s="122"/>
      <c r="F1024" s="371"/>
      <c r="H1024" s="123"/>
    </row>
    <row r="1025" spans="4:8" ht="14.4">
      <c r="D1025" s="370"/>
      <c r="E1025" s="122"/>
      <c r="F1025" s="371"/>
      <c r="H1025" s="123"/>
    </row>
    <row r="1026" spans="4:8" ht="14.4">
      <c r="D1026" s="370"/>
      <c r="E1026" s="122"/>
      <c r="F1026" s="371"/>
      <c r="H1026" s="123"/>
    </row>
    <row r="1027" spans="4:8" ht="14.4">
      <c r="D1027" s="370"/>
      <c r="E1027" s="122"/>
      <c r="F1027" s="371"/>
      <c r="H1027" s="123"/>
    </row>
    <row r="1028" spans="4:8" ht="14.4">
      <c r="D1028" s="370"/>
      <c r="E1028" s="122"/>
      <c r="F1028" s="371"/>
      <c r="H1028" s="123"/>
    </row>
    <row r="1029" spans="4:8" ht="14.4">
      <c r="D1029" s="370"/>
      <c r="E1029" s="122"/>
      <c r="F1029" s="371"/>
      <c r="H1029" s="123"/>
    </row>
    <row r="1030" spans="4:8" ht="14.4">
      <c r="D1030" s="370"/>
      <c r="E1030" s="122"/>
      <c r="F1030" s="371"/>
      <c r="H1030" s="123"/>
    </row>
    <row r="1031" spans="4:8" ht="14.4">
      <c r="D1031" s="370"/>
      <c r="E1031" s="122"/>
      <c r="F1031" s="371"/>
      <c r="H1031" s="123"/>
    </row>
    <row r="1032" spans="4:8" ht="14.4">
      <c r="D1032" s="370"/>
      <c r="E1032" s="122"/>
      <c r="F1032" s="371"/>
      <c r="H1032" s="123"/>
    </row>
    <row r="1033" spans="4:8" ht="14.4">
      <c r="D1033" s="370"/>
      <c r="E1033" s="122"/>
      <c r="F1033" s="371"/>
      <c r="H1033" s="123"/>
    </row>
    <row r="1034" spans="4:8" ht="14.4">
      <c r="D1034" s="370"/>
      <c r="E1034" s="122"/>
      <c r="F1034" s="371"/>
      <c r="H1034" s="123"/>
    </row>
    <row r="1035" spans="4:8" ht="14.4">
      <c r="D1035" s="370"/>
      <c r="E1035" s="122"/>
      <c r="F1035" s="371"/>
      <c r="H1035" s="123"/>
    </row>
    <row r="1036" spans="4:8" ht="14.4">
      <c r="D1036" s="370"/>
      <c r="E1036" s="122"/>
      <c r="F1036" s="371"/>
      <c r="H1036" s="123"/>
    </row>
    <row r="1037" spans="4:8" ht="14.4">
      <c r="D1037" s="370"/>
      <c r="E1037" s="122"/>
      <c r="F1037" s="371"/>
      <c r="H1037" s="123"/>
    </row>
    <row r="1038" spans="4:8" ht="14.4">
      <c r="D1038" s="370"/>
      <c r="E1038" s="122"/>
      <c r="F1038" s="371"/>
      <c r="H1038" s="123"/>
    </row>
    <row r="1039" spans="4:8" ht="14.4">
      <c r="D1039" s="370"/>
      <c r="E1039" s="122"/>
      <c r="F1039" s="371"/>
      <c r="H1039" s="123"/>
    </row>
    <row r="1040" spans="4:8" ht="14.4">
      <c r="D1040" s="370"/>
      <c r="E1040" s="122"/>
      <c r="F1040" s="371"/>
      <c r="H1040" s="123"/>
    </row>
    <row r="1041" spans="4:8" ht="14.4">
      <c r="D1041" s="370"/>
      <c r="E1041" s="122"/>
      <c r="F1041" s="371"/>
      <c r="H1041" s="123"/>
    </row>
    <row r="1042" spans="4:8" ht="14.4">
      <c r="D1042" s="370"/>
      <c r="E1042" s="122"/>
      <c r="F1042" s="371"/>
      <c r="H1042" s="123"/>
    </row>
    <row r="1043" spans="4:8" ht="14.4">
      <c r="D1043" s="370"/>
      <c r="E1043" s="122"/>
      <c r="F1043" s="371"/>
      <c r="H1043" s="123"/>
    </row>
    <row r="1044" spans="4:8" ht="14.4">
      <c r="D1044" s="370"/>
      <c r="E1044" s="122"/>
      <c r="F1044" s="371"/>
      <c r="H1044" s="123"/>
    </row>
    <row r="1045" spans="4:8" ht="14.4">
      <c r="D1045" s="370"/>
      <c r="E1045" s="122"/>
      <c r="F1045" s="371"/>
      <c r="H1045" s="123"/>
    </row>
    <row r="1046" spans="4:8" ht="14.4">
      <c r="D1046" s="370"/>
      <c r="E1046" s="122"/>
      <c r="F1046" s="371"/>
      <c r="H1046" s="123"/>
    </row>
    <row r="1047" spans="4:8" ht="14.4">
      <c r="D1047" s="370"/>
      <c r="E1047" s="122"/>
      <c r="F1047" s="371"/>
      <c r="H1047" s="123"/>
    </row>
    <row r="1048" spans="4:8" ht="14.4">
      <c r="D1048" s="370"/>
      <c r="E1048" s="122"/>
      <c r="F1048" s="371"/>
      <c r="H1048" s="123"/>
    </row>
    <row r="1049" spans="4:8" ht="14.4">
      <c r="D1049" s="370"/>
      <c r="E1049" s="122"/>
      <c r="F1049" s="371"/>
      <c r="H1049" s="123"/>
    </row>
    <row r="1050" spans="4:8" ht="14.4">
      <c r="D1050" s="370"/>
      <c r="E1050" s="122"/>
      <c r="F1050" s="371"/>
      <c r="H1050" s="123"/>
    </row>
    <row r="1051" spans="4:8" ht="14.4">
      <c r="D1051" s="370"/>
      <c r="E1051" s="122"/>
      <c r="F1051" s="371"/>
      <c r="H1051" s="123"/>
    </row>
    <row r="1052" spans="4:8" ht="14.4">
      <c r="D1052" s="370"/>
      <c r="E1052" s="122"/>
      <c r="F1052" s="371"/>
      <c r="H1052" s="123"/>
    </row>
    <row r="1053" spans="4:8" ht="14.4">
      <c r="D1053" s="370"/>
      <c r="E1053" s="122"/>
      <c r="F1053" s="371"/>
      <c r="H1053" s="123"/>
    </row>
    <row r="1054" spans="4:8" ht="14.4">
      <c r="D1054" s="370"/>
      <c r="E1054" s="122"/>
      <c r="F1054" s="371"/>
      <c r="H1054" s="123"/>
    </row>
    <row r="1055" spans="4:8" ht="14.4">
      <c r="D1055" s="370"/>
      <c r="E1055" s="122"/>
      <c r="F1055" s="371"/>
      <c r="H1055" s="123"/>
    </row>
    <row r="1056" spans="4:8" ht="14.4">
      <c r="D1056" s="370"/>
      <c r="E1056" s="122"/>
      <c r="F1056" s="371"/>
      <c r="H1056" s="123"/>
    </row>
    <row r="1057" spans="4:8" ht="14.4">
      <c r="D1057" s="370"/>
      <c r="E1057" s="122"/>
      <c r="F1057" s="371"/>
      <c r="H1057" s="123"/>
    </row>
    <row r="1058" spans="4:8" ht="14.4">
      <c r="D1058" s="370"/>
      <c r="E1058" s="122"/>
      <c r="F1058" s="371"/>
      <c r="H1058" s="123"/>
    </row>
    <row r="1059" spans="4:8" ht="14.4">
      <c r="D1059" s="370"/>
      <c r="E1059" s="122"/>
      <c r="F1059" s="371"/>
      <c r="H1059" s="123"/>
    </row>
    <row r="1060" spans="4:8" ht="14.4">
      <c r="D1060" s="370"/>
      <c r="E1060" s="122"/>
      <c r="F1060" s="371"/>
      <c r="H1060" s="123"/>
    </row>
    <row r="1061" spans="4:8" ht="14.4">
      <c r="D1061" s="370"/>
      <c r="E1061" s="122"/>
      <c r="F1061" s="371"/>
      <c r="H1061" s="123"/>
    </row>
    <row r="1062" spans="4:8" ht="14.4">
      <c r="D1062" s="370"/>
      <c r="E1062" s="122"/>
      <c r="F1062" s="371"/>
      <c r="H1062" s="123"/>
    </row>
    <row r="1063" spans="4:8" ht="14.4">
      <c r="D1063" s="370"/>
      <c r="E1063" s="122"/>
      <c r="F1063" s="371"/>
      <c r="H1063" s="123"/>
    </row>
    <row r="1064" spans="4:8" ht="14.4">
      <c r="D1064" s="370"/>
      <c r="E1064" s="122"/>
      <c r="F1064" s="371"/>
      <c r="H1064" s="123"/>
    </row>
    <row r="1065" spans="4:8" ht="14.4">
      <c r="D1065" s="370"/>
      <c r="E1065" s="122"/>
      <c r="F1065" s="371"/>
      <c r="H1065" s="123"/>
    </row>
    <row r="1066" spans="4:8" ht="14.4">
      <c r="D1066" s="370"/>
      <c r="E1066" s="122"/>
      <c r="F1066" s="371"/>
      <c r="H1066" s="123"/>
    </row>
    <row r="1067" spans="4:8" ht="14.4">
      <c r="D1067" s="370"/>
      <c r="E1067" s="122"/>
      <c r="F1067" s="371"/>
      <c r="H1067" s="123"/>
    </row>
    <row r="1068" spans="4:8" ht="14.4">
      <c r="D1068" s="370"/>
      <c r="E1068" s="122"/>
      <c r="F1068" s="371"/>
      <c r="H1068" s="123"/>
    </row>
    <row r="1069" spans="4:8" ht="14.4">
      <c r="D1069" s="370"/>
      <c r="E1069" s="122"/>
      <c r="F1069" s="371"/>
      <c r="H1069" s="123"/>
    </row>
    <row r="1070" spans="4:8" ht="14.4">
      <c r="D1070" s="370"/>
      <c r="E1070" s="122"/>
      <c r="F1070" s="371"/>
      <c r="H1070" s="123"/>
    </row>
    <row r="1071" spans="4:8" ht="14.4">
      <c r="D1071" s="370"/>
      <c r="E1071" s="122"/>
      <c r="F1071" s="371"/>
      <c r="H1071" s="123"/>
    </row>
    <row r="1072" spans="4:8" ht="14.4">
      <c r="D1072" s="370"/>
      <c r="E1072" s="122"/>
      <c r="F1072" s="371"/>
      <c r="H1072" s="123"/>
    </row>
    <row r="1073" spans="4:8" ht="14.4">
      <c r="D1073" s="370"/>
      <c r="E1073" s="122"/>
      <c r="F1073" s="371"/>
      <c r="H1073" s="123"/>
    </row>
    <row r="1074" spans="4:8" ht="14.4">
      <c r="D1074" s="370"/>
      <c r="E1074" s="122"/>
      <c r="F1074" s="371"/>
      <c r="H1074" s="123"/>
    </row>
    <row r="1075" spans="4:8" ht="14.4">
      <c r="D1075" s="370"/>
      <c r="E1075" s="122"/>
      <c r="F1075" s="371"/>
      <c r="H1075" s="123"/>
    </row>
    <row r="1076" spans="4:8" ht="14.4">
      <c r="D1076" s="370"/>
      <c r="E1076" s="122"/>
      <c r="F1076" s="371"/>
      <c r="H1076" s="123"/>
    </row>
    <row r="1077" spans="4:8" ht="14.4">
      <c r="D1077" s="370"/>
      <c r="E1077" s="122"/>
      <c r="F1077" s="371"/>
      <c r="H1077" s="123"/>
    </row>
    <row r="1078" spans="4:8" ht="14.4">
      <c r="D1078" s="370"/>
      <c r="E1078" s="122"/>
      <c r="F1078" s="371"/>
      <c r="H1078" s="123"/>
    </row>
    <row r="1079" spans="4:8" ht="14.4">
      <c r="D1079" s="370"/>
      <c r="E1079" s="122"/>
      <c r="F1079" s="371"/>
      <c r="H1079" s="123"/>
    </row>
    <row r="1080" spans="4:8" ht="14.4">
      <c r="D1080" s="370"/>
      <c r="E1080" s="122"/>
      <c r="F1080" s="371"/>
      <c r="H1080" s="123"/>
    </row>
    <row r="1081" spans="4:8" ht="14.4">
      <c r="D1081" s="370"/>
      <c r="E1081" s="122"/>
      <c r="F1081" s="371"/>
      <c r="H1081" s="123"/>
    </row>
    <row r="1082" spans="4:8" ht="14.4">
      <c r="D1082" s="370"/>
      <c r="E1082" s="122"/>
      <c r="F1082" s="371"/>
      <c r="H1082" s="123"/>
    </row>
    <row r="1083" spans="4:8" ht="14.4">
      <c r="D1083" s="370"/>
      <c r="E1083" s="122"/>
      <c r="F1083" s="371"/>
      <c r="H1083" s="123"/>
    </row>
    <row r="1084" spans="4:8" ht="14.4">
      <c r="D1084" s="370"/>
      <c r="E1084" s="122"/>
      <c r="F1084" s="371"/>
      <c r="H1084" s="123"/>
    </row>
    <row r="1085" spans="4:8" ht="14.4">
      <c r="D1085" s="370"/>
      <c r="E1085" s="122"/>
      <c r="F1085" s="371"/>
      <c r="H1085" s="123"/>
    </row>
    <row r="1086" spans="4:8" ht="14.4">
      <c r="D1086" s="370"/>
      <c r="E1086" s="122"/>
      <c r="F1086" s="371"/>
      <c r="H1086" s="123"/>
    </row>
    <row r="1087" spans="4:8" ht="14.4">
      <c r="D1087" s="370"/>
      <c r="E1087" s="122"/>
      <c r="F1087" s="371"/>
      <c r="H1087" s="123"/>
    </row>
    <row r="1088" spans="4:8" ht="14.4">
      <c r="D1088" s="370"/>
      <c r="E1088" s="122"/>
      <c r="F1088" s="371"/>
      <c r="H1088" s="123"/>
    </row>
    <row r="1089" spans="4:8" ht="14.4">
      <c r="D1089" s="370"/>
      <c r="E1089" s="122"/>
      <c r="F1089" s="371"/>
      <c r="H1089" s="123"/>
    </row>
    <row r="1090" spans="4:8" ht="14.4">
      <c r="D1090" s="370"/>
      <c r="E1090" s="122"/>
      <c r="F1090" s="371"/>
      <c r="H1090" s="123"/>
    </row>
    <row r="1091" spans="4:8" ht="14.4">
      <c r="D1091" s="370"/>
      <c r="E1091" s="122"/>
      <c r="F1091" s="371"/>
      <c r="H1091" s="123"/>
    </row>
    <row r="1092" spans="4:8" ht="14.4">
      <c r="D1092" s="370"/>
      <c r="E1092" s="122"/>
      <c r="F1092" s="371"/>
      <c r="H1092" s="123"/>
    </row>
    <row r="1093" spans="4:8" ht="14.4">
      <c r="D1093" s="370"/>
      <c r="E1093" s="122"/>
      <c r="F1093" s="371"/>
      <c r="H1093" s="123"/>
    </row>
    <row r="1094" spans="4:8" ht="14.4">
      <c r="D1094" s="370"/>
      <c r="E1094" s="122"/>
      <c r="F1094" s="371"/>
      <c r="H1094" s="123"/>
    </row>
    <row r="1095" spans="4:8" ht="14.4">
      <c r="D1095" s="370"/>
      <c r="E1095" s="122"/>
      <c r="F1095" s="371"/>
      <c r="H1095" s="123"/>
    </row>
    <row r="1096" spans="4:8" ht="14.4">
      <c r="D1096" s="370"/>
      <c r="E1096" s="122"/>
      <c r="F1096" s="371"/>
      <c r="H1096" s="123"/>
    </row>
    <row r="1097" spans="4:8" ht="14.4">
      <c r="D1097" s="370"/>
      <c r="E1097" s="122"/>
      <c r="F1097" s="371"/>
      <c r="H1097" s="123"/>
    </row>
    <row r="1098" spans="4:8" ht="14.4">
      <c r="D1098" s="370"/>
      <c r="E1098" s="122"/>
      <c r="F1098" s="371"/>
      <c r="H1098" s="123"/>
    </row>
    <row r="1099" spans="4:8" ht="14.4">
      <c r="D1099" s="370"/>
      <c r="E1099" s="122"/>
      <c r="F1099" s="371"/>
      <c r="H1099" s="123"/>
    </row>
    <row r="1100" spans="4:8" ht="14.4">
      <c r="D1100" s="370"/>
      <c r="E1100" s="122"/>
      <c r="F1100" s="371"/>
      <c r="H1100" s="123"/>
    </row>
    <row r="1101" spans="4:8" ht="14.4">
      <c r="D1101" s="370"/>
      <c r="E1101" s="122"/>
      <c r="F1101" s="371"/>
      <c r="H1101" s="123"/>
    </row>
    <row r="1102" spans="4:8" ht="14.4">
      <c r="D1102" s="370"/>
      <c r="E1102" s="122"/>
      <c r="F1102" s="371"/>
      <c r="H1102" s="123"/>
    </row>
    <row r="1103" spans="4:8" ht="14.4">
      <c r="D1103" s="370"/>
      <c r="E1103" s="122"/>
      <c r="F1103" s="371"/>
      <c r="H1103" s="123"/>
    </row>
    <row r="1104" spans="4:8" ht="14.4">
      <c r="D1104" s="370"/>
      <c r="E1104" s="122"/>
      <c r="F1104" s="371"/>
      <c r="H1104" s="123"/>
    </row>
    <row r="1105" spans="4:8" ht="14.4">
      <c r="D1105" s="370"/>
      <c r="E1105" s="122"/>
      <c r="F1105" s="371"/>
      <c r="H1105" s="123"/>
    </row>
    <row r="1106" spans="4:8" ht="14.4">
      <c r="D1106" s="370"/>
      <c r="E1106" s="122"/>
      <c r="F1106" s="371"/>
      <c r="H1106" s="123"/>
    </row>
    <row r="1107" spans="4:8" ht="14.4">
      <c r="D1107" s="370"/>
      <c r="E1107" s="122"/>
      <c r="F1107" s="371"/>
      <c r="H1107" s="123"/>
    </row>
    <row r="1108" spans="4:8" ht="14.4">
      <c r="D1108" s="370"/>
      <c r="E1108" s="122"/>
      <c r="F1108" s="371"/>
      <c r="H1108" s="123"/>
    </row>
    <row r="1109" spans="4:8" ht="14.4">
      <c r="D1109" s="370"/>
      <c r="E1109" s="122"/>
      <c r="F1109" s="371"/>
      <c r="H1109" s="123"/>
    </row>
    <row r="1110" spans="4:8" ht="14.4">
      <c r="D1110" s="370"/>
      <c r="E1110" s="122"/>
      <c r="F1110" s="371"/>
      <c r="H1110" s="123"/>
    </row>
    <row r="1111" spans="4:8" ht="14.4">
      <c r="D1111" s="370"/>
      <c r="E1111" s="122"/>
      <c r="F1111" s="371"/>
      <c r="H1111" s="123"/>
    </row>
    <row r="1112" spans="4:8" ht="14.4">
      <c r="D1112" s="370"/>
      <c r="E1112" s="122"/>
      <c r="F1112" s="371"/>
      <c r="H1112" s="123"/>
    </row>
    <row r="1113" spans="4:8" ht="14.4">
      <c r="D1113" s="370"/>
      <c r="E1113" s="122"/>
      <c r="F1113" s="371"/>
      <c r="H1113" s="123"/>
    </row>
    <row r="1114" spans="4:8" ht="14.4">
      <c r="D1114" s="370"/>
      <c r="E1114" s="122"/>
      <c r="F1114" s="371"/>
      <c r="H1114" s="123"/>
    </row>
    <row r="1115" spans="4:8" ht="14.4">
      <c r="D1115" s="370"/>
      <c r="E1115" s="122"/>
      <c r="F1115" s="371"/>
      <c r="H1115" s="123"/>
    </row>
    <row r="1116" spans="4:8" ht="14.4">
      <c r="D1116" s="370"/>
      <c r="E1116" s="122"/>
      <c r="F1116" s="371"/>
      <c r="H1116" s="123"/>
    </row>
    <row r="1117" spans="4:8" ht="14.4">
      <c r="D1117" s="370"/>
      <c r="E1117" s="122"/>
      <c r="F1117" s="371"/>
      <c r="H1117" s="123"/>
    </row>
    <row r="1118" spans="4:8" ht="14.4">
      <c r="D1118" s="370"/>
      <c r="E1118" s="122"/>
      <c r="F1118" s="371"/>
      <c r="H1118" s="123"/>
    </row>
    <row r="1119" spans="4:8" ht="14.4">
      <c r="D1119" s="370"/>
      <c r="E1119" s="122"/>
      <c r="F1119" s="371"/>
      <c r="H1119" s="123"/>
    </row>
    <row r="1120" spans="4:8" ht="14.4">
      <c r="D1120" s="370"/>
      <c r="E1120" s="122"/>
      <c r="F1120" s="371"/>
      <c r="H1120" s="123"/>
    </row>
    <row r="1121" spans="4:8" ht="14.4">
      <c r="D1121" s="370"/>
      <c r="E1121" s="122"/>
      <c r="F1121" s="371"/>
      <c r="H1121" s="123"/>
    </row>
    <row r="1122" spans="4:8" ht="14.4">
      <c r="D1122" s="370"/>
      <c r="E1122" s="122"/>
      <c r="F1122" s="371"/>
      <c r="H1122" s="123"/>
    </row>
    <row r="1123" spans="4:8" ht="14.4">
      <c r="D1123" s="370"/>
      <c r="E1123" s="122"/>
      <c r="F1123" s="371"/>
      <c r="H1123" s="123"/>
    </row>
    <row r="1124" spans="4:8" ht="14.4">
      <c r="D1124" s="370"/>
      <c r="E1124" s="122"/>
      <c r="F1124" s="371"/>
      <c r="H1124" s="123"/>
    </row>
    <row r="1125" spans="4:8" ht="14.4">
      <c r="D1125" s="370"/>
      <c r="E1125" s="122"/>
      <c r="F1125" s="371"/>
      <c r="H1125" s="123"/>
    </row>
    <row r="1126" spans="4:8" ht="14.4">
      <c r="D1126" s="370"/>
      <c r="E1126" s="122"/>
      <c r="F1126" s="371"/>
      <c r="H1126" s="123"/>
    </row>
    <row r="1127" spans="4:8" ht="14.4">
      <c r="D1127" s="370"/>
      <c r="E1127" s="122"/>
      <c r="F1127" s="371"/>
      <c r="H1127" s="123"/>
    </row>
    <row r="1128" spans="4:8" ht="14.4">
      <c r="D1128" s="370"/>
      <c r="E1128" s="122"/>
      <c r="F1128" s="371"/>
      <c r="H1128" s="123"/>
    </row>
    <row r="1129" spans="4:8" ht="14.4">
      <c r="D1129" s="370"/>
      <c r="E1129" s="122"/>
      <c r="F1129" s="371"/>
      <c r="H1129" s="123"/>
    </row>
    <row r="1130" spans="4:8" ht="14.4">
      <c r="D1130" s="370"/>
      <c r="E1130" s="122"/>
      <c r="F1130" s="371"/>
      <c r="H1130" s="123"/>
    </row>
    <row r="1131" spans="4:8" ht="14.4">
      <c r="D1131" s="370"/>
      <c r="E1131" s="122"/>
      <c r="F1131" s="371"/>
      <c r="H1131" s="123"/>
    </row>
    <row r="1132" spans="4:8" ht="14.4">
      <c r="D1132" s="370"/>
      <c r="E1132" s="122"/>
      <c r="F1132" s="371"/>
      <c r="H1132" s="123"/>
    </row>
    <row r="1133" spans="4:8" ht="14.4">
      <c r="D1133" s="370"/>
      <c r="E1133" s="122"/>
      <c r="F1133" s="371"/>
      <c r="H1133" s="123"/>
    </row>
    <row r="1134" spans="4:8" ht="14.4">
      <c r="D1134" s="370"/>
      <c r="E1134" s="122"/>
      <c r="F1134" s="371"/>
      <c r="H1134" s="123"/>
    </row>
    <row r="1135" spans="4:8" ht="14.4">
      <c r="D1135" s="370"/>
      <c r="E1135" s="122"/>
      <c r="F1135" s="371"/>
      <c r="H1135" s="123"/>
    </row>
    <row r="1136" spans="4:8" ht="14.4">
      <c r="D1136" s="370"/>
      <c r="E1136" s="122"/>
      <c r="F1136" s="371"/>
      <c r="H1136" s="123"/>
    </row>
    <row r="1137" spans="4:8" ht="14.4">
      <c r="D1137" s="370"/>
      <c r="E1137" s="122"/>
      <c r="F1137" s="371"/>
      <c r="H1137" s="123"/>
    </row>
    <row r="1138" spans="4:8" ht="14.4">
      <c r="D1138" s="370"/>
      <c r="E1138" s="122"/>
      <c r="F1138" s="371"/>
      <c r="H1138" s="123"/>
    </row>
    <row r="1139" spans="4:8" ht="14.4">
      <c r="D1139" s="370"/>
      <c r="E1139" s="122"/>
      <c r="F1139" s="371"/>
      <c r="H1139" s="123"/>
    </row>
    <row r="1140" spans="4:8" ht="14.4">
      <c r="D1140" s="370"/>
      <c r="E1140" s="122"/>
      <c r="F1140" s="371"/>
      <c r="H1140" s="123"/>
    </row>
    <row r="1141" spans="4:8" ht="14.4">
      <c r="D1141" s="370"/>
      <c r="E1141" s="122"/>
      <c r="F1141" s="371"/>
      <c r="H1141" s="123"/>
    </row>
    <row r="1142" spans="4:8" ht="14.4">
      <c r="D1142" s="370"/>
      <c r="E1142" s="122"/>
      <c r="F1142" s="371"/>
      <c r="H1142" s="123"/>
    </row>
    <row r="1143" spans="4:8" ht="14.4">
      <c r="D1143" s="370"/>
      <c r="E1143" s="122"/>
      <c r="F1143" s="371"/>
      <c r="H1143" s="123"/>
    </row>
    <row r="1144" spans="4:8" ht="14.4">
      <c r="D1144" s="370"/>
      <c r="E1144" s="122"/>
      <c r="F1144" s="371"/>
      <c r="H1144" s="123"/>
    </row>
    <row r="1145" spans="4:8" ht="14.4">
      <c r="D1145" s="370"/>
      <c r="E1145" s="122"/>
      <c r="F1145" s="371"/>
      <c r="H1145" s="123"/>
    </row>
    <row r="1146" spans="4:8" ht="14.4">
      <c r="D1146" s="370"/>
      <c r="E1146" s="122"/>
      <c r="F1146" s="371"/>
      <c r="H1146" s="123"/>
    </row>
    <row r="1147" spans="4:8" ht="14.4">
      <c r="D1147" s="370"/>
      <c r="E1147" s="122"/>
      <c r="F1147" s="371"/>
      <c r="H1147" s="123"/>
    </row>
    <row r="1148" spans="4:8" ht="14.4">
      <c r="D1148" s="370"/>
      <c r="E1148" s="122"/>
      <c r="F1148" s="371"/>
      <c r="H1148" s="123"/>
    </row>
    <row r="1149" spans="4:8" ht="14.4">
      <c r="D1149" s="370"/>
      <c r="E1149" s="122"/>
      <c r="F1149" s="371"/>
      <c r="H1149" s="123"/>
    </row>
    <row r="1150" spans="4:8" ht="14.4">
      <c r="D1150" s="370"/>
      <c r="E1150" s="122"/>
      <c r="F1150" s="371"/>
      <c r="H1150" s="123"/>
    </row>
    <row r="1151" spans="4:8" ht="14.4">
      <c r="D1151" s="370"/>
      <c r="E1151" s="122"/>
      <c r="F1151" s="371"/>
      <c r="H1151" s="123"/>
    </row>
    <row r="1152" spans="4:8" ht="14.4">
      <c r="D1152" s="370"/>
      <c r="E1152" s="122"/>
      <c r="F1152" s="371"/>
      <c r="H1152" s="123"/>
    </row>
    <row r="1153" spans="4:8" ht="14.4">
      <c r="D1153" s="370"/>
      <c r="E1153" s="122"/>
      <c r="F1153" s="371"/>
      <c r="H1153" s="123"/>
    </row>
    <row r="1154" spans="4:8" ht="14.4">
      <c r="D1154" s="370"/>
      <c r="E1154" s="122"/>
      <c r="F1154" s="371"/>
      <c r="H1154" s="123"/>
    </row>
    <row r="1155" spans="4:8" ht="14.4">
      <c r="D1155" s="370"/>
      <c r="E1155" s="122"/>
      <c r="F1155" s="371"/>
      <c r="H1155" s="123"/>
    </row>
    <row r="1156" spans="4:8" ht="14.4">
      <c r="D1156" s="370"/>
      <c r="E1156" s="122"/>
      <c r="F1156" s="371"/>
      <c r="H1156" s="123"/>
    </row>
    <row r="1157" spans="4:8" ht="14.4">
      <c r="D1157" s="370"/>
      <c r="E1157" s="122"/>
      <c r="F1157" s="371"/>
      <c r="H1157" s="123"/>
    </row>
    <row r="1158" spans="4:8" ht="14.4">
      <c r="D1158" s="370"/>
      <c r="E1158" s="122"/>
      <c r="F1158" s="371"/>
      <c r="H1158" s="123"/>
    </row>
    <row r="1159" spans="4:8" ht="14.4">
      <c r="D1159" s="370"/>
      <c r="E1159" s="122"/>
      <c r="F1159" s="371"/>
      <c r="H1159" s="123"/>
    </row>
    <row r="1160" spans="4:8" ht="14.4">
      <c r="D1160" s="370"/>
      <c r="E1160" s="122"/>
      <c r="F1160" s="371"/>
      <c r="H1160" s="123"/>
    </row>
    <row r="1161" spans="4:8" ht="14.4">
      <c r="D1161" s="370"/>
      <c r="E1161" s="122"/>
      <c r="F1161" s="371"/>
      <c r="H1161" s="123"/>
    </row>
    <row r="1162" spans="4:8" ht="14.4">
      <c r="D1162" s="370"/>
      <c r="E1162" s="122"/>
      <c r="F1162" s="371"/>
      <c r="H1162" s="123"/>
    </row>
    <row r="1163" spans="4:8" ht="14.4">
      <c r="D1163" s="370"/>
      <c r="E1163" s="122"/>
      <c r="F1163" s="371"/>
      <c r="H1163" s="123"/>
    </row>
    <row r="1164" spans="4:8" ht="14.4">
      <c r="D1164" s="370"/>
      <c r="E1164" s="122"/>
      <c r="F1164" s="371"/>
      <c r="H1164" s="123"/>
    </row>
    <row r="1165" spans="4:8" ht="14.4">
      <c r="D1165" s="370"/>
      <c r="E1165" s="122"/>
      <c r="F1165" s="371"/>
      <c r="H1165" s="123"/>
    </row>
    <row r="1166" spans="4:8" ht="14.4">
      <c r="D1166" s="370"/>
      <c r="E1166" s="122"/>
      <c r="F1166" s="371"/>
      <c r="H1166" s="123"/>
    </row>
    <row r="1167" spans="4:8" ht="14.4">
      <c r="D1167" s="370"/>
      <c r="E1167" s="122"/>
      <c r="F1167" s="371"/>
      <c r="H1167" s="123"/>
    </row>
    <row r="1168" spans="4:8" ht="14.4">
      <c r="D1168" s="370"/>
      <c r="E1168" s="122"/>
      <c r="F1168" s="371"/>
      <c r="H1168" s="123"/>
    </row>
    <row r="1169" spans="4:8" ht="14.4">
      <c r="D1169" s="370"/>
      <c r="E1169" s="122"/>
      <c r="F1169" s="371"/>
      <c r="H1169" s="123"/>
    </row>
    <row r="1170" spans="4:8" ht="14.4">
      <c r="D1170" s="370"/>
      <c r="E1170" s="122"/>
      <c r="F1170" s="371"/>
      <c r="H1170" s="123"/>
    </row>
    <row r="1171" spans="4:8" ht="14.4">
      <c r="D1171" s="370"/>
      <c r="E1171" s="122"/>
      <c r="F1171" s="371"/>
      <c r="H1171" s="123"/>
    </row>
    <row r="1172" spans="4:8" ht="14.4">
      <c r="D1172" s="370"/>
      <c r="E1172" s="122"/>
      <c r="F1172" s="371"/>
      <c r="H1172" s="123"/>
    </row>
    <row r="1173" spans="4:8" ht="14.4">
      <c r="D1173" s="370"/>
      <c r="E1173" s="122"/>
      <c r="F1173" s="371"/>
      <c r="H1173" s="123"/>
    </row>
    <row r="1174" spans="4:8" ht="14.4">
      <c r="D1174" s="370"/>
      <c r="E1174" s="122"/>
      <c r="F1174" s="371"/>
      <c r="H1174" s="123"/>
    </row>
    <row r="1175" spans="4:8" ht="14.4">
      <c r="D1175" s="370"/>
      <c r="E1175" s="122"/>
      <c r="F1175" s="371"/>
      <c r="H1175" s="123"/>
    </row>
    <row r="1176" spans="4:8" ht="14.4">
      <c r="D1176" s="370"/>
      <c r="E1176" s="122"/>
      <c r="F1176" s="371"/>
      <c r="H1176" s="123"/>
    </row>
    <row r="1177" spans="4:8" ht="14.4">
      <c r="D1177" s="370"/>
      <c r="E1177" s="122"/>
      <c r="F1177" s="371"/>
      <c r="H1177" s="123"/>
    </row>
    <row r="1178" spans="4:8" ht="14.4">
      <c r="D1178" s="370"/>
      <c r="E1178" s="122"/>
      <c r="F1178" s="371"/>
      <c r="H1178" s="123"/>
    </row>
    <row r="1179" spans="4:8" ht="14.4">
      <c r="D1179" s="370"/>
      <c r="E1179" s="122"/>
      <c r="F1179" s="371"/>
      <c r="H1179" s="123"/>
    </row>
    <row r="1180" spans="4:8" ht="14.4">
      <c r="D1180" s="370"/>
      <c r="E1180" s="122"/>
      <c r="F1180" s="371"/>
      <c r="H1180" s="123"/>
    </row>
    <row r="1181" spans="4:8" ht="14.4">
      <c r="D1181" s="370"/>
      <c r="E1181" s="122"/>
      <c r="F1181" s="371"/>
      <c r="H1181" s="123"/>
    </row>
    <row r="1182" spans="4:8" ht="14.4">
      <c r="D1182" s="370"/>
      <c r="E1182" s="122"/>
      <c r="F1182" s="371"/>
      <c r="H1182" s="123"/>
    </row>
    <row r="1183" spans="4:8" ht="14.4">
      <c r="D1183" s="370"/>
      <c r="E1183" s="122"/>
      <c r="F1183" s="371"/>
      <c r="H1183" s="123"/>
    </row>
    <row r="1184" spans="4:8" ht="14.4">
      <c r="D1184" s="370"/>
      <c r="E1184" s="122"/>
      <c r="F1184" s="371"/>
      <c r="H1184" s="123"/>
    </row>
    <row r="1185" spans="4:8" ht="14.4">
      <c r="D1185" s="370"/>
      <c r="E1185" s="122"/>
      <c r="F1185" s="371"/>
      <c r="H1185" s="123"/>
    </row>
    <row r="1186" spans="4:8" ht="14.4">
      <c r="D1186" s="370"/>
      <c r="E1186" s="122"/>
      <c r="F1186" s="371"/>
      <c r="H1186" s="123"/>
    </row>
    <row r="1187" spans="4:8" ht="14.4">
      <c r="D1187" s="370"/>
      <c r="E1187" s="122"/>
      <c r="F1187" s="371"/>
      <c r="H1187" s="123"/>
    </row>
    <row r="1188" spans="4:8" ht="14.4">
      <c r="D1188" s="370"/>
      <c r="E1188" s="122"/>
      <c r="F1188" s="371"/>
      <c r="H1188" s="123"/>
    </row>
    <row r="1189" spans="4:8" ht="14.4">
      <c r="D1189" s="370"/>
      <c r="E1189" s="122"/>
      <c r="F1189" s="371"/>
      <c r="H1189" s="123"/>
    </row>
    <row r="1190" spans="4:8" ht="14.4">
      <c r="D1190" s="370"/>
      <c r="E1190" s="122"/>
      <c r="F1190" s="371"/>
      <c r="H1190" s="123"/>
    </row>
    <row r="1191" spans="4:8" ht="14.4">
      <c r="D1191" s="370"/>
      <c r="E1191" s="122"/>
      <c r="F1191" s="371"/>
      <c r="H1191" s="123"/>
    </row>
    <row r="1192" spans="4:8" ht="14.4">
      <c r="D1192" s="370"/>
      <c r="E1192" s="122"/>
      <c r="F1192" s="371"/>
      <c r="H1192" s="123"/>
    </row>
    <row r="1193" spans="4:8" ht="14.4">
      <c r="D1193" s="370"/>
      <c r="E1193" s="122"/>
      <c r="F1193" s="371"/>
      <c r="H1193" s="123"/>
    </row>
    <row r="1194" spans="4:8" ht="14.4">
      <c r="D1194" s="370"/>
      <c r="E1194" s="122"/>
      <c r="F1194" s="371"/>
      <c r="H1194" s="123"/>
    </row>
    <row r="1195" spans="4:8" ht="14.4">
      <c r="D1195" s="370"/>
      <c r="E1195" s="122"/>
      <c r="F1195" s="371"/>
      <c r="H1195" s="123"/>
    </row>
    <row r="1196" spans="4:8" ht="14.4">
      <c r="D1196" s="370"/>
      <c r="E1196" s="122"/>
      <c r="F1196" s="371"/>
      <c r="H1196" s="123"/>
    </row>
    <row r="1197" spans="4:8" ht="14.4">
      <c r="D1197" s="370"/>
      <c r="E1197" s="122"/>
      <c r="F1197" s="371"/>
      <c r="H1197" s="123"/>
    </row>
    <row r="1198" spans="4:8" ht="14.4">
      <c r="D1198" s="370"/>
      <c r="E1198" s="122"/>
      <c r="F1198" s="371"/>
      <c r="H1198" s="123"/>
    </row>
    <row r="1199" spans="4:8" ht="14.4">
      <c r="D1199" s="370"/>
      <c r="E1199" s="122"/>
      <c r="F1199" s="371"/>
      <c r="H1199" s="123"/>
    </row>
    <row r="1200" spans="4:8" ht="14.4">
      <c r="D1200" s="370"/>
      <c r="E1200" s="122"/>
      <c r="F1200" s="371"/>
      <c r="H1200" s="123"/>
    </row>
    <row r="1201" spans="4:8" ht="14.4">
      <c r="D1201" s="370"/>
      <c r="E1201" s="122"/>
      <c r="F1201" s="371"/>
      <c r="H1201" s="123"/>
    </row>
    <row r="1202" spans="4:8" ht="14.4">
      <c r="D1202" s="370"/>
      <c r="E1202" s="122"/>
      <c r="F1202" s="371"/>
      <c r="H1202" s="123"/>
    </row>
    <row r="1203" spans="4:8" ht="14.4">
      <c r="D1203" s="370"/>
      <c r="E1203" s="122"/>
      <c r="F1203" s="371"/>
      <c r="H1203" s="123"/>
    </row>
    <row r="1204" spans="4:8" ht="14.4">
      <c r="D1204" s="370"/>
      <c r="E1204" s="122"/>
      <c r="F1204" s="371"/>
      <c r="H1204" s="123"/>
    </row>
    <row r="1205" spans="4:8" ht="14.4">
      <c r="D1205" s="370"/>
      <c r="E1205" s="122"/>
      <c r="F1205" s="371"/>
      <c r="H1205" s="123"/>
    </row>
    <row r="1206" spans="4:8" ht="14.4">
      <c r="D1206" s="370"/>
      <c r="E1206" s="122"/>
      <c r="F1206" s="371"/>
      <c r="H1206" s="123"/>
    </row>
    <row r="1207" spans="4:8" ht="14.4">
      <c r="D1207" s="370"/>
      <c r="E1207" s="122"/>
      <c r="F1207" s="371"/>
      <c r="H1207" s="123"/>
    </row>
    <row r="1208" spans="4:8" ht="14.4">
      <c r="D1208" s="370"/>
      <c r="E1208" s="122"/>
      <c r="F1208" s="371"/>
      <c r="H1208" s="123"/>
    </row>
    <row r="1209" spans="4:8" ht="14.4">
      <c r="D1209" s="370"/>
      <c r="E1209" s="122"/>
      <c r="F1209" s="371"/>
      <c r="H1209" s="123"/>
    </row>
    <row r="1210" spans="4:8" ht="14.4">
      <c r="D1210" s="370"/>
      <c r="E1210" s="122"/>
      <c r="F1210" s="371"/>
      <c r="H1210" s="123"/>
    </row>
    <row r="1211" spans="4:8" ht="14.4">
      <c r="D1211" s="370"/>
      <c r="E1211" s="122"/>
      <c r="F1211" s="371"/>
      <c r="H1211" s="123"/>
    </row>
    <row r="1212" spans="4:8" ht="14.4">
      <c r="D1212" s="370"/>
      <c r="E1212" s="122"/>
      <c r="F1212" s="371"/>
      <c r="H1212" s="123"/>
    </row>
    <row r="1213" spans="4:8" ht="14.4">
      <c r="D1213" s="370"/>
      <c r="E1213" s="122"/>
      <c r="F1213" s="371"/>
      <c r="H1213" s="123"/>
    </row>
    <row r="1214" spans="4:8" ht="14.4">
      <c r="D1214" s="370"/>
      <c r="E1214" s="122"/>
      <c r="F1214" s="371"/>
      <c r="H1214" s="123"/>
    </row>
    <row r="1215" spans="4:8" ht="14.4">
      <c r="D1215" s="370"/>
      <c r="E1215" s="122"/>
      <c r="F1215" s="371"/>
      <c r="H1215" s="123"/>
    </row>
    <row r="1216" spans="4:8" ht="14.4">
      <c r="D1216" s="370"/>
      <c r="E1216" s="122"/>
      <c r="F1216" s="371"/>
      <c r="H1216" s="123"/>
    </row>
    <row r="1217" spans="4:8" ht="14.4">
      <c r="D1217" s="370"/>
      <c r="E1217" s="122"/>
      <c r="F1217" s="371"/>
      <c r="H1217" s="123"/>
    </row>
    <row r="1218" spans="4:8" ht="14.4">
      <c r="D1218" s="370"/>
      <c r="E1218" s="122"/>
      <c r="F1218" s="371"/>
      <c r="H1218" s="123"/>
    </row>
    <row r="1219" spans="4:8" ht="14.4">
      <c r="D1219" s="370"/>
      <c r="E1219" s="122"/>
      <c r="F1219" s="371"/>
      <c r="H1219" s="123"/>
    </row>
    <row r="1220" spans="4:8" ht="14.4">
      <c r="D1220" s="370"/>
      <c r="E1220" s="122"/>
      <c r="F1220" s="371"/>
      <c r="H1220" s="123"/>
    </row>
    <row r="1221" spans="4:8" ht="14.4">
      <c r="D1221" s="370"/>
      <c r="E1221" s="122"/>
      <c r="F1221" s="371"/>
      <c r="H1221" s="123"/>
    </row>
    <row r="1222" spans="4:8" ht="14.4">
      <c r="D1222" s="370"/>
      <c r="E1222" s="122"/>
      <c r="F1222" s="371"/>
      <c r="H1222" s="123"/>
    </row>
    <row r="1223" spans="4:8" ht="14.4">
      <c r="D1223" s="370"/>
      <c r="E1223" s="122"/>
      <c r="F1223" s="371"/>
      <c r="H1223" s="123"/>
    </row>
    <row r="1224" spans="4:8" ht="14.4">
      <c r="D1224" s="370"/>
      <c r="E1224" s="122"/>
      <c r="F1224" s="371"/>
      <c r="H1224" s="123"/>
    </row>
    <row r="1225" spans="4:8" ht="14.4">
      <c r="D1225" s="370"/>
      <c r="E1225" s="122"/>
      <c r="F1225" s="371"/>
      <c r="H1225" s="123"/>
    </row>
    <row r="1226" spans="4:8" ht="14.4">
      <c r="D1226" s="370"/>
      <c r="E1226" s="122"/>
      <c r="F1226" s="371"/>
      <c r="H1226" s="123"/>
    </row>
    <row r="1227" spans="4:8" ht="14.4">
      <c r="D1227" s="370"/>
      <c r="E1227" s="122"/>
      <c r="F1227" s="371"/>
      <c r="H1227" s="123"/>
    </row>
    <row r="1228" spans="4:8" ht="14.4">
      <c r="D1228" s="370"/>
      <c r="E1228" s="122"/>
      <c r="F1228" s="371"/>
      <c r="H1228" s="123"/>
    </row>
    <row r="1229" spans="4:8" ht="14.4">
      <c r="D1229" s="370"/>
      <c r="E1229" s="122"/>
      <c r="F1229" s="371"/>
      <c r="H1229" s="123"/>
    </row>
    <row r="1230" spans="4:8" ht="14.4">
      <c r="D1230" s="370"/>
      <c r="E1230" s="122"/>
      <c r="F1230" s="371"/>
      <c r="H1230" s="123"/>
    </row>
    <row r="1231" spans="4:8" ht="14.4">
      <c r="D1231" s="370"/>
      <c r="E1231" s="122"/>
      <c r="F1231" s="371"/>
      <c r="H1231" s="123"/>
    </row>
    <row r="1232" spans="4:8" ht="14.4">
      <c r="D1232" s="370"/>
      <c r="E1232" s="122"/>
      <c r="F1232" s="371"/>
      <c r="H1232" s="123"/>
    </row>
    <row r="1233" spans="4:8" ht="14.4">
      <c r="D1233" s="370"/>
      <c r="E1233" s="122"/>
      <c r="F1233" s="371"/>
      <c r="H1233" s="123"/>
    </row>
    <row r="1234" spans="4:8" ht="14.4">
      <c r="D1234" s="370"/>
      <c r="E1234" s="122"/>
      <c r="F1234" s="371"/>
      <c r="H1234" s="123"/>
    </row>
    <row r="1235" spans="4:8" ht="14.4">
      <c r="D1235" s="370"/>
      <c r="E1235" s="122"/>
      <c r="F1235" s="371"/>
      <c r="H1235" s="123"/>
    </row>
    <row r="1236" spans="4:8" ht="14.4">
      <c r="D1236" s="370"/>
      <c r="E1236" s="122"/>
      <c r="F1236" s="371"/>
      <c r="H1236" s="123"/>
    </row>
    <row r="1237" spans="4:8" ht="14.4">
      <c r="D1237" s="370"/>
      <c r="E1237" s="122"/>
      <c r="F1237" s="371"/>
      <c r="H1237" s="123"/>
    </row>
    <row r="1238" spans="4:8" ht="14.4">
      <c r="D1238" s="370"/>
      <c r="E1238" s="122"/>
      <c r="F1238" s="371"/>
      <c r="H1238" s="123"/>
    </row>
    <row r="1239" spans="4:8" ht="14.4">
      <c r="D1239" s="370"/>
      <c r="E1239" s="122"/>
      <c r="F1239" s="371"/>
      <c r="H1239" s="123"/>
    </row>
    <row r="1240" spans="4:8" ht="14.4">
      <c r="D1240" s="370"/>
      <c r="E1240" s="122"/>
      <c r="F1240" s="371"/>
      <c r="H1240" s="123"/>
    </row>
    <row r="1241" spans="4:8" ht="14.4">
      <c r="D1241" s="370"/>
      <c r="E1241" s="122"/>
      <c r="F1241" s="371"/>
      <c r="H1241" s="123"/>
    </row>
    <row r="1242" spans="4:8" ht="14.4">
      <c r="D1242" s="370"/>
      <c r="E1242" s="122"/>
      <c r="F1242" s="371"/>
      <c r="H1242" s="123"/>
    </row>
    <row r="1243" spans="4:8" ht="14.4">
      <c r="D1243" s="370"/>
      <c r="E1243" s="122"/>
      <c r="F1243" s="371"/>
      <c r="H1243" s="123"/>
    </row>
    <row r="1244" spans="4:8" ht="14.4">
      <c r="D1244" s="370"/>
      <c r="E1244" s="122"/>
      <c r="F1244" s="371"/>
      <c r="H1244" s="123"/>
    </row>
    <row r="1245" spans="4:8" ht="14.4">
      <c r="D1245" s="370"/>
      <c r="E1245" s="122"/>
      <c r="F1245" s="371"/>
      <c r="H1245" s="123"/>
    </row>
    <row r="1246" spans="4:8" ht="14.4">
      <c r="D1246" s="370"/>
      <c r="E1246" s="122"/>
      <c r="F1246" s="371"/>
      <c r="H1246" s="123"/>
    </row>
    <row r="1247" spans="4:8" ht="14.4">
      <c r="D1247" s="370"/>
      <c r="E1247" s="122"/>
      <c r="F1247" s="371"/>
      <c r="H1247" s="123"/>
    </row>
    <row r="1248" spans="4:8" ht="14.4">
      <c r="D1248" s="370"/>
      <c r="E1248" s="122"/>
      <c r="F1248" s="371"/>
      <c r="H1248" s="123"/>
    </row>
    <row r="1249" spans="4:8" ht="14.4">
      <c r="D1249" s="370"/>
      <c r="E1249" s="122"/>
      <c r="F1249" s="371"/>
      <c r="H1249" s="123"/>
    </row>
    <row r="1250" spans="4:8" ht="14.4">
      <c r="D1250" s="370"/>
      <c r="E1250" s="122"/>
      <c r="F1250" s="371"/>
      <c r="H1250" s="123"/>
    </row>
    <row r="1251" spans="4:8" ht="14.4">
      <c r="D1251" s="370"/>
      <c r="E1251" s="122"/>
      <c r="F1251" s="371"/>
      <c r="H1251" s="123"/>
    </row>
    <row r="1252" spans="4:8" ht="14.4">
      <c r="D1252" s="370"/>
      <c r="E1252" s="122"/>
      <c r="F1252" s="371"/>
      <c r="H1252" s="123"/>
    </row>
    <row r="1253" spans="4:8" ht="14.4">
      <c r="D1253" s="370"/>
      <c r="E1253" s="122"/>
      <c r="F1253" s="371"/>
      <c r="H1253" s="123"/>
    </row>
    <row r="1254" spans="4:8" ht="14.4">
      <c r="D1254" s="370"/>
      <c r="E1254" s="122"/>
      <c r="F1254" s="371"/>
      <c r="H1254" s="123"/>
    </row>
    <row r="1255" spans="4:8" ht="14.4">
      <c r="D1255" s="370"/>
      <c r="E1255" s="122"/>
      <c r="F1255" s="371"/>
      <c r="H1255" s="123"/>
    </row>
    <row r="1256" spans="4:8" ht="14.4">
      <c r="D1256" s="370"/>
      <c r="E1256" s="122"/>
      <c r="F1256" s="371"/>
      <c r="H1256" s="123"/>
    </row>
    <row r="1257" spans="4:8" ht="14.4">
      <c r="D1257" s="370"/>
      <c r="E1257" s="122"/>
      <c r="F1257" s="371"/>
      <c r="H1257" s="123"/>
    </row>
    <row r="1258" spans="4:8" ht="14.4">
      <c r="D1258" s="370"/>
      <c r="E1258" s="122"/>
      <c r="F1258" s="371"/>
      <c r="H1258" s="123"/>
    </row>
    <row r="1259" spans="4:8" ht="14.4">
      <c r="D1259" s="370"/>
      <c r="E1259" s="122"/>
      <c r="F1259" s="371"/>
      <c r="H1259" s="123"/>
    </row>
    <row r="1260" spans="4:8" ht="14.4">
      <c r="D1260" s="370"/>
      <c r="E1260" s="122"/>
      <c r="F1260" s="371"/>
      <c r="H1260" s="123"/>
    </row>
    <row r="1261" spans="4:8" ht="14.4">
      <c r="D1261" s="370"/>
      <c r="E1261" s="122"/>
      <c r="F1261" s="371"/>
      <c r="H1261" s="123"/>
    </row>
    <row r="1262" spans="4:8" ht="14.4">
      <c r="D1262" s="370"/>
      <c r="E1262" s="122"/>
      <c r="F1262" s="371"/>
      <c r="H1262" s="123"/>
    </row>
    <row r="1263" spans="4:8" ht="14.4">
      <c r="D1263" s="370"/>
      <c r="E1263" s="122"/>
      <c r="F1263" s="371"/>
      <c r="H1263" s="123"/>
    </row>
    <row r="1264" spans="4:8" ht="14.4">
      <c r="D1264" s="370"/>
      <c r="E1264" s="122"/>
      <c r="F1264" s="371"/>
      <c r="H1264" s="123"/>
    </row>
    <row r="1265" spans="4:8" ht="14.4">
      <c r="D1265" s="370"/>
      <c r="E1265" s="122"/>
      <c r="F1265" s="371"/>
      <c r="H1265" s="123"/>
    </row>
    <row r="1266" spans="4:8" ht="14.4">
      <c r="D1266" s="370"/>
      <c r="E1266" s="122"/>
      <c r="F1266" s="371"/>
      <c r="H1266" s="123"/>
    </row>
    <row r="1267" spans="4:8" ht="14.4">
      <c r="D1267" s="370"/>
      <c r="E1267" s="122"/>
      <c r="F1267" s="371"/>
      <c r="H1267" s="123"/>
    </row>
    <row r="1268" spans="4:8" ht="14.4">
      <c r="D1268" s="370"/>
      <c r="E1268" s="122"/>
      <c r="F1268" s="371"/>
      <c r="H1268" s="123"/>
    </row>
    <row r="1269" spans="4:8" ht="14.4">
      <c r="D1269" s="370"/>
      <c r="E1269" s="122"/>
      <c r="F1269" s="371"/>
      <c r="H1269" s="123"/>
    </row>
    <row r="1270" spans="4:8" ht="14.4">
      <c r="D1270" s="370"/>
      <c r="E1270" s="122"/>
      <c r="F1270" s="371"/>
      <c r="H1270" s="123"/>
    </row>
    <row r="1271" spans="4:8" ht="14.4">
      <c r="D1271" s="370"/>
      <c r="E1271" s="122"/>
      <c r="F1271" s="371"/>
      <c r="H1271" s="123"/>
    </row>
    <row r="1272" spans="4:8" ht="14.4">
      <c r="D1272" s="370"/>
      <c r="E1272" s="122"/>
      <c r="F1272" s="371"/>
      <c r="H1272" s="123"/>
    </row>
    <row r="1273" spans="4:8" ht="14.4">
      <c r="D1273" s="370"/>
      <c r="E1273" s="122"/>
      <c r="F1273" s="371"/>
      <c r="H1273" s="123"/>
    </row>
    <row r="1274" spans="4:8" ht="14.4">
      <c r="D1274" s="370"/>
      <c r="E1274" s="122"/>
      <c r="F1274" s="371"/>
      <c r="H1274" s="123"/>
    </row>
    <row r="1275" spans="4:8" ht="14.4">
      <c r="D1275" s="370"/>
      <c r="E1275" s="122"/>
      <c r="F1275" s="371"/>
      <c r="H1275" s="123"/>
    </row>
    <row r="1276" spans="4:8" ht="14.4">
      <c r="D1276" s="370"/>
      <c r="E1276" s="122"/>
      <c r="F1276" s="371"/>
      <c r="H1276" s="123"/>
    </row>
    <row r="1277" spans="4:8" ht="14.4">
      <c r="D1277" s="370"/>
      <c r="E1277" s="122"/>
      <c r="F1277" s="371"/>
      <c r="H1277" s="123"/>
    </row>
    <row r="1278" spans="4:8" ht="14.4">
      <c r="D1278" s="370"/>
      <c r="E1278" s="122"/>
      <c r="F1278" s="371"/>
      <c r="H1278" s="123"/>
    </row>
    <row r="1279" spans="4:8" ht="14.4">
      <c r="D1279" s="370"/>
      <c r="E1279" s="122"/>
      <c r="F1279" s="371"/>
      <c r="H1279" s="123"/>
    </row>
    <row r="1280" spans="4:8" ht="14.4">
      <c r="D1280" s="370"/>
      <c r="E1280" s="122"/>
      <c r="F1280" s="371"/>
      <c r="H1280" s="123"/>
    </row>
    <row r="1281" spans="4:8" ht="14.4">
      <c r="D1281" s="370"/>
      <c r="E1281" s="122"/>
      <c r="F1281" s="371"/>
      <c r="H1281" s="123"/>
    </row>
    <row r="1282" spans="4:8" ht="14.4">
      <c r="D1282" s="370"/>
      <c r="E1282" s="122"/>
      <c r="F1282" s="371"/>
      <c r="H1282" s="123"/>
    </row>
    <row r="1283" spans="4:8" ht="14.4">
      <c r="D1283" s="370"/>
      <c r="E1283" s="122"/>
      <c r="F1283" s="371"/>
      <c r="H1283" s="123"/>
    </row>
    <row r="1284" spans="4:8" ht="14.4">
      <c r="D1284" s="370"/>
      <c r="E1284" s="122"/>
      <c r="F1284" s="371"/>
      <c r="H1284" s="123"/>
    </row>
    <row r="1285" spans="4:8" ht="14.4">
      <c r="D1285" s="370"/>
      <c r="E1285" s="122"/>
      <c r="F1285" s="371"/>
      <c r="H1285" s="123"/>
    </row>
    <row r="1286" spans="4:8" ht="14.4">
      <c r="D1286" s="370"/>
      <c r="E1286" s="122"/>
      <c r="F1286" s="371"/>
      <c r="H1286" s="123"/>
    </row>
    <row r="1287" spans="4:8" ht="14.4">
      <c r="D1287" s="370"/>
      <c r="E1287" s="122"/>
      <c r="F1287" s="371"/>
      <c r="H1287" s="123"/>
    </row>
    <row r="1288" spans="4:8" ht="14.4">
      <c r="D1288" s="370"/>
      <c r="E1288" s="122"/>
      <c r="F1288" s="371"/>
      <c r="H1288" s="123"/>
    </row>
    <row r="1289" spans="4:8" ht="14.4">
      <c r="D1289" s="370"/>
      <c r="E1289" s="122"/>
      <c r="F1289" s="371"/>
      <c r="H1289" s="123"/>
    </row>
    <row r="1290" spans="4:8" ht="14.4">
      <c r="D1290" s="370"/>
      <c r="E1290" s="122"/>
      <c r="F1290" s="371"/>
      <c r="H1290" s="123"/>
    </row>
    <row r="1291" spans="4:8" ht="14.4">
      <c r="D1291" s="370"/>
      <c r="E1291" s="122"/>
      <c r="F1291" s="371"/>
      <c r="H1291" s="123"/>
    </row>
    <row r="1292" spans="4:8" ht="14.4">
      <c r="D1292" s="370"/>
      <c r="E1292" s="122"/>
      <c r="F1292" s="371"/>
      <c r="H1292" s="123"/>
    </row>
    <row r="1293" spans="4:8" ht="14.4">
      <c r="D1293" s="370"/>
      <c r="E1293" s="122"/>
      <c r="F1293" s="371"/>
      <c r="H1293" s="123"/>
    </row>
    <row r="1294" spans="4:8" ht="14.4">
      <c r="D1294" s="370"/>
      <c r="E1294" s="122"/>
      <c r="F1294" s="371"/>
      <c r="H1294" s="123"/>
    </row>
    <row r="1295" spans="4:8" ht="14.4">
      <c r="D1295" s="370"/>
      <c r="E1295" s="122"/>
      <c r="F1295" s="371"/>
      <c r="H1295" s="123"/>
    </row>
    <row r="1296" spans="4:8" ht="14.4">
      <c r="D1296" s="370"/>
      <c r="E1296" s="122"/>
      <c r="F1296" s="371"/>
      <c r="H1296" s="123"/>
    </row>
    <row r="1297" spans="4:8" ht="14.4">
      <c r="D1297" s="370"/>
      <c r="E1297" s="122"/>
      <c r="F1297" s="371"/>
      <c r="H1297" s="123"/>
    </row>
    <row r="1298" spans="4:8" ht="14.4">
      <c r="D1298" s="370"/>
      <c r="E1298" s="122"/>
      <c r="F1298" s="371"/>
      <c r="H1298" s="123"/>
    </row>
    <row r="1299" spans="4:8" ht="14.4">
      <c r="D1299" s="370"/>
      <c r="E1299" s="122"/>
      <c r="F1299" s="371"/>
      <c r="H1299" s="123"/>
    </row>
    <row r="1300" spans="4:8" ht="14.4">
      <c r="D1300" s="370"/>
      <c r="E1300" s="122"/>
      <c r="F1300" s="371"/>
      <c r="H1300" s="123"/>
    </row>
    <row r="1301" spans="4:8" ht="14.4">
      <c r="D1301" s="370"/>
      <c r="E1301" s="122"/>
      <c r="F1301" s="371"/>
      <c r="H1301" s="123"/>
    </row>
    <row r="1302" spans="4:8" ht="14.4">
      <c r="D1302" s="370"/>
      <c r="E1302" s="122"/>
      <c r="F1302" s="371"/>
      <c r="H1302" s="123"/>
    </row>
    <row r="1303" spans="4:8" ht="14.4">
      <c r="D1303" s="370"/>
      <c r="E1303" s="122"/>
      <c r="F1303" s="371"/>
      <c r="H1303" s="123"/>
    </row>
    <row r="1304" spans="4:8" ht="14.4">
      <c r="D1304" s="370"/>
      <c r="E1304" s="122"/>
      <c r="F1304" s="371"/>
      <c r="H1304" s="123"/>
    </row>
    <row r="1305" spans="4:8" ht="14.4">
      <c r="D1305" s="370"/>
      <c r="E1305" s="122"/>
      <c r="F1305" s="371"/>
      <c r="H1305" s="123"/>
    </row>
    <row r="1306" spans="4:8" ht="14.4">
      <c r="D1306" s="370"/>
      <c r="E1306" s="122"/>
      <c r="F1306" s="371"/>
      <c r="H1306" s="123"/>
    </row>
    <row r="1307" spans="4:8" ht="14.4">
      <c r="D1307" s="370"/>
      <c r="E1307" s="122"/>
      <c r="F1307" s="371"/>
      <c r="H1307" s="123"/>
    </row>
    <row r="1308" spans="4:8" ht="14.4">
      <c r="D1308" s="370"/>
      <c r="E1308" s="122"/>
      <c r="F1308" s="371"/>
      <c r="H1308" s="123"/>
    </row>
    <row r="1309" spans="4:8" ht="14.4">
      <c r="D1309" s="370"/>
      <c r="E1309" s="122"/>
      <c r="F1309" s="371"/>
      <c r="H1309" s="123"/>
    </row>
    <row r="1310" spans="4:8" ht="14.4">
      <c r="D1310" s="370"/>
      <c r="E1310" s="122"/>
      <c r="F1310" s="371"/>
      <c r="H1310" s="123"/>
    </row>
    <row r="1311" spans="4:8" ht="14.4">
      <c r="D1311" s="370"/>
      <c r="E1311" s="122"/>
      <c r="F1311" s="371"/>
      <c r="H1311" s="123"/>
    </row>
    <row r="1312" spans="4:8" ht="14.4">
      <c r="D1312" s="370"/>
      <c r="E1312" s="122"/>
      <c r="F1312" s="371"/>
      <c r="H1312" s="123"/>
    </row>
    <row r="1313" spans="4:8" ht="14.4">
      <c r="D1313" s="370"/>
      <c r="E1313" s="122"/>
      <c r="F1313" s="371"/>
      <c r="H1313" s="123"/>
    </row>
    <row r="1314" spans="4:8" ht="14.4">
      <c r="D1314" s="370"/>
      <c r="E1314" s="122"/>
      <c r="F1314" s="371"/>
      <c r="H1314" s="123"/>
    </row>
    <row r="1315" spans="4:8" ht="14.4">
      <c r="D1315" s="370"/>
      <c r="E1315" s="122"/>
      <c r="F1315" s="371"/>
      <c r="H1315" s="123"/>
    </row>
    <row r="1316" spans="4:8" ht="14.4">
      <c r="D1316" s="370"/>
      <c r="E1316" s="122"/>
      <c r="F1316" s="371"/>
      <c r="H1316" s="123"/>
    </row>
    <row r="1317" spans="4:8" ht="14.4">
      <c r="D1317" s="370"/>
      <c r="E1317" s="122"/>
      <c r="F1317" s="371"/>
      <c r="H1317" s="123"/>
    </row>
    <row r="1318" spans="4:8" ht="14.4">
      <c r="D1318" s="370"/>
      <c r="E1318" s="122"/>
      <c r="F1318" s="371"/>
      <c r="H1318" s="123"/>
    </row>
    <row r="1319" spans="4:8" ht="14.4">
      <c r="D1319" s="370"/>
      <c r="E1319" s="122"/>
      <c r="F1319" s="371"/>
      <c r="H1319" s="123"/>
    </row>
    <row r="1320" spans="4:8" ht="14.4">
      <c r="D1320" s="370"/>
      <c r="E1320" s="122"/>
      <c r="F1320" s="371"/>
      <c r="H1320" s="123"/>
    </row>
    <row r="1321" spans="4:8" ht="14.4">
      <c r="D1321" s="370"/>
      <c r="E1321" s="122"/>
      <c r="F1321" s="371"/>
      <c r="H1321" s="123"/>
    </row>
    <row r="1322" spans="4:8" ht="14.4">
      <c r="D1322" s="370"/>
      <c r="E1322" s="122"/>
      <c r="F1322" s="371"/>
      <c r="H1322" s="123"/>
    </row>
    <row r="1323" spans="4:8" ht="14.4">
      <c r="D1323" s="370"/>
      <c r="E1323" s="122"/>
      <c r="F1323" s="371"/>
      <c r="H1323" s="123"/>
    </row>
    <row r="1324" spans="4:8" ht="14.4">
      <c r="D1324" s="370"/>
      <c r="E1324" s="122"/>
      <c r="F1324" s="371"/>
      <c r="H1324" s="123"/>
    </row>
    <row r="1325" spans="4:8" ht="14.4">
      <c r="D1325" s="370"/>
      <c r="E1325" s="122"/>
      <c r="F1325" s="371"/>
      <c r="H1325" s="123"/>
    </row>
    <row r="1326" spans="4:8" ht="14.4">
      <c r="D1326" s="370"/>
      <c r="E1326" s="122"/>
      <c r="F1326" s="371"/>
      <c r="H1326" s="123"/>
    </row>
    <row r="1327" spans="4:8" ht="14.4">
      <c r="D1327" s="370"/>
      <c r="E1327" s="122"/>
      <c r="F1327" s="371"/>
      <c r="H1327" s="123"/>
    </row>
    <row r="1328" spans="4:8" ht="14.4">
      <c r="D1328" s="370"/>
      <c r="E1328" s="122"/>
      <c r="F1328" s="371"/>
      <c r="H1328" s="123"/>
    </row>
    <row r="1329" spans="4:8" ht="14.4">
      <c r="D1329" s="370"/>
      <c r="E1329" s="122"/>
      <c r="F1329" s="371"/>
      <c r="H1329" s="123"/>
    </row>
    <row r="1330" spans="4:8" ht="14.4">
      <c r="D1330" s="370"/>
      <c r="E1330" s="122"/>
      <c r="F1330" s="371"/>
      <c r="H1330" s="123"/>
    </row>
    <row r="1331" spans="4:8" ht="14.4">
      <c r="D1331" s="370"/>
      <c r="E1331" s="122"/>
      <c r="F1331" s="371"/>
      <c r="H1331" s="123"/>
    </row>
    <row r="1332" spans="4:8" ht="14.4">
      <c r="D1332" s="370"/>
      <c r="E1332" s="122"/>
      <c r="F1332" s="371"/>
      <c r="H1332" s="123"/>
    </row>
    <row r="1333" spans="4:8" ht="14.4">
      <c r="D1333" s="370"/>
      <c r="E1333" s="122"/>
      <c r="F1333" s="371"/>
      <c r="H1333" s="123"/>
    </row>
    <row r="1334" spans="4:8" ht="14.4">
      <c r="D1334" s="370"/>
      <c r="E1334" s="122"/>
      <c r="F1334" s="371"/>
      <c r="H1334" s="123"/>
    </row>
    <row r="1335" spans="4:8" ht="14.4">
      <c r="D1335" s="370"/>
      <c r="E1335" s="122"/>
      <c r="F1335" s="371"/>
      <c r="H1335" s="123"/>
    </row>
    <row r="1336" spans="4:8" ht="14.4">
      <c r="D1336" s="370"/>
      <c r="E1336" s="122"/>
      <c r="F1336" s="371"/>
      <c r="H1336" s="123"/>
    </row>
    <row r="1337" spans="4:8" ht="14.4">
      <c r="D1337" s="370"/>
      <c r="E1337" s="122"/>
      <c r="F1337" s="371"/>
      <c r="H1337" s="123"/>
    </row>
    <row r="1338" spans="4:8" ht="14.4">
      <c r="D1338" s="370"/>
      <c r="E1338" s="122"/>
      <c r="F1338" s="371"/>
      <c r="H1338" s="123"/>
    </row>
    <row r="1339" spans="4:8" ht="14.4">
      <c r="D1339" s="370"/>
      <c r="E1339" s="122"/>
      <c r="F1339" s="371"/>
      <c r="H1339" s="123"/>
    </row>
    <row r="1340" spans="4:8" ht="14.4">
      <c r="D1340" s="370"/>
      <c r="E1340" s="122"/>
      <c r="F1340" s="371"/>
      <c r="H1340" s="123"/>
    </row>
    <row r="1341" spans="4:8" ht="14.4">
      <c r="D1341" s="370"/>
      <c r="E1341" s="122"/>
      <c r="F1341" s="371"/>
      <c r="H1341" s="123"/>
    </row>
    <row r="1342" spans="4:8" ht="14.4">
      <c r="D1342" s="370"/>
      <c r="E1342" s="122"/>
      <c r="F1342" s="371"/>
      <c r="H1342" s="123"/>
    </row>
    <row r="1343" spans="4:8" ht="14.4">
      <c r="D1343" s="370"/>
      <c r="E1343" s="122"/>
      <c r="F1343" s="371"/>
      <c r="H1343" s="123"/>
    </row>
    <row r="1344" spans="4:8" ht="14.4">
      <c r="D1344" s="370"/>
      <c r="E1344" s="122"/>
      <c r="F1344" s="371"/>
      <c r="H1344" s="123"/>
    </row>
    <row r="1345" spans="4:8" ht="14.4">
      <c r="D1345" s="370"/>
      <c r="E1345" s="122"/>
      <c r="F1345" s="371"/>
      <c r="H1345" s="123"/>
    </row>
    <row r="1346" spans="4:8" ht="14.4">
      <c r="D1346" s="370"/>
      <c r="E1346" s="122"/>
      <c r="F1346" s="371"/>
      <c r="H1346" s="123"/>
    </row>
    <row r="1347" spans="4:8" ht="14.4">
      <c r="D1347" s="370"/>
      <c r="E1347" s="122"/>
      <c r="F1347" s="371"/>
      <c r="H1347" s="123"/>
    </row>
    <row r="1348" spans="4:8" ht="14.4">
      <c r="D1348" s="370"/>
      <c r="E1348" s="122"/>
      <c r="F1348" s="371"/>
      <c r="H1348" s="123"/>
    </row>
    <row r="1349" spans="4:8" ht="14.4">
      <c r="D1349" s="370"/>
      <c r="E1349" s="122"/>
      <c r="F1349" s="371"/>
      <c r="H1349" s="123"/>
    </row>
    <row r="1350" spans="4:8" ht="14.4">
      <c r="D1350" s="370"/>
      <c r="E1350" s="122"/>
      <c r="F1350" s="371"/>
      <c r="H1350" s="123"/>
    </row>
    <row r="1351" spans="4:8" ht="14.4">
      <c r="D1351" s="370"/>
      <c r="E1351" s="122"/>
      <c r="F1351" s="371"/>
      <c r="H1351" s="123"/>
    </row>
    <row r="1352" spans="4:8" ht="14.4">
      <c r="D1352" s="370"/>
      <c r="E1352" s="122"/>
      <c r="F1352" s="371"/>
      <c r="H1352" s="123"/>
    </row>
    <row r="1353" spans="4:8" ht="14.4">
      <c r="D1353" s="370"/>
      <c r="E1353" s="122"/>
      <c r="F1353" s="371"/>
      <c r="H1353" s="123"/>
    </row>
    <row r="1354" spans="4:8" ht="14.4">
      <c r="D1354" s="370"/>
      <c r="E1354" s="122"/>
      <c r="F1354" s="371"/>
      <c r="H1354" s="123"/>
    </row>
    <row r="1355" spans="4:8" ht="14.4">
      <c r="D1355" s="370"/>
      <c r="E1355" s="122"/>
      <c r="F1355" s="371"/>
      <c r="H1355" s="123"/>
    </row>
    <row r="1356" spans="4:8" ht="14.4">
      <c r="D1356" s="370"/>
      <c r="E1356" s="122"/>
      <c r="F1356" s="371"/>
      <c r="H1356" s="123"/>
    </row>
    <row r="1357" spans="4:8" ht="14.4">
      <c r="D1357" s="370"/>
      <c r="E1357" s="122"/>
      <c r="F1357" s="371"/>
      <c r="H1357" s="123"/>
    </row>
    <row r="1358" spans="4:8" ht="14.4">
      <c r="D1358" s="370"/>
      <c r="E1358" s="122"/>
      <c r="F1358" s="371"/>
      <c r="H1358" s="123"/>
    </row>
    <row r="1359" spans="4:8" ht="14.4">
      <c r="D1359" s="370"/>
      <c r="E1359" s="122"/>
      <c r="F1359" s="371"/>
      <c r="H1359" s="123"/>
    </row>
    <row r="1360" spans="4:8" ht="14.4">
      <c r="D1360" s="370"/>
      <c r="E1360" s="122"/>
      <c r="F1360" s="371"/>
      <c r="H1360" s="123"/>
    </row>
    <row r="1361" spans="4:8" ht="14.4">
      <c r="D1361" s="370"/>
      <c r="E1361" s="122"/>
      <c r="F1361" s="371"/>
      <c r="H1361" s="123"/>
    </row>
    <row r="1362" spans="4:8" ht="14.4">
      <c r="D1362" s="370"/>
      <c r="E1362" s="122"/>
      <c r="F1362" s="371"/>
      <c r="H1362" s="123"/>
    </row>
    <row r="1363" spans="4:8" ht="14.4">
      <c r="D1363" s="370"/>
      <c r="E1363" s="122"/>
      <c r="F1363" s="371"/>
      <c r="H1363" s="123"/>
    </row>
    <row r="1364" spans="4:8" ht="14.4">
      <c r="D1364" s="370"/>
      <c r="E1364" s="122"/>
      <c r="F1364" s="371"/>
      <c r="H1364" s="123"/>
    </row>
    <row r="1365" spans="4:8" ht="14.4">
      <c r="D1365" s="370"/>
      <c r="E1365" s="122"/>
      <c r="F1365" s="371"/>
      <c r="H1365" s="123"/>
    </row>
    <row r="1366" spans="4:8" ht="14.4">
      <c r="D1366" s="370"/>
      <c r="E1366" s="122"/>
      <c r="F1366" s="371"/>
      <c r="H1366" s="123"/>
    </row>
    <row r="1367" spans="4:8" ht="14.4">
      <c r="D1367" s="370"/>
      <c r="E1367" s="122"/>
      <c r="F1367" s="371"/>
      <c r="H1367" s="123"/>
    </row>
    <row r="1368" spans="4:8" ht="14.4">
      <c r="D1368" s="370"/>
      <c r="E1368" s="122"/>
      <c r="F1368" s="371"/>
      <c r="H1368" s="123"/>
    </row>
    <row r="1369" spans="4:8" ht="14.4">
      <c r="D1369" s="370"/>
      <c r="E1369" s="122"/>
      <c r="F1369" s="371"/>
      <c r="H1369" s="123"/>
    </row>
    <row r="1370" spans="4:8" ht="14.4">
      <c r="D1370" s="370"/>
      <c r="E1370" s="122"/>
      <c r="F1370" s="371"/>
      <c r="H1370" s="123"/>
    </row>
    <row r="1371" spans="4:8" ht="14.4">
      <c r="D1371" s="370"/>
      <c r="E1371" s="122"/>
      <c r="F1371" s="371"/>
      <c r="H1371" s="123"/>
    </row>
    <row r="1372" spans="4:8" ht="14.4">
      <c r="D1372" s="370"/>
      <c r="E1372" s="122"/>
      <c r="F1372" s="371"/>
      <c r="H1372" s="123"/>
    </row>
    <row r="1373" spans="4:8" ht="14.4">
      <c r="D1373" s="370"/>
      <c r="E1373" s="122"/>
      <c r="F1373" s="371"/>
      <c r="H1373" s="123"/>
    </row>
    <row r="1374" spans="4:8" ht="14.4">
      <c r="D1374" s="370"/>
      <c r="E1374" s="122"/>
      <c r="F1374" s="371"/>
      <c r="H1374" s="123"/>
    </row>
    <row r="1375" spans="4:8" ht="14.4">
      <c r="D1375" s="370"/>
      <c r="E1375" s="122"/>
      <c r="F1375" s="371"/>
      <c r="H1375" s="123"/>
    </row>
    <row r="1376" spans="4:8" ht="14.4">
      <c r="D1376" s="370"/>
      <c r="E1376" s="122"/>
      <c r="F1376" s="371"/>
      <c r="H1376" s="123"/>
    </row>
    <row r="1377" spans="4:8" ht="14.4">
      <c r="D1377" s="370"/>
      <c r="E1377" s="122"/>
      <c r="F1377" s="371"/>
      <c r="H1377" s="123"/>
    </row>
    <row r="1378" spans="4:8" ht="14.4">
      <c r="D1378" s="370"/>
      <c r="E1378" s="122"/>
      <c r="F1378" s="371"/>
      <c r="H1378" s="123"/>
    </row>
    <row r="1379" spans="4:8" ht="14.4">
      <c r="D1379" s="370"/>
      <c r="E1379" s="122"/>
      <c r="F1379" s="371"/>
      <c r="H1379" s="123"/>
    </row>
    <row r="1380" spans="4:8" ht="14.4">
      <c r="D1380" s="370"/>
      <c r="E1380" s="122"/>
      <c r="F1380" s="371"/>
      <c r="H1380" s="123"/>
    </row>
    <row r="1381" spans="4:8" ht="14.4">
      <c r="D1381" s="370"/>
      <c r="E1381" s="122"/>
      <c r="F1381" s="371"/>
      <c r="H1381" s="123"/>
    </row>
    <row r="1382" spans="4:8" ht="14.4">
      <c r="D1382" s="370"/>
      <c r="E1382" s="122"/>
      <c r="F1382" s="371"/>
      <c r="H1382" s="123"/>
    </row>
    <row r="1383" spans="4:8" ht="14.4">
      <c r="D1383" s="370"/>
      <c r="E1383" s="122"/>
      <c r="F1383" s="371"/>
      <c r="H1383" s="123"/>
    </row>
    <row r="1384" spans="4:8" ht="14.4">
      <c r="D1384" s="370"/>
      <c r="E1384" s="122"/>
      <c r="F1384" s="371"/>
      <c r="H1384" s="123"/>
    </row>
    <row r="1385" spans="4:8" ht="14.4">
      <c r="D1385" s="370"/>
      <c r="E1385" s="122"/>
      <c r="F1385" s="371"/>
      <c r="H1385" s="123"/>
    </row>
    <row r="1386" spans="4:8" ht="14.4">
      <c r="D1386" s="370"/>
      <c r="E1386" s="122"/>
      <c r="F1386" s="371"/>
      <c r="H1386" s="123"/>
    </row>
    <row r="1387" spans="4:8" ht="14.4">
      <c r="D1387" s="370"/>
      <c r="E1387" s="122"/>
      <c r="F1387" s="371"/>
      <c r="H1387" s="123"/>
    </row>
    <row r="1388" spans="4:8" ht="14.4">
      <c r="D1388" s="370"/>
      <c r="E1388" s="122"/>
      <c r="F1388" s="371"/>
      <c r="H1388" s="123"/>
    </row>
    <row r="1389" spans="4:8" ht="14.4">
      <c r="D1389" s="370"/>
      <c r="E1389" s="122"/>
      <c r="F1389" s="371"/>
      <c r="H1389" s="123"/>
    </row>
    <row r="1390" spans="4:8" ht="14.4">
      <c r="D1390" s="370"/>
      <c r="E1390" s="122"/>
      <c r="F1390" s="371"/>
      <c r="H1390" s="123"/>
    </row>
    <row r="1391" spans="4:8" ht="14.4">
      <c r="D1391" s="370"/>
      <c r="E1391" s="122"/>
      <c r="F1391" s="371"/>
      <c r="H1391" s="123"/>
    </row>
    <row r="1392" spans="4:8" ht="14.4">
      <c r="D1392" s="370"/>
      <c r="E1392" s="122"/>
      <c r="F1392" s="371"/>
      <c r="H1392" s="123"/>
    </row>
    <row r="1393" spans="4:8" ht="14.4">
      <c r="D1393" s="370"/>
      <c r="E1393" s="122"/>
      <c r="F1393" s="371"/>
      <c r="H1393" s="123"/>
    </row>
    <row r="1394" spans="4:8" ht="14.4">
      <c r="D1394" s="370"/>
      <c r="E1394" s="122"/>
      <c r="F1394" s="371"/>
      <c r="H1394" s="123"/>
    </row>
    <row r="1395" spans="4:8" ht="14.4">
      <c r="D1395" s="370"/>
      <c r="E1395" s="122"/>
      <c r="F1395" s="371"/>
      <c r="H1395" s="123"/>
    </row>
    <row r="1396" spans="4:8" ht="14.4">
      <c r="D1396" s="370"/>
      <c r="E1396" s="122"/>
      <c r="F1396" s="371"/>
      <c r="H1396" s="123"/>
    </row>
    <row r="1397" spans="4:8" ht="14.4">
      <c r="D1397" s="370"/>
      <c r="E1397" s="122"/>
      <c r="F1397" s="371"/>
      <c r="H1397" s="123"/>
    </row>
    <row r="1398" spans="4:8" ht="14.4">
      <c r="D1398" s="370"/>
      <c r="E1398" s="122"/>
      <c r="F1398" s="371"/>
      <c r="H1398" s="123"/>
    </row>
    <row r="1399" spans="4:8" ht="14.4">
      <c r="D1399" s="370"/>
      <c r="E1399" s="122"/>
      <c r="F1399" s="371"/>
      <c r="H1399" s="123"/>
    </row>
    <row r="1400" spans="4:8" ht="14.4">
      <c r="D1400" s="370"/>
      <c r="E1400" s="122"/>
      <c r="F1400" s="371"/>
      <c r="H1400" s="123"/>
    </row>
    <row r="1401" spans="4:8" ht="14.4">
      <c r="D1401" s="370"/>
      <c r="E1401" s="122"/>
      <c r="F1401" s="371"/>
      <c r="H1401" s="123"/>
    </row>
    <row r="1402" spans="4:8" ht="14.4">
      <c r="D1402" s="370"/>
      <c r="E1402" s="122"/>
      <c r="F1402" s="371"/>
      <c r="H1402" s="123"/>
    </row>
    <row r="1403" spans="4:8" ht="14.4">
      <c r="D1403" s="370"/>
      <c r="E1403" s="122"/>
      <c r="F1403" s="371"/>
      <c r="H1403" s="123"/>
    </row>
    <row r="1404" spans="4:8" ht="14.4">
      <c r="D1404" s="370"/>
      <c r="E1404" s="122"/>
      <c r="F1404" s="371"/>
      <c r="H1404" s="123"/>
    </row>
    <row r="1405" spans="4:8" ht="14.4">
      <c r="H1405" s="123"/>
    </row>
    <row r="1406" spans="4:8" ht="14.4">
      <c r="H1406" s="123"/>
    </row>
    <row r="1407" spans="4:8" ht="14.4">
      <c r="H1407" s="123"/>
    </row>
    <row r="1408" spans="4:8" ht="14.4">
      <c r="H1408" s="123"/>
    </row>
    <row r="1409" spans="8:8" ht="14.4">
      <c r="H1409" s="123"/>
    </row>
    <row r="1410" spans="8:8" ht="14.4">
      <c r="H1410" s="123"/>
    </row>
    <row r="1411" spans="8:8" ht="14.4">
      <c r="H1411" s="123"/>
    </row>
    <row r="1412" spans="8:8" ht="14.4">
      <c r="H1412" s="123"/>
    </row>
    <row r="1413" spans="8:8" ht="14.4">
      <c r="H1413" s="123"/>
    </row>
    <row r="1414" spans="8:8" ht="14.4">
      <c r="H1414" s="123"/>
    </row>
    <row r="1415" spans="8:8" ht="14.4"/>
    <row r="1416" spans="8:8" ht="14.4"/>
  </sheetData>
  <autoFilter ref="A2:T192" xr:uid="{00000000-0001-0000-0D00-000000000000}"/>
  <phoneticPr fontId="2" type="noConversion"/>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CCFF"/>
  </sheetPr>
  <dimension ref="A1:U1400"/>
  <sheetViews>
    <sheetView topLeftCell="A71" workbookViewId="0">
      <selection activeCell="M148" sqref="M148"/>
    </sheetView>
  </sheetViews>
  <sheetFormatPr defaultColWidth="9.109375" defaultRowHeight="15" customHeight="1"/>
  <cols>
    <col min="1" max="1" width="5.6640625" style="121" customWidth="1"/>
    <col min="2" max="4" width="14.88671875" style="121" customWidth="1"/>
    <col min="5" max="5" width="51" style="121" customWidth="1"/>
    <col min="6" max="6" width="14.33203125" style="121" customWidth="1"/>
    <col min="7" max="7" width="14.88671875" style="121" bestFit="1" customWidth="1"/>
    <col min="8" max="8" width="12.33203125" style="121" hidden="1" customWidth="1"/>
    <col min="9" max="9" width="13.5546875" style="121" hidden="1" customWidth="1"/>
    <col min="10" max="10" width="14" style="121" hidden="1" customWidth="1"/>
    <col min="11" max="11" width="11.88671875" style="121" bestFit="1" customWidth="1"/>
    <col min="12" max="12" width="13.6640625" style="121" bestFit="1" customWidth="1"/>
    <col min="13" max="13" width="11.88671875" style="121" bestFit="1" customWidth="1"/>
    <col min="14" max="14" width="13.6640625" style="121" bestFit="1" customWidth="1"/>
    <col min="15" max="16" width="13.6640625" style="121" customWidth="1"/>
    <col min="17" max="17" width="8.88671875" style="121" bestFit="1" customWidth="1"/>
    <col min="18" max="18" width="8.6640625" style="121" bestFit="1" customWidth="1"/>
    <col min="19" max="19" width="8.6640625" style="121" customWidth="1"/>
    <col min="20" max="20" width="21.88671875" style="121" bestFit="1" customWidth="1"/>
    <col min="21" max="16384" width="9.109375" style="121"/>
  </cols>
  <sheetData>
    <row r="1" spans="1:20" ht="14.4">
      <c r="Q1" s="121">
        <f>SUM(Q3:Q198)</f>
        <v>497</v>
      </c>
      <c r="R1" s="125">
        <f ca="1">SUM(R3:R1098)</f>
        <v>394</v>
      </c>
      <c r="S1" s="121">
        <f ca="1">SUM(S3:S1098)</f>
        <v>94</v>
      </c>
    </row>
    <row r="2" spans="1:20" ht="14.4">
      <c r="A2" s="578" t="s">
        <v>292</v>
      </c>
      <c r="B2" s="578" t="s">
        <v>221</v>
      </c>
      <c r="C2" s="578" t="s">
        <v>293</v>
      </c>
      <c r="D2" s="578" t="s">
        <v>1163</v>
      </c>
      <c r="E2" s="578" t="s">
        <v>294</v>
      </c>
      <c r="F2" s="578" t="s">
        <v>267</v>
      </c>
      <c r="G2" s="578" t="s">
        <v>1164</v>
      </c>
      <c r="H2" s="578" t="s">
        <v>295</v>
      </c>
      <c r="I2" s="578" t="s">
        <v>296</v>
      </c>
      <c r="J2" s="578" t="s">
        <v>297</v>
      </c>
      <c r="K2" s="578" t="s">
        <v>298</v>
      </c>
      <c r="L2" s="578" t="s">
        <v>299</v>
      </c>
      <c r="M2" s="578" t="s">
        <v>300</v>
      </c>
      <c r="N2" s="578" t="s">
        <v>301</v>
      </c>
      <c r="O2" s="578" t="s">
        <v>302</v>
      </c>
      <c r="P2" s="578" t="s">
        <v>10</v>
      </c>
      <c r="Q2" s="578" t="s">
        <v>303</v>
      </c>
      <c r="R2" s="578" t="s">
        <v>304</v>
      </c>
      <c r="S2" s="578" t="s">
        <v>305</v>
      </c>
      <c r="T2" s="578" t="s">
        <v>306</v>
      </c>
    </row>
    <row r="3" spans="1:20" ht="14.4">
      <c r="A3" s="248">
        <v>1</v>
      </c>
      <c r="B3" s="121" t="s">
        <v>254</v>
      </c>
      <c r="E3" s="121" t="s">
        <v>1165</v>
      </c>
      <c r="F3" s="121" t="s">
        <v>400</v>
      </c>
      <c r="G3" s="121" t="s">
        <v>483</v>
      </c>
      <c r="H3" s="121" t="s">
        <v>483</v>
      </c>
      <c r="I3" s="314" t="s">
        <v>279</v>
      </c>
      <c r="J3" s="121" t="s">
        <v>483</v>
      </c>
      <c r="K3" s="130">
        <v>44817</v>
      </c>
      <c r="L3" s="130">
        <v>44820</v>
      </c>
      <c r="M3" s="130">
        <v>44817</v>
      </c>
      <c r="N3" s="130">
        <v>44820</v>
      </c>
      <c r="O3" s="130"/>
      <c r="P3" s="130"/>
      <c r="Q3" s="121">
        <f t="shared" ref="Q3:Q15" si="0">IF(IF(K3="",0,IF(L3="",0,L3-K3))="",0,L3-K3+1)</f>
        <v>4</v>
      </c>
      <c r="R3" s="125">
        <f t="shared" ref="R3:R15" ca="1" si="1">IF(M3="",0,IF(N3="",TODAY()-M3,N3-M3+1))</f>
        <v>4</v>
      </c>
      <c r="S3" s="125">
        <f t="shared" ref="S3:S15" ca="1" si="2">IF(R3=0,0,Q3-R3)</f>
        <v>0</v>
      </c>
      <c r="T3" s="394"/>
    </row>
    <row r="4" spans="1:20" ht="14.4">
      <c r="A4" s="248">
        <v>2</v>
      </c>
      <c r="B4" s="121" t="s">
        <v>254</v>
      </c>
      <c r="E4" s="121" t="s">
        <v>1166</v>
      </c>
      <c r="F4" s="121" t="s">
        <v>400</v>
      </c>
      <c r="G4" s="121" t="s">
        <v>483</v>
      </c>
      <c r="H4" s="336" t="s">
        <v>279</v>
      </c>
      <c r="I4" s="314" t="s">
        <v>279</v>
      </c>
      <c r="J4" s="336" t="s">
        <v>279</v>
      </c>
      <c r="K4" s="130">
        <v>44823</v>
      </c>
      <c r="L4" s="130">
        <v>44826</v>
      </c>
      <c r="M4" s="130">
        <v>44823</v>
      </c>
      <c r="N4" s="130">
        <v>44826</v>
      </c>
      <c r="O4" s="130"/>
      <c r="P4" s="130"/>
      <c r="Q4" s="121">
        <f t="shared" si="0"/>
        <v>4</v>
      </c>
      <c r="R4" s="125">
        <f t="shared" ca="1" si="1"/>
        <v>4</v>
      </c>
      <c r="S4" s="125">
        <f t="shared" ca="1" si="2"/>
        <v>0</v>
      </c>
      <c r="T4" s="394"/>
    </row>
    <row r="5" spans="1:20" ht="14.4">
      <c r="A5" s="248">
        <v>3</v>
      </c>
      <c r="B5" s="121" t="s">
        <v>254</v>
      </c>
      <c r="E5" s="121" t="s">
        <v>1167</v>
      </c>
      <c r="F5" s="121" t="s">
        <v>400</v>
      </c>
      <c r="G5" s="121" t="s">
        <v>483</v>
      </c>
      <c r="H5" s="336" t="s">
        <v>279</v>
      </c>
      <c r="I5" s="314" t="s">
        <v>279</v>
      </c>
      <c r="J5" s="336" t="s">
        <v>279</v>
      </c>
      <c r="K5" s="130">
        <v>44827</v>
      </c>
      <c r="L5" s="130">
        <f>+K5+3</f>
        <v>44830</v>
      </c>
      <c r="M5" s="130">
        <v>44827</v>
      </c>
      <c r="N5" s="130">
        <v>44830</v>
      </c>
      <c r="O5" s="130"/>
      <c r="P5" s="130"/>
      <c r="Q5" s="121">
        <f t="shared" si="0"/>
        <v>4</v>
      </c>
      <c r="R5" s="125">
        <f t="shared" ca="1" si="1"/>
        <v>4</v>
      </c>
      <c r="S5" s="125">
        <f t="shared" ca="1" si="2"/>
        <v>0</v>
      </c>
      <c r="T5" s="394"/>
    </row>
    <row r="6" spans="1:20" ht="14.4">
      <c r="A6" s="248">
        <v>4</v>
      </c>
      <c r="B6" s="121" t="s">
        <v>254</v>
      </c>
      <c r="E6" s="121" t="s">
        <v>1168</v>
      </c>
      <c r="F6" s="121" t="s">
        <v>400</v>
      </c>
      <c r="G6" s="121" t="s">
        <v>483</v>
      </c>
      <c r="H6" s="121" t="s">
        <v>483</v>
      </c>
      <c r="I6" s="314" t="s">
        <v>279</v>
      </c>
      <c r="J6" s="351" t="s">
        <v>483</v>
      </c>
      <c r="K6" s="130">
        <v>44831</v>
      </c>
      <c r="L6" s="130">
        <v>44832</v>
      </c>
      <c r="M6" s="130">
        <v>44831</v>
      </c>
      <c r="N6" s="130">
        <v>44832</v>
      </c>
      <c r="O6" s="130"/>
      <c r="P6" s="130"/>
      <c r="Q6" s="121">
        <f t="shared" si="0"/>
        <v>2</v>
      </c>
      <c r="R6" s="125">
        <f t="shared" ca="1" si="1"/>
        <v>2</v>
      </c>
      <c r="S6" s="125">
        <f t="shared" ca="1" si="2"/>
        <v>0</v>
      </c>
      <c r="T6" s="394"/>
    </row>
    <row r="7" spans="1:20" ht="14.4">
      <c r="A7" s="248">
        <v>5</v>
      </c>
      <c r="B7" s="121" t="s">
        <v>254</v>
      </c>
      <c r="E7" s="121" t="s">
        <v>1169</v>
      </c>
      <c r="F7" s="121" t="s">
        <v>400</v>
      </c>
      <c r="G7" s="121" t="s">
        <v>483</v>
      </c>
      <c r="H7" s="336" t="s">
        <v>279</v>
      </c>
      <c r="I7" s="314" t="s">
        <v>279</v>
      </c>
      <c r="J7" s="314" t="s">
        <v>279</v>
      </c>
      <c r="K7" s="130">
        <v>44833</v>
      </c>
      <c r="L7" s="130">
        <v>44837</v>
      </c>
      <c r="M7" s="130">
        <v>44833</v>
      </c>
      <c r="N7" s="130">
        <v>44834</v>
      </c>
      <c r="O7" s="130"/>
      <c r="P7" s="130"/>
      <c r="Q7" s="121">
        <f t="shared" si="0"/>
        <v>5</v>
      </c>
      <c r="R7" s="125">
        <f t="shared" ca="1" si="1"/>
        <v>2</v>
      </c>
      <c r="S7" s="125">
        <f t="shared" ca="1" si="2"/>
        <v>3</v>
      </c>
      <c r="T7" s="394"/>
    </row>
    <row r="8" spans="1:20" ht="14.4">
      <c r="A8" s="248">
        <v>6</v>
      </c>
      <c r="B8" s="121" t="s">
        <v>264</v>
      </c>
      <c r="E8" s="121" t="s">
        <v>1170</v>
      </c>
      <c r="F8" s="121" t="s">
        <v>400</v>
      </c>
      <c r="G8" s="121" t="s">
        <v>483</v>
      </c>
      <c r="H8" s="336" t="s">
        <v>279</v>
      </c>
      <c r="I8" s="314" t="s">
        <v>279</v>
      </c>
      <c r="J8" s="314" t="s">
        <v>279</v>
      </c>
      <c r="K8" s="130">
        <v>44840</v>
      </c>
      <c r="L8" s="130">
        <v>44841</v>
      </c>
      <c r="M8" s="130">
        <v>44840</v>
      </c>
      <c r="N8" s="130">
        <v>44841</v>
      </c>
      <c r="O8" s="130"/>
      <c r="P8" s="130"/>
      <c r="Q8" s="121">
        <f t="shared" si="0"/>
        <v>2</v>
      </c>
      <c r="R8" s="125">
        <f t="shared" ca="1" si="1"/>
        <v>2</v>
      </c>
      <c r="S8" s="125">
        <f t="shared" ca="1" si="2"/>
        <v>0</v>
      </c>
      <c r="T8" s="394"/>
    </row>
    <row r="9" spans="1:20" ht="14.4">
      <c r="A9" s="248">
        <v>7</v>
      </c>
      <c r="B9" s="121" t="s">
        <v>264</v>
      </c>
      <c r="E9" s="121" t="s">
        <v>1171</v>
      </c>
      <c r="F9" s="121" t="s">
        <v>400</v>
      </c>
      <c r="G9" s="121" t="s">
        <v>483</v>
      </c>
      <c r="H9" s="336" t="s">
        <v>279</v>
      </c>
      <c r="I9" s="314" t="s">
        <v>279</v>
      </c>
      <c r="J9" s="314" t="s">
        <v>279</v>
      </c>
      <c r="K9" s="130">
        <f>+L8+1</f>
        <v>44842</v>
      </c>
      <c r="L9" s="130">
        <v>44844</v>
      </c>
      <c r="M9" s="130">
        <v>44842</v>
      </c>
      <c r="N9" s="130">
        <v>44842</v>
      </c>
      <c r="O9" s="130"/>
      <c r="P9" s="130"/>
      <c r="Q9" s="121">
        <f t="shared" si="0"/>
        <v>3</v>
      </c>
      <c r="R9" s="125">
        <f t="shared" ca="1" si="1"/>
        <v>1</v>
      </c>
      <c r="S9" s="125">
        <f t="shared" ca="1" si="2"/>
        <v>2</v>
      </c>
      <c r="T9" s="394"/>
    </row>
    <row r="10" spans="1:20" ht="14.4">
      <c r="A10" s="248">
        <v>8</v>
      </c>
      <c r="B10" s="121" t="s">
        <v>264</v>
      </c>
      <c r="E10" s="121" t="s">
        <v>1172</v>
      </c>
      <c r="F10" s="121" t="s">
        <v>400</v>
      </c>
      <c r="G10" s="121" t="s">
        <v>483</v>
      </c>
      <c r="H10" s="336" t="s">
        <v>279</v>
      </c>
      <c r="I10" s="314" t="s">
        <v>279</v>
      </c>
      <c r="J10" s="314" t="s">
        <v>279</v>
      </c>
      <c r="K10" s="130">
        <v>44842</v>
      </c>
      <c r="L10" s="130">
        <v>44844</v>
      </c>
      <c r="M10" s="130">
        <v>44844</v>
      </c>
      <c r="N10" s="130">
        <v>44844</v>
      </c>
      <c r="O10" s="130"/>
      <c r="P10" s="130"/>
      <c r="Q10" s="121">
        <f t="shared" si="0"/>
        <v>3</v>
      </c>
      <c r="R10" s="125">
        <f t="shared" ca="1" si="1"/>
        <v>1</v>
      </c>
      <c r="S10" s="125">
        <f t="shared" ca="1" si="2"/>
        <v>2</v>
      </c>
      <c r="T10" s="394"/>
    </row>
    <row r="11" spans="1:20" ht="14.4">
      <c r="A11" s="248">
        <v>9</v>
      </c>
      <c r="B11" s="121" t="s">
        <v>254</v>
      </c>
      <c r="E11" s="121" t="s">
        <v>1173</v>
      </c>
      <c r="F11" s="121" t="s">
        <v>400</v>
      </c>
      <c r="G11" s="121" t="s">
        <v>483</v>
      </c>
      <c r="H11" s="336" t="s">
        <v>279</v>
      </c>
      <c r="I11" s="314" t="s">
        <v>279</v>
      </c>
      <c r="J11" s="314" t="s">
        <v>279</v>
      </c>
      <c r="K11" s="130">
        <v>44846</v>
      </c>
      <c r="L11" s="130">
        <v>44846</v>
      </c>
      <c r="M11" s="130">
        <v>44845</v>
      </c>
      <c r="N11" s="130">
        <v>44845</v>
      </c>
      <c r="O11" s="130"/>
      <c r="P11" s="130"/>
      <c r="Q11" s="121">
        <f t="shared" si="0"/>
        <v>1</v>
      </c>
      <c r="R11" s="125">
        <f t="shared" ca="1" si="1"/>
        <v>1</v>
      </c>
      <c r="S11" s="125">
        <f t="shared" ca="1" si="2"/>
        <v>0</v>
      </c>
      <c r="T11" s="394"/>
    </row>
    <row r="12" spans="1:20" ht="14.4">
      <c r="A12" s="248">
        <v>10</v>
      </c>
      <c r="B12" s="121" t="s">
        <v>254</v>
      </c>
      <c r="E12" s="121" t="s">
        <v>1174</v>
      </c>
      <c r="F12" s="121" t="s">
        <v>400</v>
      </c>
      <c r="G12" s="121" t="s">
        <v>483</v>
      </c>
      <c r="H12" s="121" t="s">
        <v>483</v>
      </c>
      <c r="I12" s="314" t="s">
        <v>279</v>
      </c>
      <c r="J12" s="314" t="s">
        <v>279</v>
      </c>
      <c r="K12" s="130">
        <v>44847</v>
      </c>
      <c r="L12" s="130">
        <v>44848</v>
      </c>
      <c r="M12" s="130">
        <v>44846</v>
      </c>
      <c r="N12" s="130">
        <v>44847</v>
      </c>
      <c r="O12" s="130"/>
      <c r="P12" s="130"/>
      <c r="Q12" s="121">
        <f t="shared" si="0"/>
        <v>2</v>
      </c>
      <c r="R12" s="125">
        <f t="shared" ca="1" si="1"/>
        <v>2</v>
      </c>
      <c r="S12" s="125">
        <f t="shared" ca="1" si="2"/>
        <v>0</v>
      </c>
      <c r="T12" s="394"/>
    </row>
    <row r="13" spans="1:20" ht="14.4">
      <c r="A13" s="248">
        <v>11</v>
      </c>
      <c r="B13" s="121" t="s">
        <v>254</v>
      </c>
      <c r="E13" s="121" t="s">
        <v>1175</v>
      </c>
      <c r="F13" s="121" t="s">
        <v>400</v>
      </c>
      <c r="G13" s="121" t="s">
        <v>483</v>
      </c>
      <c r="H13" s="121" t="s">
        <v>483</v>
      </c>
      <c r="I13" s="314" t="s">
        <v>279</v>
      </c>
      <c r="J13" s="314" t="s">
        <v>279</v>
      </c>
      <c r="K13" s="130">
        <v>44847</v>
      </c>
      <c r="L13" s="130">
        <v>44848</v>
      </c>
      <c r="M13" s="130">
        <v>44848</v>
      </c>
      <c r="N13" s="130">
        <v>44850</v>
      </c>
      <c r="O13" s="130"/>
      <c r="P13" s="130"/>
      <c r="Q13" s="121">
        <f t="shared" si="0"/>
        <v>2</v>
      </c>
      <c r="R13" s="125">
        <f t="shared" ca="1" si="1"/>
        <v>3</v>
      </c>
      <c r="S13" s="125">
        <f t="shared" ca="1" si="2"/>
        <v>-1</v>
      </c>
      <c r="T13" s="394"/>
    </row>
    <row r="14" spans="1:20" ht="14.4">
      <c r="A14" s="248">
        <v>12</v>
      </c>
      <c r="B14" s="121" t="s">
        <v>254</v>
      </c>
      <c r="E14" s="121" t="s">
        <v>1176</v>
      </c>
      <c r="F14" s="121" t="s">
        <v>400</v>
      </c>
      <c r="G14" s="121" t="s">
        <v>483</v>
      </c>
      <c r="H14" s="314" t="s">
        <v>279</v>
      </c>
      <c r="I14" s="314" t="s">
        <v>279</v>
      </c>
      <c r="J14" s="314" t="s">
        <v>279</v>
      </c>
      <c r="K14" s="130">
        <v>44848</v>
      </c>
      <c r="L14" s="130">
        <v>44851</v>
      </c>
      <c r="M14" s="130">
        <v>44851</v>
      </c>
      <c r="N14" s="130">
        <v>44852</v>
      </c>
      <c r="O14" s="130"/>
      <c r="P14" s="130"/>
      <c r="Q14" s="121">
        <f t="shared" si="0"/>
        <v>4</v>
      </c>
      <c r="R14" s="125">
        <f t="shared" ca="1" si="1"/>
        <v>2</v>
      </c>
      <c r="S14" s="125">
        <f t="shared" ca="1" si="2"/>
        <v>2</v>
      </c>
      <c r="T14" s="394"/>
    </row>
    <row r="15" spans="1:20" ht="14.4">
      <c r="A15" s="248">
        <v>13</v>
      </c>
      <c r="B15" s="121" t="s">
        <v>254</v>
      </c>
      <c r="E15" s="121" t="s">
        <v>1177</v>
      </c>
      <c r="F15" s="121" t="s">
        <v>400</v>
      </c>
      <c r="G15" s="121" t="s">
        <v>483</v>
      </c>
      <c r="H15" s="121" t="s">
        <v>483</v>
      </c>
      <c r="I15" s="314" t="s">
        <v>279</v>
      </c>
      <c r="J15" s="314" t="s">
        <v>279</v>
      </c>
      <c r="K15" s="130">
        <v>44852</v>
      </c>
      <c r="L15" s="130">
        <v>44853</v>
      </c>
      <c r="M15" s="130">
        <v>44853</v>
      </c>
      <c r="N15" s="130">
        <v>44853</v>
      </c>
      <c r="O15" s="130"/>
      <c r="P15" s="130"/>
      <c r="Q15" s="121">
        <f t="shared" si="0"/>
        <v>2</v>
      </c>
      <c r="R15" s="125">
        <f t="shared" ca="1" si="1"/>
        <v>1</v>
      </c>
      <c r="S15" s="125">
        <f t="shared" ca="1" si="2"/>
        <v>1</v>
      </c>
      <c r="T15" s="394"/>
    </row>
    <row r="16" spans="1:20" ht="14.4">
      <c r="A16" s="248">
        <v>14</v>
      </c>
      <c r="B16" s="121" t="s">
        <v>254</v>
      </c>
      <c r="E16" s="122" t="s">
        <v>1178</v>
      </c>
      <c r="F16" s="122" t="s">
        <v>400</v>
      </c>
      <c r="G16" s="314" t="s">
        <v>279</v>
      </c>
      <c r="H16" s="121" t="s">
        <v>483</v>
      </c>
      <c r="I16" s="121" t="s">
        <v>483</v>
      </c>
      <c r="J16" s="121" t="s">
        <v>483</v>
      </c>
      <c r="K16" s="148">
        <v>44854</v>
      </c>
      <c r="L16" s="148">
        <v>44861</v>
      </c>
      <c r="M16" s="148">
        <v>44854</v>
      </c>
      <c r="N16" s="148">
        <v>44861</v>
      </c>
      <c r="O16" s="148"/>
      <c r="P16" s="148"/>
      <c r="Q16" s="121">
        <f>IF(IF(K16="",0,IF(L16="",0,L16-K16))="",0,L16-K16+1)</f>
        <v>8</v>
      </c>
      <c r="R16" s="125">
        <f ca="1">IF(M16="",0,IF(N16="",TODAY()-M16,N16-M16+1))</f>
        <v>8</v>
      </c>
      <c r="S16" s="125">
        <f ca="1">IF(R16=0,0,Q16-R16)</f>
        <v>0</v>
      </c>
    </row>
    <row r="17" spans="1:20" ht="14.4">
      <c r="A17" s="248">
        <v>15</v>
      </c>
      <c r="B17" s="121" t="s">
        <v>254</v>
      </c>
      <c r="E17" s="122" t="s">
        <v>1179</v>
      </c>
      <c r="F17" s="122" t="s">
        <v>400</v>
      </c>
      <c r="G17" s="314" t="s">
        <v>279</v>
      </c>
      <c r="H17" s="121" t="s">
        <v>483</v>
      </c>
      <c r="I17" s="121" t="s">
        <v>483</v>
      </c>
      <c r="J17" s="121" t="s">
        <v>483</v>
      </c>
      <c r="K17" s="130">
        <v>44862</v>
      </c>
      <c r="L17" s="130">
        <v>44868</v>
      </c>
      <c r="M17" s="148">
        <v>44861</v>
      </c>
      <c r="N17" s="148">
        <v>44867</v>
      </c>
      <c r="O17" s="148"/>
      <c r="P17" s="148"/>
      <c r="Q17" s="121">
        <f t="shared" ref="Q17:Q23" si="3">IF(IF(K17="",0,IF(L17="",0,L17-K17))="",0,L17-K17+1)</f>
        <v>7</v>
      </c>
      <c r="R17" s="121">
        <f ca="1">IF(M17="",0,IF(N17="",TODAY()-M17,N17-M17+1))</f>
        <v>7</v>
      </c>
      <c r="S17" s="121">
        <f ca="1">IF(R17=0,0,Q17-R17)</f>
        <v>0</v>
      </c>
    </row>
    <row r="18" spans="1:20" ht="14.4">
      <c r="A18" s="248">
        <v>16</v>
      </c>
      <c r="B18" s="121" t="s">
        <v>254</v>
      </c>
      <c r="E18" s="121" t="s">
        <v>1180</v>
      </c>
      <c r="F18" s="121" t="s">
        <v>400</v>
      </c>
      <c r="G18" s="121" t="s">
        <v>483</v>
      </c>
      <c r="H18" s="121" t="s">
        <v>483</v>
      </c>
      <c r="I18" s="314" t="s">
        <v>279</v>
      </c>
      <c r="J18" s="314" t="s">
        <v>279</v>
      </c>
      <c r="K18" s="130">
        <v>44869</v>
      </c>
      <c r="L18" s="130">
        <v>44870</v>
      </c>
      <c r="M18" s="148">
        <v>44867</v>
      </c>
      <c r="N18" s="130">
        <v>44869</v>
      </c>
      <c r="O18" s="130"/>
      <c r="P18" s="130"/>
      <c r="Q18" s="121">
        <f t="shared" si="3"/>
        <v>2</v>
      </c>
      <c r="R18" s="125">
        <f t="shared" ref="R18:R23" ca="1" si="4">IF(M18="",0,IF(N18="",TODAY()-M18,N18-M18+1))</f>
        <v>3</v>
      </c>
      <c r="S18" s="125">
        <f t="shared" ref="S18:S23" ca="1" si="5">IF(R18=0,0,Q18-R18)</f>
        <v>-1</v>
      </c>
      <c r="T18" s="394"/>
    </row>
    <row r="19" spans="1:20" ht="14.4">
      <c r="A19" s="248">
        <v>17</v>
      </c>
      <c r="B19" s="121" t="s">
        <v>254</v>
      </c>
      <c r="E19" s="121" t="s">
        <v>1181</v>
      </c>
      <c r="F19" s="121" t="s">
        <v>400</v>
      </c>
      <c r="G19" s="121" t="s">
        <v>483</v>
      </c>
      <c r="H19" s="393" t="s">
        <v>279</v>
      </c>
      <c r="I19" s="393" t="s">
        <v>279</v>
      </c>
      <c r="J19" s="314" t="s">
        <v>279</v>
      </c>
      <c r="K19" s="130">
        <v>44873</v>
      </c>
      <c r="L19" s="130">
        <v>44875</v>
      </c>
      <c r="M19" s="148">
        <v>44867</v>
      </c>
      <c r="N19" s="130">
        <v>44869</v>
      </c>
      <c r="O19" s="130"/>
      <c r="P19" s="130"/>
      <c r="Q19" s="121">
        <f t="shared" si="3"/>
        <v>3</v>
      </c>
      <c r="R19" s="125">
        <f t="shared" ca="1" si="4"/>
        <v>3</v>
      </c>
      <c r="S19" s="125">
        <f t="shared" ca="1" si="5"/>
        <v>0</v>
      </c>
      <c r="T19" s="394"/>
    </row>
    <row r="20" spans="1:20" ht="14.4">
      <c r="A20" s="248">
        <v>18</v>
      </c>
      <c r="B20" s="121" t="s">
        <v>254</v>
      </c>
      <c r="E20" s="121" t="s">
        <v>1182</v>
      </c>
      <c r="F20" s="121" t="s">
        <v>400</v>
      </c>
      <c r="G20" s="121" t="s">
        <v>483</v>
      </c>
      <c r="H20" s="121" t="s">
        <v>483</v>
      </c>
      <c r="I20" s="314" t="s">
        <v>279</v>
      </c>
      <c r="J20" s="314" t="s">
        <v>279</v>
      </c>
      <c r="K20" s="130">
        <v>44876</v>
      </c>
      <c r="L20" s="130">
        <v>44877</v>
      </c>
      <c r="M20" s="148">
        <v>44867</v>
      </c>
      <c r="N20" s="130">
        <v>44869</v>
      </c>
      <c r="O20" s="130"/>
      <c r="P20" s="130"/>
      <c r="Q20" s="121">
        <f t="shared" si="3"/>
        <v>2</v>
      </c>
      <c r="R20" s="125">
        <f t="shared" ca="1" si="4"/>
        <v>3</v>
      </c>
      <c r="S20" s="125">
        <f t="shared" ca="1" si="5"/>
        <v>-1</v>
      </c>
      <c r="T20" s="394"/>
    </row>
    <row r="21" spans="1:20" ht="14.4">
      <c r="A21" s="248">
        <v>19</v>
      </c>
      <c r="B21" s="121" t="s">
        <v>254</v>
      </c>
      <c r="E21" s="121" t="s">
        <v>1183</v>
      </c>
      <c r="F21" s="121" t="s">
        <v>400</v>
      </c>
      <c r="G21" s="121" t="s">
        <v>483</v>
      </c>
      <c r="H21" s="314" t="s">
        <v>279</v>
      </c>
      <c r="I21" s="314" t="s">
        <v>279</v>
      </c>
      <c r="J21" s="121" t="s">
        <v>483</v>
      </c>
      <c r="K21" s="130"/>
      <c r="L21" s="130"/>
      <c r="M21" s="148"/>
      <c r="N21" s="130"/>
      <c r="O21" s="130"/>
      <c r="P21" s="130"/>
      <c r="Q21" s="121">
        <f t="shared" si="3"/>
        <v>1</v>
      </c>
      <c r="R21" s="125">
        <f t="shared" ca="1" si="4"/>
        <v>0</v>
      </c>
      <c r="S21" s="125">
        <f t="shared" ca="1" si="5"/>
        <v>0</v>
      </c>
      <c r="T21" s="394"/>
    </row>
    <row r="22" spans="1:20" ht="14.4">
      <c r="A22" s="248">
        <v>20</v>
      </c>
      <c r="B22" s="121" t="s">
        <v>254</v>
      </c>
      <c r="E22" s="121" t="s">
        <v>1184</v>
      </c>
      <c r="F22" s="121" t="s">
        <v>400</v>
      </c>
      <c r="G22" s="121" t="s">
        <v>483</v>
      </c>
      <c r="H22" s="314" t="s">
        <v>279</v>
      </c>
      <c r="I22" s="314" t="s">
        <v>279</v>
      </c>
      <c r="J22" s="121" t="s">
        <v>483</v>
      </c>
      <c r="K22" s="130"/>
      <c r="L22" s="130"/>
      <c r="M22" s="130"/>
      <c r="N22" s="130"/>
      <c r="O22" s="130"/>
      <c r="P22" s="130"/>
      <c r="Q22" s="121">
        <f>IF(IF(K22="",0,IF(L22="",0,L22-K22))="",0,L22-K22+1)</f>
        <v>1</v>
      </c>
      <c r="R22" s="125">
        <f ca="1">IF(M22="",0,IF(N22="",TODAY()-M22,N22-M22+1))</f>
        <v>0</v>
      </c>
      <c r="S22" s="125">
        <f ca="1">IF(R22=0,0,Q22-R22)</f>
        <v>0</v>
      </c>
      <c r="T22" s="394"/>
    </row>
    <row r="23" spans="1:20" ht="14.4">
      <c r="A23" s="248">
        <v>21</v>
      </c>
      <c r="B23" s="121" t="s">
        <v>1097</v>
      </c>
      <c r="E23" s="121" t="s">
        <v>1169</v>
      </c>
      <c r="F23" s="121" t="s">
        <v>400</v>
      </c>
      <c r="G23" s="121" t="s">
        <v>483</v>
      </c>
      <c r="H23" s="314" t="s">
        <v>279</v>
      </c>
      <c r="I23" s="314" t="s">
        <v>279</v>
      </c>
      <c r="J23" s="314" t="s">
        <v>279</v>
      </c>
      <c r="K23" s="130">
        <v>44879</v>
      </c>
      <c r="L23" s="130">
        <v>44880</v>
      </c>
      <c r="M23" s="130">
        <v>44872</v>
      </c>
      <c r="N23" s="130">
        <v>44873</v>
      </c>
      <c r="O23" s="130"/>
      <c r="P23" s="130"/>
      <c r="Q23" s="121">
        <f t="shared" si="3"/>
        <v>2</v>
      </c>
      <c r="R23" s="125">
        <f t="shared" ca="1" si="4"/>
        <v>2</v>
      </c>
      <c r="S23" s="125">
        <f t="shared" ca="1" si="5"/>
        <v>0</v>
      </c>
      <c r="T23" s="394"/>
    </row>
    <row r="24" spans="1:20" ht="28.8">
      <c r="A24" s="248">
        <v>22</v>
      </c>
      <c r="B24" s="121" t="s">
        <v>1097</v>
      </c>
      <c r="E24" s="197" t="s">
        <v>1185</v>
      </c>
      <c r="F24" s="197" t="s">
        <v>400</v>
      </c>
      <c r="G24" s="314" t="s">
        <v>279</v>
      </c>
      <c r="H24" s="121" t="s">
        <v>483</v>
      </c>
      <c r="I24" s="121" t="s">
        <v>483</v>
      </c>
      <c r="J24" s="314" t="s">
        <v>279</v>
      </c>
      <c r="K24" s="148">
        <v>44881</v>
      </c>
      <c r="L24" s="148">
        <v>44884</v>
      </c>
      <c r="M24" s="130">
        <v>44874</v>
      </c>
      <c r="N24" s="148">
        <v>44877</v>
      </c>
      <c r="O24" s="130"/>
      <c r="P24" s="130"/>
      <c r="Q24" s="121">
        <f>IF(IF(K24="",0,IF(L24="",0,L24-K24))="",0,L24-K24+1)</f>
        <v>4</v>
      </c>
      <c r="R24" s="125">
        <f ca="1">IF(M24="",0,IF(N24="",TODAY()-M24,N24-M24+1))</f>
        <v>4</v>
      </c>
      <c r="S24" s="125">
        <f ca="1">IF(R24=0,0,Q24-R24)</f>
        <v>0</v>
      </c>
    </row>
    <row r="25" spans="1:20" ht="28.8">
      <c r="A25" s="248">
        <v>23</v>
      </c>
      <c r="B25" s="121" t="s">
        <v>1097</v>
      </c>
      <c r="E25" s="197" t="s">
        <v>1186</v>
      </c>
      <c r="F25" s="197" t="s">
        <v>400</v>
      </c>
      <c r="G25" s="314" t="s">
        <v>279</v>
      </c>
      <c r="H25" s="121" t="s">
        <v>483</v>
      </c>
      <c r="I25" s="121" t="s">
        <v>483</v>
      </c>
      <c r="J25" s="121" t="s">
        <v>483</v>
      </c>
      <c r="K25" s="148">
        <v>44886</v>
      </c>
      <c r="L25" s="148">
        <v>44888</v>
      </c>
      <c r="M25" s="148">
        <v>44879</v>
      </c>
      <c r="N25" s="148">
        <v>44882</v>
      </c>
      <c r="O25" s="130"/>
      <c r="P25" s="130"/>
      <c r="Q25" s="121">
        <f>IF(IF(K25="",0,IF(L25="",0,L25-K25))="",0,L25-K25+1)</f>
        <v>3</v>
      </c>
      <c r="R25" s="125">
        <f ca="1">IF(M25="",0,IF(N25="",TODAY()-M25,N25-M25+1))</f>
        <v>4</v>
      </c>
      <c r="S25" s="125">
        <f ca="1">IF(R25=0,0,Q25-R25)</f>
        <v>-1</v>
      </c>
    </row>
    <row r="26" spans="1:20" ht="14.4">
      <c r="A26" s="248">
        <v>24</v>
      </c>
      <c r="B26" s="121" t="s">
        <v>264</v>
      </c>
      <c r="E26" s="197" t="s">
        <v>1187</v>
      </c>
      <c r="F26" s="197" t="s">
        <v>400</v>
      </c>
      <c r="G26" s="314" t="s">
        <v>270</v>
      </c>
      <c r="H26" s="121" t="s">
        <v>483</v>
      </c>
      <c r="I26" s="121" t="s">
        <v>483</v>
      </c>
      <c r="J26" s="121" t="s">
        <v>483</v>
      </c>
      <c r="K26" s="148">
        <v>44889</v>
      </c>
      <c r="L26" s="148">
        <v>44890</v>
      </c>
      <c r="M26" s="148">
        <v>44883</v>
      </c>
      <c r="N26" s="148">
        <v>44883</v>
      </c>
      <c r="O26" s="148"/>
      <c r="P26" s="148"/>
      <c r="Q26" s="121">
        <f>IF(IF(K26="",0,IF(L26="",0,L26-K26))="",0,L26-K26+1)</f>
        <v>2</v>
      </c>
      <c r="R26" s="125">
        <f ca="1">IF(M26="",0,IF(N26="",TODAY()-M26,N26-M26+1))</f>
        <v>1</v>
      </c>
      <c r="S26" s="125">
        <f ca="1">IF(R26=0,0,Q26-R26)</f>
        <v>1</v>
      </c>
    </row>
    <row r="27" spans="1:20" ht="14.4">
      <c r="A27" s="248">
        <v>25</v>
      </c>
      <c r="B27" s="121" t="s">
        <v>264</v>
      </c>
      <c r="E27" s="197" t="s">
        <v>1188</v>
      </c>
      <c r="F27" s="197" t="s">
        <v>271</v>
      </c>
      <c r="G27" s="314" t="s">
        <v>279</v>
      </c>
      <c r="H27" s="314" t="s">
        <v>279</v>
      </c>
      <c r="I27" s="314" t="s">
        <v>279</v>
      </c>
      <c r="J27" s="314" t="s">
        <v>279</v>
      </c>
      <c r="K27" s="148">
        <v>44891</v>
      </c>
      <c r="L27" s="148">
        <v>44897</v>
      </c>
      <c r="M27" s="148">
        <v>44886</v>
      </c>
      <c r="N27" s="148">
        <v>44893</v>
      </c>
      <c r="O27" s="148"/>
      <c r="P27" s="148"/>
      <c r="Q27" s="121">
        <f>IF(IF(K27="",0,IF(L27="",0,L27-K27))="",0,L27-K27+1)</f>
        <v>7</v>
      </c>
      <c r="R27" s="125">
        <f ca="1">IF(M27="",0,IF(N27="",TODAY()-M27,N27-M27+1))</f>
        <v>8</v>
      </c>
      <c r="S27" s="125">
        <f ca="1">IF(R27=0,0,Q27-R27)</f>
        <v>-1</v>
      </c>
    </row>
    <row r="28" spans="1:20" ht="14.4">
      <c r="A28" s="248">
        <v>26</v>
      </c>
      <c r="B28" s="121" t="s">
        <v>264</v>
      </c>
      <c r="E28" s="122" t="s">
        <v>1189</v>
      </c>
      <c r="F28" s="197" t="s">
        <v>271</v>
      </c>
      <c r="G28" s="314" t="s">
        <v>279</v>
      </c>
      <c r="H28" s="314" t="s">
        <v>279</v>
      </c>
      <c r="I28" s="314" t="s">
        <v>279</v>
      </c>
      <c r="J28" s="314" t="s">
        <v>279</v>
      </c>
      <c r="K28" s="148">
        <v>44898</v>
      </c>
      <c r="L28" s="148">
        <v>44902</v>
      </c>
      <c r="M28" s="148">
        <v>44894</v>
      </c>
      <c r="N28" s="148">
        <v>44897</v>
      </c>
      <c r="O28" s="130"/>
      <c r="P28" s="130"/>
      <c r="Q28" s="121">
        <f t="shared" ref="Q28" si="6">IF(IF(K28="",0,IF(L28="",0,L28-K28))="",0,L28-K28+1)</f>
        <v>5</v>
      </c>
      <c r="R28" s="125">
        <f ca="1">IF(M28="",0,IF(N28="",TODAY()-M28,N28-M28+1))</f>
        <v>4</v>
      </c>
      <c r="S28" s="125">
        <f t="shared" ref="S28" ca="1" si="7">IF(R28=0,0,Q28-R28)</f>
        <v>1</v>
      </c>
    </row>
    <row r="29" spans="1:20" ht="14.4">
      <c r="A29" s="248">
        <v>27</v>
      </c>
      <c r="B29" s="121" t="s">
        <v>264</v>
      </c>
      <c r="E29" s="122" t="s">
        <v>1190</v>
      </c>
      <c r="F29" s="197" t="s">
        <v>271</v>
      </c>
      <c r="G29" s="314" t="s">
        <v>279</v>
      </c>
      <c r="H29" s="314" t="s">
        <v>279</v>
      </c>
      <c r="I29" s="314" t="s">
        <v>279</v>
      </c>
      <c r="J29" s="314" t="s">
        <v>279</v>
      </c>
      <c r="K29" s="148">
        <v>44900</v>
      </c>
      <c r="L29" s="148">
        <v>44904</v>
      </c>
      <c r="M29" s="148">
        <v>44900</v>
      </c>
      <c r="N29" s="148">
        <v>44904</v>
      </c>
      <c r="O29" s="130"/>
      <c r="P29" s="130"/>
      <c r="Q29" s="121">
        <f t="shared" ref="Q29" si="8">IF(IF(K29="",0,IF(L29="",0,L29-K29))="",0,L29-K29+1)</f>
        <v>5</v>
      </c>
      <c r="R29" s="125">
        <f t="shared" ref="R29" ca="1" si="9">IF(M29="",0,IF(N29="",TODAY()-M29,N29-M29+1))</f>
        <v>5</v>
      </c>
      <c r="S29" s="125">
        <f t="shared" ref="S29" ca="1" si="10">IF(R29=0,0,Q29-R29)</f>
        <v>0</v>
      </c>
    </row>
    <row r="30" spans="1:20" ht="14.4">
      <c r="A30" s="248">
        <v>28</v>
      </c>
      <c r="B30" s="121" t="s">
        <v>254</v>
      </c>
      <c r="E30" s="197" t="s">
        <v>1191</v>
      </c>
      <c r="F30" s="122" t="s">
        <v>254</v>
      </c>
      <c r="G30" s="314" t="s">
        <v>279</v>
      </c>
      <c r="H30" s="121" t="s">
        <v>508</v>
      </c>
      <c r="I30" s="121" t="s">
        <v>508</v>
      </c>
      <c r="J30" s="121" t="s">
        <v>508</v>
      </c>
      <c r="K30" s="148">
        <f>L29+1</f>
        <v>44905</v>
      </c>
      <c r="L30" s="148">
        <v>44908</v>
      </c>
      <c r="M30" s="148">
        <f>K30</f>
        <v>44905</v>
      </c>
      <c r="N30" s="148">
        <f>M30+2</f>
        <v>44907</v>
      </c>
      <c r="O30" s="130"/>
      <c r="P30" s="130"/>
      <c r="Q30" s="121">
        <f t="shared" ref="Q30:Q31" si="11">IF(IF(K30="",0,IF(L30="",0,L30-K30))="",0,L30-K30+1)</f>
        <v>4</v>
      </c>
      <c r="R30" s="125">
        <f t="shared" ref="R30" ca="1" si="12">IF(M30="",0,IF(N30="",TODAY()-M30,N30-M30+1))</f>
        <v>3</v>
      </c>
      <c r="S30" s="125">
        <f t="shared" ref="S30:S31" ca="1" si="13">IF(R30=0,0,Q30-R30)</f>
        <v>1</v>
      </c>
    </row>
    <row r="31" spans="1:20" ht="14.4">
      <c r="A31" s="248">
        <v>29</v>
      </c>
      <c r="B31" s="121" t="s">
        <v>1097</v>
      </c>
      <c r="E31" s="197" t="s">
        <v>1192</v>
      </c>
      <c r="F31" s="122" t="s">
        <v>254</v>
      </c>
      <c r="G31" s="314" t="s">
        <v>279</v>
      </c>
      <c r="H31" s="121" t="s">
        <v>508</v>
      </c>
      <c r="I31" s="121" t="s">
        <v>508</v>
      </c>
      <c r="J31" s="121" t="s">
        <v>508</v>
      </c>
      <c r="K31" s="148">
        <v>44908</v>
      </c>
      <c r="L31" s="148">
        <v>44909</v>
      </c>
      <c r="M31" s="148">
        <v>44908</v>
      </c>
      <c r="N31" s="148">
        <v>44909</v>
      </c>
      <c r="O31" s="130"/>
      <c r="P31" s="130"/>
      <c r="Q31" s="121">
        <f t="shared" si="11"/>
        <v>2</v>
      </c>
      <c r="R31" s="125">
        <f ca="1">IF(M31="",0,IF(N31="",TODAY()-M31,N31-M31+1))</f>
        <v>2</v>
      </c>
      <c r="S31" s="125">
        <f t="shared" ca="1" si="13"/>
        <v>0</v>
      </c>
    </row>
    <row r="32" spans="1:20" ht="28.8">
      <c r="A32" s="248">
        <v>30</v>
      </c>
      <c r="B32" s="121" t="s">
        <v>264</v>
      </c>
      <c r="E32" s="197" t="s">
        <v>1193</v>
      </c>
      <c r="F32" s="122" t="s">
        <v>274</v>
      </c>
      <c r="G32" s="314" t="s">
        <v>279</v>
      </c>
      <c r="H32" s="121" t="s">
        <v>508</v>
      </c>
      <c r="I32" s="121" t="s">
        <v>508</v>
      </c>
      <c r="J32" s="121" t="s">
        <v>508</v>
      </c>
      <c r="K32" s="148">
        <v>44910</v>
      </c>
      <c r="L32" s="148">
        <v>44915</v>
      </c>
      <c r="M32" s="148">
        <f>K32</f>
        <v>44910</v>
      </c>
      <c r="N32" s="148">
        <f>L32+1</f>
        <v>44916</v>
      </c>
      <c r="O32" s="130"/>
      <c r="P32" s="130"/>
      <c r="Q32" s="121">
        <f t="shared" ref="Q32:Q34" si="14">IF(IF(K32="",0,IF(L32="",0,L32-K32))="",0,L32-K32+1)</f>
        <v>6</v>
      </c>
      <c r="R32" s="125">
        <f t="shared" ref="R32:R34" ca="1" si="15">IF(M32="",0,IF(N32="",TODAY()-M32,N32-M32+1))</f>
        <v>7</v>
      </c>
      <c r="S32" s="125">
        <f t="shared" ref="S32:S34" ca="1" si="16">IF(R32=0,0,Q32-R32)</f>
        <v>-1</v>
      </c>
    </row>
    <row r="33" spans="1:19" ht="28.8">
      <c r="A33" s="248">
        <v>31</v>
      </c>
      <c r="B33" s="121" t="s">
        <v>264</v>
      </c>
      <c r="E33" s="197" t="s">
        <v>1194</v>
      </c>
      <c r="F33" s="122" t="s">
        <v>274</v>
      </c>
      <c r="G33" s="314" t="s">
        <v>279</v>
      </c>
      <c r="H33" s="121" t="s">
        <v>508</v>
      </c>
      <c r="I33" s="121" t="s">
        <v>508</v>
      </c>
      <c r="J33" s="121" t="s">
        <v>508</v>
      </c>
      <c r="K33" s="148">
        <v>44916</v>
      </c>
      <c r="L33" s="148">
        <v>44918</v>
      </c>
      <c r="M33" s="148">
        <v>44916</v>
      </c>
      <c r="N33" s="148">
        <v>44918</v>
      </c>
      <c r="O33" s="130"/>
      <c r="P33" s="130"/>
      <c r="Q33" s="121">
        <f t="shared" si="14"/>
        <v>3</v>
      </c>
      <c r="R33" s="125">
        <f t="shared" ca="1" si="15"/>
        <v>3</v>
      </c>
      <c r="S33" s="125">
        <f t="shared" ca="1" si="16"/>
        <v>0</v>
      </c>
    </row>
    <row r="34" spans="1:19" ht="14.4">
      <c r="A34" s="248">
        <v>32</v>
      </c>
      <c r="B34" s="121" t="s">
        <v>264</v>
      </c>
      <c r="E34" s="197" t="s">
        <v>1195</v>
      </c>
      <c r="F34" s="122" t="s">
        <v>271</v>
      </c>
      <c r="G34" s="314" t="s">
        <v>279</v>
      </c>
      <c r="H34" s="314" t="s">
        <v>279</v>
      </c>
      <c r="I34" s="314" t="s">
        <v>279</v>
      </c>
      <c r="J34" s="314" t="s">
        <v>279</v>
      </c>
      <c r="K34" s="148">
        <v>44919</v>
      </c>
      <c r="L34" s="148">
        <v>44924</v>
      </c>
      <c r="M34" s="148">
        <v>44918</v>
      </c>
      <c r="N34" s="148">
        <v>44923</v>
      </c>
      <c r="O34" s="130"/>
      <c r="P34" s="130"/>
      <c r="Q34" s="121">
        <f t="shared" si="14"/>
        <v>6</v>
      </c>
      <c r="R34" s="125">
        <f t="shared" ca="1" si="15"/>
        <v>6</v>
      </c>
      <c r="S34" s="125">
        <f t="shared" ca="1" si="16"/>
        <v>0</v>
      </c>
    </row>
    <row r="35" spans="1:19" ht="14.4">
      <c r="A35" s="248">
        <v>33</v>
      </c>
      <c r="B35" s="121" t="s">
        <v>264</v>
      </c>
      <c r="E35" s="197" t="s">
        <v>1196</v>
      </c>
      <c r="F35" s="122" t="s">
        <v>271</v>
      </c>
      <c r="G35" s="314" t="s">
        <v>279</v>
      </c>
      <c r="H35" s="314" t="s">
        <v>279</v>
      </c>
      <c r="I35" s="314" t="s">
        <v>279</v>
      </c>
      <c r="J35" s="314" t="s">
        <v>279</v>
      </c>
      <c r="K35" s="148">
        <f t="shared" ref="K35:K40" si="17">L34+1</f>
        <v>44925</v>
      </c>
      <c r="L35" s="148">
        <f>K35+4</f>
        <v>44929</v>
      </c>
      <c r="M35" s="148">
        <v>44928</v>
      </c>
      <c r="N35" s="148">
        <v>44930</v>
      </c>
      <c r="O35" s="130"/>
      <c r="P35" s="130"/>
      <c r="Q35" s="121">
        <f t="shared" ref="Q35:Q37" si="18">IF(IF(K35="",0,IF(L35="",0,L35-K35))="",0,L35-K35+1)</f>
        <v>5</v>
      </c>
      <c r="R35" s="125">
        <f t="shared" ref="R35:R37" ca="1" si="19">IF(M35="",0,IF(N35="",TODAY()-M35,N35-M35+1))</f>
        <v>3</v>
      </c>
      <c r="S35" s="125">
        <f t="shared" ref="S35:S37" ca="1" si="20">IF(R35=0,0,Q35-R35)</f>
        <v>2</v>
      </c>
    </row>
    <row r="36" spans="1:19" ht="14.4">
      <c r="A36" s="248">
        <v>34</v>
      </c>
      <c r="B36" s="121" t="s">
        <v>264</v>
      </c>
      <c r="E36" s="197" t="s">
        <v>1197</v>
      </c>
      <c r="F36" s="122" t="s">
        <v>271</v>
      </c>
      <c r="G36" s="314" t="s">
        <v>279</v>
      </c>
      <c r="H36" s="314" t="s">
        <v>279</v>
      </c>
      <c r="I36" s="314" t="s">
        <v>279</v>
      </c>
      <c r="J36" s="314" t="s">
        <v>279</v>
      </c>
      <c r="K36" s="148">
        <f t="shared" si="17"/>
        <v>44930</v>
      </c>
      <c r="L36" s="148">
        <f>K36+6</f>
        <v>44936</v>
      </c>
      <c r="M36" s="148">
        <v>44931</v>
      </c>
      <c r="N36" s="148">
        <v>44937</v>
      </c>
      <c r="O36" s="130"/>
      <c r="P36" s="130"/>
      <c r="Q36" s="121">
        <f t="shared" si="18"/>
        <v>7</v>
      </c>
      <c r="R36" s="125">
        <f t="shared" ca="1" si="19"/>
        <v>7</v>
      </c>
      <c r="S36" s="125">
        <f t="shared" ca="1" si="20"/>
        <v>0</v>
      </c>
    </row>
    <row r="37" spans="1:19" ht="14.4">
      <c r="A37" s="248">
        <v>35</v>
      </c>
      <c r="B37" s="121" t="s">
        <v>254</v>
      </c>
      <c r="E37" s="149" t="s">
        <v>1198</v>
      </c>
      <c r="F37" s="122" t="s">
        <v>254</v>
      </c>
      <c r="G37" s="314" t="s">
        <v>279</v>
      </c>
      <c r="H37" s="121" t="s">
        <v>508</v>
      </c>
      <c r="I37" s="121" t="s">
        <v>508</v>
      </c>
      <c r="J37" s="121" t="s">
        <v>508</v>
      </c>
      <c r="K37" s="148">
        <f t="shared" si="17"/>
        <v>44937</v>
      </c>
      <c r="L37" s="148">
        <f>K37+4</f>
        <v>44941</v>
      </c>
      <c r="M37" s="148">
        <v>44938</v>
      </c>
      <c r="N37" s="148">
        <v>44942</v>
      </c>
      <c r="O37" s="130"/>
      <c r="P37" s="130"/>
      <c r="Q37" s="121">
        <f t="shared" si="18"/>
        <v>5</v>
      </c>
      <c r="R37" s="125">
        <f t="shared" ca="1" si="19"/>
        <v>5</v>
      </c>
      <c r="S37" s="125">
        <f t="shared" ca="1" si="20"/>
        <v>0</v>
      </c>
    </row>
    <row r="38" spans="1:19" ht="28.8">
      <c r="A38" s="248">
        <v>36</v>
      </c>
      <c r="B38" s="121" t="s">
        <v>254</v>
      </c>
      <c r="E38" s="149" t="s">
        <v>1199</v>
      </c>
      <c r="F38" s="122" t="s">
        <v>274</v>
      </c>
      <c r="G38" s="314" t="s">
        <v>279</v>
      </c>
      <c r="I38" s="314" t="s">
        <v>279</v>
      </c>
      <c r="K38" s="148">
        <f t="shared" si="17"/>
        <v>44942</v>
      </c>
      <c r="L38" s="148">
        <f>K38+1</f>
        <v>44943</v>
      </c>
      <c r="M38" s="148">
        <v>44943</v>
      </c>
      <c r="N38" s="148">
        <v>44943</v>
      </c>
      <c r="O38" s="130"/>
      <c r="P38" s="130"/>
      <c r="Q38" s="121">
        <f t="shared" ref="Q38" si="21">IF(IF(K38="",0,IF(L38="",0,L38-K38))="",0,L38-K38+1)</f>
        <v>2</v>
      </c>
      <c r="R38" s="125">
        <f t="shared" ref="R38" ca="1" si="22">IF(M38="",0,IF(N38="",TODAY()-M38,N38-M38+1))</f>
        <v>1</v>
      </c>
      <c r="S38" s="125">
        <f t="shared" ref="S38" ca="1" si="23">IF(R38=0,0,Q38-R38)</f>
        <v>1</v>
      </c>
    </row>
    <row r="39" spans="1:19" ht="14.4">
      <c r="A39" s="248">
        <v>37</v>
      </c>
      <c r="B39" s="121" t="s">
        <v>1097</v>
      </c>
      <c r="E39" s="149" t="s">
        <v>1200</v>
      </c>
      <c r="F39" s="122" t="s">
        <v>254</v>
      </c>
      <c r="G39" s="314" t="s">
        <v>279</v>
      </c>
      <c r="H39" s="121" t="s">
        <v>508</v>
      </c>
      <c r="I39" s="121" t="s">
        <v>508</v>
      </c>
      <c r="J39" s="121" t="s">
        <v>508</v>
      </c>
      <c r="K39" s="148">
        <f t="shared" si="17"/>
        <v>44944</v>
      </c>
      <c r="L39" s="148">
        <f>K39+2</f>
        <v>44946</v>
      </c>
      <c r="M39" s="148">
        <v>44944</v>
      </c>
      <c r="N39" s="148">
        <f>M39+1</f>
        <v>44945</v>
      </c>
      <c r="O39" s="130"/>
      <c r="P39" s="130"/>
      <c r="Q39" s="121">
        <f t="shared" ref="Q39" si="24">IF(IF(K39="",0,IF(L39="",0,L39-K39))="",0,L39-K39+1)</f>
        <v>3</v>
      </c>
      <c r="R39" s="125">
        <f t="shared" ref="R39" ca="1" si="25">IF(M39="",0,IF(N39="",TODAY()-M39,N39-M39+1))</f>
        <v>2</v>
      </c>
      <c r="S39" s="125">
        <f t="shared" ref="S39" ca="1" si="26">IF(R39=0,0,Q39-R39)</f>
        <v>1</v>
      </c>
    </row>
    <row r="40" spans="1:19" ht="14.4">
      <c r="A40" s="248">
        <v>38</v>
      </c>
      <c r="B40" s="121" t="s">
        <v>1097</v>
      </c>
      <c r="E40" s="149" t="s">
        <v>1201</v>
      </c>
      <c r="F40" s="122" t="s">
        <v>274</v>
      </c>
      <c r="G40" s="314" t="s">
        <v>279</v>
      </c>
      <c r="H40" s="121" t="s">
        <v>508</v>
      </c>
      <c r="I40" s="121" t="s">
        <v>508</v>
      </c>
      <c r="J40" s="121" t="s">
        <v>508</v>
      </c>
      <c r="K40" s="148">
        <f t="shared" si="17"/>
        <v>44947</v>
      </c>
      <c r="L40" s="148">
        <f>K40+1</f>
        <v>44948</v>
      </c>
      <c r="M40" s="148">
        <f>N39+1</f>
        <v>44946</v>
      </c>
      <c r="N40" s="148">
        <v>44947</v>
      </c>
      <c r="O40" s="130"/>
      <c r="P40" s="130"/>
      <c r="Q40" s="121">
        <f t="shared" ref="Q40" si="27">IF(IF(K40="",0,IF(L40="",0,L40-K40))="",0,L40-K40+1)</f>
        <v>2</v>
      </c>
      <c r="R40" s="125">
        <f t="shared" ref="R40" ca="1" si="28">IF(M40="",0,IF(N40="",TODAY()-M40,N40-M40+1))</f>
        <v>2</v>
      </c>
      <c r="S40" s="125">
        <f t="shared" ref="S40" ca="1" si="29">IF(R40=0,0,Q40-R40)</f>
        <v>0</v>
      </c>
    </row>
    <row r="41" spans="1:19" ht="14.4">
      <c r="A41" s="248">
        <v>39</v>
      </c>
      <c r="B41" s="149" t="s">
        <v>224</v>
      </c>
      <c r="C41" s="149"/>
      <c r="D41" s="149"/>
      <c r="E41" s="149" t="s">
        <v>1202</v>
      </c>
      <c r="F41" s="122" t="s">
        <v>254</v>
      </c>
      <c r="G41" s="314" t="s">
        <v>279</v>
      </c>
      <c r="H41" s="121" t="s">
        <v>508</v>
      </c>
      <c r="I41" s="121" t="s">
        <v>508</v>
      </c>
      <c r="J41" s="121" t="s">
        <v>508</v>
      </c>
      <c r="K41" s="148">
        <f>L40+1</f>
        <v>44949</v>
      </c>
      <c r="L41" s="148">
        <f>K41+2</f>
        <v>44951</v>
      </c>
      <c r="M41" s="148">
        <v>44949</v>
      </c>
      <c r="N41" s="148">
        <v>44951</v>
      </c>
      <c r="O41" s="130">
        <f>M41</f>
        <v>44949</v>
      </c>
      <c r="P41" s="130">
        <f>O41+Q41-1</f>
        <v>44951</v>
      </c>
      <c r="Q41" s="121">
        <f t="shared" ref="Q41" si="30">IF(IF(K41="",0,IF(L41="",0,L41-K41))="",0,L41-K41+1)</f>
        <v>3</v>
      </c>
      <c r="R41" s="125">
        <f t="shared" ref="R41" ca="1" si="31">IF(M41="",0,IF(N41="",TODAY()-M41,N41-M41+1))</f>
        <v>3</v>
      </c>
      <c r="S41" s="125">
        <f t="shared" ref="S41" ca="1" si="32">IF(R41=0,0,Q41-R41)</f>
        <v>0</v>
      </c>
    </row>
    <row r="42" spans="1:19" ht="14.4">
      <c r="A42" s="248">
        <v>40</v>
      </c>
      <c r="B42" s="121" t="s">
        <v>264</v>
      </c>
      <c r="E42" s="149" t="s">
        <v>1203</v>
      </c>
      <c r="F42" s="122" t="s">
        <v>254</v>
      </c>
      <c r="G42" s="314" t="s">
        <v>279</v>
      </c>
      <c r="H42" s="121" t="s">
        <v>508</v>
      </c>
      <c r="I42" s="121" t="s">
        <v>508</v>
      </c>
      <c r="J42" s="121" t="s">
        <v>508</v>
      </c>
      <c r="K42" s="148">
        <f>L41+1</f>
        <v>44952</v>
      </c>
      <c r="L42" s="148">
        <f>K42+2</f>
        <v>44954</v>
      </c>
      <c r="M42" s="148">
        <v>44954</v>
      </c>
      <c r="N42" s="148">
        <v>44958</v>
      </c>
      <c r="O42" s="130">
        <f>IF(M42="",IF(N41="",P41+1,N41+1),M42)</f>
        <v>44954</v>
      </c>
      <c r="P42" s="130">
        <f>+O42+Q42-1</f>
        <v>44956</v>
      </c>
      <c r="Q42" s="121">
        <f t="shared" ref="Q42:Q44" si="33">IF(IF(K42="",0,IF(L42="",0,L42-K42))="",0,L42-K42+1)</f>
        <v>3</v>
      </c>
      <c r="R42" s="125">
        <f t="shared" ref="R42:R44" ca="1" si="34">IF(M42="",0,IF(N42="",TODAY()-M42,N42-M42+1))</f>
        <v>5</v>
      </c>
      <c r="S42" s="125">
        <f t="shared" ref="S42:S44" ca="1" si="35">IF(R42=0,0,Q42-R42)</f>
        <v>-2</v>
      </c>
    </row>
    <row r="43" spans="1:19" ht="28.8">
      <c r="A43" s="248">
        <v>41</v>
      </c>
      <c r="B43" s="121" t="s">
        <v>254</v>
      </c>
      <c r="E43" s="149" t="s">
        <v>1204</v>
      </c>
      <c r="F43" s="122" t="s">
        <v>274</v>
      </c>
      <c r="G43" s="314" t="s">
        <v>279</v>
      </c>
      <c r="H43" s="121" t="s">
        <v>508</v>
      </c>
      <c r="I43" s="121" t="s">
        <v>508</v>
      </c>
      <c r="J43" s="121" t="s">
        <v>508</v>
      </c>
      <c r="K43" s="148">
        <f>L42+1</f>
        <v>44955</v>
      </c>
      <c r="L43" s="148">
        <f>K43+2+2</f>
        <v>44959</v>
      </c>
      <c r="M43" s="148">
        <v>44961</v>
      </c>
      <c r="N43" s="148">
        <v>44968</v>
      </c>
      <c r="O43" s="130">
        <f t="shared" ref="O43:O44" si="36">IF(M43="",IF(N42="",P42+1,N42+1),M43)</f>
        <v>44961</v>
      </c>
      <c r="P43" s="130">
        <f>IF(O43="","",O43+Q43-1)</f>
        <v>44965</v>
      </c>
      <c r="Q43" s="121">
        <f t="shared" ref="Q43" si="37">IF(IF(K43="",0,IF(L43="",0,L43-K43))="",0,L43-K43+1)</f>
        <v>5</v>
      </c>
      <c r="R43" s="125">
        <f t="shared" ref="R43" ca="1" si="38">IF(M43="",0,IF(N43="",TODAY()-M43,N43-M43+1))</f>
        <v>8</v>
      </c>
      <c r="S43" s="125">
        <f t="shared" ref="S43" ca="1" si="39">IF(R43=0,0,Q43-R43)</f>
        <v>-3</v>
      </c>
    </row>
    <row r="44" spans="1:19" ht="28.8">
      <c r="A44" s="248">
        <v>42</v>
      </c>
      <c r="B44" s="121" t="s">
        <v>1097</v>
      </c>
      <c r="E44" s="149" t="s">
        <v>1205</v>
      </c>
      <c r="F44" s="122" t="s">
        <v>274</v>
      </c>
      <c r="G44" s="314" t="s">
        <v>279</v>
      </c>
      <c r="H44" s="121" t="s">
        <v>508</v>
      </c>
      <c r="I44" s="121" t="s">
        <v>508</v>
      </c>
      <c r="J44" s="121" t="s">
        <v>508</v>
      </c>
      <c r="K44" s="148">
        <f>L42+1</f>
        <v>44955</v>
      </c>
      <c r="L44" s="148">
        <f>K44+2+2</f>
        <v>44959</v>
      </c>
      <c r="M44" s="148">
        <v>44970</v>
      </c>
      <c r="N44" s="148">
        <v>44974</v>
      </c>
      <c r="O44" s="130">
        <f t="shared" si="36"/>
        <v>44970</v>
      </c>
      <c r="P44" s="130">
        <f t="shared" ref="P44" si="40">+O44+Q44-1</f>
        <v>44974</v>
      </c>
      <c r="Q44" s="121">
        <f t="shared" si="33"/>
        <v>5</v>
      </c>
      <c r="R44" s="125">
        <f t="shared" ca="1" si="34"/>
        <v>5</v>
      </c>
      <c r="S44" s="125">
        <f t="shared" ca="1" si="35"/>
        <v>0</v>
      </c>
    </row>
    <row r="45" spans="1:19" ht="28.8">
      <c r="A45" s="248">
        <v>43</v>
      </c>
      <c r="B45" s="149" t="s">
        <v>224</v>
      </c>
      <c r="C45" s="149"/>
      <c r="D45" s="149"/>
      <c r="E45" s="149" t="s">
        <v>1206</v>
      </c>
      <c r="F45" s="122" t="s">
        <v>400</v>
      </c>
      <c r="G45" s="314" t="s">
        <v>279</v>
      </c>
      <c r="H45" s="121" t="s">
        <v>508</v>
      </c>
      <c r="I45" s="121" t="s">
        <v>508</v>
      </c>
      <c r="J45" s="121" t="s">
        <v>508</v>
      </c>
      <c r="K45" s="148">
        <f>L44+1</f>
        <v>44960</v>
      </c>
      <c r="L45" s="148">
        <f>K45+1</f>
        <v>44961</v>
      </c>
      <c r="M45" s="148">
        <f>N44+3</f>
        <v>44977</v>
      </c>
      <c r="N45" s="148">
        <f>M45+1</f>
        <v>44978</v>
      </c>
      <c r="O45" s="130">
        <f t="shared" ref="O45:O46" si="41">IF(M45="",IF(N44="",P44+1,N44+1),M45)</f>
        <v>44977</v>
      </c>
      <c r="P45" s="130">
        <f>IF(O45="","",O45+Q45-1)</f>
        <v>44978</v>
      </c>
      <c r="Q45" s="121">
        <f t="shared" ref="Q45:Q46" si="42">IF(IF(K45="",0,IF(L45="",0,L45-K45))="",0,L45-K45+1)</f>
        <v>2</v>
      </c>
      <c r="R45" s="125">
        <f t="shared" ref="R45:R46" ca="1" si="43">IF(M45="",0,IF(N45="",TODAY()-M45,N45-M45+1))</f>
        <v>2</v>
      </c>
      <c r="S45" s="125">
        <f t="shared" ref="S45:S46" ca="1" si="44">IF(R45=0,0,Q45-R45)</f>
        <v>0</v>
      </c>
    </row>
    <row r="46" spans="1:19" ht="57.75" customHeight="1">
      <c r="A46" s="248">
        <v>44</v>
      </c>
      <c r="B46" s="121" t="s">
        <v>264</v>
      </c>
      <c r="E46" s="149" t="s">
        <v>1207</v>
      </c>
      <c r="F46" s="122" t="s">
        <v>400</v>
      </c>
      <c r="G46" s="314" t="s">
        <v>279</v>
      </c>
      <c r="H46" s="121" t="s">
        <v>508</v>
      </c>
      <c r="I46" s="121" t="s">
        <v>508</v>
      </c>
      <c r="J46" s="121" t="s">
        <v>508</v>
      </c>
      <c r="K46" s="148">
        <f>L45+1</f>
        <v>44962</v>
      </c>
      <c r="L46" s="148">
        <f>K46+3</f>
        <v>44965</v>
      </c>
      <c r="M46" s="148">
        <v>44979</v>
      </c>
      <c r="N46" s="148">
        <f>M46+3</f>
        <v>44982</v>
      </c>
      <c r="O46" s="130">
        <f t="shared" si="41"/>
        <v>44979</v>
      </c>
      <c r="P46" s="130">
        <f t="shared" ref="P46" si="45">+O46+Q46-1</f>
        <v>44982</v>
      </c>
      <c r="Q46" s="121">
        <f t="shared" si="42"/>
        <v>4</v>
      </c>
      <c r="R46" s="125">
        <f t="shared" ca="1" si="43"/>
        <v>4</v>
      </c>
      <c r="S46" s="125">
        <f t="shared" ca="1" si="44"/>
        <v>0</v>
      </c>
    </row>
    <row r="47" spans="1:19" ht="42.75" customHeight="1">
      <c r="A47" s="248">
        <v>45</v>
      </c>
      <c r="B47" s="149" t="s">
        <v>1208</v>
      </c>
      <c r="C47" s="149"/>
      <c r="D47" s="149"/>
      <c r="E47" s="149" t="s">
        <v>1209</v>
      </c>
      <c r="F47" s="122" t="s">
        <v>400</v>
      </c>
      <c r="G47" s="314" t="s">
        <v>279</v>
      </c>
      <c r="H47" s="314" t="s">
        <v>279</v>
      </c>
      <c r="I47" s="314" t="s">
        <v>279</v>
      </c>
      <c r="J47" s="314" t="s">
        <v>279</v>
      </c>
      <c r="K47" s="148">
        <f>L46+1</f>
        <v>44966</v>
      </c>
      <c r="L47" s="148">
        <f>K47+2</f>
        <v>44968</v>
      </c>
      <c r="M47" s="148">
        <f>N46+2</f>
        <v>44984</v>
      </c>
      <c r="N47" s="148">
        <v>44986</v>
      </c>
      <c r="O47" s="130">
        <f t="shared" ref="O47" si="46">IF(M47="",IF(N46="",P46+1,N46+1),M47)</f>
        <v>44984</v>
      </c>
      <c r="P47" s="130">
        <f t="shared" ref="P47" si="47">+O47+Q47-1</f>
        <v>44986</v>
      </c>
      <c r="Q47" s="121">
        <f t="shared" ref="Q47" si="48">IF(IF(K47="",0,IF(L47="",0,L47-K47))="",0,L47-K47+1)</f>
        <v>3</v>
      </c>
      <c r="R47" s="125">
        <f t="shared" ref="R47" ca="1" si="49">IF(M47="",0,IF(N47="",TODAY()-M47,N47-M47+1))</f>
        <v>3</v>
      </c>
      <c r="S47" s="125">
        <f t="shared" ref="S47" ca="1" si="50">IF(R47=0,0,Q47-R47)</f>
        <v>0</v>
      </c>
    </row>
    <row r="48" spans="1:19" ht="14.4">
      <c r="A48" s="248">
        <v>46</v>
      </c>
      <c r="B48" s="149" t="s">
        <v>264</v>
      </c>
      <c r="C48" s="149"/>
      <c r="D48" s="149"/>
      <c r="E48" s="149" t="s">
        <v>1210</v>
      </c>
      <c r="F48" s="122" t="s">
        <v>254</v>
      </c>
      <c r="G48" s="314" t="s">
        <v>279</v>
      </c>
      <c r="H48" s="121" t="s">
        <v>508</v>
      </c>
      <c r="I48" s="121" t="s">
        <v>508</v>
      </c>
      <c r="J48" s="121" t="s">
        <v>508</v>
      </c>
      <c r="K48" s="148">
        <v>44969</v>
      </c>
      <c r="L48" s="148">
        <v>44970</v>
      </c>
      <c r="M48" s="148">
        <v>44987</v>
      </c>
      <c r="N48" s="148">
        <v>44988</v>
      </c>
      <c r="O48" s="130">
        <f t="shared" ref="O48:O49" si="51">IF(M48="",IF(N47="",P47+1,N47+1),M48)</f>
        <v>44987</v>
      </c>
      <c r="P48" s="130">
        <f t="shared" ref="P48:P49" si="52">+O48+Q48-1</f>
        <v>44988</v>
      </c>
      <c r="Q48" s="121">
        <f t="shared" ref="Q48" si="53">IF(IF(K48="",0,IF(L48="",0,L48-K48))="",0,L48-K48+1)</f>
        <v>2</v>
      </c>
      <c r="R48" s="125">
        <f t="shared" ref="R48" ca="1" si="54">IF(M48="",0,IF(N48="",TODAY()-M48,N48-M48+1))</f>
        <v>2</v>
      </c>
      <c r="S48" s="125">
        <f t="shared" ref="S48" ca="1" si="55">IF(R48=0,0,Q48-R48)</f>
        <v>0</v>
      </c>
    </row>
    <row r="49" spans="1:19" ht="41.25" customHeight="1">
      <c r="A49" s="248">
        <v>47</v>
      </c>
      <c r="B49" s="149" t="s">
        <v>1211</v>
      </c>
      <c r="C49" s="149"/>
      <c r="D49" s="149"/>
      <c r="E49" s="149" t="s">
        <v>1212</v>
      </c>
      <c r="F49" s="122" t="s">
        <v>254</v>
      </c>
      <c r="G49" s="314" t="s">
        <v>279</v>
      </c>
      <c r="H49" s="121" t="s">
        <v>508</v>
      </c>
      <c r="I49" s="121" t="s">
        <v>508</v>
      </c>
      <c r="J49" s="121" t="s">
        <v>508</v>
      </c>
      <c r="K49" s="148">
        <v>44971</v>
      </c>
      <c r="L49" s="148">
        <v>44975</v>
      </c>
      <c r="M49" s="148">
        <v>44991</v>
      </c>
      <c r="N49" s="148">
        <v>44996</v>
      </c>
      <c r="O49" s="130">
        <f t="shared" si="51"/>
        <v>44991</v>
      </c>
      <c r="P49" s="130">
        <f t="shared" si="52"/>
        <v>44995</v>
      </c>
      <c r="Q49" s="121">
        <f t="shared" ref="Q49:Q50" si="56">IF(IF(K49="",0,IF(L49="",0,L49-K49))="",0,L49-K49+1)</f>
        <v>5</v>
      </c>
      <c r="R49" s="125">
        <f t="shared" ref="R49:R50" ca="1" si="57">IF(M49="",0,IF(N49="",TODAY()-M49,N49-M49+1))</f>
        <v>6</v>
      </c>
      <c r="S49" s="125">
        <f t="shared" ref="S49:S50" ca="1" si="58">IF(R49=0,0,Q49-R49)</f>
        <v>-1</v>
      </c>
    </row>
    <row r="50" spans="1:19" ht="18.75" customHeight="1">
      <c r="A50" s="248">
        <v>48</v>
      </c>
      <c r="B50" s="149" t="s">
        <v>1211</v>
      </c>
      <c r="C50" s="149"/>
      <c r="D50" s="149"/>
      <c r="E50" s="149" t="s">
        <v>1213</v>
      </c>
      <c r="F50" s="122" t="s">
        <v>400</v>
      </c>
      <c r="G50" s="314" t="s">
        <v>279</v>
      </c>
      <c r="H50" s="121" t="s">
        <v>508</v>
      </c>
      <c r="I50" s="121" t="s">
        <v>508</v>
      </c>
      <c r="J50" s="121" t="s">
        <v>508</v>
      </c>
      <c r="K50" s="148">
        <f t="shared" ref="K50:K59" si="59">L49+1</f>
        <v>44976</v>
      </c>
      <c r="L50" s="148">
        <f>K50+1+1+1</f>
        <v>44979</v>
      </c>
      <c r="M50" s="148">
        <f>N49+2</f>
        <v>44998</v>
      </c>
      <c r="N50" s="148">
        <f>M50+1+1</f>
        <v>45000</v>
      </c>
      <c r="O50" s="130">
        <f t="shared" ref="O50:O51" si="60">IF(M50="",IF(N49="",P49+1,N49+1),M50)</f>
        <v>44998</v>
      </c>
      <c r="P50" s="130">
        <f t="shared" ref="P50:P51" si="61">+O50+Q50-1</f>
        <v>45001</v>
      </c>
      <c r="Q50" s="121">
        <f t="shared" si="56"/>
        <v>4</v>
      </c>
      <c r="R50" s="125">
        <f t="shared" ca="1" si="57"/>
        <v>3</v>
      </c>
      <c r="S50" s="125">
        <f t="shared" ca="1" si="58"/>
        <v>1</v>
      </c>
    </row>
    <row r="51" spans="1:19" ht="14.4">
      <c r="A51" s="248">
        <v>49</v>
      </c>
      <c r="B51" s="149" t="s">
        <v>1211</v>
      </c>
      <c r="C51" s="149"/>
      <c r="D51" s="149"/>
      <c r="E51" s="149" t="s">
        <v>1214</v>
      </c>
      <c r="F51" s="122" t="s">
        <v>400</v>
      </c>
      <c r="G51" s="314" t="s">
        <v>279</v>
      </c>
      <c r="H51" s="121" t="s">
        <v>508</v>
      </c>
      <c r="I51" s="121" t="s">
        <v>508</v>
      </c>
      <c r="J51" s="121" t="s">
        <v>508</v>
      </c>
      <c r="K51" s="148">
        <f t="shared" si="59"/>
        <v>44980</v>
      </c>
      <c r="L51" s="148">
        <f>K51+1</f>
        <v>44981</v>
      </c>
      <c r="M51" s="148">
        <f>N50+1</f>
        <v>45001</v>
      </c>
      <c r="N51" s="148">
        <f>M51+1</f>
        <v>45002</v>
      </c>
      <c r="O51" s="130">
        <f t="shared" si="60"/>
        <v>45001</v>
      </c>
      <c r="P51" s="130">
        <f t="shared" si="61"/>
        <v>45002</v>
      </c>
      <c r="Q51" s="121">
        <f t="shared" ref="Q51" si="62">IF(IF(K51="",0,IF(L51="",0,L51-K51))="",0,L51-K51+1)</f>
        <v>2</v>
      </c>
      <c r="R51" s="125">
        <f t="shared" ref="R51" ca="1" si="63">IF(M51="",0,IF(N51="",TODAY()-M51,N51-M51+1))</f>
        <v>2</v>
      </c>
      <c r="S51" s="125">
        <f t="shared" ref="S51" ca="1" si="64">IF(R51=0,0,Q51-R51)</f>
        <v>0</v>
      </c>
    </row>
    <row r="52" spans="1:19" ht="14.4">
      <c r="A52" s="248">
        <v>50</v>
      </c>
      <c r="B52" s="149" t="s">
        <v>1211</v>
      </c>
      <c r="C52" s="149"/>
      <c r="D52" s="149"/>
      <c r="E52" s="149" t="s">
        <v>1215</v>
      </c>
      <c r="F52" s="122" t="s">
        <v>157</v>
      </c>
      <c r="G52" s="314" t="s">
        <v>279</v>
      </c>
      <c r="H52" s="121" t="s">
        <v>508</v>
      </c>
      <c r="I52" s="121" t="s">
        <v>508</v>
      </c>
      <c r="J52" s="121" t="s">
        <v>508</v>
      </c>
      <c r="K52" s="148">
        <f t="shared" si="59"/>
        <v>44982</v>
      </c>
      <c r="L52" s="148">
        <f>K52+3+2</f>
        <v>44987</v>
      </c>
      <c r="M52" s="148">
        <f>N51+3</f>
        <v>45005</v>
      </c>
      <c r="N52" s="148">
        <v>45016</v>
      </c>
      <c r="O52" s="130">
        <f t="shared" ref="O52:O53" si="65">IF(M52="",IF(N51="",P51+1,N51+1),M52)</f>
        <v>45005</v>
      </c>
      <c r="P52" s="130">
        <f t="shared" ref="P52:P53" si="66">+O52+Q52-1</f>
        <v>45010</v>
      </c>
      <c r="Q52" s="121">
        <f t="shared" ref="Q52:Q53" si="67">IF(IF(K52="",0,IF(L52="",0,L52-K52))="",0,L52-K52+1)</f>
        <v>6</v>
      </c>
      <c r="R52" s="125">
        <f t="shared" ref="R52:R53" ca="1" si="68">IF(M52="",0,IF(N52="",TODAY()-M52,N52-M52+1))</f>
        <v>12</v>
      </c>
      <c r="S52" s="125">
        <f t="shared" ref="S52:S53" ca="1" si="69">IF(R52=0,0,Q52-R52)</f>
        <v>-6</v>
      </c>
    </row>
    <row r="53" spans="1:19" ht="28.8">
      <c r="A53" s="248">
        <v>51</v>
      </c>
      <c r="B53" s="149" t="s">
        <v>1211</v>
      </c>
      <c r="C53" s="149"/>
      <c r="D53" s="149"/>
      <c r="E53" s="149" t="s">
        <v>1216</v>
      </c>
      <c r="F53" s="197" t="s">
        <v>762</v>
      </c>
      <c r="G53" s="314" t="s">
        <v>279</v>
      </c>
      <c r="H53" s="121" t="s">
        <v>508</v>
      </c>
      <c r="I53" s="121" t="s">
        <v>508</v>
      </c>
      <c r="J53" s="121" t="s">
        <v>508</v>
      </c>
      <c r="K53" s="148">
        <f t="shared" si="59"/>
        <v>44988</v>
      </c>
      <c r="L53" s="148">
        <f>K53+5</f>
        <v>44993</v>
      </c>
      <c r="M53" s="148">
        <v>45022</v>
      </c>
      <c r="N53" s="148">
        <v>45026</v>
      </c>
      <c r="O53" s="130">
        <f t="shared" si="65"/>
        <v>45022</v>
      </c>
      <c r="P53" s="130">
        <f t="shared" si="66"/>
        <v>45027</v>
      </c>
      <c r="Q53" s="121">
        <f t="shared" si="67"/>
        <v>6</v>
      </c>
      <c r="R53" s="125">
        <f t="shared" ca="1" si="68"/>
        <v>5</v>
      </c>
      <c r="S53" s="125">
        <f t="shared" ca="1" si="69"/>
        <v>1</v>
      </c>
    </row>
    <row r="54" spans="1:19" ht="28.8">
      <c r="A54" s="248">
        <v>52</v>
      </c>
      <c r="B54" s="149" t="s">
        <v>1211</v>
      </c>
      <c r="C54" s="149"/>
      <c r="D54" s="149"/>
      <c r="E54" s="149" t="s">
        <v>1217</v>
      </c>
      <c r="F54" s="122" t="s">
        <v>400</v>
      </c>
      <c r="G54" s="314" t="s">
        <v>279</v>
      </c>
      <c r="H54" s="121" t="s">
        <v>508</v>
      </c>
      <c r="I54" s="121" t="s">
        <v>508</v>
      </c>
      <c r="J54" s="121" t="s">
        <v>508</v>
      </c>
      <c r="K54" s="148">
        <f t="shared" si="59"/>
        <v>44994</v>
      </c>
      <c r="L54" s="148">
        <f>K54+1</f>
        <v>44995</v>
      </c>
      <c r="M54" s="148">
        <v>45027</v>
      </c>
      <c r="N54" s="148">
        <v>45027</v>
      </c>
      <c r="O54" s="130">
        <f>IF(M54="",IF(N53="",P53+1,N53+1),M54)</f>
        <v>45027</v>
      </c>
      <c r="P54" s="130">
        <f>+O54+Q54-1</f>
        <v>45028</v>
      </c>
      <c r="Q54" s="121">
        <f>IF(IF(K54="",0,IF(L54="",0,L54-K54))="",0,L54-K54+1)</f>
        <v>2</v>
      </c>
      <c r="R54" s="125">
        <f ca="1">IF(M54="",0,IF(N54="",TODAY()-M54,N54-M54+1))</f>
        <v>1</v>
      </c>
      <c r="S54" s="125">
        <f ca="1">IF(R54=0,0,Q54-R54)</f>
        <v>1</v>
      </c>
    </row>
    <row r="55" spans="1:19" ht="28.8">
      <c r="A55" s="248">
        <v>53</v>
      </c>
      <c r="B55" s="149" t="s">
        <v>1097</v>
      </c>
      <c r="C55" s="149"/>
      <c r="D55" s="149"/>
      <c r="E55" s="149" t="s">
        <v>1218</v>
      </c>
      <c r="F55" s="122" t="s">
        <v>274</v>
      </c>
      <c r="G55" s="314" t="s">
        <v>279</v>
      </c>
      <c r="H55" s="121" t="s">
        <v>508</v>
      </c>
      <c r="I55" s="121" t="s">
        <v>508</v>
      </c>
      <c r="J55" s="121" t="s">
        <v>508</v>
      </c>
      <c r="K55" s="148">
        <f t="shared" si="59"/>
        <v>44996</v>
      </c>
      <c r="L55" s="148">
        <f>K55+5</f>
        <v>45001</v>
      </c>
      <c r="M55" s="148">
        <v>45028</v>
      </c>
      <c r="N55" s="148">
        <v>45033</v>
      </c>
      <c r="O55" s="130">
        <f>IF(M55="",IF(N54="",P54+1,N54+1),M55)</f>
        <v>45028</v>
      </c>
      <c r="P55" s="130">
        <f>+O55+Q55-1</f>
        <v>45033</v>
      </c>
      <c r="Q55" s="121">
        <f>IF(IF(K55="",0,IF(L55="",0,L55-K55))="",0,L55-K55+1)</f>
        <v>6</v>
      </c>
      <c r="R55" s="125">
        <f ca="1">IF(M55="",0,IF(N55="",TODAY()-M55,N55-M55+1))</f>
        <v>6</v>
      </c>
      <c r="S55" s="125">
        <f ca="1">IF(R55=0,0,Q55-R55)</f>
        <v>0</v>
      </c>
    </row>
    <row r="56" spans="1:19" ht="28.8">
      <c r="A56" s="248">
        <v>54</v>
      </c>
      <c r="B56" s="149" t="s">
        <v>1097</v>
      </c>
      <c r="C56" s="149"/>
      <c r="D56" s="149"/>
      <c r="E56" s="149" t="s">
        <v>1219</v>
      </c>
      <c r="F56" s="122" t="s">
        <v>274</v>
      </c>
      <c r="G56" s="314" t="s">
        <v>279</v>
      </c>
      <c r="H56" s="121" t="s">
        <v>508</v>
      </c>
      <c r="I56" s="121" t="s">
        <v>508</v>
      </c>
      <c r="J56" s="121" t="s">
        <v>508</v>
      </c>
      <c r="K56" s="148">
        <f t="shared" si="59"/>
        <v>45002</v>
      </c>
      <c r="L56" s="148">
        <f>K56+1</f>
        <v>45003</v>
      </c>
      <c r="M56" s="148">
        <v>45034</v>
      </c>
      <c r="N56" s="148">
        <v>45035</v>
      </c>
      <c r="O56" s="130">
        <f>IF(M56="",IF(N55="",P55+1,N55+1),M56)</f>
        <v>45034</v>
      </c>
      <c r="P56" s="130">
        <f>+O56+Q56-1</f>
        <v>45035</v>
      </c>
      <c r="Q56" s="121">
        <f>IF(IF(K56="",0,IF(L56="",0,L56-K56))="",0,L56-K56+1)</f>
        <v>2</v>
      </c>
      <c r="R56" s="125">
        <f ca="1">IF(M56="",0,IF(N56="",TODAY()-M56,N56-M56+1))</f>
        <v>2</v>
      </c>
      <c r="S56" s="125">
        <f ca="1">IF(R56=0,0,Q56-R56)</f>
        <v>0</v>
      </c>
    </row>
    <row r="57" spans="1:19" ht="14.4">
      <c r="A57" s="248">
        <v>55</v>
      </c>
      <c r="B57" s="149" t="s">
        <v>1211</v>
      </c>
      <c r="C57" s="149"/>
      <c r="D57" s="149"/>
      <c r="E57" s="149" t="s">
        <v>1220</v>
      </c>
      <c r="F57" s="122" t="s">
        <v>762</v>
      </c>
      <c r="G57" s="314" t="s">
        <v>279</v>
      </c>
      <c r="H57" s="121" t="s">
        <v>508</v>
      </c>
      <c r="I57" s="121" t="s">
        <v>508</v>
      </c>
      <c r="J57" s="121" t="s">
        <v>508</v>
      </c>
      <c r="K57" s="148">
        <f t="shared" si="59"/>
        <v>45004</v>
      </c>
      <c r="L57" s="148">
        <f>K57+2</f>
        <v>45006</v>
      </c>
      <c r="M57" s="148">
        <v>45036</v>
      </c>
      <c r="N57" s="148">
        <v>45040</v>
      </c>
      <c r="O57" s="130">
        <f t="shared" ref="O57" si="70">IF(M57="",IF(N56="",P56+1,N56+1),M57)</f>
        <v>45036</v>
      </c>
      <c r="P57" s="130">
        <f t="shared" ref="P57" si="71">+O57+Q57-1</f>
        <v>45038</v>
      </c>
      <c r="Q57" s="121">
        <f t="shared" ref="Q57" si="72">IF(IF(K57="",0,IF(L57="",0,L57-K57))="",0,L57-K57+1)</f>
        <v>3</v>
      </c>
      <c r="R57" s="125">
        <f t="shared" ref="R57" ca="1" si="73">IF(M57="",0,IF(N57="",TODAY()-M57,N57-M57+1))</f>
        <v>5</v>
      </c>
      <c r="S57" s="125">
        <f t="shared" ref="S57" ca="1" si="74">IF(R57=0,0,Q57-R57)</f>
        <v>-2</v>
      </c>
    </row>
    <row r="58" spans="1:19" ht="28.8">
      <c r="A58" s="248">
        <v>56</v>
      </c>
      <c r="B58" s="149" t="s">
        <v>1211</v>
      </c>
      <c r="C58" s="149"/>
      <c r="D58" s="149"/>
      <c r="E58" s="149" t="s">
        <v>1221</v>
      </c>
      <c r="F58" s="122" t="s">
        <v>400</v>
      </c>
      <c r="G58" s="314" t="s">
        <v>279</v>
      </c>
      <c r="H58" s="121" t="s">
        <v>508</v>
      </c>
      <c r="I58" s="121" t="s">
        <v>508</v>
      </c>
      <c r="J58" s="121" t="s">
        <v>508</v>
      </c>
      <c r="K58" s="148">
        <f t="shared" si="59"/>
        <v>45007</v>
      </c>
      <c r="L58" s="148">
        <f>K58+3</f>
        <v>45010</v>
      </c>
      <c r="M58" s="148">
        <v>45042</v>
      </c>
      <c r="N58" s="148">
        <v>45044</v>
      </c>
      <c r="O58" s="130">
        <f t="shared" ref="O58" si="75">IF(M58="",IF(N57="",P57+1,N57+1),M58)</f>
        <v>45042</v>
      </c>
      <c r="P58" s="130">
        <f t="shared" ref="P58" si="76">+O58+Q58-1</f>
        <v>45045</v>
      </c>
      <c r="Q58" s="121">
        <f t="shared" ref="Q58" si="77">IF(IF(K58="",0,IF(L58="",0,L58-K58))="",0,L58-K58+1)</f>
        <v>4</v>
      </c>
      <c r="R58" s="125">
        <f t="shared" ref="R58" ca="1" si="78">IF(M58="",0,IF(N58="",TODAY()-M58,N58-M58+1))</f>
        <v>3</v>
      </c>
      <c r="S58" s="125">
        <f t="shared" ref="S58" ca="1" si="79">IF(R58=0,0,Q58-R58)</f>
        <v>1</v>
      </c>
    </row>
    <row r="59" spans="1:19" ht="14.4">
      <c r="A59" s="248">
        <v>57</v>
      </c>
      <c r="B59" s="149" t="s">
        <v>264</v>
      </c>
      <c r="C59" s="149"/>
      <c r="D59" s="149"/>
      <c r="E59" s="149" t="s">
        <v>1222</v>
      </c>
      <c r="F59" s="122" t="s">
        <v>762</v>
      </c>
      <c r="G59" s="314" t="s">
        <v>279</v>
      </c>
      <c r="H59" s="121" t="s">
        <v>508</v>
      </c>
      <c r="I59" s="121" t="s">
        <v>508</v>
      </c>
      <c r="J59" s="121" t="s">
        <v>508</v>
      </c>
      <c r="K59" s="148">
        <f t="shared" si="59"/>
        <v>45011</v>
      </c>
      <c r="L59" s="148">
        <f>+K59+2</f>
        <v>45013</v>
      </c>
      <c r="M59" s="148">
        <v>45054</v>
      </c>
      <c r="N59" s="148">
        <v>45057</v>
      </c>
      <c r="O59" s="130">
        <f>IF(M59="",IF(#REF!="",#REF!+1,#REF!+1),M59)</f>
        <v>45054</v>
      </c>
      <c r="P59" s="130">
        <f t="shared" ref="P59" si="80">+O59+Q59-1</f>
        <v>45056</v>
      </c>
      <c r="Q59" s="121">
        <f t="shared" ref="Q59" si="81">IF(IF(K59="",0,IF(L59="",0,L59-K59))="",0,L59-K59+1)</f>
        <v>3</v>
      </c>
      <c r="R59" s="125">
        <f t="shared" ref="R59" ca="1" si="82">IF(M59="",0,IF(N59="",TODAY()-M59,N59-M59+1))</f>
        <v>4</v>
      </c>
      <c r="S59" s="125">
        <f t="shared" ref="S59" ca="1" si="83">IF(R59=0,0,Q59-R59)</f>
        <v>-1</v>
      </c>
    </row>
    <row r="60" spans="1:19" ht="28.8">
      <c r="A60" s="248">
        <v>58</v>
      </c>
      <c r="B60" s="149" t="s">
        <v>254</v>
      </c>
      <c r="C60" s="149"/>
      <c r="D60" s="149"/>
      <c r="E60" s="149" t="s">
        <v>1223</v>
      </c>
      <c r="F60" s="122" t="s">
        <v>274</v>
      </c>
      <c r="G60" s="314" t="s">
        <v>279</v>
      </c>
      <c r="H60" s="121" t="s">
        <v>508</v>
      </c>
      <c r="I60" s="121" t="s">
        <v>508</v>
      </c>
      <c r="J60" s="121" t="s">
        <v>508</v>
      </c>
      <c r="K60" s="148">
        <v>45057</v>
      </c>
      <c r="L60" s="148">
        <v>45061</v>
      </c>
      <c r="M60" s="148">
        <v>45058</v>
      </c>
      <c r="N60" s="148">
        <v>45061</v>
      </c>
      <c r="O60" s="130">
        <f t="shared" ref="O60:O61" si="84">IF(M60="",IF(N59="",P59+1,N59+1),M60)</f>
        <v>45058</v>
      </c>
      <c r="P60" s="130">
        <f t="shared" ref="P60:P61" si="85">+O60+Q60-1</f>
        <v>45062</v>
      </c>
      <c r="Q60" s="121">
        <f t="shared" ref="Q60" si="86">IF(IF(K60="",0,IF(L60="",0,L60-K60))="",0,L60-K60+1)</f>
        <v>5</v>
      </c>
      <c r="R60" s="125">
        <f t="shared" ref="R60" ca="1" si="87">IF(M60="",0,IF(N60="",TODAY()-M60,N60-M60+1))</f>
        <v>4</v>
      </c>
      <c r="S60" s="125">
        <f t="shared" ref="S60" ca="1" si="88">IF(R60=0,0,Q60-R60)</f>
        <v>1</v>
      </c>
    </row>
    <row r="61" spans="1:19" ht="28.8">
      <c r="A61" s="248">
        <v>59</v>
      </c>
      <c r="B61" s="149" t="s">
        <v>254</v>
      </c>
      <c r="C61" s="149"/>
      <c r="D61" s="149"/>
      <c r="E61" s="149" t="s">
        <v>1224</v>
      </c>
      <c r="F61" s="122" t="s">
        <v>274</v>
      </c>
      <c r="G61" s="314" t="s">
        <v>279</v>
      </c>
      <c r="H61" s="121" t="s">
        <v>508</v>
      </c>
      <c r="I61" s="121" t="s">
        <v>508</v>
      </c>
      <c r="J61" s="121" t="s">
        <v>508</v>
      </c>
      <c r="K61" s="148">
        <f>L60+1</f>
        <v>45062</v>
      </c>
      <c r="L61" s="148">
        <f>K61+2</f>
        <v>45064</v>
      </c>
      <c r="M61" s="148">
        <v>45073</v>
      </c>
      <c r="N61" s="148">
        <v>45075</v>
      </c>
      <c r="O61" s="130">
        <f t="shared" si="84"/>
        <v>45073</v>
      </c>
      <c r="P61" s="130">
        <f t="shared" si="85"/>
        <v>45075</v>
      </c>
      <c r="Q61" s="121">
        <f t="shared" ref="Q61" si="89">IF(IF(K61="",0,IF(L61="",0,L61-K61))="",0,L61-K61+1)</f>
        <v>3</v>
      </c>
      <c r="R61" s="125">
        <f t="shared" ref="R61" ca="1" si="90">IF(M61="",0,IF(N61="",TODAY()-M61,N61-M61+1))</f>
        <v>3</v>
      </c>
      <c r="S61" s="125">
        <f t="shared" ref="S61" ca="1" si="91">IF(R61=0,0,Q61-R61)</f>
        <v>0</v>
      </c>
    </row>
    <row r="62" spans="1:19" ht="30.75" customHeight="1">
      <c r="A62" s="248">
        <v>60</v>
      </c>
      <c r="B62" s="149" t="s">
        <v>264</v>
      </c>
      <c r="C62" s="149"/>
      <c r="D62" s="149"/>
      <c r="E62" s="149" t="s">
        <v>1225</v>
      </c>
      <c r="F62" s="122" t="s">
        <v>274</v>
      </c>
      <c r="G62" s="314" t="s">
        <v>279</v>
      </c>
      <c r="H62" s="121" t="s">
        <v>508</v>
      </c>
      <c r="I62" s="121" t="s">
        <v>508</v>
      </c>
      <c r="J62" s="121" t="s">
        <v>508</v>
      </c>
      <c r="K62" s="148">
        <v>45078</v>
      </c>
      <c r="L62" s="148">
        <v>45079</v>
      </c>
      <c r="M62" s="148">
        <v>45078</v>
      </c>
      <c r="N62" s="148">
        <v>45079</v>
      </c>
      <c r="O62" s="130">
        <f t="shared" ref="O62" si="92">IF(M62="",IF(N61="",P61+1,N61+1),M62)</f>
        <v>45078</v>
      </c>
      <c r="P62" s="130">
        <f t="shared" ref="P62" si="93">+O62+Q62-1</f>
        <v>45079</v>
      </c>
      <c r="Q62" s="121">
        <f t="shared" ref="Q62" si="94">IF(IF(K62="",0,IF(L62="",0,L62-K62))="",0,L62-K62+1)</f>
        <v>2</v>
      </c>
      <c r="R62" s="125">
        <f t="shared" ref="R62" ca="1" si="95">IF(M62="",0,IF(N62="",TODAY()-M62,N62-M62+1))</f>
        <v>2</v>
      </c>
      <c r="S62" s="125">
        <f t="shared" ref="S62" ca="1" si="96">IF(R62=0,0,Q62-R62)</f>
        <v>0</v>
      </c>
    </row>
    <row r="63" spans="1:19" ht="30.75" customHeight="1">
      <c r="A63" s="248">
        <v>61</v>
      </c>
      <c r="B63" s="149" t="s">
        <v>245</v>
      </c>
      <c r="C63" s="149"/>
      <c r="D63" s="149"/>
      <c r="E63" s="149" t="s">
        <v>1226</v>
      </c>
      <c r="F63" s="122" t="s">
        <v>400</v>
      </c>
      <c r="G63" s="314" t="s">
        <v>279</v>
      </c>
      <c r="K63" s="148"/>
      <c r="L63" s="148"/>
      <c r="M63" s="148"/>
      <c r="N63" s="148"/>
      <c r="O63" s="130"/>
      <c r="P63" s="130"/>
      <c r="R63" s="125"/>
      <c r="S63" s="125"/>
    </row>
    <row r="64" spans="1:19" ht="43.2">
      <c r="A64" s="248">
        <v>62</v>
      </c>
      <c r="B64" s="149" t="s">
        <v>264</v>
      </c>
      <c r="C64" s="149"/>
      <c r="D64" s="149"/>
      <c r="E64" s="360" t="s">
        <v>1227</v>
      </c>
      <c r="F64" s="122" t="s">
        <v>274</v>
      </c>
      <c r="G64" s="314" t="s">
        <v>279</v>
      </c>
      <c r="K64" s="158">
        <v>45086</v>
      </c>
      <c r="L64" s="158">
        <v>45089</v>
      </c>
      <c r="M64" s="158">
        <v>45086</v>
      </c>
      <c r="N64" s="158">
        <v>45089</v>
      </c>
      <c r="O64" s="130">
        <f>IF(M64="",IF(N62="",P62+1,N62+1),M64)</f>
        <v>45086</v>
      </c>
      <c r="P64" s="130">
        <f t="shared" ref="P64:P70" si="97">+O64+Q64-1</f>
        <v>45089</v>
      </c>
      <c r="Q64" s="121">
        <f t="shared" ref="Q64:Q68" si="98">IF(IF(K64="",0,IF(L64="",0,L64-K64))="",0,L64-K64+1)</f>
        <v>4</v>
      </c>
      <c r="R64" s="125">
        <f t="shared" ref="R64:R68" ca="1" si="99">IF(M64="",0,IF(N64="",TODAY()-M64,N64-M64+1))</f>
        <v>4</v>
      </c>
      <c r="S64" s="125">
        <f t="shared" ref="S64:S68" ca="1" si="100">IF(R64=0,0,Q64-R64)</f>
        <v>0</v>
      </c>
    </row>
    <row r="65" spans="1:19" ht="28.8">
      <c r="A65" s="248">
        <v>63</v>
      </c>
      <c r="B65" s="149" t="s">
        <v>254</v>
      </c>
      <c r="C65" s="149"/>
      <c r="D65" s="149"/>
      <c r="E65" s="360" t="s">
        <v>1228</v>
      </c>
      <c r="F65" s="122" t="s">
        <v>274</v>
      </c>
      <c r="G65" s="314" t="s">
        <v>279</v>
      </c>
      <c r="K65" s="158">
        <f>L64+1</f>
        <v>45090</v>
      </c>
      <c r="L65" s="158">
        <f>K65+3</f>
        <v>45093</v>
      </c>
      <c r="M65" s="158">
        <v>45091</v>
      </c>
      <c r="N65" s="158">
        <v>45096</v>
      </c>
      <c r="O65" s="130">
        <f t="shared" ref="O65:O70" si="101">IF(M65="",IF(N64="",P64+1,N64+1),M65)</f>
        <v>45091</v>
      </c>
      <c r="P65" s="130">
        <f t="shared" si="97"/>
        <v>45094</v>
      </c>
      <c r="Q65" s="121">
        <f t="shared" si="98"/>
        <v>4</v>
      </c>
      <c r="R65" s="125">
        <f t="shared" ca="1" si="99"/>
        <v>6</v>
      </c>
      <c r="S65" s="125">
        <f t="shared" ca="1" si="100"/>
        <v>-2</v>
      </c>
    </row>
    <row r="66" spans="1:19" ht="28.8">
      <c r="A66" s="248">
        <v>64</v>
      </c>
      <c r="B66" s="218" t="s">
        <v>1097</v>
      </c>
      <c r="C66" s="218"/>
      <c r="D66" s="218"/>
      <c r="E66" s="360" t="s">
        <v>1228</v>
      </c>
      <c r="F66" s="122" t="s">
        <v>274</v>
      </c>
      <c r="G66" s="314" t="s">
        <v>279</v>
      </c>
      <c r="K66" s="158">
        <f>L65+1</f>
        <v>45094</v>
      </c>
      <c r="L66" s="158">
        <f>K66+5</f>
        <v>45099</v>
      </c>
      <c r="M66" s="158">
        <v>45098</v>
      </c>
      <c r="N66" s="158">
        <v>45100</v>
      </c>
      <c r="O66" s="130">
        <f t="shared" si="101"/>
        <v>45098</v>
      </c>
      <c r="P66" s="130">
        <f t="shared" si="97"/>
        <v>45103</v>
      </c>
      <c r="Q66" s="121">
        <f t="shared" si="98"/>
        <v>6</v>
      </c>
      <c r="R66" s="125">
        <f t="shared" ca="1" si="99"/>
        <v>3</v>
      </c>
      <c r="S66" s="125">
        <f t="shared" ca="1" si="100"/>
        <v>3</v>
      </c>
    </row>
    <row r="67" spans="1:19" ht="28.8">
      <c r="A67" s="248">
        <v>65</v>
      </c>
      <c r="B67" s="218" t="s">
        <v>224</v>
      </c>
      <c r="C67" s="218"/>
      <c r="D67" s="218"/>
      <c r="E67" s="360" t="s">
        <v>1228</v>
      </c>
      <c r="F67" s="122" t="s">
        <v>274</v>
      </c>
      <c r="G67" s="314" t="s">
        <v>279</v>
      </c>
      <c r="K67" s="158">
        <f>L66+1</f>
        <v>45100</v>
      </c>
      <c r="L67" s="158">
        <f>K67+2</f>
        <v>45102</v>
      </c>
      <c r="M67" s="158">
        <v>45101</v>
      </c>
      <c r="N67" s="158">
        <v>45104</v>
      </c>
      <c r="O67" s="130">
        <f t="shared" si="101"/>
        <v>45101</v>
      </c>
      <c r="P67" s="130">
        <f t="shared" si="97"/>
        <v>45103</v>
      </c>
      <c r="Q67" s="121">
        <f t="shared" si="98"/>
        <v>3</v>
      </c>
      <c r="R67" s="125">
        <f t="shared" ca="1" si="99"/>
        <v>4</v>
      </c>
      <c r="S67" s="125">
        <f t="shared" ca="1" si="100"/>
        <v>-1</v>
      </c>
    </row>
    <row r="68" spans="1:19" ht="28.8">
      <c r="A68" s="248">
        <v>66</v>
      </c>
      <c r="B68" s="218" t="s">
        <v>411</v>
      </c>
      <c r="C68" s="218"/>
      <c r="D68" s="218"/>
      <c r="E68" s="360" t="s">
        <v>1228</v>
      </c>
      <c r="F68" s="122" t="s">
        <v>274</v>
      </c>
      <c r="G68" s="314" t="s">
        <v>279</v>
      </c>
      <c r="K68" s="158">
        <f>L67+1</f>
        <v>45103</v>
      </c>
      <c r="L68" s="158">
        <f>K68+3</f>
        <v>45106</v>
      </c>
      <c r="M68" s="158">
        <v>45104</v>
      </c>
      <c r="N68" s="158">
        <v>45106</v>
      </c>
      <c r="O68" s="130">
        <f t="shared" si="101"/>
        <v>45104</v>
      </c>
      <c r="P68" s="130">
        <f t="shared" si="97"/>
        <v>45107</v>
      </c>
      <c r="Q68" s="121">
        <f t="shared" si="98"/>
        <v>4</v>
      </c>
      <c r="R68" s="125">
        <f t="shared" ca="1" si="99"/>
        <v>3</v>
      </c>
      <c r="S68" s="125">
        <f t="shared" ca="1" si="100"/>
        <v>1</v>
      </c>
    </row>
    <row r="69" spans="1:19" ht="21.75" customHeight="1">
      <c r="A69" s="248">
        <v>67</v>
      </c>
      <c r="B69" s="218" t="s">
        <v>264</v>
      </c>
      <c r="C69" s="218"/>
      <c r="D69" s="218"/>
      <c r="E69" s="218" t="s">
        <v>1229</v>
      </c>
      <c r="F69" s="122" t="s">
        <v>274</v>
      </c>
      <c r="G69" s="314" t="s">
        <v>279</v>
      </c>
      <c r="K69" s="158">
        <v>45107</v>
      </c>
      <c r="L69" s="158">
        <v>45114</v>
      </c>
      <c r="M69" s="158">
        <v>45107</v>
      </c>
      <c r="N69" s="158">
        <v>45115</v>
      </c>
      <c r="O69" s="130">
        <f t="shared" si="101"/>
        <v>45107</v>
      </c>
      <c r="P69" s="130">
        <f t="shared" si="97"/>
        <v>45114</v>
      </c>
      <c r="Q69" s="121">
        <f t="shared" ref="Q69:Q70" si="102">IF(IF(K69="",0,IF(L69="",0,L69-K69))="",0,L69-K69+1)</f>
        <v>8</v>
      </c>
      <c r="R69" s="125">
        <f t="shared" ref="R69:R70" ca="1" si="103">IF(M69="",0,IF(N69="",TODAY()-M69,N69-M69+1))</f>
        <v>9</v>
      </c>
      <c r="S69" s="125">
        <f t="shared" ref="S69:S70" ca="1" si="104">IF(R69=0,0,Q69-R69)</f>
        <v>-1</v>
      </c>
    </row>
    <row r="70" spans="1:19" ht="30.75" customHeight="1">
      <c r="A70" s="248">
        <v>68</v>
      </c>
      <c r="B70" s="218" t="s">
        <v>254</v>
      </c>
      <c r="C70" s="218"/>
      <c r="D70" s="218"/>
      <c r="E70" s="218" t="s">
        <v>1229</v>
      </c>
      <c r="F70" s="122" t="s">
        <v>274</v>
      </c>
      <c r="G70" s="314" t="s">
        <v>279</v>
      </c>
      <c r="K70" s="158">
        <v>45115</v>
      </c>
      <c r="L70" s="158">
        <v>45117</v>
      </c>
      <c r="M70" s="158">
        <v>45117</v>
      </c>
      <c r="N70" s="158">
        <v>45118</v>
      </c>
      <c r="O70" s="130">
        <f t="shared" si="101"/>
        <v>45117</v>
      </c>
      <c r="P70" s="130">
        <f t="shared" si="97"/>
        <v>45119</v>
      </c>
      <c r="Q70" s="121">
        <f t="shared" si="102"/>
        <v>3</v>
      </c>
      <c r="R70" s="125">
        <f t="shared" ca="1" si="103"/>
        <v>2</v>
      </c>
      <c r="S70" s="125">
        <f t="shared" ca="1" si="104"/>
        <v>1</v>
      </c>
    </row>
    <row r="71" spans="1:19" ht="30.75" customHeight="1">
      <c r="A71" s="248">
        <v>69</v>
      </c>
      <c r="B71" s="218" t="s">
        <v>264</v>
      </c>
      <c r="C71" s="218"/>
      <c r="D71" s="218"/>
      <c r="E71" s="360" t="s">
        <v>1230</v>
      </c>
      <c r="F71" s="122" t="s">
        <v>274</v>
      </c>
      <c r="G71" s="314" t="s">
        <v>279</v>
      </c>
      <c r="K71" s="158">
        <v>45118</v>
      </c>
      <c r="L71" s="158">
        <v>45120</v>
      </c>
      <c r="M71" s="158">
        <v>45119</v>
      </c>
      <c r="N71" s="158">
        <f>M71+5</f>
        <v>45124</v>
      </c>
      <c r="O71" s="130">
        <f t="shared" ref="O71:O72" si="105">IF(M71="",IF(N70="",P70+1,N70+1),M71)</f>
        <v>45119</v>
      </c>
      <c r="P71" s="130">
        <f t="shared" ref="P71:P72" si="106">+O71+Q71-1</f>
        <v>45121</v>
      </c>
      <c r="Q71" s="121">
        <f t="shared" ref="Q71:Q72" si="107">IF(IF(K71="",0,IF(L71="",0,L71-K71))="",0,L71-K71+1)</f>
        <v>3</v>
      </c>
      <c r="R71" s="125">
        <f t="shared" ref="R71:R72" ca="1" si="108">IF(M71="",0,IF(N71="",TODAY()-M71,N71-M71+1))</f>
        <v>6</v>
      </c>
      <c r="S71" s="125">
        <f t="shared" ref="S71:S72" ca="1" si="109">IF(R71=0,0,Q71-R71)</f>
        <v>-3</v>
      </c>
    </row>
    <row r="72" spans="1:19" ht="30.75" customHeight="1">
      <c r="A72" s="248">
        <v>70</v>
      </c>
      <c r="B72" s="218" t="s">
        <v>1097</v>
      </c>
      <c r="C72" s="218"/>
      <c r="D72" s="218"/>
      <c r="E72" s="218" t="s">
        <v>1229</v>
      </c>
      <c r="F72" s="122" t="s">
        <v>274</v>
      </c>
      <c r="G72" s="314" t="s">
        <v>279</v>
      </c>
      <c r="K72" s="158">
        <v>45118</v>
      </c>
      <c r="L72" s="158">
        <v>45120</v>
      </c>
      <c r="M72" s="158">
        <f>N71</f>
        <v>45124</v>
      </c>
      <c r="N72" s="158">
        <f>M72+3</f>
        <v>45127</v>
      </c>
      <c r="O72" s="130">
        <f t="shared" si="105"/>
        <v>45124</v>
      </c>
      <c r="P72" s="130">
        <f t="shared" si="106"/>
        <v>45126</v>
      </c>
      <c r="Q72" s="121">
        <f t="shared" si="107"/>
        <v>3</v>
      </c>
      <c r="R72" s="125">
        <f t="shared" ca="1" si="108"/>
        <v>4</v>
      </c>
      <c r="S72" s="125">
        <f t="shared" ca="1" si="109"/>
        <v>-1</v>
      </c>
    </row>
    <row r="73" spans="1:19" ht="30.75" customHeight="1">
      <c r="A73" s="248">
        <v>71</v>
      </c>
      <c r="B73" s="218" t="s">
        <v>264</v>
      </c>
      <c r="C73" s="218"/>
      <c r="D73" s="218"/>
      <c r="E73" s="360" t="s">
        <v>1231</v>
      </c>
      <c r="F73" s="122" t="s">
        <v>274</v>
      </c>
      <c r="G73" s="314" t="s">
        <v>279</v>
      </c>
      <c r="K73" s="158">
        <v>45121</v>
      </c>
      <c r="L73" s="158">
        <v>45122</v>
      </c>
      <c r="M73" s="158">
        <v>45128</v>
      </c>
      <c r="N73" s="158">
        <f>M73+1</f>
        <v>45129</v>
      </c>
      <c r="O73" s="130">
        <f t="shared" ref="O73:O74" si="110">IF(M73="",IF(N72="",P72+1,N72+1),M73)</f>
        <v>45128</v>
      </c>
      <c r="P73" s="130">
        <f t="shared" ref="P73:P74" si="111">+O73+Q73-1</f>
        <v>45129</v>
      </c>
      <c r="Q73" s="121">
        <f t="shared" ref="Q73:Q74" si="112">IF(IF(K73="",0,IF(L73="",0,L73-K73))="",0,L73-K73+1)</f>
        <v>2</v>
      </c>
      <c r="R73" s="125">
        <f t="shared" ref="R73:R74" ca="1" si="113">IF(M73="",0,IF(N73="",TODAY()-M73,N73-M73+1))</f>
        <v>2</v>
      </c>
      <c r="S73" s="125">
        <f t="shared" ref="S73:S74" ca="1" si="114">IF(R73=0,0,Q73-R73)</f>
        <v>0</v>
      </c>
    </row>
    <row r="74" spans="1:19" ht="14.4">
      <c r="A74" s="248">
        <v>72</v>
      </c>
      <c r="B74" s="218" t="s">
        <v>224</v>
      </c>
      <c r="C74" s="218"/>
      <c r="D74" s="218"/>
      <c r="E74" s="218" t="s">
        <v>1229</v>
      </c>
      <c r="F74" s="122" t="s">
        <v>274</v>
      </c>
      <c r="G74" s="314" t="s">
        <v>279</v>
      </c>
      <c r="H74" s="121" t="s">
        <v>291</v>
      </c>
      <c r="I74" s="121" t="s">
        <v>291</v>
      </c>
      <c r="J74" s="121" t="s">
        <v>291</v>
      </c>
      <c r="K74" s="158">
        <v>45123</v>
      </c>
      <c r="L74" s="158">
        <v>45125</v>
      </c>
      <c r="M74" s="158">
        <v>45129</v>
      </c>
      <c r="N74" s="158">
        <f>M74+3</f>
        <v>45132</v>
      </c>
      <c r="O74" s="130">
        <f t="shared" si="110"/>
        <v>45129</v>
      </c>
      <c r="P74" s="130">
        <f t="shared" si="111"/>
        <v>45131</v>
      </c>
      <c r="Q74" s="121">
        <f t="shared" si="112"/>
        <v>3</v>
      </c>
      <c r="R74" s="125">
        <f t="shared" ca="1" si="113"/>
        <v>4</v>
      </c>
      <c r="S74" s="125">
        <f t="shared" ca="1" si="114"/>
        <v>-1</v>
      </c>
    </row>
    <row r="75" spans="1:19" ht="14.4">
      <c r="A75" s="248">
        <v>73</v>
      </c>
      <c r="B75" s="218" t="s">
        <v>411</v>
      </c>
      <c r="C75" s="218"/>
      <c r="D75" s="218"/>
      <c r="E75" s="218" t="s">
        <v>1229</v>
      </c>
      <c r="F75" s="122" t="s">
        <v>274</v>
      </c>
      <c r="G75" s="314" t="s">
        <v>279</v>
      </c>
      <c r="K75" s="158">
        <v>45126</v>
      </c>
      <c r="L75" s="158">
        <v>45129</v>
      </c>
      <c r="M75" s="158">
        <v>45133</v>
      </c>
      <c r="N75" s="158">
        <v>45135</v>
      </c>
      <c r="O75" s="130">
        <f t="shared" ref="O75:O78" si="115">IF(M75="",IF(N74="",P74+1,N74+1),M75)</f>
        <v>45133</v>
      </c>
      <c r="P75" s="130">
        <f t="shared" ref="P75:P78" si="116">+O75+Q75-1</f>
        <v>45136</v>
      </c>
      <c r="Q75" s="121">
        <f t="shared" ref="Q75:Q76" si="117">IF(IF(K75="",0,IF(L75="",0,L75-K75))="",0,L75-K75+1)</f>
        <v>4</v>
      </c>
      <c r="R75" s="125">
        <f t="shared" ref="R75:R76" ca="1" si="118">IF(M75="",0,IF(N75="",TODAY()-M75,N75-M75+1))</f>
        <v>3</v>
      </c>
      <c r="S75" s="125">
        <f t="shared" ref="S75:S76" ca="1" si="119">IF(R75=0,0,Q75-R75)</f>
        <v>1</v>
      </c>
    </row>
    <row r="76" spans="1:19" ht="14.4">
      <c r="A76" s="248">
        <v>74</v>
      </c>
      <c r="B76" s="218" t="s">
        <v>264</v>
      </c>
      <c r="C76" s="218"/>
      <c r="D76" s="218"/>
      <c r="E76" s="218" t="s">
        <v>1232</v>
      </c>
      <c r="F76" s="122" t="s">
        <v>287</v>
      </c>
      <c r="G76" s="314" t="s">
        <v>279</v>
      </c>
      <c r="K76" s="158">
        <f>L75+1</f>
        <v>45130</v>
      </c>
      <c r="L76" s="158">
        <f>K76+4</f>
        <v>45134</v>
      </c>
      <c r="M76" s="158">
        <v>45138</v>
      </c>
      <c r="N76" s="158">
        <v>45140</v>
      </c>
      <c r="O76" s="130">
        <f t="shared" si="115"/>
        <v>45138</v>
      </c>
      <c r="P76" s="130">
        <f t="shared" si="116"/>
        <v>45142</v>
      </c>
      <c r="Q76" s="121">
        <f t="shared" si="117"/>
        <v>5</v>
      </c>
      <c r="R76" s="125">
        <f t="shared" ca="1" si="118"/>
        <v>3</v>
      </c>
      <c r="S76" s="125">
        <f t="shared" ca="1" si="119"/>
        <v>2</v>
      </c>
    </row>
    <row r="77" spans="1:19" ht="43.2">
      <c r="A77" s="248">
        <v>75</v>
      </c>
      <c r="B77" s="218" t="s">
        <v>264</v>
      </c>
      <c r="C77" s="218"/>
      <c r="D77" s="218"/>
      <c r="E77" s="360" t="s">
        <v>1233</v>
      </c>
      <c r="F77" s="122" t="s">
        <v>274</v>
      </c>
      <c r="G77" s="314" t="s">
        <v>279</v>
      </c>
      <c r="K77" s="158">
        <v>45142</v>
      </c>
      <c r="L77" s="158">
        <v>45142</v>
      </c>
      <c r="M77" s="158">
        <v>45142</v>
      </c>
      <c r="N77" s="158">
        <v>45142</v>
      </c>
      <c r="O77" s="130">
        <f t="shared" si="115"/>
        <v>45142</v>
      </c>
      <c r="P77" s="130">
        <f t="shared" si="116"/>
        <v>45142</v>
      </c>
      <c r="Q77" s="121">
        <f t="shared" ref="Q77:Q78" si="120">IF(IF(K77="",0,IF(L77="",0,L77-K77))="",0,L77-K77+1)</f>
        <v>1</v>
      </c>
      <c r="R77" s="125">
        <f t="shared" ref="R77:R78" ca="1" si="121">IF(M77="",0,IF(N77="",TODAY()-M77,N77-M77+1))</f>
        <v>1</v>
      </c>
      <c r="S77" s="125">
        <f t="shared" ref="S77:S78" ca="1" si="122">IF(R77=0,0,Q77-R77)</f>
        <v>0</v>
      </c>
    </row>
    <row r="78" spans="1:19" ht="28.8">
      <c r="A78" s="248">
        <v>76</v>
      </c>
      <c r="B78" s="218" t="s">
        <v>264</v>
      </c>
      <c r="C78" s="218"/>
      <c r="D78" s="218"/>
      <c r="E78" s="360" t="s">
        <v>1234</v>
      </c>
      <c r="F78" s="122" t="s">
        <v>274</v>
      </c>
      <c r="G78" s="314" t="s">
        <v>279</v>
      </c>
      <c r="K78" s="158">
        <v>45148</v>
      </c>
      <c r="L78" s="158">
        <v>45150</v>
      </c>
      <c r="M78" s="158">
        <v>45148</v>
      </c>
      <c r="N78" s="158">
        <f>M78+2</f>
        <v>45150</v>
      </c>
      <c r="O78" s="130">
        <f t="shared" si="115"/>
        <v>45148</v>
      </c>
      <c r="P78" s="130">
        <f t="shared" si="116"/>
        <v>45150</v>
      </c>
      <c r="Q78" s="121">
        <f t="shared" si="120"/>
        <v>3</v>
      </c>
      <c r="R78" s="125">
        <f t="shared" ca="1" si="121"/>
        <v>3</v>
      </c>
      <c r="S78" s="125">
        <f t="shared" ca="1" si="122"/>
        <v>0</v>
      </c>
    </row>
    <row r="79" spans="1:19" ht="28.8">
      <c r="A79" s="248">
        <v>77</v>
      </c>
      <c r="B79" s="218" t="s">
        <v>254</v>
      </c>
      <c r="C79" s="218"/>
      <c r="D79" s="218"/>
      <c r="E79" s="360" t="s">
        <v>1235</v>
      </c>
      <c r="F79" s="122" t="s">
        <v>400</v>
      </c>
      <c r="G79" s="314" t="s">
        <v>279</v>
      </c>
      <c r="K79" s="148">
        <v>45152</v>
      </c>
      <c r="L79" s="148">
        <f>K79</f>
        <v>45152</v>
      </c>
      <c r="M79" s="148">
        <v>45152</v>
      </c>
      <c r="N79" s="148">
        <v>45152</v>
      </c>
      <c r="O79" s="130">
        <f t="shared" ref="O79:O81" si="123">IF(M79="",IF(N78="",P78+1,N78+1),M79)</f>
        <v>45152</v>
      </c>
      <c r="P79" s="130">
        <f t="shared" ref="P79:P81" si="124">+O79+Q79-1</f>
        <v>45152</v>
      </c>
      <c r="Q79" s="121">
        <f t="shared" ref="Q79:Q81" si="125">IF(IF(K79="",0,IF(L79="",0,L79-K79))="",0,L79-K79+1)</f>
        <v>1</v>
      </c>
      <c r="R79" s="125">
        <f t="shared" ref="R79:R81" ca="1" si="126">IF(M79="",0,IF(N79="",TODAY()-M79,N79-M79+1))</f>
        <v>1</v>
      </c>
      <c r="S79" s="125">
        <f t="shared" ref="S79:S81" ca="1" si="127">IF(R79=0,0,Q79-R79)</f>
        <v>0</v>
      </c>
    </row>
    <row r="80" spans="1:19" ht="28.8">
      <c r="A80" s="248">
        <v>78</v>
      </c>
      <c r="B80" s="218" t="s">
        <v>264</v>
      </c>
      <c r="C80" s="218"/>
      <c r="D80" s="218"/>
      <c r="E80" s="360" t="s">
        <v>1236</v>
      </c>
      <c r="F80" s="122" t="s">
        <v>400</v>
      </c>
      <c r="G80" s="314" t="s">
        <v>279</v>
      </c>
      <c r="K80" s="158">
        <v>45154</v>
      </c>
      <c r="L80" s="158">
        <f>K80+1</f>
        <v>45155</v>
      </c>
      <c r="M80" s="158">
        <v>45155</v>
      </c>
      <c r="N80" s="158">
        <v>45155</v>
      </c>
      <c r="O80" s="130">
        <f t="shared" si="123"/>
        <v>45155</v>
      </c>
      <c r="P80" s="130">
        <f t="shared" si="124"/>
        <v>45156</v>
      </c>
      <c r="Q80" s="121">
        <f t="shared" si="125"/>
        <v>2</v>
      </c>
      <c r="R80" s="125">
        <f t="shared" ca="1" si="126"/>
        <v>1</v>
      </c>
      <c r="S80" s="125">
        <f t="shared" ca="1" si="127"/>
        <v>1</v>
      </c>
    </row>
    <row r="81" spans="1:19" ht="14.4">
      <c r="A81" s="248">
        <v>79</v>
      </c>
      <c r="B81" s="218" t="s">
        <v>264</v>
      </c>
      <c r="C81" s="218"/>
      <c r="D81" s="218"/>
      <c r="E81" s="121" t="s">
        <v>1237</v>
      </c>
      <c r="F81" s="122" t="s">
        <v>282</v>
      </c>
      <c r="G81" s="314" t="s">
        <v>279</v>
      </c>
      <c r="K81" s="158">
        <v>45156</v>
      </c>
      <c r="L81" s="158">
        <v>45160</v>
      </c>
      <c r="M81" s="158">
        <v>45156</v>
      </c>
      <c r="N81" s="158">
        <v>45158</v>
      </c>
      <c r="O81" s="130">
        <f t="shared" si="123"/>
        <v>45156</v>
      </c>
      <c r="P81" s="130">
        <f t="shared" si="124"/>
        <v>45160</v>
      </c>
      <c r="Q81" s="121">
        <f t="shared" si="125"/>
        <v>5</v>
      </c>
      <c r="R81" s="125">
        <f t="shared" ca="1" si="126"/>
        <v>3</v>
      </c>
      <c r="S81" s="125">
        <f t="shared" ca="1" si="127"/>
        <v>2</v>
      </c>
    </row>
    <row r="82" spans="1:19" ht="14.4">
      <c r="A82" s="248">
        <v>80</v>
      </c>
      <c r="B82" s="218" t="s">
        <v>264</v>
      </c>
      <c r="C82" s="218"/>
      <c r="D82" s="218"/>
      <c r="E82" s="218" t="s">
        <v>1238</v>
      </c>
      <c r="F82" s="122" t="s">
        <v>274</v>
      </c>
      <c r="G82" s="314" t="s">
        <v>279</v>
      </c>
      <c r="K82" s="158">
        <v>45159</v>
      </c>
      <c r="L82" s="158">
        <v>45165</v>
      </c>
      <c r="M82" s="158">
        <v>45159</v>
      </c>
      <c r="N82" s="158">
        <v>45164</v>
      </c>
      <c r="O82" s="130">
        <f t="shared" ref="O82:O83" si="128">IF(M82="",IF(N81="",P81+1,N81+1),M82)</f>
        <v>45159</v>
      </c>
      <c r="P82" s="130">
        <f t="shared" ref="P82:P83" si="129">+O82+Q82-1</f>
        <v>45165</v>
      </c>
      <c r="Q82" s="121">
        <f t="shared" ref="Q82:Q83" si="130">IF(IF(K82="",0,IF(L82="",0,L82-K82))="",0,L82-K82+1)</f>
        <v>7</v>
      </c>
      <c r="R82" s="125">
        <f t="shared" ref="R82:R83" ca="1" si="131">IF(M82="",0,IF(N82="",TODAY()-M82,N82-M82+1))</f>
        <v>6</v>
      </c>
      <c r="S82" s="125">
        <f t="shared" ref="S82:S83" ca="1" si="132">IF(R82=0,0,Q82-R82)</f>
        <v>1</v>
      </c>
    </row>
    <row r="83" spans="1:19" ht="14.4">
      <c r="A83" s="248">
        <v>81</v>
      </c>
      <c r="B83" s="218" t="s">
        <v>264</v>
      </c>
      <c r="C83" s="218"/>
      <c r="D83" s="218"/>
      <c r="E83" s="330" t="s">
        <v>1239</v>
      </c>
      <c r="F83" s="122" t="s">
        <v>274</v>
      </c>
      <c r="G83" s="314" t="s">
        <v>279</v>
      </c>
      <c r="K83" s="327">
        <v>45168</v>
      </c>
      <c r="L83" s="327">
        <v>45173</v>
      </c>
      <c r="M83" s="327">
        <v>45168</v>
      </c>
      <c r="N83" s="327">
        <v>45173</v>
      </c>
      <c r="O83" s="130">
        <f t="shared" si="128"/>
        <v>45168</v>
      </c>
      <c r="P83" s="130">
        <f t="shared" si="129"/>
        <v>45173</v>
      </c>
      <c r="Q83" s="121">
        <f t="shared" si="130"/>
        <v>6</v>
      </c>
      <c r="R83" s="125">
        <f t="shared" ca="1" si="131"/>
        <v>6</v>
      </c>
      <c r="S83" s="125">
        <f t="shared" ca="1" si="132"/>
        <v>0</v>
      </c>
    </row>
    <row r="84" spans="1:19" ht="14.4">
      <c r="A84" s="248">
        <v>82</v>
      </c>
      <c r="B84" s="218" t="s">
        <v>264</v>
      </c>
      <c r="C84" s="218"/>
      <c r="D84" s="218"/>
      <c r="E84" s="330" t="s">
        <v>1240</v>
      </c>
      <c r="F84" s="122" t="s">
        <v>274</v>
      </c>
      <c r="G84" s="314" t="s">
        <v>279</v>
      </c>
      <c r="K84" s="327">
        <v>45175</v>
      </c>
      <c r="L84" s="327">
        <v>45175</v>
      </c>
      <c r="M84" s="327">
        <v>45175</v>
      </c>
      <c r="N84" s="327">
        <v>45175</v>
      </c>
      <c r="O84" s="130">
        <f t="shared" ref="O84:O87" si="133">IF(M84="",IF(N83="",P83+1,N83+1),M84)</f>
        <v>45175</v>
      </c>
      <c r="P84" s="130">
        <f t="shared" ref="P84:P87" si="134">+O84+Q84-1</f>
        <v>45175</v>
      </c>
      <c r="Q84" s="121">
        <f t="shared" ref="Q84:Q87" si="135">IF(IF(K84="",0,IF(L84="",0,L84-K84))="",0,L84-K84+1)</f>
        <v>1</v>
      </c>
      <c r="R84" s="125">
        <f t="shared" ref="R84:R87" ca="1" si="136">IF(M84="",0,IF(N84="",TODAY()-M84,N84-M84+1))</f>
        <v>1</v>
      </c>
      <c r="S84" s="125">
        <f t="shared" ref="S84:S87" ca="1" si="137">IF(R84=0,0,Q84-R84)</f>
        <v>0</v>
      </c>
    </row>
    <row r="85" spans="1:19" ht="14.4">
      <c r="A85" s="248">
        <v>83</v>
      </c>
      <c r="B85" s="218" t="s">
        <v>264</v>
      </c>
      <c r="C85" s="218"/>
      <c r="D85" s="218"/>
      <c r="E85" s="330" t="s">
        <v>1241</v>
      </c>
      <c r="F85" s="122" t="s">
        <v>274</v>
      </c>
      <c r="G85" s="314" t="s">
        <v>279</v>
      </c>
      <c r="K85" s="327">
        <v>45178</v>
      </c>
      <c r="L85" s="327">
        <v>45180</v>
      </c>
      <c r="M85" s="327">
        <v>45178</v>
      </c>
      <c r="N85" s="327">
        <v>45180</v>
      </c>
      <c r="O85" s="130">
        <f t="shared" si="133"/>
        <v>45178</v>
      </c>
      <c r="P85" s="130">
        <f t="shared" si="134"/>
        <v>45180</v>
      </c>
      <c r="Q85" s="121">
        <f t="shared" si="135"/>
        <v>3</v>
      </c>
      <c r="R85" s="125">
        <f t="shared" ca="1" si="136"/>
        <v>3</v>
      </c>
      <c r="S85" s="125">
        <f t="shared" ca="1" si="137"/>
        <v>0</v>
      </c>
    </row>
    <row r="86" spans="1:19" ht="28.8">
      <c r="A86" s="248">
        <v>84</v>
      </c>
      <c r="B86" s="218" t="s">
        <v>254</v>
      </c>
      <c r="C86" s="218"/>
      <c r="D86" s="218"/>
      <c r="E86" s="326" t="s">
        <v>1242</v>
      </c>
      <c r="F86" s="122" t="s">
        <v>274</v>
      </c>
      <c r="G86" s="314" t="s">
        <v>279</v>
      </c>
      <c r="K86" s="327">
        <v>45181</v>
      </c>
      <c r="L86" s="327">
        <v>45181</v>
      </c>
      <c r="M86" s="327">
        <v>45181</v>
      </c>
      <c r="N86" s="327">
        <v>45181</v>
      </c>
      <c r="O86" s="130">
        <f t="shared" si="133"/>
        <v>45181</v>
      </c>
      <c r="P86" s="130">
        <f t="shared" si="134"/>
        <v>45181</v>
      </c>
      <c r="Q86" s="121">
        <f t="shared" si="135"/>
        <v>1</v>
      </c>
      <c r="R86" s="125">
        <f t="shared" ca="1" si="136"/>
        <v>1</v>
      </c>
      <c r="S86" s="125">
        <f t="shared" ca="1" si="137"/>
        <v>0</v>
      </c>
    </row>
    <row r="87" spans="1:19" ht="14.4">
      <c r="A87" s="248">
        <v>85</v>
      </c>
      <c r="B87" s="218" t="s">
        <v>264</v>
      </c>
      <c r="C87" s="218"/>
      <c r="D87" s="218"/>
      <c r="E87" s="326" t="s">
        <v>1243</v>
      </c>
      <c r="F87" s="122" t="s">
        <v>274</v>
      </c>
      <c r="G87" s="314" t="s">
        <v>279</v>
      </c>
      <c r="K87" s="327">
        <v>45184</v>
      </c>
      <c r="L87" s="327">
        <v>45196</v>
      </c>
      <c r="M87" s="327">
        <v>45184</v>
      </c>
      <c r="N87" s="327">
        <v>45195</v>
      </c>
      <c r="O87" s="130">
        <f t="shared" si="133"/>
        <v>45184</v>
      </c>
      <c r="P87" s="130">
        <f t="shared" si="134"/>
        <v>45196</v>
      </c>
      <c r="Q87" s="121">
        <f t="shared" si="135"/>
        <v>13</v>
      </c>
      <c r="R87" s="125">
        <f t="shared" ca="1" si="136"/>
        <v>12</v>
      </c>
      <c r="S87" s="125">
        <f t="shared" ca="1" si="137"/>
        <v>1</v>
      </c>
    </row>
    <row r="88" spans="1:19" ht="14.4">
      <c r="A88" s="248">
        <v>86</v>
      </c>
      <c r="B88" s="218" t="s">
        <v>264</v>
      </c>
      <c r="C88" s="218"/>
      <c r="D88" s="218"/>
      <c r="E88" s="218" t="s">
        <v>1244</v>
      </c>
      <c r="F88" s="122" t="s">
        <v>400</v>
      </c>
      <c r="G88" s="314" t="s">
        <v>279</v>
      </c>
      <c r="K88" s="148">
        <v>45197</v>
      </c>
      <c r="L88" s="148">
        <v>45203</v>
      </c>
      <c r="M88" s="148"/>
      <c r="O88" s="130">
        <f t="shared" ref="O88:O134" si="138">IF(M88="",IF(N87="",P87+1,N87+1),M88)</f>
        <v>45196</v>
      </c>
      <c r="P88" s="130">
        <f t="shared" ref="P88:P134" si="139">+O88+Q88-1</f>
        <v>45202</v>
      </c>
      <c r="Q88" s="121">
        <f t="shared" ref="Q88:Q103" si="140">IF(IF(K88="",0,IF(L88="",0,L88-K88))="",0,L88-K88+1)</f>
        <v>7</v>
      </c>
      <c r="R88" s="125">
        <f t="shared" ref="R88:R103" ca="1" si="141">IF(M88="",0,IF(N88="",TODAY()-M88,N88-M88+1))</f>
        <v>0</v>
      </c>
      <c r="S88" s="125">
        <f t="shared" ref="S88:S103" ca="1" si="142">IF(R88=0,0,Q88-R88)</f>
        <v>0</v>
      </c>
    </row>
    <row r="89" spans="1:19" ht="28.8">
      <c r="A89" s="248">
        <v>87</v>
      </c>
      <c r="B89" s="330" t="s">
        <v>264</v>
      </c>
      <c r="C89" s="330"/>
      <c r="D89" s="330"/>
      <c r="E89" s="360" t="s">
        <v>1245</v>
      </c>
      <c r="F89" s="121" t="s">
        <v>274</v>
      </c>
      <c r="G89" s="314" t="s">
        <v>279</v>
      </c>
      <c r="K89" s="334">
        <v>45202</v>
      </c>
      <c r="L89" s="334">
        <v>45203</v>
      </c>
      <c r="M89" s="334">
        <v>45203</v>
      </c>
      <c r="N89" s="334">
        <v>45203</v>
      </c>
      <c r="O89" s="130">
        <f t="shared" si="138"/>
        <v>45203</v>
      </c>
      <c r="P89" s="130">
        <f t="shared" si="139"/>
        <v>45204</v>
      </c>
      <c r="Q89" s="121">
        <f t="shared" si="140"/>
        <v>2</v>
      </c>
      <c r="R89" s="125">
        <f t="shared" ca="1" si="141"/>
        <v>1</v>
      </c>
      <c r="S89" s="125">
        <f t="shared" ca="1" si="142"/>
        <v>1</v>
      </c>
    </row>
    <row r="90" spans="1:19" ht="28.8">
      <c r="A90" s="248">
        <v>88</v>
      </c>
      <c r="B90" s="330" t="s">
        <v>264</v>
      </c>
      <c r="C90" s="330"/>
      <c r="D90" s="330"/>
      <c r="E90" s="360" t="s">
        <v>1246</v>
      </c>
      <c r="F90" s="121" t="s">
        <v>274</v>
      </c>
      <c r="G90" s="314" t="s">
        <v>279</v>
      </c>
      <c r="K90" s="334">
        <v>45208</v>
      </c>
      <c r="L90" s="334">
        <v>45209</v>
      </c>
      <c r="M90" s="334">
        <v>45209</v>
      </c>
      <c r="N90" s="334">
        <v>45209</v>
      </c>
      <c r="O90" s="130">
        <f t="shared" si="138"/>
        <v>45209</v>
      </c>
      <c r="P90" s="130">
        <f t="shared" si="139"/>
        <v>45210</v>
      </c>
      <c r="Q90" s="121">
        <f t="shared" si="140"/>
        <v>2</v>
      </c>
      <c r="R90" s="125">
        <f t="shared" ca="1" si="141"/>
        <v>1</v>
      </c>
      <c r="S90" s="125">
        <f t="shared" ca="1" si="142"/>
        <v>1</v>
      </c>
    </row>
    <row r="91" spans="1:19" ht="14.4">
      <c r="A91" s="248">
        <v>89</v>
      </c>
      <c r="B91" s="330" t="s">
        <v>264</v>
      </c>
      <c r="C91" s="330"/>
      <c r="D91" s="330"/>
      <c r="E91" s="360" t="s">
        <v>1247</v>
      </c>
      <c r="F91" s="121" t="s">
        <v>274</v>
      </c>
      <c r="G91" s="314" t="s">
        <v>279</v>
      </c>
      <c r="K91" s="334">
        <v>45211</v>
      </c>
      <c r="L91" s="334">
        <v>45226</v>
      </c>
      <c r="M91" s="334">
        <v>45211</v>
      </c>
      <c r="N91" s="334">
        <v>45226</v>
      </c>
      <c r="O91" s="130">
        <f t="shared" si="138"/>
        <v>45211</v>
      </c>
      <c r="P91" s="130">
        <f t="shared" si="139"/>
        <v>45226</v>
      </c>
      <c r="Q91" s="121">
        <f t="shared" si="140"/>
        <v>16</v>
      </c>
      <c r="R91" s="125">
        <f t="shared" ca="1" si="141"/>
        <v>16</v>
      </c>
      <c r="S91" s="125">
        <f t="shared" ca="1" si="142"/>
        <v>0</v>
      </c>
    </row>
    <row r="92" spans="1:19" ht="14.4">
      <c r="A92" s="248">
        <v>90</v>
      </c>
      <c r="B92" s="330" t="s">
        <v>264</v>
      </c>
      <c r="C92" s="330"/>
      <c r="D92" s="330"/>
      <c r="E92" s="360" t="s">
        <v>1248</v>
      </c>
      <c r="F92" s="121" t="s">
        <v>274</v>
      </c>
      <c r="G92" s="314" t="s">
        <v>279</v>
      </c>
      <c r="K92" s="334">
        <v>45217</v>
      </c>
      <c r="L92" s="334">
        <v>45218</v>
      </c>
      <c r="M92" s="334">
        <v>45217</v>
      </c>
      <c r="N92" s="334">
        <v>45218</v>
      </c>
      <c r="O92" s="130">
        <f t="shared" si="138"/>
        <v>45217</v>
      </c>
      <c r="P92" s="130">
        <f t="shared" si="139"/>
        <v>45218</v>
      </c>
      <c r="Q92" s="121">
        <f t="shared" si="140"/>
        <v>2</v>
      </c>
      <c r="R92" s="125">
        <f t="shared" ca="1" si="141"/>
        <v>2</v>
      </c>
      <c r="S92" s="125">
        <f t="shared" ca="1" si="142"/>
        <v>0</v>
      </c>
    </row>
    <row r="93" spans="1:19" ht="28.8">
      <c r="A93" s="248">
        <v>91</v>
      </c>
      <c r="B93" s="330" t="s">
        <v>264</v>
      </c>
      <c r="C93" s="330"/>
      <c r="D93" s="330"/>
      <c r="E93" s="360" t="s">
        <v>1249</v>
      </c>
      <c r="F93" s="121" t="s">
        <v>274</v>
      </c>
      <c r="G93" s="314" t="s">
        <v>279</v>
      </c>
      <c r="K93" s="334">
        <v>45229</v>
      </c>
      <c r="L93" s="334">
        <v>45231</v>
      </c>
      <c r="M93" s="334">
        <v>45229</v>
      </c>
      <c r="N93" s="334">
        <v>45232</v>
      </c>
      <c r="O93" s="130">
        <f t="shared" si="138"/>
        <v>45229</v>
      </c>
      <c r="P93" s="130">
        <f t="shared" si="139"/>
        <v>45231</v>
      </c>
      <c r="Q93" s="121">
        <f t="shared" si="140"/>
        <v>3</v>
      </c>
      <c r="R93" s="125">
        <f t="shared" ca="1" si="141"/>
        <v>4</v>
      </c>
      <c r="S93" s="125">
        <f t="shared" ca="1" si="142"/>
        <v>-1</v>
      </c>
    </row>
    <row r="94" spans="1:19" ht="14.4">
      <c r="A94" s="248">
        <v>92</v>
      </c>
      <c r="B94" s="330" t="s">
        <v>264</v>
      </c>
      <c r="C94" s="330"/>
      <c r="D94" s="330"/>
      <c r="E94" s="360" t="s">
        <v>1250</v>
      </c>
      <c r="F94" s="121" t="s">
        <v>274</v>
      </c>
      <c r="G94" s="314" t="s">
        <v>279</v>
      </c>
      <c r="K94" s="334">
        <v>45236</v>
      </c>
      <c r="L94" s="334">
        <v>45238</v>
      </c>
      <c r="M94" s="334">
        <v>45236</v>
      </c>
      <c r="N94" s="334">
        <v>45239</v>
      </c>
      <c r="O94" s="130">
        <f t="shared" si="138"/>
        <v>45236</v>
      </c>
      <c r="P94" s="130">
        <f t="shared" si="139"/>
        <v>45238</v>
      </c>
      <c r="Q94" s="121">
        <f t="shared" si="140"/>
        <v>3</v>
      </c>
      <c r="R94" s="125">
        <f t="shared" ca="1" si="141"/>
        <v>4</v>
      </c>
      <c r="S94" s="125">
        <f t="shared" ca="1" si="142"/>
        <v>-1</v>
      </c>
    </row>
    <row r="95" spans="1:19" ht="28.8">
      <c r="A95" s="248">
        <v>93</v>
      </c>
      <c r="B95" s="330" t="s">
        <v>264</v>
      </c>
      <c r="C95" s="330"/>
      <c r="D95" s="330"/>
      <c r="E95" s="360" t="s">
        <v>1251</v>
      </c>
      <c r="F95" s="121" t="s">
        <v>274</v>
      </c>
      <c r="G95" s="314" t="s">
        <v>279</v>
      </c>
      <c r="K95" s="334">
        <v>45243</v>
      </c>
      <c r="L95" s="334">
        <v>45246</v>
      </c>
      <c r="M95" s="334">
        <v>45243</v>
      </c>
      <c r="N95" s="334">
        <v>45246</v>
      </c>
      <c r="O95" s="130">
        <f t="shared" si="138"/>
        <v>45243</v>
      </c>
      <c r="P95" s="130">
        <f t="shared" si="139"/>
        <v>45246</v>
      </c>
      <c r="Q95" s="121">
        <f t="shared" si="140"/>
        <v>4</v>
      </c>
      <c r="R95" s="125">
        <f t="shared" ca="1" si="141"/>
        <v>4</v>
      </c>
      <c r="S95" s="125">
        <f t="shared" ca="1" si="142"/>
        <v>0</v>
      </c>
    </row>
    <row r="96" spans="1:19" ht="14.4">
      <c r="A96" s="248">
        <v>94</v>
      </c>
      <c r="B96" s="330" t="s">
        <v>264</v>
      </c>
      <c r="C96" s="330"/>
      <c r="D96" s="330"/>
      <c r="E96" s="360" t="s">
        <v>1252</v>
      </c>
      <c r="F96" s="121" t="s">
        <v>274</v>
      </c>
      <c r="G96" s="314" t="s">
        <v>279</v>
      </c>
      <c r="K96" s="334">
        <v>45250</v>
      </c>
      <c r="L96" s="334">
        <v>45253</v>
      </c>
      <c r="M96" s="334">
        <v>45250</v>
      </c>
      <c r="N96" s="334">
        <v>45253</v>
      </c>
      <c r="O96" s="130">
        <f t="shared" si="138"/>
        <v>45250</v>
      </c>
      <c r="P96" s="130">
        <f t="shared" si="139"/>
        <v>45253</v>
      </c>
      <c r="Q96" s="121">
        <f t="shared" si="140"/>
        <v>4</v>
      </c>
      <c r="R96" s="125">
        <f t="shared" ca="1" si="141"/>
        <v>4</v>
      </c>
      <c r="S96" s="125">
        <f t="shared" ca="1" si="142"/>
        <v>0</v>
      </c>
    </row>
    <row r="97" spans="1:20" ht="14.4">
      <c r="A97" s="248">
        <v>95</v>
      </c>
      <c r="B97" s="218" t="s">
        <v>1097</v>
      </c>
      <c r="C97" s="218"/>
      <c r="D97" s="218"/>
      <c r="E97" s="218" t="s">
        <v>1253</v>
      </c>
      <c r="F97" s="121" t="s">
        <v>274</v>
      </c>
      <c r="G97" s="314" t="s">
        <v>279</v>
      </c>
      <c r="K97" s="334">
        <v>45254</v>
      </c>
      <c r="L97" s="334">
        <v>45258</v>
      </c>
      <c r="M97" s="334">
        <v>45254</v>
      </c>
      <c r="N97" s="334">
        <v>45258</v>
      </c>
      <c r="O97" s="130">
        <f t="shared" si="138"/>
        <v>45254</v>
      </c>
      <c r="P97" s="130">
        <f t="shared" si="139"/>
        <v>45258</v>
      </c>
      <c r="Q97" s="121">
        <f t="shared" si="140"/>
        <v>5</v>
      </c>
      <c r="R97" s="125">
        <f t="shared" ca="1" si="141"/>
        <v>5</v>
      </c>
      <c r="S97" s="125">
        <f t="shared" ca="1" si="142"/>
        <v>0</v>
      </c>
    </row>
    <row r="98" spans="1:20" ht="23.25" customHeight="1">
      <c r="A98" s="248">
        <v>96</v>
      </c>
      <c r="B98" s="330" t="s">
        <v>264</v>
      </c>
      <c r="C98" s="330"/>
      <c r="D98" s="330"/>
      <c r="E98" s="149" t="s">
        <v>1254</v>
      </c>
      <c r="F98" s="149" t="s">
        <v>287</v>
      </c>
      <c r="G98" s="314" t="s">
        <v>279</v>
      </c>
      <c r="K98" s="334">
        <v>45259</v>
      </c>
      <c r="L98" s="334">
        <v>45260</v>
      </c>
      <c r="M98" s="334">
        <v>45259</v>
      </c>
      <c r="N98" s="334">
        <v>45260</v>
      </c>
      <c r="O98" s="130">
        <f t="shared" si="138"/>
        <v>45259</v>
      </c>
      <c r="P98" s="130">
        <f t="shared" si="139"/>
        <v>45260</v>
      </c>
      <c r="Q98" s="121">
        <f t="shared" si="140"/>
        <v>2</v>
      </c>
      <c r="R98" s="125">
        <f t="shared" ca="1" si="141"/>
        <v>2</v>
      </c>
      <c r="S98" s="125">
        <f t="shared" ca="1" si="142"/>
        <v>0</v>
      </c>
    </row>
    <row r="99" spans="1:20" ht="28.8">
      <c r="A99" s="248">
        <v>97</v>
      </c>
      <c r="B99" s="330" t="s">
        <v>245</v>
      </c>
      <c r="C99" s="330"/>
      <c r="D99" s="330"/>
      <c r="E99" s="149" t="s">
        <v>1255</v>
      </c>
      <c r="F99" s="121" t="s">
        <v>274</v>
      </c>
      <c r="G99" s="314" t="s">
        <v>279</v>
      </c>
      <c r="K99" s="334">
        <v>45261</v>
      </c>
      <c r="L99" s="334">
        <v>45265</v>
      </c>
      <c r="M99" s="334">
        <v>45261</v>
      </c>
      <c r="N99" s="293">
        <v>45265</v>
      </c>
      <c r="O99" s="130">
        <f t="shared" si="138"/>
        <v>45261</v>
      </c>
      <c r="P99" s="130">
        <f t="shared" si="139"/>
        <v>45265</v>
      </c>
      <c r="Q99" s="121">
        <f t="shared" si="140"/>
        <v>5</v>
      </c>
      <c r="R99" s="125">
        <f t="shared" ca="1" si="141"/>
        <v>5</v>
      </c>
      <c r="S99" s="125">
        <f t="shared" ca="1" si="142"/>
        <v>0</v>
      </c>
    </row>
    <row r="100" spans="1:20" ht="28.8">
      <c r="A100" s="248">
        <v>98</v>
      </c>
      <c r="B100" s="330" t="s">
        <v>264</v>
      </c>
      <c r="C100" s="330"/>
      <c r="D100" s="330"/>
      <c r="E100" s="149" t="s">
        <v>1256</v>
      </c>
      <c r="F100" s="121" t="s">
        <v>1257</v>
      </c>
      <c r="G100" s="314" t="s">
        <v>279</v>
      </c>
      <c r="K100" s="293">
        <v>45266</v>
      </c>
      <c r="L100" s="293">
        <v>45267</v>
      </c>
      <c r="M100" s="293">
        <v>45266</v>
      </c>
      <c r="N100" s="293">
        <v>45267</v>
      </c>
      <c r="O100" s="130">
        <f t="shared" si="138"/>
        <v>45266</v>
      </c>
      <c r="P100" s="130">
        <f t="shared" si="139"/>
        <v>45267</v>
      </c>
      <c r="Q100" s="121">
        <f t="shared" si="140"/>
        <v>2</v>
      </c>
      <c r="R100" s="125">
        <f t="shared" ca="1" si="141"/>
        <v>2</v>
      </c>
      <c r="S100" s="125">
        <f t="shared" ca="1" si="142"/>
        <v>0</v>
      </c>
    </row>
    <row r="101" spans="1:20" ht="34.950000000000003" customHeight="1">
      <c r="A101" s="248">
        <v>99</v>
      </c>
      <c r="B101" s="330" t="s">
        <v>264</v>
      </c>
      <c r="C101" s="330"/>
      <c r="D101" s="330"/>
      <c r="E101" s="149" t="s">
        <v>1258</v>
      </c>
      <c r="F101" s="121" t="s">
        <v>400</v>
      </c>
      <c r="G101" s="314" t="s">
        <v>279</v>
      </c>
      <c r="K101" s="293">
        <v>45267</v>
      </c>
      <c r="L101" s="293">
        <v>45269</v>
      </c>
      <c r="M101" s="293">
        <v>45267</v>
      </c>
      <c r="N101" s="293">
        <v>45271</v>
      </c>
      <c r="O101" s="130">
        <f t="shared" si="138"/>
        <v>45267</v>
      </c>
      <c r="P101" s="130">
        <f t="shared" si="139"/>
        <v>45269</v>
      </c>
      <c r="Q101" s="121">
        <f t="shared" si="140"/>
        <v>3</v>
      </c>
      <c r="R101" s="125">
        <f t="shared" ca="1" si="141"/>
        <v>5</v>
      </c>
      <c r="S101" s="125">
        <f t="shared" ca="1" si="142"/>
        <v>-2</v>
      </c>
      <c r="T101" s="149" t="s">
        <v>1259</v>
      </c>
    </row>
    <row r="102" spans="1:20" ht="19.2" customHeight="1">
      <c r="A102" s="248">
        <v>100</v>
      </c>
      <c r="B102" s="330" t="s">
        <v>264</v>
      </c>
      <c r="C102" s="330"/>
      <c r="D102" s="330"/>
      <c r="E102" s="360" t="s">
        <v>1260</v>
      </c>
      <c r="F102" s="121" t="s">
        <v>274</v>
      </c>
      <c r="G102" s="314" t="s">
        <v>279</v>
      </c>
      <c r="K102" s="293">
        <v>45272</v>
      </c>
      <c r="L102" s="293">
        <v>45275</v>
      </c>
      <c r="M102" s="293">
        <v>45272</v>
      </c>
      <c r="N102" s="293">
        <v>45275</v>
      </c>
      <c r="O102" s="130">
        <f t="shared" si="138"/>
        <v>45272</v>
      </c>
      <c r="P102" s="130">
        <f t="shared" si="139"/>
        <v>45275</v>
      </c>
      <c r="Q102" s="121">
        <f t="shared" si="140"/>
        <v>4</v>
      </c>
      <c r="R102" s="125">
        <f t="shared" ca="1" si="141"/>
        <v>4</v>
      </c>
      <c r="S102" s="125">
        <f t="shared" ca="1" si="142"/>
        <v>0</v>
      </c>
      <c r="T102" s="149" t="s">
        <v>1259</v>
      </c>
    </row>
    <row r="103" spans="1:20" ht="28.8">
      <c r="A103" s="248">
        <v>101</v>
      </c>
      <c r="B103" s="330" t="s">
        <v>264</v>
      </c>
      <c r="C103" s="330"/>
      <c r="D103" s="330"/>
      <c r="E103" s="149" t="s">
        <v>1261</v>
      </c>
      <c r="F103" s="121" t="s">
        <v>400</v>
      </c>
      <c r="G103" s="368" t="s">
        <v>270</v>
      </c>
      <c r="K103" s="293">
        <v>45273</v>
      </c>
      <c r="L103" s="293">
        <v>45273</v>
      </c>
      <c r="M103" s="293">
        <v>45273</v>
      </c>
      <c r="N103" s="293">
        <v>45273</v>
      </c>
      <c r="O103" s="130">
        <f t="shared" si="138"/>
        <v>45273</v>
      </c>
      <c r="P103" s="130">
        <f t="shared" si="139"/>
        <v>45273</v>
      </c>
      <c r="Q103" s="121">
        <f t="shared" si="140"/>
        <v>1</v>
      </c>
      <c r="R103" s="125">
        <f t="shared" ca="1" si="141"/>
        <v>1</v>
      </c>
      <c r="S103" s="125">
        <f t="shared" ca="1" si="142"/>
        <v>0</v>
      </c>
    </row>
    <row r="104" spans="1:20" ht="14.4">
      <c r="A104" s="248">
        <v>102</v>
      </c>
      <c r="B104" s="330" t="s">
        <v>400</v>
      </c>
      <c r="C104" s="330"/>
      <c r="D104" s="330"/>
      <c r="E104" s="360" t="s">
        <v>1262</v>
      </c>
      <c r="F104" s="121" t="s">
        <v>274</v>
      </c>
      <c r="G104" s="314" t="s">
        <v>279</v>
      </c>
      <c r="K104" s="293">
        <v>45279</v>
      </c>
      <c r="L104" s="293">
        <v>45280</v>
      </c>
      <c r="M104" s="293">
        <v>45280</v>
      </c>
      <c r="N104" s="293">
        <v>45280</v>
      </c>
      <c r="O104" s="130">
        <f t="shared" si="138"/>
        <v>45280</v>
      </c>
      <c r="P104" s="130">
        <f t="shared" si="139"/>
        <v>45281</v>
      </c>
      <c r="Q104" s="121">
        <f t="shared" ref="Q104:Q108" si="143">IF(IF(K104="",0,IF(L104="",0,L104-K104))="",0,L104-K104+1)</f>
        <v>2</v>
      </c>
      <c r="R104" s="125">
        <f t="shared" ref="R104:R108" ca="1" si="144">IF(M104="",0,IF(N104="",TODAY()-M104,N104-M104+1))</f>
        <v>1</v>
      </c>
      <c r="S104" s="125">
        <f t="shared" ref="S104:S108" ca="1" si="145">IF(R104=0,0,Q104-R104)</f>
        <v>1</v>
      </c>
    </row>
    <row r="105" spans="1:20" s="159" customFormat="1" ht="14.4">
      <c r="A105" s="248">
        <v>103</v>
      </c>
      <c r="B105" s="366" t="s">
        <v>254</v>
      </c>
      <c r="C105" s="366"/>
      <c r="D105" s="366"/>
      <c r="E105" s="360" t="s">
        <v>1263</v>
      </c>
      <c r="F105" s="382" t="s">
        <v>157</v>
      </c>
      <c r="G105" s="393" t="s">
        <v>279</v>
      </c>
      <c r="K105" s="293">
        <v>45281</v>
      </c>
      <c r="L105" s="293">
        <v>45282</v>
      </c>
      <c r="M105" s="293">
        <v>45281</v>
      </c>
      <c r="N105" s="293">
        <v>45282</v>
      </c>
      <c r="O105" s="130">
        <f t="shared" si="138"/>
        <v>45281</v>
      </c>
      <c r="P105" s="130">
        <f t="shared" si="139"/>
        <v>45282</v>
      </c>
      <c r="Q105" s="121">
        <f t="shared" si="143"/>
        <v>2</v>
      </c>
      <c r="R105" s="125">
        <f t="shared" ca="1" si="144"/>
        <v>2</v>
      </c>
      <c r="S105" s="125">
        <f t="shared" ca="1" si="145"/>
        <v>0</v>
      </c>
    </row>
    <row r="106" spans="1:20" s="159" customFormat="1" ht="14.4">
      <c r="A106" s="248">
        <v>104</v>
      </c>
      <c r="B106" s="366" t="s">
        <v>400</v>
      </c>
      <c r="C106" s="366"/>
      <c r="D106" s="366"/>
      <c r="E106" s="360" t="s">
        <v>1264</v>
      </c>
      <c r="F106" s="382" t="s">
        <v>157</v>
      </c>
      <c r="G106" s="393" t="s">
        <v>279</v>
      </c>
      <c r="K106" s="293">
        <v>45283</v>
      </c>
      <c r="L106" s="293">
        <v>45283</v>
      </c>
      <c r="M106" s="293">
        <v>45283</v>
      </c>
      <c r="N106" s="293">
        <v>45283</v>
      </c>
      <c r="O106" s="130">
        <f t="shared" si="138"/>
        <v>45283</v>
      </c>
      <c r="P106" s="130">
        <f t="shared" si="139"/>
        <v>45283</v>
      </c>
      <c r="Q106" s="121">
        <f t="shared" si="143"/>
        <v>1</v>
      </c>
      <c r="R106" s="125">
        <f t="shared" ca="1" si="144"/>
        <v>1</v>
      </c>
      <c r="S106" s="125">
        <f t="shared" ca="1" si="145"/>
        <v>0</v>
      </c>
    </row>
    <row r="107" spans="1:20" s="159" customFormat="1" ht="14.4">
      <c r="A107" s="248">
        <v>105</v>
      </c>
      <c r="B107" s="366" t="s">
        <v>254</v>
      </c>
      <c r="C107" s="366"/>
      <c r="D107" s="366"/>
      <c r="E107" s="360" t="s">
        <v>1265</v>
      </c>
      <c r="F107" s="382" t="s">
        <v>157</v>
      </c>
      <c r="G107" s="393" t="s">
        <v>279</v>
      </c>
      <c r="K107" s="293">
        <v>45286</v>
      </c>
      <c r="L107" s="293">
        <v>45287</v>
      </c>
      <c r="M107" s="293">
        <v>45286</v>
      </c>
      <c r="N107" s="293">
        <v>45287</v>
      </c>
      <c r="O107" s="130">
        <f t="shared" si="138"/>
        <v>45286</v>
      </c>
      <c r="P107" s="130">
        <f t="shared" si="139"/>
        <v>45287</v>
      </c>
      <c r="Q107" s="121">
        <f t="shared" si="143"/>
        <v>2</v>
      </c>
      <c r="R107" s="125">
        <f t="shared" ca="1" si="144"/>
        <v>2</v>
      </c>
      <c r="S107" s="125">
        <f t="shared" ca="1" si="145"/>
        <v>0</v>
      </c>
    </row>
    <row r="108" spans="1:20" s="159" customFormat="1" ht="28.8">
      <c r="A108" s="248">
        <v>106</v>
      </c>
      <c r="B108" s="366" t="s">
        <v>411</v>
      </c>
      <c r="C108" s="366"/>
      <c r="D108" s="366"/>
      <c r="E108" s="360" t="s">
        <v>1266</v>
      </c>
      <c r="F108" s="121" t="s">
        <v>274</v>
      </c>
      <c r="G108" s="275" t="s">
        <v>279</v>
      </c>
      <c r="K108" s="293">
        <v>45288</v>
      </c>
      <c r="L108" s="293">
        <v>45288</v>
      </c>
      <c r="M108" s="293">
        <v>45288</v>
      </c>
      <c r="N108" s="293">
        <v>45288</v>
      </c>
      <c r="O108" s="130">
        <f t="shared" si="138"/>
        <v>45288</v>
      </c>
      <c r="P108" s="130">
        <f t="shared" si="139"/>
        <v>45288</v>
      </c>
      <c r="Q108" s="121">
        <f t="shared" si="143"/>
        <v>1</v>
      </c>
      <c r="R108" s="125">
        <f t="shared" ca="1" si="144"/>
        <v>1</v>
      </c>
      <c r="S108" s="125">
        <f t="shared" ca="1" si="145"/>
        <v>0</v>
      </c>
    </row>
    <row r="109" spans="1:20" s="159" customFormat="1" ht="43.2">
      <c r="A109" s="248">
        <v>107</v>
      </c>
      <c r="B109" s="330" t="s">
        <v>264</v>
      </c>
      <c r="C109" s="330"/>
      <c r="D109" s="330"/>
      <c r="E109" s="360" t="s">
        <v>1267</v>
      </c>
      <c r="F109" s="121" t="s">
        <v>274</v>
      </c>
      <c r="G109" s="393" t="s">
        <v>279</v>
      </c>
      <c r="K109" s="293">
        <v>45292</v>
      </c>
      <c r="L109" s="293">
        <v>45295</v>
      </c>
      <c r="M109" s="293">
        <v>45292</v>
      </c>
      <c r="N109" s="293">
        <v>45295</v>
      </c>
      <c r="O109" s="130">
        <f t="shared" si="138"/>
        <v>45292</v>
      </c>
      <c r="P109" s="130">
        <f t="shared" si="139"/>
        <v>45295</v>
      </c>
      <c r="Q109" s="121">
        <f t="shared" ref="Q109:Q110" si="146">IF(IF(K109="",0,IF(L109="",0,L109-K109))="",0,L109-K109+1)</f>
        <v>4</v>
      </c>
      <c r="R109" s="125">
        <f t="shared" ref="R109:R110" ca="1" si="147">IF(M109="",0,IF(N109="",TODAY()-M109,N109-M109+1))</f>
        <v>4</v>
      </c>
      <c r="S109" s="125">
        <f t="shared" ref="S109:S110" ca="1" si="148">IF(R109=0,0,Q109-R109)</f>
        <v>0</v>
      </c>
    </row>
    <row r="110" spans="1:20" s="159" customFormat="1" ht="14.4">
      <c r="A110" s="248">
        <v>108</v>
      </c>
      <c r="B110" s="330" t="s">
        <v>264</v>
      </c>
      <c r="C110" s="330"/>
      <c r="D110" s="330"/>
      <c r="E110" s="360" t="s">
        <v>1268</v>
      </c>
      <c r="F110" s="121" t="s">
        <v>274</v>
      </c>
      <c r="G110" s="393" t="s">
        <v>279</v>
      </c>
      <c r="K110" s="293">
        <v>45296</v>
      </c>
      <c r="L110" s="293">
        <v>45296</v>
      </c>
      <c r="M110" s="293">
        <v>45296</v>
      </c>
      <c r="N110" s="293">
        <v>45296</v>
      </c>
      <c r="O110" s="130">
        <f>IF(M110="",IF(N109="",P109+1,N109+1),M110)</f>
        <v>45296</v>
      </c>
      <c r="P110" s="130">
        <f t="shared" si="139"/>
        <v>45296</v>
      </c>
      <c r="Q110" s="121">
        <f t="shared" si="146"/>
        <v>1</v>
      </c>
      <c r="R110" s="125">
        <f t="shared" ca="1" si="147"/>
        <v>1</v>
      </c>
      <c r="S110" s="125">
        <f t="shared" ca="1" si="148"/>
        <v>0</v>
      </c>
    </row>
    <row r="111" spans="1:20" s="159" customFormat="1" ht="28.8">
      <c r="A111" s="248">
        <v>109</v>
      </c>
      <c r="B111" s="330" t="s">
        <v>264</v>
      </c>
      <c r="C111" s="330"/>
      <c r="D111" s="330"/>
      <c r="E111" s="360" t="s">
        <v>1269</v>
      </c>
      <c r="F111" s="121" t="s">
        <v>274</v>
      </c>
      <c r="G111" s="393" t="s">
        <v>279</v>
      </c>
      <c r="K111" s="293">
        <v>45299</v>
      </c>
      <c r="L111" s="293">
        <v>45301</v>
      </c>
      <c r="M111" s="293">
        <v>45299</v>
      </c>
      <c r="N111" s="523">
        <v>45301</v>
      </c>
      <c r="O111" s="130">
        <f t="shared" si="138"/>
        <v>45299</v>
      </c>
      <c r="P111" s="130">
        <f t="shared" si="139"/>
        <v>45301</v>
      </c>
      <c r="Q111" s="121">
        <f t="shared" ref="Q111:Q121" si="149">IF(IF(K111="",0,IF(L111="",0,L111-K111))="",0,L111-K111+1)</f>
        <v>3</v>
      </c>
      <c r="R111" s="125">
        <f t="shared" ref="R111:R121" ca="1" si="150">IF(M111="",0,IF(N111="",TODAY()-M111,N111-M111+1))</f>
        <v>3</v>
      </c>
      <c r="S111" s="125">
        <f t="shared" ref="S111:S121" ca="1" si="151">IF(R111=0,0,Q111-R111)</f>
        <v>0</v>
      </c>
    </row>
    <row r="112" spans="1:20" s="159" customFormat="1" ht="14.4">
      <c r="A112" s="121">
        <v>110</v>
      </c>
      <c r="B112" s="330" t="s">
        <v>246</v>
      </c>
      <c r="C112" s="330"/>
      <c r="D112" s="330"/>
      <c r="E112" s="522" t="s">
        <v>1086</v>
      </c>
      <c r="F112" s="352" t="s">
        <v>246</v>
      </c>
      <c r="G112" s="368" t="s">
        <v>270</v>
      </c>
      <c r="K112" s="523">
        <v>45302</v>
      </c>
      <c r="L112" s="523">
        <v>45306</v>
      </c>
      <c r="M112" s="523">
        <v>45302</v>
      </c>
      <c r="N112" s="293">
        <v>45309</v>
      </c>
      <c r="O112" s="130">
        <f t="shared" si="138"/>
        <v>45302</v>
      </c>
      <c r="P112" s="130">
        <f t="shared" si="139"/>
        <v>45306</v>
      </c>
      <c r="Q112" s="121">
        <f t="shared" si="149"/>
        <v>5</v>
      </c>
      <c r="R112" s="125">
        <f t="shared" ca="1" si="150"/>
        <v>8</v>
      </c>
      <c r="S112" s="125">
        <f t="shared" ca="1" si="151"/>
        <v>-3</v>
      </c>
    </row>
    <row r="113" spans="1:19" s="159" customFormat="1" ht="28.8">
      <c r="A113" s="248">
        <v>111</v>
      </c>
      <c r="B113" s="330" t="s">
        <v>264</v>
      </c>
      <c r="C113" s="330"/>
      <c r="D113" s="330"/>
      <c r="E113" s="360" t="s">
        <v>1270</v>
      </c>
      <c r="F113" s="121" t="s">
        <v>274</v>
      </c>
      <c r="G113" s="368" t="s">
        <v>270</v>
      </c>
      <c r="K113" s="293">
        <v>45310</v>
      </c>
      <c r="L113" s="293">
        <v>45310</v>
      </c>
      <c r="M113" s="293">
        <v>45310</v>
      </c>
      <c r="N113" s="293">
        <v>45310</v>
      </c>
      <c r="O113" s="130">
        <f t="shared" si="138"/>
        <v>45310</v>
      </c>
      <c r="P113" s="130">
        <f t="shared" si="139"/>
        <v>45310</v>
      </c>
      <c r="Q113" s="121">
        <f t="shared" si="149"/>
        <v>1</v>
      </c>
      <c r="R113" s="125">
        <f t="shared" ca="1" si="150"/>
        <v>1</v>
      </c>
      <c r="S113" s="125">
        <f t="shared" ca="1" si="151"/>
        <v>0</v>
      </c>
    </row>
    <row r="114" spans="1:19" s="159" customFormat="1" ht="14.4">
      <c r="A114" s="121">
        <v>112</v>
      </c>
      <c r="B114" s="330" t="s">
        <v>264</v>
      </c>
      <c r="C114" s="330"/>
      <c r="D114" s="330"/>
      <c r="E114" s="360" t="s">
        <v>1271</v>
      </c>
      <c r="F114" s="121" t="s">
        <v>254</v>
      </c>
      <c r="G114" s="381" t="s">
        <v>270</v>
      </c>
      <c r="K114" s="293">
        <v>45320</v>
      </c>
      <c r="L114" s="293">
        <v>45321</v>
      </c>
      <c r="M114" s="293">
        <v>45320</v>
      </c>
      <c r="N114" s="293">
        <v>45322</v>
      </c>
      <c r="O114" s="130">
        <f t="shared" si="138"/>
        <v>45320</v>
      </c>
      <c r="P114" s="130">
        <f t="shared" si="139"/>
        <v>45321</v>
      </c>
      <c r="Q114" s="121">
        <f t="shared" si="149"/>
        <v>2</v>
      </c>
      <c r="R114" s="125">
        <f t="shared" ca="1" si="150"/>
        <v>3</v>
      </c>
      <c r="S114" s="125">
        <f t="shared" ca="1" si="151"/>
        <v>-1</v>
      </c>
    </row>
    <row r="115" spans="1:19" s="159" customFormat="1" ht="28.8">
      <c r="A115" s="248">
        <v>113</v>
      </c>
      <c r="B115" s="330" t="s">
        <v>264</v>
      </c>
      <c r="C115" s="330"/>
      <c r="D115" s="330"/>
      <c r="E115" s="360" t="s">
        <v>1272</v>
      </c>
      <c r="F115" s="121" t="s">
        <v>274</v>
      </c>
      <c r="G115" s="393" t="s">
        <v>279</v>
      </c>
      <c r="K115" s="293">
        <v>45322</v>
      </c>
      <c r="L115" s="293">
        <v>45322</v>
      </c>
      <c r="M115" s="293">
        <v>45322</v>
      </c>
      <c r="N115" s="293">
        <v>45322</v>
      </c>
      <c r="O115" s="130">
        <f t="shared" si="138"/>
        <v>45322</v>
      </c>
      <c r="P115" s="130">
        <f t="shared" si="139"/>
        <v>45322</v>
      </c>
      <c r="Q115" s="121">
        <f t="shared" si="149"/>
        <v>1</v>
      </c>
      <c r="R115" s="125">
        <f t="shared" ca="1" si="150"/>
        <v>1</v>
      </c>
      <c r="S115" s="125">
        <f t="shared" ca="1" si="151"/>
        <v>0</v>
      </c>
    </row>
    <row r="116" spans="1:19" s="159" customFormat="1" ht="14.4">
      <c r="A116" s="121">
        <v>114</v>
      </c>
      <c r="B116" s="366" t="s">
        <v>254</v>
      </c>
      <c r="C116" s="330"/>
      <c r="D116" s="330"/>
      <c r="E116" s="360" t="s">
        <v>1273</v>
      </c>
      <c r="F116" s="121" t="s">
        <v>274</v>
      </c>
      <c r="G116" s="368" t="s">
        <v>270</v>
      </c>
      <c r="K116" s="293">
        <v>45323</v>
      </c>
      <c r="L116" s="293">
        <v>45327</v>
      </c>
      <c r="M116" s="293">
        <v>45323</v>
      </c>
      <c r="N116" s="293">
        <v>45328</v>
      </c>
      <c r="O116" s="130">
        <f t="shared" si="138"/>
        <v>45323</v>
      </c>
      <c r="P116" s="130">
        <f t="shared" si="139"/>
        <v>45327</v>
      </c>
      <c r="Q116" s="121">
        <f t="shared" si="149"/>
        <v>5</v>
      </c>
      <c r="R116" s="125">
        <f t="shared" ca="1" si="150"/>
        <v>6</v>
      </c>
      <c r="S116" s="125">
        <f t="shared" ca="1" si="151"/>
        <v>-1</v>
      </c>
    </row>
    <row r="117" spans="1:19" s="159" customFormat="1" ht="28.8">
      <c r="A117" s="248">
        <v>115</v>
      </c>
      <c r="B117" s="330" t="s">
        <v>246</v>
      </c>
      <c r="C117" s="330"/>
      <c r="D117" s="330"/>
      <c r="E117" s="149" t="s">
        <v>1274</v>
      </c>
      <c r="F117" s="121" t="s">
        <v>274</v>
      </c>
      <c r="G117" s="275" t="s">
        <v>279</v>
      </c>
      <c r="K117" s="293">
        <v>45324</v>
      </c>
      <c r="L117" s="293">
        <v>45328</v>
      </c>
      <c r="M117" s="293">
        <v>45324</v>
      </c>
      <c r="N117" s="293">
        <v>45328</v>
      </c>
      <c r="O117" s="130">
        <f t="shared" si="138"/>
        <v>45324</v>
      </c>
      <c r="P117" s="130">
        <f t="shared" si="139"/>
        <v>45328</v>
      </c>
      <c r="Q117" s="121">
        <f t="shared" si="149"/>
        <v>5</v>
      </c>
      <c r="R117" s="125">
        <f t="shared" ca="1" si="150"/>
        <v>5</v>
      </c>
      <c r="S117" s="125">
        <f t="shared" ca="1" si="151"/>
        <v>0</v>
      </c>
    </row>
    <row r="118" spans="1:19" s="159" customFormat="1" ht="28.8">
      <c r="A118" s="121">
        <v>116</v>
      </c>
      <c r="B118" s="366" t="s">
        <v>254</v>
      </c>
      <c r="C118" s="330"/>
      <c r="D118" s="330"/>
      <c r="E118" s="360" t="s">
        <v>1275</v>
      </c>
      <c r="F118" s="121" t="s">
        <v>254</v>
      </c>
      <c r="G118" s="368" t="s">
        <v>270</v>
      </c>
      <c r="K118" s="293">
        <v>45329</v>
      </c>
      <c r="L118" s="293">
        <v>45330</v>
      </c>
      <c r="M118" s="293">
        <v>45329</v>
      </c>
      <c r="N118" s="293">
        <v>45330</v>
      </c>
      <c r="O118" s="130">
        <f t="shared" si="138"/>
        <v>45329</v>
      </c>
      <c r="P118" s="130">
        <f t="shared" si="139"/>
        <v>45330</v>
      </c>
      <c r="Q118" s="121">
        <f t="shared" si="149"/>
        <v>2</v>
      </c>
      <c r="R118" s="125">
        <f t="shared" ca="1" si="150"/>
        <v>2</v>
      </c>
      <c r="S118" s="125">
        <f t="shared" ca="1" si="151"/>
        <v>0</v>
      </c>
    </row>
    <row r="119" spans="1:19" s="159" customFormat="1" ht="28.8">
      <c r="A119" s="121">
        <v>117</v>
      </c>
      <c r="B119" s="366" t="s">
        <v>264</v>
      </c>
      <c r="C119" s="330"/>
      <c r="D119" s="330"/>
      <c r="E119" s="360" t="s">
        <v>1276</v>
      </c>
      <c r="F119" s="121" t="s">
        <v>274</v>
      </c>
      <c r="G119" s="393" t="s">
        <v>279</v>
      </c>
      <c r="K119" s="293">
        <v>45331</v>
      </c>
      <c r="L119" s="293">
        <v>45332</v>
      </c>
      <c r="M119" s="293">
        <v>45331</v>
      </c>
      <c r="N119" s="293">
        <v>45332</v>
      </c>
      <c r="O119" s="130">
        <f t="shared" si="138"/>
        <v>45331</v>
      </c>
      <c r="P119" s="130">
        <f t="shared" si="139"/>
        <v>45332</v>
      </c>
      <c r="Q119" s="121">
        <f t="shared" si="149"/>
        <v>2</v>
      </c>
      <c r="R119" s="125">
        <f t="shared" ca="1" si="150"/>
        <v>2</v>
      </c>
      <c r="S119" s="125">
        <f t="shared" ca="1" si="151"/>
        <v>0</v>
      </c>
    </row>
    <row r="120" spans="1:19" s="159" customFormat="1" ht="14.4">
      <c r="A120" s="121">
        <v>118</v>
      </c>
      <c r="B120" s="366" t="s">
        <v>254</v>
      </c>
      <c r="C120" s="330"/>
      <c r="D120" s="330"/>
      <c r="E120" s="360" t="s">
        <v>1277</v>
      </c>
      <c r="F120" s="382" t="s">
        <v>157</v>
      </c>
      <c r="G120" s="393" t="s">
        <v>279</v>
      </c>
      <c r="K120" s="293">
        <v>45334</v>
      </c>
      <c r="L120" s="293">
        <v>45336</v>
      </c>
      <c r="M120" s="293">
        <v>45334</v>
      </c>
      <c r="N120" s="293">
        <v>45336</v>
      </c>
      <c r="O120" s="130">
        <f t="shared" si="138"/>
        <v>45334</v>
      </c>
      <c r="P120" s="130">
        <f t="shared" si="139"/>
        <v>45336</v>
      </c>
      <c r="Q120" s="121">
        <f t="shared" si="149"/>
        <v>3</v>
      </c>
      <c r="R120" s="125">
        <f t="shared" ca="1" si="150"/>
        <v>3</v>
      </c>
      <c r="S120" s="125">
        <f t="shared" ca="1" si="151"/>
        <v>0</v>
      </c>
    </row>
    <row r="121" spans="1:19" s="159" customFormat="1" ht="14.4">
      <c r="A121" s="121">
        <v>119</v>
      </c>
      <c r="B121" s="366" t="s">
        <v>254</v>
      </c>
      <c r="C121" s="330"/>
      <c r="D121" s="330"/>
      <c r="E121" s="360" t="s">
        <v>1278</v>
      </c>
      <c r="F121" s="382" t="s">
        <v>157</v>
      </c>
      <c r="G121" s="393" t="s">
        <v>279</v>
      </c>
      <c r="K121" s="293">
        <v>45337</v>
      </c>
      <c r="L121" s="293">
        <v>45341</v>
      </c>
      <c r="M121" s="293">
        <v>45337</v>
      </c>
      <c r="N121" s="293">
        <v>45341</v>
      </c>
      <c r="O121" s="130">
        <f t="shared" si="138"/>
        <v>45337</v>
      </c>
      <c r="P121" s="130">
        <f t="shared" si="139"/>
        <v>45341</v>
      </c>
      <c r="Q121" s="121">
        <f t="shared" si="149"/>
        <v>5</v>
      </c>
      <c r="R121" s="125">
        <f t="shared" ca="1" si="150"/>
        <v>5</v>
      </c>
      <c r="S121" s="125">
        <f t="shared" ca="1" si="151"/>
        <v>0</v>
      </c>
    </row>
    <row r="122" spans="1:19" s="159" customFormat="1" ht="14.4">
      <c r="A122" s="121">
        <v>120</v>
      </c>
      <c r="B122" s="366" t="s">
        <v>254</v>
      </c>
      <c r="C122" s="330"/>
      <c r="D122" s="330"/>
      <c r="E122" s="360" t="s">
        <v>1279</v>
      </c>
      <c r="F122" s="382" t="s">
        <v>274</v>
      </c>
      <c r="G122" s="393" t="s">
        <v>279</v>
      </c>
      <c r="K122" s="293">
        <v>45342</v>
      </c>
      <c r="L122" s="293">
        <v>45343</v>
      </c>
      <c r="M122" s="293">
        <v>45342</v>
      </c>
      <c r="N122" s="293">
        <f>M122+1</f>
        <v>45343</v>
      </c>
      <c r="O122" s="130">
        <f t="shared" si="138"/>
        <v>45342</v>
      </c>
      <c r="P122" s="130">
        <f t="shared" si="139"/>
        <v>45343</v>
      </c>
      <c r="Q122" s="121">
        <f t="shared" ref="Q122:Q134" si="152">IF(IF(K122="",0,IF(L122="",0,L122-K122))="",0,L122-K122+1)</f>
        <v>2</v>
      </c>
      <c r="R122" s="125">
        <f t="shared" ref="R122:R134" ca="1" si="153">IF(M122="",0,IF(N122="",TODAY()-M122,N122-M122+1))</f>
        <v>2</v>
      </c>
      <c r="S122" s="125">
        <f t="shared" ref="S122:S134" ca="1" si="154">IF(R122=0,0,Q122-R122)</f>
        <v>0</v>
      </c>
    </row>
    <row r="123" spans="1:19" s="159" customFormat="1" ht="14.4">
      <c r="A123" s="121">
        <v>121</v>
      </c>
      <c r="B123" s="366" t="s">
        <v>254</v>
      </c>
      <c r="C123" s="330"/>
      <c r="D123" s="330"/>
      <c r="E123" s="360" t="s">
        <v>1280</v>
      </c>
      <c r="F123" s="382" t="s">
        <v>157</v>
      </c>
      <c r="G123" s="393" t="s">
        <v>279</v>
      </c>
      <c r="K123" s="293">
        <v>45345</v>
      </c>
      <c r="L123" s="293">
        <v>45346</v>
      </c>
      <c r="M123" s="293">
        <v>45345</v>
      </c>
      <c r="N123" s="293">
        <v>45346</v>
      </c>
      <c r="O123" s="130">
        <f t="shared" si="138"/>
        <v>45345</v>
      </c>
      <c r="P123" s="130">
        <f t="shared" si="139"/>
        <v>45346</v>
      </c>
      <c r="Q123" s="121">
        <f t="shared" si="152"/>
        <v>2</v>
      </c>
      <c r="R123" s="125">
        <f t="shared" ca="1" si="153"/>
        <v>2</v>
      </c>
      <c r="S123" s="125">
        <f t="shared" ca="1" si="154"/>
        <v>0</v>
      </c>
    </row>
    <row r="124" spans="1:19" s="159" customFormat="1" ht="14.4">
      <c r="A124" s="121">
        <v>122</v>
      </c>
      <c r="B124" s="366" t="s">
        <v>264</v>
      </c>
      <c r="C124" s="330"/>
      <c r="D124" s="330"/>
      <c r="E124" s="360" t="s">
        <v>1281</v>
      </c>
      <c r="F124" s="121" t="s">
        <v>274</v>
      </c>
      <c r="G124" s="393" t="s">
        <v>279</v>
      </c>
      <c r="K124" s="293">
        <v>45348</v>
      </c>
      <c r="L124" s="293">
        <v>45349</v>
      </c>
      <c r="M124" s="293">
        <v>45348</v>
      </c>
      <c r="N124" s="293">
        <v>45349</v>
      </c>
      <c r="O124" s="130">
        <f t="shared" si="138"/>
        <v>45348</v>
      </c>
      <c r="P124" s="130">
        <f t="shared" si="139"/>
        <v>45349</v>
      </c>
      <c r="Q124" s="121">
        <f t="shared" si="152"/>
        <v>2</v>
      </c>
      <c r="R124" s="125">
        <f t="shared" ca="1" si="153"/>
        <v>2</v>
      </c>
      <c r="S124" s="125">
        <f t="shared" ca="1" si="154"/>
        <v>0</v>
      </c>
    </row>
    <row r="125" spans="1:19" s="159" customFormat="1" ht="57.6">
      <c r="A125" s="121">
        <v>123</v>
      </c>
      <c r="B125" s="366" t="s">
        <v>264</v>
      </c>
      <c r="C125" s="330"/>
      <c r="D125" s="330"/>
      <c r="E125" s="360" t="s">
        <v>1282</v>
      </c>
      <c r="F125" s="352" t="s">
        <v>246</v>
      </c>
      <c r="G125" s="393" t="s">
        <v>279</v>
      </c>
      <c r="K125" s="293">
        <v>45350</v>
      </c>
      <c r="L125" s="293">
        <v>45352</v>
      </c>
      <c r="M125" s="293">
        <v>45350</v>
      </c>
      <c r="N125" s="293">
        <v>45352</v>
      </c>
      <c r="O125" s="130">
        <f t="shared" si="138"/>
        <v>45350</v>
      </c>
      <c r="P125" s="130">
        <f t="shared" si="139"/>
        <v>45352</v>
      </c>
      <c r="Q125" s="121">
        <f t="shared" si="152"/>
        <v>3</v>
      </c>
      <c r="R125" s="125">
        <f t="shared" ca="1" si="153"/>
        <v>3</v>
      </c>
      <c r="S125" s="125">
        <f t="shared" ca="1" si="154"/>
        <v>0</v>
      </c>
    </row>
    <row r="126" spans="1:19" s="159" customFormat="1" ht="14.4">
      <c r="A126" s="121">
        <v>124</v>
      </c>
      <c r="B126" s="366" t="s">
        <v>264</v>
      </c>
      <c r="C126" s="330"/>
      <c r="D126" s="330"/>
      <c r="E126" s="360" t="s">
        <v>1283</v>
      </c>
      <c r="F126" s="121" t="s">
        <v>274</v>
      </c>
      <c r="G126" s="393" t="s">
        <v>279</v>
      </c>
      <c r="K126" s="293">
        <v>45355</v>
      </c>
      <c r="L126" s="293">
        <v>45357</v>
      </c>
      <c r="M126" s="293">
        <v>45355</v>
      </c>
      <c r="N126" s="293">
        <v>45358</v>
      </c>
      <c r="O126" s="130">
        <f t="shared" si="138"/>
        <v>45355</v>
      </c>
      <c r="P126" s="130">
        <f t="shared" si="139"/>
        <v>45357</v>
      </c>
      <c r="Q126" s="121">
        <f t="shared" si="152"/>
        <v>3</v>
      </c>
      <c r="R126" s="125">
        <f t="shared" ca="1" si="153"/>
        <v>4</v>
      </c>
      <c r="S126" s="125">
        <f t="shared" ca="1" si="154"/>
        <v>-1</v>
      </c>
    </row>
    <row r="127" spans="1:19" s="159" customFormat="1" ht="28.8">
      <c r="A127" s="121">
        <v>125</v>
      </c>
      <c r="C127" s="330"/>
      <c r="D127" s="330"/>
      <c r="E127" s="360" t="s">
        <v>1284</v>
      </c>
      <c r="F127" s="352" t="s">
        <v>246</v>
      </c>
      <c r="G127" s="368" t="s">
        <v>270</v>
      </c>
      <c r="K127" s="293">
        <v>45362</v>
      </c>
      <c r="L127" s="293">
        <v>45362</v>
      </c>
      <c r="M127" s="293">
        <v>45362</v>
      </c>
      <c r="N127" s="293">
        <v>45362</v>
      </c>
      <c r="O127" s="130">
        <f t="shared" si="138"/>
        <v>45362</v>
      </c>
      <c r="P127" s="130">
        <f t="shared" si="139"/>
        <v>45362</v>
      </c>
      <c r="Q127" s="121">
        <f t="shared" si="152"/>
        <v>1</v>
      </c>
      <c r="R127" s="125">
        <f t="shared" ca="1" si="153"/>
        <v>1</v>
      </c>
      <c r="S127" s="125">
        <f t="shared" ca="1" si="154"/>
        <v>0</v>
      </c>
    </row>
    <row r="128" spans="1:19" s="159" customFormat="1" ht="28.8">
      <c r="A128" s="121">
        <v>126</v>
      </c>
      <c r="B128" s="366" t="s">
        <v>674</v>
      </c>
      <c r="C128" s="366"/>
      <c r="D128" s="330"/>
      <c r="E128" s="360" t="s">
        <v>1285</v>
      </c>
      <c r="F128" s="352" t="s">
        <v>246</v>
      </c>
      <c r="G128" s="368" t="s">
        <v>270</v>
      </c>
      <c r="K128" s="293">
        <v>45363</v>
      </c>
      <c r="L128" s="293">
        <v>45364</v>
      </c>
      <c r="M128" s="293">
        <v>45363</v>
      </c>
      <c r="N128" s="293">
        <v>45364</v>
      </c>
      <c r="O128" s="130">
        <f t="shared" si="138"/>
        <v>45363</v>
      </c>
      <c r="P128" s="130">
        <f t="shared" si="139"/>
        <v>45364</v>
      </c>
      <c r="Q128" s="121">
        <f t="shared" si="152"/>
        <v>2</v>
      </c>
      <c r="R128" s="125">
        <f t="shared" ca="1" si="153"/>
        <v>2</v>
      </c>
      <c r="S128" s="125">
        <f t="shared" ca="1" si="154"/>
        <v>0</v>
      </c>
    </row>
    <row r="129" spans="1:21" s="159" customFormat="1" ht="27.75" customHeight="1">
      <c r="A129" s="121">
        <v>127</v>
      </c>
      <c r="B129" s="366" t="s">
        <v>254</v>
      </c>
      <c r="C129" s="330"/>
      <c r="D129" s="330"/>
      <c r="E129" s="360" t="s">
        <v>1286</v>
      </c>
      <c r="F129" s="352" t="s">
        <v>246</v>
      </c>
      <c r="G129" s="203" t="s">
        <v>178</v>
      </c>
      <c r="K129" s="293">
        <v>45366</v>
      </c>
      <c r="L129" s="293">
        <v>45366</v>
      </c>
      <c r="M129" s="293">
        <v>45366</v>
      </c>
      <c r="N129" s="293">
        <v>45366</v>
      </c>
      <c r="O129" s="130">
        <f t="shared" si="138"/>
        <v>45366</v>
      </c>
      <c r="P129" s="130">
        <f t="shared" si="139"/>
        <v>45366</v>
      </c>
      <c r="Q129" s="121">
        <f t="shared" si="152"/>
        <v>1</v>
      </c>
      <c r="R129" s="125">
        <f t="shared" ca="1" si="153"/>
        <v>1</v>
      </c>
      <c r="S129" s="125">
        <f t="shared" ca="1" si="154"/>
        <v>0</v>
      </c>
    </row>
    <row r="130" spans="1:21" s="159" customFormat="1" ht="28.8">
      <c r="A130" s="121">
        <v>128</v>
      </c>
      <c r="B130" s="366" t="s">
        <v>674</v>
      </c>
      <c r="C130" s="330"/>
      <c r="D130" s="330"/>
      <c r="E130" s="360" t="s">
        <v>1287</v>
      </c>
      <c r="F130" s="352" t="s">
        <v>246</v>
      </c>
      <c r="G130" s="368" t="s">
        <v>270</v>
      </c>
      <c r="K130" s="293">
        <v>45365</v>
      </c>
      <c r="L130" s="293">
        <v>45370</v>
      </c>
      <c r="M130" s="293">
        <v>45365</v>
      </c>
      <c r="N130" s="335">
        <v>45370</v>
      </c>
      <c r="O130" s="130">
        <f t="shared" si="138"/>
        <v>45365</v>
      </c>
      <c r="P130" s="130">
        <f t="shared" si="139"/>
        <v>45370</v>
      </c>
      <c r="Q130" s="121">
        <f t="shared" si="152"/>
        <v>6</v>
      </c>
      <c r="R130" s="125">
        <f t="shared" ca="1" si="153"/>
        <v>6</v>
      </c>
      <c r="S130" s="125">
        <f t="shared" ca="1" si="154"/>
        <v>0</v>
      </c>
    </row>
    <row r="131" spans="1:21" s="159" customFormat="1" ht="28.8">
      <c r="A131" s="121">
        <v>129</v>
      </c>
      <c r="B131" s="366" t="s">
        <v>674</v>
      </c>
      <c r="C131" s="330"/>
      <c r="D131" s="330"/>
      <c r="E131" s="177" t="s">
        <v>1288</v>
      </c>
      <c r="F131" s="352" t="s">
        <v>246</v>
      </c>
      <c r="G131" s="368" t="s">
        <v>270</v>
      </c>
      <c r="K131" s="335">
        <v>45371</v>
      </c>
      <c r="L131" s="335">
        <v>45372</v>
      </c>
      <c r="M131" s="335">
        <v>45371</v>
      </c>
      <c r="N131" s="335">
        <v>45373</v>
      </c>
      <c r="O131" s="130">
        <f t="shared" si="138"/>
        <v>45371</v>
      </c>
      <c r="P131" s="130">
        <f t="shared" si="139"/>
        <v>45372</v>
      </c>
      <c r="Q131" s="121">
        <f t="shared" si="152"/>
        <v>2</v>
      </c>
      <c r="R131" s="125">
        <f t="shared" ca="1" si="153"/>
        <v>3</v>
      </c>
      <c r="S131" s="125">
        <f t="shared" ca="1" si="154"/>
        <v>-1</v>
      </c>
    </row>
    <row r="132" spans="1:21" s="159" customFormat="1" ht="14.4">
      <c r="A132" s="121">
        <v>130</v>
      </c>
      <c r="B132" s="366" t="s">
        <v>264</v>
      </c>
      <c r="C132" s="330"/>
      <c r="D132" s="330"/>
      <c r="E132" s="177" t="s">
        <v>1289</v>
      </c>
      <c r="F132" s="121" t="s">
        <v>274</v>
      </c>
      <c r="G132" s="203" t="s">
        <v>178</v>
      </c>
      <c r="K132" s="335">
        <v>45378</v>
      </c>
      <c r="L132" s="335">
        <v>45401</v>
      </c>
      <c r="M132" s="335">
        <v>45378</v>
      </c>
      <c r="N132" s="335"/>
      <c r="O132" s="130">
        <f t="shared" si="138"/>
        <v>45378</v>
      </c>
      <c r="P132" s="130">
        <f t="shared" si="139"/>
        <v>45401</v>
      </c>
      <c r="Q132" s="121">
        <f t="shared" si="152"/>
        <v>24</v>
      </c>
      <c r="R132" s="125">
        <f t="shared" ca="1" si="153"/>
        <v>70</v>
      </c>
      <c r="S132" s="125">
        <f t="shared" ca="1" si="154"/>
        <v>-46</v>
      </c>
    </row>
    <row r="133" spans="1:21" s="159" customFormat="1" ht="28.8">
      <c r="A133" s="121">
        <v>134</v>
      </c>
      <c r="B133" s="366" t="s">
        <v>264</v>
      </c>
      <c r="C133" s="330"/>
      <c r="D133" s="330"/>
      <c r="E133" s="177" t="s">
        <v>1290</v>
      </c>
      <c r="F133" s="121" t="s">
        <v>274</v>
      </c>
      <c r="G133" s="393" t="s">
        <v>279</v>
      </c>
      <c r="K133" s="335">
        <v>45380</v>
      </c>
      <c r="L133" s="335">
        <v>45383</v>
      </c>
      <c r="M133" s="335">
        <v>45380</v>
      </c>
      <c r="N133" s="335">
        <v>45383</v>
      </c>
      <c r="O133" s="130">
        <f t="shared" si="138"/>
        <v>45380</v>
      </c>
      <c r="P133" s="130">
        <f t="shared" si="139"/>
        <v>45383</v>
      </c>
      <c r="Q133" s="121">
        <f t="shared" si="152"/>
        <v>4</v>
      </c>
      <c r="R133" s="125">
        <f t="shared" ca="1" si="153"/>
        <v>4</v>
      </c>
      <c r="S133" s="125">
        <f t="shared" ca="1" si="154"/>
        <v>0</v>
      </c>
    </row>
    <row r="134" spans="1:21" s="159" customFormat="1" ht="28.8">
      <c r="A134" s="121">
        <v>132</v>
      </c>
      <c r="B134" s="366" t="s">
        <v>264</v>
      </c>
      <c r="C134" s="330"/>
      <c r="D134" s="330"/>
      <c r="E134" s="177" t="s">
        <v>1291</v>
      </c>
      <c r="F134" s="121" t="s">
        <v>274</v>
      </c>
      <c r="G134" s="393" t="s">
        <v>279</v>
      </c>
      <c r="K134" s="335">
        <v>45380</v>
      </c>
      <c r="L134" s="335">
        <v>45380</v>
      </c>
      <c r="M134" s="335">
        <v>45380</v>
      </c>
      <c r="N134" s="335">
        <v>45380</v>
      </c>
      <c r="O134" s="130">
        <f t="shared" si="138"/>
        <v>45380</v>
      </c>
      <c r="P134" s="130">
        <f t="shared" si="139"/>
        <v>45380</v>
      </c>
      <c r="Q134" s="121">
        <f t="shared" si="152"/>
        <v>1</v>
      </c>
      <c r="R134" s="125">
        <f t="shared" ca="1" si="153"/>
        <v>1</v>
      </c>
      <c r="S134" s="125">
        <f t="shared" ca="1" si="154"/>
        <v>0</v>
      </c>
    </row>
    <row r="135" spans="1:21" s="159" customFormat="1" ht="28.8">
      <c r="A135" s="121">
        <v>133</v>
      </c>
      <c r="B135" s="366"/>
      <c r="C135" s="330"/>
      <c r="D135" s="330"/>
      <c r="E135" s="177" t="s">
        <v>1292</v>
      </c>
      <c r="F135" s="121" t="s">
        <v>274</v>
      </c>
      <c r="G135" s="393" t="s">
        <v>279</v>
      </c>
      <c r="K135" s="335">
        <v>45384</v>
      </c>
      <c r="L135" s="335">
        <v>45385</v>
      </c>
      <c r="M135" s="335">
        <v>45384</v>
      </c>
      <c r="N135" s="335">
        <v>45385</v>
      </c>
      <c r="O135" s="130">
        <f t="shared" ref="O135:O140" si="155">IF(M135="",IF(N134="",P134+1,N134+1),M135)</f>
        <v>45384</v>
      </c>
      <c r="P135" s="130">
        <f t="shared" ref="P135:P140" si="156">+O135+Q135-1</f>
        <v>45385</v>
      </c>
      <c r="Q135" s="121">
        <f t="shared" ref="Q135:Q140" si="157">IF(IF(K135="",0,IF(L135="",0,L135-K135))="",0,L135-K135+1)</f>
        <v>2</v>
      </c>
      <c r="R135" s="125">
        <f t="shared" ref="R135:R140" ca="1" si="158">IF(M135="",0,IF(N135="",TODAY()-M135,N135-M135+1))</f>
        <v>2</v>
      </c>
      <c r="S135" s="125">
        <f t="shared" ref="S135:S140" ca="1" si="159">IF(R135=0,0,Q135-R135)</f>
        <v>0</v>
      </c>
    </row>
    <row r="136" spans="1:21" s="159" customFormat="1" ht="28.8">
      <c r="A136" s="121">
        <v>134</v>
      </c>
      <c r="B136" s="366" t="s">
        <v>254</v>
      </c>
      <c r="C136" s="330"/>
      <c r="D136" s="330"/>
      <c r="E136" s="177" t="s">
        <v>1293</v>
      </c>
      <c r="F136" s="121"/>
      <c r="G136" s="393" t="s">
        <v>279</v>
      </c>
      <c r="K136" s="335">
        <v>45390</v>
      </c>
      <c r="L136" s="335">
        <v>45392</v>
      </c>
      <c r="M136" s="335">
        <v>45390</v>
      </c>
      <c r="N136" s="335">
        <v>45393</v>
      </c>
      <c r="O136" s="130">
        <f t="shared" si="155"/>
        <v>45390</v>
      </c>
      <c r="P136" s="130">
        <f t="shared" si="156"/>
        <v>45392</v>
      </c>
      <c r="Q136" s="121">
        <f t="shared" si="157"/>
        <v>3</v>
      </c>
      <c r="R136" s="125">
        <f t="shared" ca="1" si="158"/>
        <v>4</v>
      </c>
      <c r="S136" s="125">
        <f t="shared" ca="1" si="159"/>
        <v>-1</v>
      </c>
    </row>
    <row r="137" spans="1:21" s="159" customFormat="1" ht="14.4">
      <c r="A137" s="121">
        <v>135</v>
      </c>
      <c r="B137" s="366" t="s">
        <v>264</v>
      </c>
      <c r="C137" s="330" t="s">
        <v>1294</v>
      </c>
      <c r="D137" s="330"/>
      <c r="E137" s="177" t="s">
        <v>1295</v>
      </c>
      <c r="F137" s="121" t="s">
        <v>274</v>
      </c>
      <c r="G137" s="203" t="s">
        <v>178</v>
      </c>
      <c r="K137" s="335">
        <v>45404</v>
      </c>
      <c r="L137" s="335">
        <v>45406</v>
      </c>
      <c r="M137" s="335">
        <v>45404</v>
      </c>
      <c r="N137" s="335">
        <v>45409</v>
      </c>
      <c r="O137" s="130">
        <f t="shared" si="155"/>
        <v>45404</v>
      </c>
      <c r="P137" s="130">
        <f t="shared" si="156"/>
        <v>45406</v>
      </c>
      <c r="Q137" s="121">
        <f t="shared" si="157"/>
        <v>3</v>
      </c>
      <c r="R137" s="125">
        <f t="shared" ca="1" si="158"/>
        <v>6</v>
      </c>
      <c r="S137" s="125">
        <f t="shared" ca="1" si="159"/>
        <v>-3</v>
      </c>
    </row>
    <row r="138" spans="1:21" s="159" customFormat="1" ht="14.4">
      <c r="A138" s="121">
        <v>136</v>
      </c>
      <c r="B138" s="366" t="s">
        <v>264</v>
      </c>
      <c r="C138" s="330"/>
      <c r="D138" s="648"/>
      <c r="E138" s="286" t="s">
        <v>1296</v>
      </c>
      <c r="F138" s="649" t="s">
        <v>287</v>
      </c>
      <c r="G138" s="652" t="s">
        <v>270</v>
      </c>
      <c r="H138" s="233"/>
      <c r="I138" s="233"/>
      <c r="J138" s="233"/>
      <c r="K138" s="466">
        <v>45411</v>
      </c>
      <c r="L138" s="466">
        <v>45412</v>
      </c>
      <c r="M138" s="466">
        <v>45411</v>
      </c>
      <c r="N138" s="466">
        <v>45412</v>
      </c>
      <c r="O138" s="163">
        <f t="shared" si="155"/>
        <v>45411</v>
      </c>
      <c r="P138" s="130">
        <f t="shared" si="156"/>
        <v>45412</v>
      </c>
      <c r="Q138" s="121">
        <f t="shared" si="157"/>
        <v>2</v>
      </c>
      <c r="R138" s="125">
        <f t="shared" ca="1" si="158"/>
        <v>2</v>
      </c>
      <c r="S138" s="125">
        <f t="shared" ca="1" si="159"/>
        <v>0</v>
      </c>
    </row>
    <row r="139" spans="1:21" s="159" customFormat="1" ht="28.8">
      <c r="A139" s="121">
        <v>137</v>
      </c>
      <c r="B139" s="597" t="s">
        <v>264</v>
      </c>
      <c r="C139" s="306" t="s">
        <v>160</v>
      </c>
      <c r="D139" s="304" t="s">
        <v>160</v>
      </c>
      <c r="E139" s="304" t="s">
        <v>1297</v>
      </c>
      <c r="F139" s="704" t="s">
        <v>269</v>
      </c>
      <c r="G139" s="719" t="s">
        <v>279</v>
      </c>
      <c r="H139" s="233"/>
      <c r="I139" s="233"/>
      <c r="J139" s="233"/>
      <c r="K139" s="466">
        <v>45418</v>
      </c>
      <c r="L139" s="466">
        <v>45419</v>
      </c>
      <c r="M139" s="466">
        <v>45418</v>
      </c>
      <c r="N139" s="466">
        <v>45419</v>
      </c>
      <c r="O139" s="163">
        <f t="shared" si="155"/>
        <v>45418</v>
      </c>
      <c r="P139" s="236">
        <f t="shared" si="156"/>
        <v>45419</v>
      </c>
      <c r="Q139" s="131">
        <f t="shared" si="157"/>
        <v>2</v>
      </c>
      <c r="R139" s="136">
        <f t="shared" ca="1" si="158"/>
        <v>2</v>
      </c>
      <c r="S139" s="136">
        <f t="shared" ca="1" si="159"/>
        <v>0</v>
      </c>
      <c r="T139" s="233"/>
    </row>
    <row r="140" spans="1:21" ht="28.8">
      <c r="A140" s="121">
        <v>138</v>
      </c>
      <c r="B140" s="597" t="s">
        <v>264</v>
      </c>
      <c r="C140" s="465"/>
      <c r="E140" s="174" t="s">
        <v>1141</v>
      </c>
      <c r="F140" s="238" t="s">
        <v>269</v>
      </c>
      <c r="G140" s="393" t="s">
        <v>279</v>
      </c>
      <c r="K140" s="335">
        <v>45420</v>
      </c>
      <c r="L140" s="335">
        <v>45421</v>
      </c>
      <c r="M140" s="335">
        <v>45420</v>
      </c>
      <c r="N140" s="335">
        <v>45421</v>
      </c>
      <c r="O140" s="130">
        <f t="shared" si="155"/>
        <v>45420</v>
      </c>
      <c r="P140" s="130">
        <f t="shared" si="156"/>
        <v>45421</v>
      </c>
      <c r="Q140" s="121">
        <f t="shared" si="157"/>
        <v>2</v>
      </c>
      <c r="R140" s="125">
        <f t="shared" ca="1" si="158"/>
        <v>2</v>
      </c>
      <c r="S140" s="125">
        <f t="shared" ca="1" si="159"/>
        <v>0</v>
      </c>
      <c r="U140" s="170"/>
    </row>
    <row r="141" spans="1:21" ht="15" customHeight="1">
      <c r="A141" s="121">
        <v>139</v>
      </c>
      <c r="B141" s="771" t="s">
        <v>264</v>
      </c>
      <c r="C141" s="483"/>
      <c r="D141" s="131"/>
      <c r="E141" s="304" t="s">
        <v>1298</v>
      </c>
      <c r="F141" s="131" t="s">
        <v>274</v>
      </c>
      <c r="G141" s="232" t="s">
        <v>178</v>
      </c>
      <c r="H141" s="131"/>
      <c r="I141" s="131"/>
      <c r="J141" s="131"/>
      <c r="K141" s="466">
        <v>45422</v>
      </c>
      <c r="L141" s="466">
        <v>45427</v>
      </c>
      <c r="M141" s="466">
        <v>45570</v>
      </c>
      <c r="N141" s="482">
        <v>45428</v>
      </c>
      <c r="O141" s="163">
        <f t="shared" ref="O141:O142" si="160">IF(M141="",IF(N140="",P140+1,N140+1),M141)</f>
        <v>45570</v>
      </c>
      <c r="P141" s="163">
        <f t="shared" ref="P141:P142" si="161">+O141+Q141-1</f>
        <v>45575</v>
      </c>
      <c r="Q141" s="131">
        <f t="shared" ref="Q141:Q142" si="162">IF(IF(K141="",0,IF(L141="",0,L141-K141))="",0,L141-K141+1)</f>
        <v>6</v>
      </c>
      <c r="R141" s="125">
        <f t="shared" ref="R141:R142" ca="1" si="163">IF(M141="",0,IF(N141="",TODAY()-M141,N141-M141+1))</f>
        <v>-141</v>
      </c>
      <c r="S141" s="125">
        <f t="shared" ref="S141:S142" ca="1" si="164">IF(R141=0,0,Q141-R141)</f>
        <v>147</v>
      </c>
      <c r="U141" s="170"/>
    </row>
    <row r="142" spans="1:21" ht="38.25" customHeight="1">
      <c r="A142" s="465">
        <v>140</v>
      </c>
      <c r="B142" s="597" t="s">
        <v>264</v>
      </c>
      <c r="E142" s="197" t="s">
        <v>1299</v>
      </c>
      <c r="F142" s="218" t="s">
        <v>277</v>
      </c>
      <c r="G142" s="203" t="s">
        <v>178</v>
      </c>
      <c r="K142" s="334">
        <v>45428</v>
      </c>
      <c r="L142" s="335">
        <v>45429</v>
      </c>
      <c r="M142" s="334">
        <v>45428</v>
      </c>
      <c r="N142" s="335">
        <v>45429</v>
      </c>
      <c r="O142" s="130">
        <f t="shared" si="160"/>
        <v>45428</v>
      </c>
      <c r="P142" s="130">
        <f t="shared" si="161"/>
        <v>45429</v>
      </c>
      <c r="Q142" s="121">
        <f t="shared" si="162"/>
        <v>2</v>
      </c>
      <c r="R142" s="680">
        <f t="shared" ca="1" si="163"/>
        <v>2</v>
      </c>
      <c r="S142" s="125">
        <f t="shared" ca="1" si="164"/>
        <v>0</v>
      </c>
      <c r="U142" s="170"/>
    </row>
    <row r="143" spans="1:21" ht="19.5" customHeight="1">
      <c r="A143" s="465">
        <v>141</v>
      </c>
      <c r="B143" s="366" t="s">
        <v>254</v>
      </c>
      <c r="E143" s="174" t="s">
        <v>1300</v>
      </c>
      <c r="F143" s="121" t="s">
        <v>274</v>
      </c>
      <c r="G143" s="393" t="s">
        <v>279</v>
      </c>
      <c r="K143" s="335">
        <v>45432</v>
      </c>
      <c r="L143" s="335">
        <v>45437</v>
      </c>
      <c r="M143" s="335">
        <v>45432</v>
      </c>
      <c r="N143" s="464">
        <v>45437</v>
      </c>
      <c r="O143" s="130"/>
      <c r="P143" s="130"/>
      <c r="R143" s="680"/>
      <c r="S143" s="125"/>
      <c r="U143" s="170"/>
    </row>
    <row r="144" spans="1:21" ht="18.75" customHeight="1">
      <c r="A144" s="465">
        <v>142</v>
      </c>
      <c r="B144" s="218" t="s">
        <v>246</v>
      </c>
      <c r="E144" s="174" t="s">
        <v>1301</v>
      </c>
      <c r="F144" s="121" t="s">
        <v>274</v>
      </c>
      <c r="G144" s="393" t="s">
        <v>279</v>
      </c>
      <c r="K144" s="335">
        <v>45439</v>
      </c>
      <c r="L144" s="335">
        <v>45441</v>
      </c>
      <c r="M144" s="335">
        <v>45439</v>
      </c>
      <c r="N144" s="335">
        <v>45442</v>
      </c>
      <c r="O144" s="130"/>
      <c r="P144" s="130"/>
      <c r="R144" s="680"/>
      <c r="S144" s="125"/>
      <c r="U144" s="170"/>
    </row>
    <row r="145" spans="1:21" ht="42" customHeight="1">
      <c r="A145" s="290">
        <v>143</v>
      </c>
      <c r="B145" s="218" t="s">
        <v>246</v>
      </c>
      <c r="E145" s="177" t="s">
        <v>1302</v>
      </c>
      <c r="F145" s="121" t="s">
        <v>274</v>
      </c>
      <c r="G145" s="348" t="s">
        <v>276</v>
      </c>
      <c r="K145" s="335">
        <v>45443</v>
      </c>
      <c r="L145" s="335">
        <v>45446</v>
      </c>
      <c r="M145" s="335">
        <v>45443</v>
      </c>
      <c r="N145" s="335"/>
      <c r="O145" s="130"/>
      <c r="P145" s="130"/>
      <c r="R145" s="680"/>
      <c r="S145" s="125"/>
      <c r="U145" s="170"/>
    </row>
    <row r="146" spans="1:21" ht="14.4">
      <c r="A146" s="465"/>
      <c r="B146" s="218" t="s">
        <v>264</v>
      </c>
      <c r="C146" s="218"/>
      <c r="D146" s="218"/>
      <c r="E146" s="122" t="s">
        <v>1303</v>
      </c>
      <c r="F146" s="122" t="s">
        <v>400</v>
      </c>
      <c r="G146" s="341" t="s">
        <v>291</v>
      </c>
      <c r="L146" s="337"/>
      <c r="R146" s="170"/>
      <c r="U146" s="170"/>
    </row>
    <row r="147" spans="1:21" ht="14.4">
      <c r="A147" s="290"/>
      <c r="E147" s="197"/>
      <c r="F147" s="122"/>
      <c r="G147" s="122"/>
      <c r="L147" s="337"/>
      <c r="R147" s="170"/>
      <c r="U147" s="170"/>
    </row>
    <row r="148" spans="1:21" ht="14.4">
      <c r="A148" s="290"/>
      <c r="E148" s="122"/>
      <c r="F148" s="122"/>
      <c r="G148" s="122"/>
      <c r="L148" s="337"/>
      <c r="R148" s="170"/>
      <c r="U148" s="170"/>
    </row>
    <row r="149" spans="1:21" ht="14.4">
      <c r="A149" s="290"/>
      <c r="E149" s="122"/>
      <c r="F149" s="122"/>
      <c r="G149" s="122"/>
      <c r="L149" s="337"/>
      <c r="R149" s="170"/>
      <c r="U149" s="170"/>
    </row>
    <row r="150" spans="1:21" ht="14.4">
      <c r="A150" s="290"/>
      <c r="E150" s="122"/>
      <c r="F150" s="122"/>
      <c r="G150" s="122"/>
      <c r="L150" s="337"/>
      <c r="R150" s="170"/>
      <c r="U150" s="170"/>
    </row>
    <row r="151" spans="1:21" ht="14.4">
      <c r="A151" s="290"/>
      <c r="E151" s="122"/>
      <c r="F151" s="122"/>
      <c r="G151" s="122"/>
      <c r="L151" s="337"/>
      <c r="R151" s="170"/>
      <c r="U151" s="170"/>
    </row>
    <row r="152" spans="1:21" ht="14.4">
      <c r="A152" s="290"/>
      <c r="E152" s="122"/>
      <c r="F152" s="122"/>
      <c r="G152" s="122"/>
      <c r="L152" s="337"/>
      <c r="R152" s="170"/>
      <c r="U152" s="170"/>
    </row>
    <row r="153" spans="1:21" ht="14.4">
      <c r="A153" s="290"/>
      <c r="E153" s="122"/>
      <c r="F153" s="122"/>
      <c r="G153" s="122"/>
      <c r="L153" s="337"/>
      <c r="R153" s="170"/>
      <c r="U153" s="170"/>
    </row>
    <row r="154" spans="1:21" ht="14.4">
      <c r="A154" s="290"/>
      <c r="E154" s="122"/>
      <c r="F154" s="122"/>
      <c r="G154" s="122"/>
      <c r="L154" s="337"/>
      <c r="R154" s="170"/>
      <c r="U154" s="170"/>
    </row>
    <row r="155" spans="1:21" ht="14.4">
      <c r="A155" s="248"/>
      <c r="B155" s="255"/>
      <c r="C155" s="645"/>
      <c r="D155" s="255"/>
      <c r="E155" s="650"/>
      <c r="F155" s="650"/>
      <c r="G155" s="650"/>
      <c r="H155" s="255"/>
      <c r="I155" s="255"/>
      <c r="J155" s="255"/>
      <c r="K155" s="255"/>
      <c r="L155" s="653"/>
      <c r="M155" s="255"/>
      <c r="N155" s="255"/>
      <c r="O155" s="255"/>
      <c r="P155" s="255"/>
      <c r="Q155" s="255"/>
      <c r="U155" s="170"/>
    </row>
    <row r="156" spans="1:21" ht="14.4">
      <c r="A156" s="248"/>
      <c r="C156" s="465"/>
      <c r="E156" s="122"/>
      <c r="F156" s="122"/>
      <c r="G156" s="122"/>
      <c r="L156" s="337"/>
      <c r="U156" s="170"/>
    </row>
    <row r="157" spans="1:21" ht="14.4">
      <c r="A157" s="248"/>
      <c r="C157" s="465"/>
      <c r="E157" s="122"/>
      <c r="F157" s="122"/>
      <c r="G157" s="122"/>
      <c r="L157" s="337"/>
      <c r="U157" s="170"/>
    </row>
    <row r="158" spans="1:21" ht="14.4">
      <c r="A158" s="248"/>
      <c r="C158" s="465"/>
      <c r="E158" s="122"/>
      <c r="F158" s="122"/>
      <c r="G158" s="122"/>
      <c r="L158" s="337"/>
      <c r="U158" s="170"/>
    </row>
    <row r="159" spans="1:21" ht="14.4">
      <c r="A159" s="248"/>
      <c r="C159" s="465"/>
      <c r="E159" s="122"/>
      <c r="F159" s="122"/>
      <c r="G159" s="122"/>
      <c r="L159" s="337"/>
      <c r="U159" s="170"/>
    </row>
    <row r="160" spans="1:21" ht="14.4">
      <c r="A160" s="248"/>
      <c r="D160" s="255"/>
      <c r="E160" s="650"/>
      <c r="F160" s="650"/>
      <c r="G160" s="650"/>
      <c r="H160" s="255"/>
      <c r="I160" s="255"/>
      <c r="J160" s="255"/>
      <c r="K160" s="255"/>
      <c r="L160" s="653"/>
      <c r="M160" s="255"/>
      <c r="N160" s="255"/>
      <c r="O160" s="255"/>
      <c r="P160" s="255"/>
      <c r="Q160" s="255"/>
      <c r="R160" s="255"/>
      <c r="S160" s="255"/>
      <c r="T160" s="255"/>
    </row>
    <row r="161" spans="1:12" ht="14.4">
      <c r="A161" s="248"/>
      <c r="E161" s="122"/>
      <c r="F161" s="122"/>
      <c r="G161" s="122"/>
      <c r="L161" s="337"/>
    </row>
    <row r="162" spans="1:12" ht="14.4">
      <c r="A162" s="248"/>
      <c r="E162" s="122"/>
      <c r="F162" s="122"/>
      <c r="G162" s="122"/>
      <c r="L162" s="337"/>
    </row>
    <row r="163" spans="1:12" ht="14.4">
      <c r="A163" s="248"/>
      <c r="E163" s="122"/>
      <c r="F163" s="122"/>
      <c r="G163" s="122"/>
      <c r="L163" s="337"/>
    </row>
    <row r="164" spans="1:12" ht="14.4">
      <c r="A164" s="248"/>
      <c r="E164" s="122"/>
      <c r="F164" s="122"/>
      <c r="G164" s="122"/>
      <c r="L164" s="337"/>
    </row>
    <row r="165" spans="1:12" ht="14.4">
      <c r="A165" s="248"/>
      <c r="E165" s="122"/>
      <c r="F165" s="122"/>
      <c r="G165" s="122"/>
      <c r="L165" s="337"/>
    </row>
    <row r="166" spans="1:12" ht="14.4">
      <c r="A166" s="248"/>
      <c r="E166" s="122"/>
      <c r="F166" s="122"/>
      <c r="G166" s="122"/>
      <c r="L166" s="337"/>
    </row>
    <row r="167" spans="1:12" ht="14.4">
      <c r="A167" s="248"/>
      <c r="E167" s="122"/>
      <c r="F167" s="122"/>
      <c r="G167" s="122"/>
      <c r="L167" s="337"/>
    </row>
    <row r="168" spans="1:12" ht="14.4">
      <c r="E168" s="122"/>
      <c r="F168" s="122"/>
      <c r="G168" s="122"/>
      <c r="L168" s="337"/>
    </row>
    <row r="169" spans="1:12" ht="14.4">
      <c r="E169" s="122"/>
      <c r="F169" s="122"/>
      <c r="G169" s="122"/>
      <c r="L169" s="337"/>
    </row>
    <row r="170" spans="1:12" ht="14.4">
      <c r="E170" s="122"/>
      <c r="F170" s="122"/>
      <c r="G170" s="122"/>
      <c r="L170" s="337"/>
    </row>
    <row r="171" spans="1:12" ht="14.4">
      <c r="E171" s="122"/>
      <c r="F171" s="122"/>
      <c r="G171" s="122"/>
      <c r="L171" s="337"/>
    </row>
    <row r="172" spans="1:12" ht="14.4">
      <c r="E172" s="122"/>
      <c r="F172" s="122"/>
      <c r="G172" s="122"/>
      <c r="L172" s="337"/>
    </row>
    <row r="173" spans="1:12" ht="14.4">
      <c r="E173" s="122"/>
      <c r="F173" s="122"/>
      <c r="G173" s="122"/>
      <c r="L173" s="337"/>
    </row>
    <row r="174" spans="1:12" ht="14.4">
      <c r="E174" s="122"/>
      <c r="F174" s="122"/>
      <c r="G174" s="122"/>
      <c r="L174" s="337"/>
    </row>
    <row r="175" spans="1:12" ht="14.4">
      <c r="E175" s="122"/>
      <c r="F175" s="122"/>
      <c r="G175" s="122"/>
      <c r="L175" s="337"/>
    </row>
    <row r="176" spans="1:12" ht="14.4">
      <c r="E176" s="122"/>
      <c r="F176" s="122"/>
      <c r="G176" s="122"/>
      <c r="L176" s="337"/>
    </row>
    <row r="177" spans="5:12" ht="14.4">
      <c r="E177" s="122"/>
      <c r="F177" s="122"/>
      <c r="G177" s="122"/>
      <c r="L177" s="337"/>
    </row>
    <row r="178" spans="5:12" ht="14.4">
      <c r="E178" s="122"/>
      <c r="F178" s="122"/>
      <c r="G178" s="122"/>
      <c r="L178" s="337"/>
    </row>
    <row r="179" spans="5:12" ht="14.4">
      <c r="E179" s="122"/>
      <c r="F179" s="122"/>
      <c r="G179" s="122"/>
      <c r="L179" s="337"/>
    </row>
    <row r="180" spans="5:12" ht="14.4">
      <c r="E180" s="122"/>
      <c r="F180" s="122"/>
      <c r="G180" s="122"/>
      <c r="L180" s="337"/>
    </row>
    <row r="181" spans="5:12" ht="14.4">
      <c r="E181" s="122"/>
      <c r="F181" s="122"/>
      <c r="G181" s="122"/>
      <c r="L181" s="337"/>
    </row>
    <row r="182" spans="5:12" ht="14.4">
      <c r="E182" s="122"/>
      <c r="F182" s="122"/>
      <c r="G182" s="122"/>
      <c r="L182" s="337"/>
    </row>
    <row r="183" spans="5:12" ht="14.4">
      <c r="E183" s="122"/>
      <c r="F183" s="122"/>
      <c r="G183" s="122"/>
      <c r="L183" s="337"/>
    </row>
    <row r="184" spans="5:12" ht="14.4">
      <c r="E184" s="122"/>
      <c r="F184" s="122"/>
      <c r="G184" s="122"/>
      <c r="L184" s="337"/>
    </row>
    <row r="185" spans="5:12" ht="14.4">
      <c r="E185" s="122"/>
      <c r="F185" s="122"/>
      <c r="G185" s="122"/>
      <c r="L185" s="337"/>
    </row>
    <row r="186" spans="5:12" ht="14.4">
      <c r="E186" s="122"/>
      <c r="F186" s="122"/>
      <c r="G186" s="122"/>
      <c r="L186" s="337"/>
    </row>
    <row r="187" spans="5:12" ht="14.4">
      <c r="E187" s="122"/>
      <c r="F187" s="122"/>
      <c r="G187" s="122"/>
      <c r="L187" s="337"/>
    </row>
    <row r="188" spans="5:12" ht="14.4">
      <c r="E188" s="122"/>
      <c r="F188" s="122"/>
      <c r="G188" s="122"/>
      <c r="L188" s="337"/>
    </row>
    <row r="189" spans="5:12" ht="14.4">
      <c r="E189" s="122"/>
      <c r="F189" s="122"/>
      <c r="G189" s="122"/>
      <c r="L189" s="337"/>
    </row>
    <row r="190" spans="5:12" ht="14.4">
      <c r="E190" s="122"/>
      <c r="F190" s="122"/>
      <c r="G190" s="122"/>
      <c r="L190" s="337"/>
    </row>
    <row r="191" spans="5:12" ht="14.4">
      <c r="E191" s="122"/>
      <c r="F191" s="122"/>
      <c r="G191" s="122"/>
      <c r="L191" s="337"/>
    </row>
    <row r="192" spans="5:12" ht="14.4">
      <c r="E192" s="122"/>
      <c r="F192" s="122"/>
      <c r="G192" s="122"/>
      <c r="L192" s="337"/>
    </row>
    <row r="193" spans="5:12" ht="14.4">
      <c r="E193" s="122"/>
      <c r="F193" s="122"/>
      <c r="G193" s="122"/>
      <c r="L193" s="337"/>
    </row>
    <row r="194" spans="5:12" ht="14.4">
      <c r="E194" s="122"/>
      <c r="F194" s="122"/>
      <c r="G194" s="122"/>
      <c r="L194" s="337"/>
    </row>
    <row r="195" spans="5:12" ht="14.4">
      <c r="E195" s="122"/>
      <c r="F195" s="122"/>
      <c r="G195" s="122"/>
      <c r="L195" s="337"/>
    </row>
    <row r="196" spans="5:12" ht="14.4">
      <c r="E196" s="122"/>
      <c r="F196" s="122"/>
      <c r="G196" s="122"/>
      <c r="L196" s="337"/>
    </row>
    <row r="197" spans="5:12" ht="14.4">
      <c r="E197" s="122"/>
      <c r="F197" s="122"/>
      <c r="G197" s="122"/>
      <c r="L197" s="337"/>
    </row>
    <row r="198" spans="5:12" ht="14.4">
      <c r="E198" s="122"/>
      <c r="F198" s="122"/>
      <c r="G198" s="122"/>
      <c r="L198" s="337"/>
    </row>
    <row r="199" spans="5:12" ht="14.4">
      <c r="E199" s="122"/>
      <c r="F199" s="122"/>
      <c r="G199" s="122"/>
      <c r="L199" s="337"/>
    </row>
    <row r="200" spans="5:12" ht="14.4">
      <c r="E200" s="122"/>
      <c r="F200" s="122"/>
      <c r="G200" s="122"/>
      <c r="L200" s="337"/>
    </row>
    <row r="201" spans="5:12" ht="14.4">
      <c r="E201" s="122"/>
      <c r="F201" s="122"/>
      <c r="G201" s="122"/>
      <c r="L201" s="337"/>
    </row>
    <row r="202" spans="5:12" ht="14.4">
      <c r="E202" s="122"/>
      <c r="F202" s="122"/>
      <c r="G202" s="122"/>
      <c r="L202" s="337"/>
    </row>
    <row r="203" spans="5:12" ht="14.4">
      <c r="E203" s="122"/>
      <c r="F203" s="122"/>
      <c r="G203" s="122"/>
      <c r="L203" s="337"/>
    </row>
    <row r="204" spans="5:12" ht="14.4">
      <c r="E204" s="122"/>
      <c r="F204" s="122"/>
      <c r="G204" s="122"/>
      <c r="L204" s="337"/>
    </row>
    <row r="205" spans="5:12" ht="14.4">
      <c r="E205" s="122"/>
      <c r="F205" s="122"/>
      <c r="G205" s="122"/>
      <c r="L205" s="337"/>
    </row>
    <row r="206" spans="5:12" ht="14.4">
      <c r="E206" s="122"/>
      <c r="F206" s="122"/>
      <c r="G206" s="122"/>
      <c r="L206" s="337"/>
    </row>
    <row r="207" spans="5:12" ht="14.4">
      <c r="E207" s="122"/>
      <c r="F207" s="122"/>
      <c r="G207" s="122"/>
      <c r="L207" s="337"/>
    </row>
    <row r="208" spans="5:12" ht="14.4">
      <c r="E208" s="122"/>
      <c r="F208" s="122"/>
      <c r="G208" s="122"/>
      <c r="L208" s="337"/>
    </row>
    <row r="209" spans="5:12" ht="14.4">
      <c r="E209" s="122"/>
      <c r="F209" s="122"/>
      <c r="G209" s="122"/>
      <c r="L209" s="337"/>
    </row>
    <row r="210" spans="5:12" ht="14.4">
      <c r="E210" s="122"/>
      <c r="F210" s="122"/>
      <c r="G210" s="122"/>
      <c r="L210" s="337"/>
    </row>
    <row r="211" spans="5:12" ht="14.4">
      <c r="E211" s="122"/>
      <c r="F211" s="122"/>
      <c r="G211" s="122"/>
      <c r="L211" s="337"/>
    </row>
    <row r="212" spans="5:12" ht="14.4">
      <c r="E212" s="122"/>
      <c r="F212" s="122"/>
      <c r="G212" s="122"/>
      <c r="L212" s="337"/>
    </row>
    <row r="213" spans="5:12" ht="14.4">
      <c r="E213" s="122"/>
      <c r="F213" s="122"/>
      <c r="G213" s="122"/>
      <c r="L213" s="337"/>
    </row>
    <row r="214" spans="5:12" ht="14.4">
      <c r="E214" s="122"/>
      <c r="F214" s="122"/>
      <c r="G214" s="122"/>
      <c r="L214" s="337"/>
    </row>
    <row r="215" spans="5:12" ht="14.4">
      <c r="E215" s="122"/>
      <c r="F215" s="122"/>
      <c r="G215" s="122"/>
      <c r="L215" s="337"/>
    </row>
    <row r="216" spans="5:12" ht="14.4">
      <c r="E216" s="122"/>
      <c r="F216" s="122"/>
      <c r="G216" s="122"/>
      <c r="L216" s="337"/>
    </row>
    <row r="217" spans="5:12" ht="14.4">
      <c r="E217" s="122"/>
      <c r="F217" s="122"/>
      <c r="G217" s="122"/>
      <c r="L217" s="337"/>
    </row>
    <row r="218" spans="5:12" ht="14.4">
      <c r="E218" s="122"/>
      <c r="F218" s="122"/>
      <c r="G218" s="122"/>
      <c r="L218" s="337"/>
    </row>
    <row r="219" spans="5:12" ht="14.4">
      <c r="E219" s="122"/>
      <c r="F219" s="122"/>
      <c r="G219" s="122"/>
      <c r="L219" s="337"/>
    </row>
    <row r="220" spans="5:12" ht="14.4">
      <c r="E220" s="122"/>
      <c r="F220" s="122"/>
      <c r="G220" s="122"/>
      <c r="L220" s="337"/>
    </row>
    <row r="221" spans="5:12" ht="14.4">
      <c r="E221" s="122"/>
      <c r="F221" s="122"/>
      <c r="G221" s="122"/>
      <c r="L221" s="337"/>
    </row>
    <row r="222" spans="5:12" ht="14.4">
      <c r="E222" s="122"/>
      <c r="F222" s="122"/>
      <c r="G222" s="122"/>
      <c r="L222" s="337"/>
    </row>
    <row r="223" spans="5:12" ht="14.4">
      <c r="E223" s="122"/>
      <c r="F223" s="122"/>
      <c r="G223" s="122"/>
      <c r="L223" s="337"/>
    </row>
    <row r="224" spans="5:12" ht="14.4">
      <c r="E224" s="122"/>
      <c r="F224" s="122"/>
      <c r="G224" s="122"/>
      <c r="L224" s="337"/>
    </row>
    <row r="225" spans="5:12" ht="14.4">
      <c r="E225" s="122"/>
      <c r="F225" s="122"/>
      <c r="G225" s="122"/>
      <c r="L225" s="337"/>
    </row>
    <row r="226" spans="5:12" ht="14.4">
      <c r="E226" s="122"/>
      <c r="F226" s="122"/>
      <c r="G226" s="122"/>
      <c r="L226" s="337"/>
    </row>
    <row r="227" spans="5:12" ht="14.4">
      <c r="E227" s="122"/>
      <c r="F227" s="122"/>
      <c r="G227" s="122"/>
      <c r="L227" s="337"/>
    </row>
    <row r="228" spans="5:12" ht="14.4">
      <c r="E228" s="122"/>
      <c r="F228" s="122"/>
      <c r="G228" s="122"/>
      <c r="L228" s="337"/>
    </row>
    <row r="229" spans="5:12" ht="14.4">
      <c r="E229" s="122"/>
      <c r="F229" s="122"/>
      <c r="G229" s="122"/>
      <c r="L229" s="337"/>
    </row>
    <row r="230" spans="5:12" ht="14.4">
      <c r="E230" s="122"/>
      <c r="F230" s="122"/>
      <c r="G230" s="122"/>
      <c r="L230" s="337"/>
    </row>
    <row r="231" spans="5:12" ht="14.4">
      <c r="E231" s="122"/>
      <c r="F231" s="122"/>
      <c r="G231" s="122"/>
      <c r="L231" s="337"/>
    </row>
    <row r="232" spans="5:12" ht="14.4">
      <c r="E232" s="122"/>
      <c r="F232" s="122"/>
      <c r="G232" s="122"/>
      <c r="L232" s="337"/>
    </row>
    <row r="233" spans="5:12" ht="14.4">
      <c r="E233" s="122"/>
      <c r="F233" s="122"/>
      <c r="G233" s="122"/>
      <c r="L233" s="337"/>
    </row>
    <row r="234" spans="5:12" ht="14.4">
      <c r="E234" s="122"/>
      <c r="F234" s="122"/>
      <c r="G234" s="122"/>
      <c r="L234" s="337"/>
    </row>
    <row r="235" spans="5:12" ht="14.4">
      <c r="E235" s="122"/>
      <c r="F235" s="122"/>
      <c r="G235" s="122"/>
      <c r="L235" s="337"/>
    </row>
    <row r="236" spans="5:12" ht="14.4">
      <c r="E236" s="122"/>
      <c r="F236" s="122"/>
      <c r="G236" s="122"/>
      <c r="L236" s="337"/>
    </row>
    <row r="237" spans="5:12" ht="14.4">
      <c r="E237" s="122"/>
      <c r="F237" s="122"/>
      <c r="G237" s="122"/>
      <c r="L237" s="337"/>
    </row>
    <row r="238" spans="5:12" ht="14.4">
      <c r="E238" s="122"/>
      <c r="F238" s="122"/>
      <c r="G238" s="122"/>
      <c r="L238" s="337"/>
    </row>
    <row r="239" spans="5:12" ht="14.4">
      <c r="E239" s="122"/>
      <c r="F239" s="122"/>
      <c r="G239" s="122"/>
      <c r="L239" s="337"/>
    </row>
    <row r="240" spans="5:12" ht="14.4">
      <c r="E240" s="122"/>
      <c r="F240" s="122"/>
      <c r="G240" s="122"/>
      <c r="L240" s="337"/>
    </row>
    <row r="241" spans="5:12" ht="14.4">
      <c r="E241" s="122"/>
      <c r="F241" s="122"/>
      <c r="G241" s="122"/>
      <c r="L241" s="337"/>
    </row>
    <row r="242" spans="5:12" ht="14.4">
      <c r="E242" s="122"/>
      <c r="F242" s="122"/>
      <c r="G242" s="122"/>
      <c r="L242" s="337"/>
    </row>
    <row r="243" spans="5:12" ht="14.4">
      <c r="E243" s="122"/>
      <c r="F243" s="122"/>
      <c r="G243" s="122"/>
      <c r="L243" s="337"/>
    </row>
    <row r="244" spans="5:12" ht="14.4">
      <c r="E244" s="122"/>
      <c r="F244" s="122"/>
      <c r="G244" s="122"/>
      <c r="L244" s="337"/>
    </row>
    <row r="245" spans="5:12" ht="14.4">
      <c r="E245" s="122"/>
      <c r="F245" s="122"/>
      <c r="G245" s="122"/>
      <c r="L245" s="337"/>
    </row>
    <row r="246" spans="5:12" ht="14.4">
      <c r="E246" s="122"/>
      <c r="F246" s="122"/>
      <c r="G246" s="122"/>
      <c r="L246" s="337"/>
    </row>
    <row r="247" spans="5:12" ht="14.4">
      <c r="E247" s="122"/>
      <c r="F247" s="122"/>
      <c r="G247" s="122"/>
      <c r="L247" s="337"/>
    </row>
    <row r="248" spans="5:12" ht="14.4">
      <c r="E248" s="122"/>
      <c r="F248" s="122"/>
      <c r="G248" s="122"/>
      <c r="L248" s="337"/>
    </row>
    <row r="249" spans="5:12" ht="14.4">
      <c r="E249" s="122"/>
      <c r="F249" s="122"/>
      <c r="G249" s="122"/>
      <c r="L249" s="337"/>
    </row>
    <row r="250" spans="5:12" ht="14.4">
      <c r="E250" s="122"/>
      <c r="F250" s="122"/>
      <c r="G250" s="122"/>
      <c r="L250" s="337"/>
    </row>
    <row r="251" spans="5:12" ht="14.4">
      <c r="E251" s="122"/>
      <c r="F251" s="122"/>
      <c r="G251" s="122"/>
      <c r="L251" s="337"/>
    </row>
    <row r="252" spans="5:12" ht="14.4">
      <c r="E252" s="122"/>
      <c r="F252" s="122"/>
      <c r="G252" s="122"/>
      <c r="L252" s="337"/>
    </row>
    <row r="253" spans="5:12" ht="14.4">
      <c r="E253" s="122"/>
      <c r="F253" s="122"/>
      <c r="G253" s="122"/>
      <c r="L253" s="337"/>
    </row>
    <row r="254" spans="5:12" ht="14.4">
      <c r="E254" s="122"/>
      <c r="F254" s="122"/>
      <c r="G254" s="122"/>
      <c r="L254" s="337"/>
    </row>
    <row r="255" spans="5:12" ht="14.4">
      <c r="E255" s="122"/>
      <c r="F255" s="122"/>
      <c r="G255" s="122"/>
      <c r="L255" s="337"/>
    </row>
    <row r="256" spans="5:12" ht="14.4">
      <c r="E256" s="122"/>
      <c r="F256" s="122"/>
      <c r="G256" s="122"/>
      <c r="L256" s="337"/>
    </row>
    <row r="257" spans="5:12" ht="14.4">
      <c r="E257" s="122"/>
      <c r="F257" s="122"/>
      <c r="G257" s="122"/>
      <c r="L257" s="337"/>
    </row>
    <row r="258" spans="5:12" ht="14.4">
      <c r="E258" s="122"/>
      <c r="F258" s="122"/>
      <c r="G258" s="122"/>
      <c r="L258" s="337"/>
    </row>
    <row r="259" spans="5:12" ht="14.4">
      <c r="E259" s="122"/>
      <c r="F259" s="122"/>
      <c r="G259" s="122"/>
      <c r="L259" s="337"/>
    </row>
    <row r="260" spans="5:12" ht="14.4">
      <c r="E260" s="122"/>
      <c r="F260" s="122"/>
      <c r="G260" s="122"/>
      <c r="L260" s="337"/>
    </row>
    <row r="261" spans="5:12" ht="14.4">
      <c r="E261" s="122"/>
      <c r="F261" s="122"/>
      <c r="G261" s="122"/>
      <c r="L261" s="337"/>
    </row>
    <row r="262" spans="5:12" ht="14.4">
      <c r="E262" s="122"/>
      <c r="F262" s="122"/>
      <c r="G262" s="122"/>
      <c r="L262" s="337"/>
    </row>
    <row r="263" spans="5:12" ht="14.4">
      <c r="E263" s="122"/>
      <c r="F263" s="122"/>
      <c r="G263" s="122"/>
      <c r="L263" s="337"/>
    </row>
    <row r="264" spans="5:12" ht="14.4">
      <c r="E264" s="122"/>
      <c r="F264" s="122"/>
      <c r="G264" s="122"/>
      <c r="L264" s="337"/>
    </row>
    <row r="265" spans="5:12" ht="14.4">
      <c r="E265" s="122"/>
      <c r="F265" s="122"/>
      <c r="G265" s="122"/>
      <c r="L265" s="337"/>
    </row>
    <row r="266" spans="5:12" ht="14.4">
      <c r="E266" s="122"/>
      <c r="F266" s="122"/>
      <c r="G266" s="122"/>
      <c r="L266" s="337"/>
    </row>
    <row r="267" spans="5:12" ht="14.4">
      <c r="E267" s="122"/>
      <c r="F267" s="122"/>
      <c r="G267" s="122"/>
      <c r="L267" s="337"/>
    </row>
    <row r="268" spans="5:12" ht="14.4">
      <c r="E268" s="122"/>
      <c r="F268" s="122"/>
      <c r="G268" s="122"/>
      <c r="L268" s="337"/>
    </row>
    <row r="269" spans="5:12" ht="14.4">
      <c r="E269" s="122"/>
      <c r="F269" s="122"/>
      <c r="G269" s="122"/>
      <c r="L269" s="337"/>
    </row>
    <row r="270" spans="5:12" ht="14.4">
      <c r="E270" s="122"/>
      <c r="F270" s="122"/>
      <c r="G270" s="122"/>
      <c r="L270" s="337"/>
    </row>
    <row r="271" spans="5:12" ht="14.4">
      <c r="E271" s="122"/>
      <c r="F271" s="122"/>
      <c r="G271" s="122"/>
      <c r="L271" s="337"/>
    </row>
    <row r="272" spans="5:12" ht="14.4">
      <c r="E272" s="122"/>
      <c r="F272" s="122"/>
      <c r="G272" s="122"/>
      <c r="L272" s="337"/>
    </row>
    <row r="273" spans="5:12" ht="14.4">
      <c r="E273" s="122"/>
      <c r="F273" s="122"/>
      <c r="G273" s="122"/>
      <c r="L273" s="337"/>
    </row>
    <row r="274" spans="5:12" ht="14.4">
      <c r="E274" s="122"/>
      <c r="F274" s="122"/>
      <c r="G274" s="122"/>
      <c r="L274" s="337"/>
    </row>
    <row r="275" spans="5:12" ht="14.4">
      <c r="E275" s="122"/>
      <c r="F275" s="122"/>
      <c r="G275" s="122"/>
      <c r="L275" s="337"/>
    </row>
    <row r="276" spans="5:12" ht="14.4">
      <c r="E276" s="122"/>
      <c r="F276" s="122"/>
      <c r="G276" s="122"/>
      <c r="L276" s="337"/>
    </row>
    <row r="277" spans="5:12" ht="14.4">
      <c r="E277" s="122"/>
      <c r="F277" s="122"/>
      <c r="G277" s="122"/>
      <c r="L277" s="337"/>
    </row>
    <row r="278" spans="5:12" ht="14.4">
      <c r="E278" s="122"/>
      <c r="F278" s="122"/>
      <c r="G278" s="122"/>
      <c r="L278" s="337"/>
    </row>
    <row r="279" spans="5:12" ht="14.4">
      <c r="E279" s="122"/>
      <c r="F279" s="122"/>
      <c r="G279" s="122"/>
      <c r="L279" s="337"/>
    </row>
    <row r="280" spans="5:12" ht="14.4">
      <c r="E280" s="122"/>
      <c r="F280" s="122"/>
      <c r="G280" s="122"/>
      <c r="L280" s="337"/>
    </row>
    <row r="281" spans="5:12" ht="14.4">
      <c r="E281" s="122"/>
      <c r="F281" s="122"/>
      <c r="G281" s="122"/>
      <c r="L281" s="337"/>
    </row>
    <row r="282" spans="5:12" ht="14.4">
      <c r="E282" s="122"/>
      <c r="F282" s="122"/>
      <c r="G282" s="122"/>
      <c r="L282" s="337"/>
    </row>
    <row r="283" spans="5:12" ht="14.4">
      <c r="E283" s="122"/>
      <c r="F283" s="122"/>
      <c r="G283" s="122"/>
      <c r="L283" s="337"/>
    </row>
    <row r="284" spans="5:12" ht="14.4">
      <c r="E284" s="122"/>
      <c r="F284" s="122"/>
      <c r="G284" s="122"/>
      <c r="L284" s="337"/>
    </row>
    <row r="285" spans="5:12" ht="14.4">
      <c r="E285" s="122"/>
      <c r="F285" s="122"/>
      <c r="G285" s="122"/>
      <c r="L285" s="337"/>
    </row>
    <row r="286" spans="5:12" ht="14.4">
      <c r="E286" s="122"/>
      <c r="F286" s="122"/>
      <c r="G286" s="122"/>
      <c r="L286" s="337"/>
    </row>
    <row r="287" spans="5:12" ht="14.4">
      <c r="E287" s="122"/>
      <c r="F287" s="122"/>
      <c r="G287" s="122"/>
      <c r="L287" s="337"/>
    </row>
    <row r="288" spans="5:12" ht="14.4">
      <c r="E288" s="122"/>
      <c r="F288" s="122"/>
      <c r="G288" s="122"/>
      <c r="L288" s="337"/>
    </row>
    <row r="289" spans="5:12" ht="14.4">
      <c r="E289" s="122"/>
      <c r="F289" s="122"/>
      <c r="G289" s="122"/>
      <c r="L289" s="337"/>
    </row>
    <row r="290" spans="5:12" ht="14.4">
      <c r="E290" s="122"/>
      <c r="F290" s="122"/>
      <c r="G290" s="122"/>
      <c r="L290" s="337"/>
    </row>
    <row r="291" spans="5:12" ht="14.4">
      <c r="E291" s="122"/>
      <c r="F291" s="122"/>
      <c r="G291" s="122"/>
      <c r="L291" s="337"/>
    </row>
    <row r="292" spans="5:12" ht="14.4">
      <c r="E292" s="122"/>
      <c r="F292" s="122"/>
      <c r="G292" s="122"/>
      <c r="L292" s="337"/>
    </row>
    <row r="293" spans="5:12" ht="14.4">
      <c r="E293" s="122"/>
      <c r="F293" s="122"/>
      <c r="G293" s="122"/>
      <c r="L293" s="337"/>
    </row>
    <row r="294" spans="5:12" ht="14.4">
      <c r="E294" s="122"/>
      <c r="F294" s="122"/>
      <c r="G294" s="122"/>
      <c r="L294" s="337"/>
    </row>
    <row r="295" spans="5:12" ht="14.4">
      <c r="E295" s="122"/>
      <c r="F295" s="122"/>
      <c r="G295" s="122"/>
      <c r="L295" s="337"/>
    </row>
    <row r="296" spans="5:12" ht="14.4">
      <c r="E296" s="122"/>
      <c r="F296" s="122"/>
      <c r="G296" s="122"/>
      <c r="L296" s="337"/>
    </row>
    <row r="297" spans="5:12" ht="14.4">
      <c r="E297" s="122"/>
      <c r="F297" s="122"/>
      <c r="G297" s="122"/>
      <c r="L297" s="337"/>
    </row>
    <row r="298" spans="5:12" ht="14.4">
      <c r="E298" s="122"/>
      <c r="F298" s="122"/>
      <c r="G298" s="122"/>
      <c r="L298" s="337"/>
    </row>
    <row r="299" spans="5:12" ht="14.4">
      <c r="E299" s="122"/>
      <c r="F299" s="122"/>
      <c r="G299" s="122"/>
      <c r="L299" s="337"/>
    </row>
    <row r="300" spans="5:12" ht="14.4">
      <c r="E300" s="122"/>
      <c r="F300" s="122"/>
      <c r="G300" s="122"/>
      <c r="L300" s="337"/>
    </row>
    <row r="301" spans="5:12" ht="14.4">
      <c r="E301" s="122"/>
      <c r="F301" s="122"/>
      <c r="G301" s="122"/>
      <c r="L301" s="337"/>
    </row>
    <row r="302" spans="5:12" ht="14.4">
      <c r="E302" s="122"/>
      <c r="F302" s="122"/>
      <c r="G302" s="122"/>
      <c r="L302" s="337"/>
    </row>
    <row r="303" spans="5:12" ht="14.4">
      <c r="E303" s="122"/>
      <c r="F303" s="122"/>
      <c r="G303" s="122"/>
      <c r="L303" s="337"/>
    </row>
    <row r="304" spans="5:12" ht="14.4">
      <c r="E304" s="122"/>
      <c r="F304" s="122"/>
      <c r="G304" s="122"/>
      <c r="L304" s="337"/>
    </row>
    <row r="305" spans="5:12" ht="14.4">
      <c r="E305" s="122"/>
      <c r="F305" s="122"/>
      <c r="G305" s="122"/>
      <c r="L305" s="337"/>
    </row>
    <row r="306" spans="5:12" ht="14.4">
      <c r="E306" s="122"/>
      <c r="F306" s="122"/>
      <c r="G306" s="122"/>
      <c r="L306" s="337"/>
    </row>
    <row r="307" spans="5:12" ht="14.4">
      <c r="E307" s="122"/>
      <c r="F307" s="122"/>
      <c r="G307" s="122"/>
      <c r="L307" s="337"/>
    </row>
    <row r="308" spans="5:12" ht="14.4">
      <c r="E308" s="122"/>
      <c r="F308" s="122"/>
      <c r="G308" s="122"/>
      <c r="L308" s="337"/>
    </row>
    <row r="309" spans="5:12" ht="14.4">
      <c r="E309" s="122"/>
      <c r="F309" s="122"/>
      <c r="G309" s="122"/>
      <c r="L309" s="337"/>
    </row>
    <row r="310" spans="5:12" ht="14.4">
      <c r="E310" s="122"/>
      <c r="F310" s="122"/>
      <c r="G310" s="122"/>
      <c r="L310" s="337"/>
    </row>
    <row r="311" spans="5:12" ht="14.4">
      <c r="E311" s="122"/>
      <c r="F311" s="122"/>
      <c r="G311" s="122"/>
      <c r="L311" s="337"/>
    </row>
    <row r="312" spans="5:12" ht="14.4">
      <c r="E312" s="122"/>
      <c r="F312" s="122"/>
      <c r="G312" s="122"/>
      <c r="L312" s="337"/>
    </row>
    <row r="313" spans="5:12" ht="14.4">
      <c r="E313" s="122"/>
      <c r="F313" s="122"/>
      <c r="G313" s="122"/>
      <c r="L313" s="337"/>
    </row>
    <row r="314" spans="5:12" ht="14.4">
      <c r="E314" s="122"/>
      <c r="F314" s="122"/>
      <c r="G314" s="122"/>
      <c r="L314" s="337"/>
    </row>
    <row r="315" spans="5:12" ht="14.4">
      <c r="E315" s="122"/>
      <c r="F315" s="122"/>
      <c r="G315" s="122"/>
      <c r="L315" s="337"/>
    </row>
    <row r="316" spans="5:12" ht="14.4">
      <c r="E316" s="122"/>
      <c r="F316" s="122"/>
      <c r="G316" s="122"/>
      <c r="L316" s="337"/>
    </row>
    <row r="317" spans="5:12" ht="14.4">
      <c r="E317" s="122"/>
      <c r="F317" s="122"/>
      <c r="G317" s="122"/>
      <c r="L317" s="337"/>
    </row>
    <row r="318" spans="5:12" ht="14.4">
      <c r="E318" s="122"/>
      <c r="F318" s="122"/>
      <c r="G318" s="122"/>
      <c r="L318" s="337"/>
    </row>
    <row r="319" spans="5:12" ht="14.4">
      <c r="E319" s="122"/>
      <c r="F319" s="122"/>
      <c r="G319" s="122"/>
      <c r="L319" s="337"/>
    </row>
    <row r="320" spans="5:12" ht="14.4">
      <c r="E320" s="122"/>
      <c r="F320" s="122"/>
      <c r="G320" s="122"/>
      <c r="L320" s="337"/>
    </row>
    <row r="321" spans="5:12" ht="14.4">
      <c r="E321" s="122"/>
      <c r="F321" s="122"/>
      <c r="G321" s="122"/>
      <c r="L321" s="337"/>
    </row>
    <row r="322" spans="5:12" ht="14.4">
      <c r="E322" s="122"/>
      <c r="F322" s="122"/>
      <c r="G322" s="122"/>
      <c r="L322" s="337"/>
    </row>
    <row r="323" spans="5:12" ht="14.4">
      <c r="E323" s="122"/>
      <c r="F323" s="122"/>
      <c r="G323" s="122"/>
      <c r="L323" s="337"/>
    </row>
    <row r="324" spans="5:12" ht="14.4">
      <c r="E324" s="122"/>
      <c r="F324" s="122"/>
      <c r="G324" s="122"/>
      <c r="L324" s="337"/>
    </row>
    <row r="325" spans="5:12" ht="14.4">
      <c r="E325" s="122"/>
      <c r="F325" s="122"/>
      <c r="G325" s="122"/>
      <c r="L325" s="337"/>
    </row>
    <row r="326" spans="5:12" ht="14.4">
      <c r="E326" s="122"/>
      <c r="F326" s="122"/>
      <c r="G326" s="122"/>
      <c r="L326" s="337"/>
    </row>
    <row r="327" spans="5:12" ht="14.4">
      <c r="E327" s="122"/>
      <c r="F327" s="122"/>
      <c r="G327" s="122"/>
      <c r="L327" s="337"/>
    </row>
    <row r="328" spans="5:12" ht="14.4">
      <c r="E328" s="122"/>
      <c r="F328" s="122"/>
      <c r="G328" s="122"/>
      <c r="L328" s="337"/>
    </row>
    <row r="329" spans="5:12" ht="14.4">
      <c r="E329" s="122"/>
      <c r="F329" s="122"/>
      <c r="G329" s="122"/>
      <c r="L329" s="337"/>
    </row>
    <row r="330" spans="5:12" ht="14.4">
      <c r="E330" s="122"/>
      <c r="F330" s="122"/>
      <c r="G330" s="122"/>
      <c r="L330" s="337"/>
    </row>
    <row r="331" spans="5:12" ht="14.4">
      <c r="E331" s="122"/>
      <c r="F331" s="122"/>
      <c r="G331" s="122"/>
      <c r="L331" s="337"/>
    </row>
    <row r="332" spans="5:12" ht="14.4">
      <c r="E332" s="122"/>
      <c r="F332" s="122"/>
      <c r="G332" s="122"/>
      <c r="L332" s="337"/>
    </row>
    <row r="333" spans="5:12" ht="14.4">
      <c r="E333" s="122"/>
      <c r="F333" s="122"/>
      <c r="G333" s="122"/>
      <c r="L333" s="337"/>
    </row>
    <row r="334" spans="5:12" ht="14.4">
      <c r="E334" s="122"/>
      <c r="F334" s="122"/>
      <c r="G334" s="122"/>
      <c r="L334" s="337"/>
    </row>
    <row r="335" spans="5:12" ht="14.4">
      <c r="E335" s="122"/>
      <c r="F335" s="122"/>
      <c r="G335" s="122"/>
      <c r="L335" s="337"/>
    </row>
    <row r="336" spans="5:12" ht="14.4">
      <c r="E336" s="122"/>
      <c r="F336" s="122"/>
      <c r="G336" s="122"/>
      <c r="L336" s="337"/>
    </row>
    <row r="337" spans="5:12" ht="14.4">
      <c r="E337" s="122"/>
      <c r="F337" s="122"/>
      <c r="G337" s="122"/>
      <c r="L337" s="337"/>
    </row>
    <row r="338" spans="5:12" ht="14.4">
      <c r="E338" s="122"/>
      <c r="F338" s="122"/>
      <c r="G338" s="122"/>
      <c r="L338" s="337"/>
    </row>
    <row r="339" spans="5:12" ht="14.4">
      <c r="E339" s="122"/>
      <c r="F339" s="122"/>
      <c r="G339" s="122"/>
      <c r="L339" s="337"/>
    </row>
    <row r="340" spans="5:12" ht="14.4">
      <c r="E340" s="122"/>
      <c r="F340" s="122"/>
      <c r="G340" s="122"/>
      <c r="L340" s="337"/>
    </row>
    <row r="341" spans="5:12" ht="14.4">
      <c r="E341" s="122"/>
      <c r="F341" s="122"/>
      <c r="G341" s="122"/>
      <c r="L341" s="337"/>
    </row>
    <row r="342" spans="5:12" ht="14.4">
      <c r="E342" s="122"/>
      <c r="F342" s="122"/>
      <c r="G342" s="122"/>
      <c r="L342" s="337"/>
    </row>
    <row r="343" spans="5:12" ht="14.4">
      <c r="E343" s="122"/>
      <c r="F343" s="122"/>
      <c r="G343" s="122"/>
      <c r="L343" s="337"/>
    </row>
    <row r="344" spans="5:12" ht="14.4">
      <c r="E344" s="122"/>
      <c r="F344" s="122"/>
      <c r="G344" s="122"/>
      <c r="L344" s="337"/>
    </row>
    <row r="345" spans="5:12" ht="14.4">
      <c r="E345" s="122"/>
      <c r="F345" s="122"/>
      <c r="G345" s="122"/>
      <c r="L345" s="337"/>
    </row>
    <row r="346" spans="5:12" ht="14.4">
      <c r="E346" s="122"/>
      <c r="F346" s="122"/>
      <c r="G346" s="122"/>
      <c r="L346" s="337"/>
    </row>
    <row r="347" spans="5:12" ht="14.4">
      <c r="E347" s="122"/>
      <c r="F347" s="122"/>
      <c r="G347" s="122"/>
      <c r="L347" s="337"/>
    </row>
    <row r="348" spans="5:12" ht="14.4">
      <c r="E348" s="122"/>
      <c r="F348" s="122"/>
      <c r="G348" s="122"/>
      <c r="L348" s="337"/>
    </row>
    <row r="349" spans="5:12" ht="14.4">
      <c r="E349" s="122"/>
      <c r="F349" s="122"/>
      <c r="G349" s="122"/>
      <c r="L349" s="337"/>
    </row>
    <row r="350" spans="5:12" ht="14.4">
      <c r="E350" s="122"/>
      <c r="F350" s="122"/>
      <c r="G350" s="122"/>
      <c r="L350" s="337"/>
    </row>
    <row r="351" spans="5:12" ht="14.4">
      <c r="E351" s="122"/>
      <c r="F351" s="122"/>
      <c r="G351" s="122"/>
      <c r="L351" s="337"/>
    </row>
    <row r="352" spans="5:12" ht="14.4">
      <c r="E352" s="122"/>
      <c r="F352" s="122"/>
      <c r="G352" s="122"/>
      <c r="L352" s="337"/>
    </row>
    <row r="353" spans="5:12" ht="14.4">
      <c r="E353" s="122"/>
      <c r="F353" s="122"/>
      <c r="G353" s="122"/>
      <c r="L353" s="337"/>
    </row>
    <row r="354" spans="5:12" ht="14.4">
      <c r="E354" s="122"/>
      <c r="F354" s="122"/>
      <c r="G354" s="122"/>
      <c r="L354" s="337"/>
    </row>
    <row r="355" spans="5:12" ht="14.4">
      <c r="E355" s="122"/>
      <c r="F355" s="122"/>
      <c r="G355" s="122"/>
      <c r="L355" s="337"/>
    </row>
    <row r="356" spans="5:12" ht="14.4">
      <c r="E356" s="122"/>
      <c r="F356" s="122"/>
      <c r="G356" s="122"/>
      <c r="L356" s="337"/>
    </row>
    <row r="357" spans="5:12" ht="14.4">
      <c r="E357" s="122"/>
      <c r="F357" s="122"/>
      <c r="G357" s="122"/>
      <c r="L357" s="337"/>
    </row>
    <row r="358" spans="5:12" ht="14.4">
      <c r="E358" s="122"/>
      <c r="F358" s="122"/>
      <c r="G358" s="122"/>
      <c r="L358" s="337"/>
    </row>
    <row r="359" spans="5:12" ht="14.4">
      <c r="E359" s="122"/>
      <c r="F359" s="122"/>
      <c r="G359" s="122"/>
      <c r="L359" s="337"/>
    </row>
    <row r="360" spans="5:12" ht="14.4">
      <c r="E360" s="122"/>
      <c r="F360" s="122"/>
      <c r="G360" s="122"/>
      <c r="L360" s="337"/>
    </row>
    <row r="361" spans="5:12" ht="14.4">
      <c r="E361" s="122"/>
      <c r="F361" s="122"/>
      <c r="G361" s="122"/>
      <c r="L361" s="337"/>
    </row>
    <row r="362" spans="5:12" ht="14.4">
      <c r="E362" s="122"/>
      <c r="F362" s="122"/>
      <c r="G362" s="122"/>
      <c r="L362" s="337"/>
    </row>
    <row r="363" spans="5:12" ht="14.4">
      <c r="E363" s="122"/>
      <c r="F363" s="122"/>
      <c r="G363" s="122"/>
      <c r="L363" s="337"/>
    </row>
    <row r="364" spans="5:12" ht="14.4">
      <c r="E364" s="122"/>
      <c r="F364" s="122"/>
      <c r="G364" s="122"/>
      <c r="L364" s="337"/>
    </row>
    <row r="365" spans="5:12" ht="14.4">
      <c r="E365" s="122"/>
      <c r="F365" s="122"/>
      <c r="G365" s="122"/>
      <c r="L365" s="337"/>
    </row>
    <row r="366" spans="5:12" ht="14.4">
      <c r="E366" s="122"/>
      <c r="F366" s="122"/>
      <c r="G366" s="122"/>
      <c r="L366" s="337"/>
    </row>
    <row r="367" spans="5:12" ht="14.4">
      <c r="E367" s="122"/>
      <c r="F367" s="122"/>
      <c r="G367" s="122"/>
      <c r="L367" s="337"/>
    </row>
    <row r="368" spans="5:12" ht="14.4">
      <c r="E368" s="122"/>
      <c r="F368" s="122"/>
      <c r="G368" s="122"/>
      <c r="L368" s="337"/>
    </row>
    <row r="369" spans="5:12" ht="14.4">
      <c r="E369" s="122"/>
      <c r="F369" s="122"/>
      <c r="G369" s="122"/>
      <c r="L369" s="337"/>
    </row>
    <row r="370" spans="5:12" ht="14.4">
      <c r="E370" s="122"/>
      <c r="F370" s="122"/>
      <c r="G370" s="122"/>
      <c r="L370" s="337"/>
    </row>
    <row r="371" spans="5:12" ht="14.4">
      <c r="E371" s="122"/>
      <c r="F371" s="122"/>
      <c r="G371" s="122"/>
      <c r="L371" s="337"/>
    </row>
    <row r="372" spans="5:12" ht="14.4">
      <c r="E372" s="122"/>
      <c r="F372" s="122"/>
      <c r="G372" s="122"/>
      <c r="L372" s="337"/>
    </row>
    <row r="373" spans="5:12" ht="14.4">
      <c r="E373" s="122"/>
      <c r="F373" s="122"/>
      <c r="G373" s="122"/>
      <c r="L373" s="337"/>
    </row>
    <row r="374" spans="5:12" ht="14.4">
      <c r="E374" s="122"/>
      <c r="F374" s="122"/>
      <c r="G374" s="122"/>
      <c r="L374" s="337"/>
    </row>
    <row r="375" spans="5:12" ht="14.4">
      <c r="E375" s="122"/>
      <c r="F375" s="122"/>
      <c r="G375" s="122"/>
      <c r="L375" s="337"/>
    </row>
    <row r="376" spans="5:12" ht="14.4">
      <c r="E376" s="122"/>
      <c r="F376" s="122"/>
      <c r="G376" s="122"/>
      <c r="L376" s="337"/>
    </row>
    <row r="377" spans="5:12" ht="14.4">
      <c r="E377" s="122"/>
      <c r="F377" s="122"/>
      <c r="G377" s="122"/>
      <c r="L377" s="337"/>
    </row>
    <row r="378" spans="5:12" ht="14.4">
      <c r="E378" s="122"/>
      <c r="F378" s="122"/>
      <c r="G378" s="122"/>
      <c r="L378" s="337"/>
    </row>
    <row r="379" spans="5:12" ht="14.4">
      <c r="E379" s="122"/>
      <c r="F379" s="122"/>
      <c r="G379" s="122"/>
      <c r="L379" s="337"/>
    </row>
    <row r="380" spans="5:12" ht="14.4">
      <c r="E380" s="122"/>
      <c r="F380" s="122"/>
      <c r="G380" s="122"/>
      <c r="L380" s="337"/>
    </row>
    <row r="381" spans="5:12" ht="14.4">
      <c r="E381" s="122"/>
      <c r="F381" s="122"/>
      <c r="G381" s="122"/>
      <c r="L381" s="337"/>
    </row>
    <row r="382" spans="5:12" ht="14.4">
      <c r="E382" s="122"/>
      <c r="F382" s="122"/>
      <c r="G382" s="122"/>
      <c r="L382" s="337"/>
    </row>
    <row r="383" spans="5:12" ht="14.4">
      <c r="E383" s="122"/>
      <c r="F383" s="122"/>
      <c r="G383" s="122"/>
      <c r="L383" s="337"/>
    </row>
    <row r="384" spans="5:12" ht="14.4">
      <c r="E384" s="122"/>
      <c r="F384" s="122"/>
      <c r="G384" s="122"/>
      <c r="L384" s="337"/>
    </row>
    <row r="385" spans="5:12" ht="14.4">
      <c r="E385" s="122"/>
      <c r="F385" s="122"/>
      <c r="G385" s="122"/>
      <c r="L385" s="337"/>
    </row>
    <row r="386" spans="5:12" ht="14.4">
      <c r="E386" s="122"/>
      <c r="F386" s="122"/>
      <c r="G386" s="122"/>
      <c r="L386" s="337"/>
    </row>
    <row r="387" spans="5:12" ht="14.4">
      <c r="E387" s="122"/>
      <c r="F387" s="122"/>
      <c r="G387" s="122"/>
      <c r="L387" s="337"/>
    </row>
    <row r="388" spans="5:12" ht="14.4">
      <c r="E388" s="122"/>
      <c r="F388" s="122"/>
      <c r="G388" s="122"/>
      <c r="L388" s="337"/>
    </row>
    <row r="389" spans="5:12" ht="14.4">
      <c r="E389" s="122"/>
      <c r="F389" s="122"/>
      <c r="G389" s="122"/>
      <c r="L389" s="337"/>
    </row>
    <row r="390" spans="5:12" ht="14.4">
      <c r="E390" s="122"/>
      <c r="F390" s="122"/>
      <c r="G390" s="122"/>
      <c r="L390" s="337"/>
    </row>
    <row r="391" spans="5:12" ht="14.4">
      <c r="E391" s="122"/>
      <c r="F391" s="122"/>
      <c r="G391" s="122"/>
      <c r="L391" s="337"/>
    </row>
    <row r="392" spans="5:12" ht="14.4">
      <c r="E392" s="122"/>
      <c r="F392" s="122"/>
      <c r="G392" s="122"/>
      <c r="L392" s="337"/>
    </row>
    <row r="393" spans="5:12" ht="14.4">
      <c r="E393" s="122"/>
      <c r="F393" s="122"/>
      <c r="G393" s="122"/>
      <c r="L393" s="337"/>
    </row>
    <row r="394" spans="5:12" ht="14.4">
      <c r="E394" s="122"/>
      <c r="F394" s="122"/>
      <c r="G394" s="122"/>
      <c r="L394" s="337"/>
    </row>
    <row r="395" spans="5:12" ht="14.4">
      <c r="E395" s="122"/>
      <c r="F395" s="122"/>
      <c r="G395" s="122"/>
      <c r="L395" s="337"/>
    </row>
    <row r="396" spans="5:12" ht="14.4">
      <c r="E396" s="122"/>
      <c r="F396" s="122"/>
      <c r="G396" s="122"/>
      <c r="L396" s="337"/>
    </row>
    <row r="397" spans="5:12" ht="14.4">
      <c r="E397" s="122"/>
      <c r="F397" s="122"/>
      <c r="G397" s="122"/>
      <c r="L397" s="337"/>
    </row>
    <row r="398" spans="5:12" ht="14.4">
      <c r="E398" s="122"/>
      <c r="F398" s="122"/>
      <c r="G398" s="122"/>
      <c r="L398" s="337"/>
    </row>
    <row r="399" spans="5:12" ht="14.4">
      <c r="E399" s="122"/>
      <c r="F399" s="122"/>
      <c r="G399" s="122"/>
      <c r="L399" s="337"/>
    </row>
    <row r="400" spans="5:12" ht="14.4">
      <c r="E400" s="122"/>
      <c r="F400" s="122"/>
      <c r="G400" s="122"/>
      <c r="L400" s="337"/>
    </row>
    <row r="401" spans="5:12" ht="14.4">
      <c r="E401" s="122"/>
      <c r="F401" s="122"/>
      <c r="G401" s="122"/>
      <c r="L401" s="337"/>
    </row>
    <row r="402" spans="5:12" ht="14.4">
      <c r="E402" s="122"/>
      <c r="F402" s="122"/>
      <c r="G402" s="122"/>
      <c r="L402" s="337"/>
    </row>
    <row r="403" spans="5:12" ht="14.4">
      <c r="E403" s="122"/>
      <c r="F403" s="122"/>
      <c r="G403" s="122"/>
      <c r="L403" s="337"/>
    </row>
    <row r="404" spans="5:12" ht="14.4">
      <c r="E404" s="122"/>
      <c r="F404" s="122"/>
      <c r="G404" s="122"/>
      <c r="L404" s="337"/>
    </row>
    <row r="405" spans="5:12" ht="14.4">
      <c r="E405" s="122"/>
      <c r="F405" s="122"/>
      <c r="G405" s="122"/>
      <c r="L405" s="337"/>
    </row>
    <row r="406" spans="5:12" ht="14.4">
      <c r="E406" s="122"/>
      <c r="F406" s="122"/>
      <c r="G406" s="122"/>
      <c r="L406" s="337"/>
    </row>
    <row r="407" spans="5:12" ht="14.4">
      <c r="E407" s="122"/>
      <c r="F407" s="122"/>
      <c r="G407" s="122"/>
      <c r="L407" s="337"/>
    </row>
    <row r="408" spans="5:12" ht="14.4">
      <c r="E408" s="122"/>
      <c r="F408" s="122"/>
      <c r="G408" s="122"/>
      <c r="L408" s="337"/>
    </row>
    <row r="409" spans="5:12" ht="14.4">
      <c r="E409" s="122"/>
      <c r="F409" s="122"/>
      <c r="G409" s="122"/>
      <c r="L409" s="337"/>
    </row>
    <row r="410" spans="5:12" ht="14.4">
      <c r="E410" s="122"/>
      <c r="F410" s="122"/>
      <c r="G410" s="122"/>
      <c r="L410" s="337"/>
    </row>
    <row r="411" spans="5:12" ht="14.4">
      <c r="E411" s="122"/>
      <c r="F411" s="122"/>
      <c r="G411" s="122"/>
      <c r="L411" s="337"/>
    </row>
    <row r="412" spans="5:12" ht="14.4">
      <c r="E412" s="122"/>
      <c r="F412" s="122"/>
      <c r="G412" s="122"/>
      <c r="L412" s="337"/>
    </row>
    <row r="413" spans="5:12" ht="14.4">
      <c r="E413" s="122"/>
      <c r="F413" s="122"/>
      <c r="G413" s="122"/>
      <c r="L413" s="337"/>
    </row>
    <row r="414" spans="5:12" ht="14.4">
      <c r="E414" s="122"/>
      <c r="F414" s="122"/>
      <c r="G414" s="122"/>
      <c r="L414" s="337"/>
    </row>
    <row r="415" spans="5:12" ht="14.4">
      <c r="E415" s="122"/>
      <c r="F415" s="122"/>
      <c r="G415" s="122"/>
      <c r="L415" s="337"/>
    </row>
    <row r="416" spans="5:12" ht="14.4">
      <c r="E416" s="122"/>
      <c r="F416" s="122"/>
      <c r="G416" s="122"/>
      <c r="L416" s="337"/>
    </row>
    <row r="417" spans="5:12" ht="14.4">
      <c r="E417" s="122"/>
      <c r="F417" s="122"/>
      <c r="G417" s="122"/>
      <c r="L417" s="337"/>
    </row>
    <row r="418" spans="5:12" ht="14.4">
      <c r="E418" s="122"/>
      <c r="F418" s="122"/>
      <c r="G418" s="122"/>
      <c r="L418" s="337"/>
    </row>
    <row r="419" spans="5:12" ht="14.4">
      <c r="E419" s="122"/>
      <c r="F419" s="122"/>
      <c r="G419" s="122"/>
      <c r="L419" s="337"/>
    </row>
    <row r="420" spans="5:12" ht="14.4">
      <c r="E420" s="122"/>
      <c r="F420" s="122"/>
      <c r="G420" s="122"/>
      <c r="L420" s="337"/>
    </row>
    <row r="421" spans="5:12" ht="14.4">
      <c r="E421" s="122"/>
      <c r="F421" s="122"/>
      <c r="G421" s="122"/>
      <c r="L421" s="337"/>
    </row>
    <row r="422" spans="5:12" ht="14.4">
      <c r="E422" s="122"/>
      <c r="F422" s="122"/>
      <c r="G422" s="122"/>
      <c r="L422" s="337"/>
    </row>
    <row r="423" spans="5:12" ht="14.4">
      <c r="E423" s="122"/>
      <c r="F423" s="122"/>
      <c r="G423" s="122"/>
      <c r="L423" s="337"/>
    </row>
    <row r="424" spans="5:12" ht="14.4">
      <c r="E424" s="122"/>
      <c r="F424" s="122"/>
      <c r="G424" s="122"/>
      <c r="L424" s="337"/>
    </row>
    <row r="425" spans="5:12" ht="14.4">
      <c r="E425" s="122"/>
      <c r="F425" s="122"/>
      <c r="G425" s="122"/>
      <c r="L425" s="337"/>
    </row>
    <row r="426" spans="5:12" ht="14.4">
      <c r="E426" s="122"/>
      <c r="F426" s="122"/>
      <c r="G426" s="122"/>
      <c r="L426" s="337"/>
    </row>
    <row r="427" spans="5:12" ht="14.4">
      <c r="E427" s="122"/>
      <c r="F427" s="122"/>
      <c r="G427" s="122"/>
      <c r="L427" s="337"/>
    </row>
    <row r="428" spans="5:12" ht="14.4">
      <c r="E428" s="122"/>
      <c r="F428" s="122"/>
      <c r="G428" s="122"/>
      <c r="L428" s="337"/>
    </row>
    <row r="429" spans="5:12" ht="14.4">
      <c r="E429" s="122"/>
      <c r="F429" s="122"/>
      <c r="G429" s="122"/>
      <c r="L429" s="337"/>
    </row>
    <row r="430" spans="5:12" ht="14.4">
      <c r="E430" s="122"/>
      <c r="F430" s="122"/>
      <c r="G430" s="122"/>
      <c r="L430" s="337"/>
    </row>
    <row r="431" spans="5:12" ht="14.4">
      <c r="E431" s="122"/>
      <c r="F431" s="122"/>
      <c r="G431" s="122"/>
      <c r="L431" s="337"/>
    </row>
    <row r="432" spans="5:12" ht="14.4">
      <c r="E432" s="122"/>
      <c r="F432" s="122"/>
      <c r="G432" s="122"/>
      <c r="L432" s="337"/>
    </row>
    <row r="433" spans="5:12" ht="14.4">
      <c r="E433" s="122"/>
      <c r="F433" s="122"/>
      <c r="G433" s="122"/>
      <c r="L433" s="337"/>
    </row>
    <row r="434" spans="5:12" ht="14.4">
      <c r="E434" s="122"/>
      <c r="F434" s="122"/>
      <c r="G434" s="122"/>
      <c r="L434" s="337"/>
    </row>
    <row r="435" spans="5:12" ht="14.4">
      <c r="E435" s="122"/>
      <c r="F435" s="122"/>
      <c r="G435" s="122"/>
      <c r="L435" s="337"/>
    </row>
    <row r="436" spans="5:12" ht="14.4">
      <c r="E436" s="122"/>
      <c r="F436" s="122"/>
      <c r="G436" s="122"/>
      <c r="L436" s="337"/>
    </row>
    <row r="437" spans="5:12" ht="14.4">
      <c r="E437" s="122"/>
      <c r="F437" s="122"/>
      <c r="G437" s="122"/>
      <c r="L437" s="337"/>
    </row>
    <row r="438" spans="5:12" ht="14.4">
      <c r="E438" s="122"/>
      <c r="F438" s="122"/>
      <c r="G438" s="122"/>
      <c r="L438" s="337"/>
    </row>
    <row r="439" spans="5:12" ht="14.4">
      <c r="E439" s="122"/>
      <c r="F439" s="122"/>
      <c r="G439" s="122"/>
      <c r="L439" s="337"/>
    </row>
    <row r="440" spans="5:12" ht="14.4">
      <c r="E440" s="122"/>
      <c r="F440" s="122"/>
      <c r="G440" s="122"/>
      <c r="L440" s="337"/>
    </row>
    <row r="441" spans="5:12" ht="14.4">
      <c r="E441" s="122"/>
      <c r="F441" s="122"/>
      <c r="G441" s="122"/>
      <c r="L441" s="337"/>
    </row>
    <row r="442" spans="5:12" ht="14.4">
      <c r="E442" s="122"/>
      <c r="F442" s="122"/>
      <c r="G442" s="122"/>
      <c r="L442" s="337"/>
    </row>
    <row r="443" spans="5:12" ht="14.4">
      <c r="E443" s="122"/>
      <c r="F443" s="122"/>
      <c r="G443" s="122"/>
      <c r="L443" s="337"/>
    </row>
    <row r="444" spans="5:12" ht="14.4">
      <c r="E444" s="122"/>
      <c r="F444" s="122"/>
      <c r="G444" s="122"/>
      <c r="L444" s="337"/>
    </row>
    <row r="445" spans="5:12" ht="14.4">
      <c r="E445" s="122"/>
      <c r="F445" s="122"/>
      <c r="G445" s="122"/>
      <c r="L445" s="337"/>
    </row>
    <row r="446" spans="5:12" ht="14.4">
      <c r="E446" s="122"/>
      <c r="F446" s="122"/>
      <c r="G446" s="122"/>
      <c r="L446" s="337"/>
    </row>
    <row r="447" spans="5:12" ht="14.4">
      <c r="E447" s="122"/>
      <c r="F447" s="122"/>
      <c r="G447" s="122"/>
      <c r="L447" s="337"/>
    </row>
    <row r="448" spans="5:12" ht="14.4">
      <c r="E448" s="122"/>
      <c r="F448" s="122"/>
      <c r="G448" s="122"/>
      <c r="L448" s="337"/>
    </row>
    <row r="449" spans="5:12" ht="14.4">
      <c r="E449" s="122"/>
      <c r="F449" s="122"/>
      <c r="G449" s="122"/>
      <c r="L449" s="337"/>
    </row>
    <row r="450" spans="5:12" ht="14.4">
      <c r="E450" s="122"/>
      <c r="F450" s="122"/>
      <c r="G450" s="122"/>
      <c r="L450" s="337"/>
    </row>
    <row r="451" spans="5:12" ht="14.4">
      <c r="E451" s="122"/>
      <c r="F451" s="122"/>
      <c r="G451" s="122"/>
      <c r="L451" s="337"/>
    </row>
    <row r="452" spans="5:12" ht="14.4">
      <c r="E452" s="122"/>
      <c r="F452" s="122"/>
      <c r="G452" s="122"/>
      <c r="L452" s="337"/>
    </row>
    <row r="453" spans="5:12" ht="14.4">
      <c r="E453" s="122"/>
      <c r="F453" s="122"/>
      <c r="G453" s="122"/>
      <c r="L453" s="337"/>
    </row>
    <row r="454" spans="5:12" ht="14.4">
      <c r="E454" s="122"/>
      <c r="F454" s="122"/>
      <c r="G454" s="122"/>
      <c r="L454" s="337"/>
    </row>
    <row r="455" spans="5:12" ht="14.4">
      <c r="E455" s="122"/>
      <c r="F455" s="122"/>
      <c r="G455" s="122"/>
      <c r="L455" s="337"/>
    </row>
    <row r="456" spans="5:12" ht="14.4">
      <c r="E456" s="122"/>
      <c r="F456" s="122"/>
      <c r="G456" s="122"/>
      <c r="L456" s="337"/>
    </row>
    <row r="457" spans="5:12" ht="14.4">
      <c r="E457" s="122"/>
      <c r="F457" s="122"/>
      <c r="G457" s="122"/>
      <c r="L457" s="337"/>
    </row>
    <row r="458" spans="5:12" ht="14.4">
      <c r="E458" s="122"/>
      <c r="F458" s="122"/>
      <c r="G458" s="122"/>
      <c r="L458" s="337"/>
    </row>
    <row r="459" spans="5:12" ht="14.4">
      <c r="E459" s="122"/>
      <c r="F459" s="122"/>
      <c r="G459" s="122"/>
      <c r="L459" s="337"/>
    </row>
    <row r="460" spans="5:12" ht="14.4">
      <c r="E460" s="122"/>
      <c r="F460" s="122"/>
      <c r="G460" s="122"/>
      <c r="L460" s="337"/>
    </row>
    <row r="461" spans="5:12" ht="14.4">
      <c r="E461" s="122"/>
      <c r="F461" s="122"/>
      <c r="G461" s="122"/>
      <c r="L461" s="337"/>
    </row>
    <row r="462" spans="5:12" ht="14.4">
      <c r="E462" s="122"/>
      <c r="F462" s="122"/>
      <c r="G462" s="122"/>
      <c r="L462" s="337"/>
    </row>
    <row r="463" spans="5:12" ht="14.4">
      <c r="E463" s="122"/>
      <c r="F463" s="122"/>
      <c r="G463" s="122"/>
      <c r="L463" s="337"/>
    </row>
    <row r="464" spans="5:12" ht="14.4">
      <c r="E464" s="122"/>
      <c r="F464" s="122"/>
      <c r="G464" s="122"/>
      <c r="L464" s="337"/>
    </row>
    <row r="465" spans="5:12" ht="14.4">
      <c r="E465" s="122"/>
      <c r="F465" s="122"/>
      <c r="G465" s="122"/>
      <c r="L465" s="337"/>
    </row>
    <row r="466" spans="5:12" ht="14.4">
      <c r="E466" s="122"/>
      <c r="F466" s="122"/>
      <c r="G466" s="122"/>
      <c r="L466" s="337"/>
    </row>
    <row r="467" spans="5:12" ht="14.4">
      <c r="E467" s="122"/>
      <c r="F467" s="122"/>
      <c r="G467" s="122"/>
      <c r="L467" s="337"/>
    </row>
    <row r="468" spans="5:12" ht="14.4">
      <c r="E468" s="122"/>
      <c r="F468" s="122"/>
      <c r="G468" s="122"/>
      <c r="L468" s="337"/>
    </row>
    <row r="469" spans="5:12" ht="14.4">
      <c r="E469" s="122"/>
      <c r="F469" s="122"/>
      <c r="G469" s="122"/>
      <c r="L469" s="337"/>
    </row>
    <row r="470" spans="5:12" ht="14.4">
      <c r="E470" s="122"/>
      <c r="F470" s="122"/>
      <c r="G470" s="122"/>
      <c r="L470" s="337"/>
    </row>
    <row r="471" spans="5:12" ht="14.4">
      <c r="E471" s="122"/>
      <c r="F471" s="122"/>
      <c r="G471" s="122"/>
      <c r="L471" s="337"/>
    </row>
    <row r="472" spans="5:12" ht="14.4">
      <c r="E472" s="122"/>
      <c r="F472" s="122"/>
      <c r="G472" s="122"/>
      <c r="L472" s="337"/>
    </row>
    <row r="473" spans="5:12" ht="14.4">
      <c r="E473" s="122"/>
      <c r="F473" s="122"/>
      <c r="G473" s="122"/>
      <c r="L473" s="337"/>
    </row>
    <row r="474" spans="5:12" ht="14.4">
      <c r="E474" s="122"/>
      <c r="F474" s="122"/>
      <c r="G474" s="122"/>
      <c r="L474" s="337"/>
    </row>
    <row r="475" spans="5:12" ht="14.4">
      <c r="E475" s="122"/>
      <c r="F475" s="122"/>
      <c r="G475" s="122"/>
      <c r="L475" s="337"/>
    </row>
    <row r="476" spans="5:12" ht="14.4">
      <c r="E476" s="122"/>
      <c r="F476" s="122"/>
      <c r="G476" s="122"/>
      <c r="L476" s="337"/>
    </row>
    <row r="477" spans="5:12" ht="14.4">
      <c r="E477" s="122"/>
      <c r="F477" s="122"/>
      <c r="G477" s="122"/>
      <c r="L477" s="337"/>
    </row>
    <row r="478" spans="5:12" ht="14.4">
      <c r="E478" s="122"/>
      <c r="F478" s="122"/>
      <c r="G478" s="122"/>
      <c r="L478" s="337"/>
    </row>
    <row r="479" spans="5:12" ht="14.4">
      <c r="E479" s="122"/>
      <c r="F479" s="122"/>
      <c r="G479" s="122"/>
      <c r="L479" s="337"/>
    </row>
    <row r="480" spans="5:12" ht="14.4">
      <c r="E480" s="122"/>
      <c r="F480" s="122"/>
      <c r="G480" s="122"/>
      <c r="L480" s="337"/>
    </row>
    <row r="481" spans="5:12" ht="14.4">
      <c r="E481" s="122"/>
      <c r="F481" s="122"/>
      <c r="G481" s="122"/>
      <c r="L481" s="337"/>
    </row>
    <row r="482" spans="5:12" ht="14.4">
      <c r="E482" s="122"/>
      <c r="F482" s="122"/>
      <c r="G482" s="122"/>
      <c r="L482" s="337"/>
    </row>
    <row r="483" spans="5:12" ht="14.4">
      <c r="E483" s="122"/>
      <c r="F483" s="122"/>
      <c r="G483" s="122"/>
      <c r="L483" s="337"/>
    </row>
    <row r="484" spans="5:12" ht="14.4">
      <c r="E484" s="122"/>
      <c r="F484" s="122"/>
      <c r="G484" s="122"/>
      <c r="L484" s="337"/>
    </row>
    <row r="485" spans="5:12" ht="14.4">
      <c r="E485" s="122"/>
      <c r="F485" s="122"/>
      <c r="G485" s="122"/>
      <c r="L485" s="337"/>
    </row>
    <row r="486" spans="5:12" ht="14.4">
      <c r="E486" s="122"/>
      <c r="F486" s="122"/>
      <c r="G486" s="122"/>
      <c r="L486" s="337"/>
    </row>
    <row r="487" spans="5:12" ht="14.4">
      <c r="E487" s="122"/>
      <c r="F487" s="122"/>
      <c r="G487" s="122"/>
      <c r="L487" s="337"/>
    </row>
    <row r="488" spans="5:12" ht="14.4">
      <c r="E488" s="122"/>
      <c r="F488" s="122"/>
      <c r="G488" s="122"/>
      <c r="L488" s="337"/>
    </row>
    <row r="489" spans="5:12" ht="14.4">
      <c r="E489" s="122"/>
      <c r="F489" s="122"/>
      <c r="G489" s="122"/>
      <c r="L489" s="337"/>
    </row>
    <row r="490" spans="5:12" ht="14.4">
      <c r="E490" s="122"/>
      <c r="F490" s="122"/>
      <c r="G490" s="122"/>
      <c r="L490" s="337"/>
    </row>
    <row r="491" spans="5:12" ht="14.4">
      <c r="E491" s="122"/>
      <c r="F491" s="122"/>
      <c r="G491" s="122"/>
      <c r="L491" s="337"/>
    </row>
    <row r="492" spans="5:12" ht="14.4">
      <c r="E492" s="122"/>
      <c r="F492" s="122"/>
      <c r="G492" s="122"/>
      <c r="L492" s="337"/>
    </row>
    <row r="493" spans="5:12" ht="14.4">
      <c r="E493" s="122"/>
      <c r="F493" s="122"/>
      <c r="G493" s="122"/>
      <c r="L493" s="337"/>
    </row>
    <row r="494" spans="5:12" ht="14.4">
      <c r="E494" s="122"/>
      <c r="F494" s="122"/>
      <c r="G494" s="122"/>
      <c r="L494" s="337"/>
    </row>
    <row r="495" spans="5:12" ht="14.4">
      <c r="E495" s="122"/>
      <c r="F495" s="122"/>
      <c r="G495" s="122"/>
      <c r="L495" s="337"/>
    </row>
    <row r="496" spans="5:12" ht="14.4">
      <c r="E496" s="122"/>
      <c r="F496" s="122"/>
      <c r="G496" s="122"/>
      <c r="L496" s="337"/>
    </row>
    <row r="497" spans="5:12" ht="14.4">
      <c r="E497" s="122"/>
      <c r="F497" s="122"/>
      <c r="G497" s="122"/>
      <c r="L497" s="337"/>
    </row>
    <row r="498" spans="5:12" ht="14.4">
      <c r="E498" s="122"/>
      <c r="F498" s="122"/>
      <c r="G498" s="122"/>
      <c r="L498" s="337"/>
    </row>
    <row r="499" spans="5:12" ht="14.4">
      <c r="E499" s="122"/>
      <c r="F499" s="122"/>
      <c r="G499" s="122"/>
      <c r="L499" s="337"/>
    </row>
    <row r="500" spans="5:12" ht="14.4">
      <c r="E500" s="122"/>
      <c r="F500" s="122"/>
      <c r="G500" s="122"/>
      <c r="L500" s="337"/>
    </row>
    <row r="501" spans="5:12" ht="14.4">
      <c r="E501" s="122"/>
      <c r="F501" s="122"/>
      <c r="G501" s="122"/>
      <c r="L501" s="337"/>
    </row>
    <row r="502" spans="5:12" ht="14.4">
      <c r="E502" s="122"/>
      <c r="F502" s="122"/>
      <c r="G502" s="122"/>
      <c r="L502" s="337"/>
    </row>
    <row r="503" spans="5:12" ht="14.4">
      <c r="E503" s="122"/>
      <c r="F503" s="122"/>
      <c r="G503" s="122"/>
      <c r="L503" s="337"/>
    </row>
    <row r="504" spans="5:12" ht="14.4">
      <c r="E504" s="122"/>
      <c r="F504" s="122"/>
      <c r="G504" s="122"/>
      <c r="L504" s="337"/>
    </row>
    <row r="505" spans="5:12" ht="14.4">
      <c r="E505" s="122"/>
      <c r="F505" s="122"/>
      <c r="G505" s="122"/>
      <c r="L505" s="337"/>
    </row>
    <row r="506" spans="5:12" ht="14.4">
      <c r="E506" s="122"/>
      <c r="F506" s="122"/>
      <c r="G506" s="122"/>
      <c r="L506" s="337"/>
    </row>
    <row r="507" spans="5:12" ht="14.4">
      <c r="E507" s="122"/>
      <c r="F507" s="122"/>
      <c r="G507" s="122"/>
      <c r="L507" s="337"/>
    </row>
    <row r="508" spans="5:12" ht="14.4">
      <c r="E508" s="122"/>
      <c r="F508" s="122"/>
      <c r="G508" s="122"/>
      <c r="L508" s="337"/>
    </row>
    <row r="509" spans="5:12" ht="14.4">
      <c r="E509" s="122"/>
      <c r="F509" s="122"/>
      <c r="G509" s="122"/>
      <c r="L509" s="337"/>
    </row>
    <row r="510" spans="5:12" ht="14.4">
      <c r="E510" s="122"/>
      <c r="F510" s="122"/>
      <c r="G510" s="122"/>
      <c r="L510" s="337"/>
    </row>
    <row r="511" spans="5:12" ht="14.4">
      <c r="E511" s="122"/>
      <c r="F511" s="122"/>
      <c r="G511" s="122"/>
      <c r="L511" s="337"/>
    </row>
    <row r="512" spans="5:12" ht="14.4">
      <c r="E512" s="122"/>
      <c r="F512" s="122"/>
      <c r="G512" s="122"/>
      <c r="L512" s="337"/>
    </row>
    <row r="513" spans="5:12" ht="14.4">
      <c r="E513" s="122"/>
      <c r="F513" s="122"/>
      <c r="G513" s="122"/>
      <c r="L513" s="337"/>
    </row>
    <row r="514" spans="5:12" ht="14.4">
      <c r="E514" s="122"/>
      <c r="F514" s="122"/>
      <c r="G514" s="122"/>
      <c r="L514" s="337"/>
    </row>
    <row r="515" spans="5:12" ht="14.4">
      <c r="E515" s="122"/>
      <c r="F515" s="122"/>
      <c r="G515" s="122"/>
      <c r="L515" s="337"/>
    </row>
    <row r="516" spans="5:12" ht="14.4">
      <c r="E516" s="122"/>
      <c r="F516" s="122"/>
      <c r="G516" s="122"/>
      <c r="L516" s="337"/>
    </row>
    <row r="517" spans="5:12" ht="14.4">
      <c r="E517" s="122"/>
      <c r="F517" s="122"/>
      <c r="G517" s="122"/>
      <c r="L517" s="337"/>
    </row>
    <row r="518" spans="5:12" ht="14.4">
      <c r="E518" s="122"/>
      <c r="F518" s="122"/>
      <c r="G518" s="122"/>
      <c r="L518" s="337"/>
    </row>
    <row r="519" spans="5:12" ht="14.4">
      <c r="E519" s="122"/>
      <c r="F519" s="122"/>
      <c r="G519" s="122"/>
      <c r="L519" s="337"/>
    </row>
    <row r="520" spans="5:12" ht="14.4">
      <c r="E520" s="122"/>
      <c r="F520" s="122"/>
      <c r="G520" s="122"/>
      <c r="L520" s="337"/>
    </row>
    <row r="521" spans="5:12" ht="14.4">
      <c r="E521" s="122"/>
      <c r="F521" s="122"/>
      <c r="G521" s="122"/>
      <c r="L521" s="337"/>
    </row>
    <row r="522" spans="5:12" ht="14.4">
      <c r="E522" s="122"/>
      <c r="F522" s="122"/>
      <c r="G522" s="122"/>
      <c r="L522" s="337"/>
    </row>
    <row r="523" spans="5:12" ht="14.4">
      <c r="E523" s="122"/>
      <c r="F523" s="122"/>
      <c r="G523" s="122"/>
      <c r="L523" s="337"/>
    </row>
    <row r="524" spans="5:12" ht="14.4">
      <c r="E524" s="122"/>
      <c r="F524" s="122"/>
      <c r="G524" s="122"/>
      <c r="L524" s="337"/>
    </row>
    <row r="525" spans="5:12" ht="14.4">
      <c r="E525" s="122"/>
      <c r="F525" s="122"/>
      <c r="G525" s="122"/>
      <c r="L525" s="337"/>
    </row>
    <row r="526" spans="5:12" ht="14.4">
      <c r="E526" s="122"/>
      <c r="F526" s="122"/>
      <c r="G526" s="122"/>
      <c r="L526" s="337"/>
    </row>
    <row r="527" spans="5:12" ht="14.4">
      <c r="E527" s="122"/>
      <c r="F527" s="122"/>
      <c r="G527" s="122"/>
      <c r="L527" s="337"/>
    </row>
    <row r="528" spans="5:12" ht="14.4">
      <c r="E528" s="122"/>
      <c r="F528" s="122"/>
      <c r="G528" s="122"/>
      <c r="L528" s="337"/>
    </row>
    <row r="529" spans="5:12" ht="14.4">
      <c r="E529" s="122"/>
      <c r="F529" s="122"/>
      <c r="G529" s="122"/>
      <c r="L529" s="337"/>
    </row>
    <row r="530" spans="5:12" ht="14.4">
      <c r="E530" s="122"/>
      <c r="F530" s="122"/>
      <c r="G530" s="122"/>
      <c r="L530" s="337"/>
    </row>
    <row r="531" spans="5:12" ht="14.4">
      <c r="E531" s="122"/>
      <c r="F531" s="122"/>
      <c r="G531" s="122"/>
      <c r="L531" s="337"/>
    </row>
    <row r="532" spans="5:12" ht="14.4">
      <c r="E532" s="122"/>
      <c r="F532" s="122"/>
      <c r="G532" s="122"/>
      <c r="L532" s="337"/>
    </row>
    <row r="533" spans="5:12" ht="14.4">
      <c r="E533" s="122"/>
      <c r="F533" s="122"/>
      <c r="G533" s="122"/>
      <c r="L533" s="337"/>
    </row>
    <row r="534" spans="5:12" ht="14.4">
      <c r="E534" s="122"/>
      <c r="F534" s="122"/>
      <c r="G534" s="122"/>
      <c r="L534" s="337"/>
    </row>
    <row r="535" spans="5:12" ht="14.4">
      <c r="E535" s="122"/>
      <c r="F535" s="122"/>
      <c r="G535" s="122"/>
      <c r="L535" s="337"/>
    </row>
    <row r="536" spans="5:12" ht="14.4">
      <c r="E536" s="122"/>
      <c r="F536" s="122"/>
      <c r="G536" s="122"/>
      <c r="L536" s="337"/>
    </row>
    <row r="537" spans="5:12" ht="14.4">
      <c r="E537" s="122"/>
      <c r="F537" s="122"/>
      <c r="G537" s="122"/>
      <c r="L537" s="337"/>
    </row>
    <row r="538" spans="5:12" ht="14.4">
      <c r="E538" s="122"/>
      <c r="F538" s="122"/>
      <c r="G538" s="122"/>
      <c r="L538" s="337"/>
    </row>
    <row r="539" spans="5:12" ht="14.4">
      <c r="E539" s="122"/>
      <c r="F539" s="122"/>
      <c r="G539" s="122"/>
      <c r="L539" s="337"/>
    </row>
    <row r="540" spans="5:12" ht="14.4">
      <c r="E540" s="122"/>
      <c r="F540" s="122"/>
      <c r="G540" s="122"/>
      <c r="L540" s="337"/>
    </row>
    <row r="541" spans="5:12" ht="14.4">
      <c r="E541" s="122"/>
      <c r="F541" s="122"/>
      <c r="G541" s="122"/>
      <c r="L541" s="337"/>
    </row>
    <row r="542" spans="5:12" ht="14.4">
      <c r="E542" s="122"/>
      <c r="F542" s="122"/>
      <c r="G542" s="122"/>
      <c r="L542" s="337"/>
    </row>
    <row r="543" spans="5:12" ht="14.4">
      <c r="E543" s="122"/>
      <c r="F543" s="122"/>
      <c r="G543" s="122"/>
      <c r="L543" s="337"/>
    </row>
    <row r="544" spans="5:12" ht="14.4">
      <c r="E544" s="122"/>
      <c r="F544" s="122"/>
      <c r="G544" s="122"/>
      <c r="L544" s="337"/>
    </row>
    <row r="545" spans="5:12" ht="14.4">
      <c r="E545" s="122"/>
      <c r="F545" s="122"/>
      <c r="G545" s="122"/>
      <c r="L545" s="337"/>
    </row>
    <row r="546" spans="5:12" ht="14.4">
      <c r="E546" s="122"/>
      <c r="F546" s="122"/>
      <c r="G546" s="122"/>
      <c r="L546" s="337"/>
    </row>
    <row r="547" spans="5:12" ht="14.4">
      <c r="E547" s="122"/>
      <c r="F547" s="122"/>
      <c r="G547" s="122"/>
      <c r="L547" s="337"/>
    </row>
    <row r="548" spans="5:12" ht="14.4">
      <c r="E548" s="122"/>
      <c r="F548" s="122"/>
      <c r="G548" s="122"/>
      <c r="L548" s="337"/>
    </row>
    <row r="549" spans="5:12" ht="14.4">
      <c r="E549" s="122"/>
      <c r="F549" s="122"/>
      <c r="G549" s="122"/>
      <c r="L549" s="337"/>
    </row>
    <row r="550" spans="5:12" ht="14.4">
      <c r="E550" s="122"/>
      <c r="F550" s="122"/>
      <c r="G550" s="122"/>
      <c r="L550" s="337"/>
    </row>
    <row r="551" spans="5:12" ht="14.4">
      <c r="E551" s="122"/>
      <c r="F551" s="122"/>
      <c r="G551" s="122"/>
      <c r="L551" s="337"/>
    </row>
    <row r="552" spans="5:12" ht="14.4">
      <c r="E552" s="122"/>
      <c r="F552" s="122"/>
      <c r="G552" s="122"/>
      <c r="L552" s="337"/>
    </row>
    <row r="553" spans="5:12" ht="14.4">
      <c r="E553" s="122"/>
      <c r="F553" s="122"/>
      <c r="G553" s="122"/>
      <c r="L553" s="337"/>
    </row>
    <row r="554" spans="5:12" ht="14.4">
      <c r="E554" s="122"/>
      <c r="F554" s="122"/>
      <c r="G554" s="122"/>
      <c r="L554" s="337"/>
    </row>
    <row r="555" spans="5:12" ht="14.4">
      <c r="E555" s="122"/>
      <c r="F555" s="122"/>
      <c r="G555" s="122"/>
      <c r="L555" s="337"/>
    </row>
    <row r="556" spans="5:12" ht="14.4">
      <c r="E556" s="122"/>
      <c r="F556" s="122"/>
      <c r="G556" s="122"/>
      <c r="L556" s="337"/>
    </row>
    <row r="557" spans="5:12" ht="14.4">
      <c r="E557" s="122"/>
      <c r="F557" s="122"/>
      <c r="G557" s="122"/>
      <c r="L557" s="337"/>
    </row>
    <row r="558" spans="5:12" ht="14.4">
      <c r="E558" s="122"/>
      <c r="F558" s="122"/>
      <c r="G558" s="122"/>
      <c r="L558" s="337"/>
    </row>
    <row r="559" spans="5:12" ht="14.4">
      <c r="E559" s="122"/>
      <c r="F559" s="122"/>
      <c r="G559" s="122"/>
      <c r="L559" s="337"/>
    </row>
    <row r="560" spans="5:12" ht="14.4">
      <c r="E560" s="122"/>
      <c r="F560" s="122"/>
      <c r="G560" s="122"/>
      <c r="L560" s="337"/>
    </row>
    <row r="561" spans="5:12" ht="14.4">
      <c r="E561" s="122"/>
      <c r="F561" s="122"/>
      <c r="G561" s="122"/>
      <c r="L561" s="337"/>
    </row>
    <row r="562" spans="5:12" ht="14.4">
      <c r="E562" s="122"/>
      <c r="F562" s="122"/>
      <c r="G562" s="122"/>
      <c r="L562" s="337"/>
    </row>
    <row r="563" spans="5:12" ht="14.4">
      <c r="E563" s="122"/>
      <c r="F563" s="122"/>
      <c r="G563" s="122"/>
      <c r="L563" s="337"/>
    </row>
    <row r="564" spans="5:12" ht="14.4">
      <c r="E564" s="122"/>
      <c r="F564" s="122"/>
      <c r="G564" s="122"/>
      <c r="L564" s="337"/>
    </row>
    <row r="565" spans="5:12" ht="14.4">
      <c r="E565" s="122"/>
      <c r="F565" s="122"/>
      <c r="G565" s="122"/>
      <c r="L565" s="337"/>
    </row>
    <row r="566" spans="5:12" ht="14.4">
      <c r="E566" s="122"/>
      <c r="F566" s="122"/>
      <c r="G566" s="122"/>
      <c r="L566" s="337"/>
    </row>
    <row r="567" spans="5:12" ht="14.4">
      <c r="E567" s="122"/>
      <c r="F567" s="122"/>
      <c r="G567" s="122"/>
      <c r="L567" s="337"/>
    </row>
    <row r="568" spans="5:12" ht="14.4">
      <c r="E568" s="122"/>
      <c r="F568" s="122"/>
      <c r="G568" s="122"/>
      <c r="L568" s="337"/>
    </row>
    <row r="569" spans="5:12" ht="14.4">
      <c r="E569" s="122"/>
      <c r="F569" s="122"/>
      <c r="G569" s="122"/>
      <c r="L569" s="337"/>
    </row>
    <row r="570" spans="5:12" ht="14.4">
      <c r="E570" s="122"/>
      <c r="F570" s="122"/>
      <c r="G570" s="122"/>
      <c r="L570" s="337"/>
    </row>
    <row r="571" spans="5:12" ht="14.4">
      <c r="E571" s="122"/>
      <c r="F571" s="122"/>
      <c r="G571" s="122"/>
      <c r="L571" s="337"/>
    </row>
    <row r="572" spans="5:12" ht="14.4">
      <c r="E572" s="122"/>
      <c r="F572" s="122"/>
      <c r="G572" s="122"/>
      <c r="L572" s="337"/>
    </row>
    <row r="573" spans="5:12" ht="14.4">
      <c r="E573" s="122"/>
      <c r="F573" s="122"/>
      <c r="G573" s="122"/>
      <c r="L573" s="337"/>
    </row>
    <row r="574" spans="5:12" ht="14.4">
      <c r="E574" s="122"/>
      <c r="F574" s="122"/>
      <c r="G574" s="122"/>
      <c r="L574" s="337"/>
    </row>
    <row r="575" spans="5:12" ht="14.4">
      <c r="E575" s="122"/>
      <c r="F575" s="122"/>
      <c r="G575" s="122"/>
      <c r="L575" s="337"/>
    </row>
    <row r="576" spans="5:12" ht="14.4">
      <c r="E576" s="122"/>
      <c r="F576" s="122"/>
      <c r="G576" s="122"/>
      <c r="L576" s="337"/>
    </row>
    <row r="577" spans="5:12" ht="14.4">
      <c r="E577" s="122"/>
      <c r="F577" s="122"/>
      <c r="G577" s="122"/>
      <c r="L577" s="337"/>
    </row>
    <row r="578" spans="5:12" ht="14.4">
      <c r="E578" s="122"/>
      <c r="F578" s="122"/>
      <c r="G578" s="122"/>
      <c r="L578" s="337"/>
    </row>
    <row r="579" spans="5:12" ht="14.4">
      <c r="E579" s="122"/>
      <c r="F579" s="122"/>
      <c r="G579" s="122"/>
      <c r="L579" s="337"/>
    </row>
    <row r="580" spans="5:12" ht="14.4">
      <c r="E580" s="122"/>
      <c r="F580" s="122"/>
      <c r="G580" s="122"/>
      <c r="L580" s="337"/>
    </row>
    <row r="581" spans="5:12" ht="14.4">
      <c r="E581" s="122"/>
      <c r="F581" s="122"/>
      <c r="G581" s="122"/>
      <c r="L581" s="337"/>
    </row>
    <row r="582" spans="5:12" ht="14.4">
      <c r="E582" s="122"/>
      <c r="F582" s="122"/>
      <c r="G582" s="122"/>
      <c r="L582" s="337"/>
    </row>
    <row r="583" spans="5:12" ht="14.4">
      <c r="E583" s="122"/>
      <c r="F583" s="122"/>
      <c r="G583" s="122"/>
      <c r="L583" s="337"/>
    </row>
    <row r="584" spans="5:12" ht="14.4">
      <c r="E584" s="122"/>
      <c r="F584" s="122"/>
      <c r="G584" s="122"/>
      <c r="L584" s="337"/>
    </row>
    <row r="585" spans="5:12" ht="14.4">
      <c r="E585" s="122"/>
      <c r="F585" s="122"/>
      <c r="G585" s="122"/>
      <c r="L585" s="337"/>
    </row>
    <row r="586" spans="5:12" ht="14.4">
      <c r="E586" s="122"/>
      <c r="F586" s="122"/>
      <c r="G586" s="122"/>
      <c r="L586" s="337"/>
    </row>
    <row r="587" spans="5:12" ht="14.4">
      <c r="E587" s="122"/>
      <c r="F587" s="122"/>
      <c r="G587" s="122"/>
      <c r="L587" s="337"/>
    </row>
    <row r="588" spans="5:12" ht="14.4">
      <c r="E588" s="122"/>
      <c r="F588" s="122"/>
      <c r="G588" s="122"/>
      <c r="L588" s="337"/>
    </row>
    <row r="589" spans="5:12" ht="14.4">
      <c r="E589" s="122"/>
      <c r="F589" s="122"/>
      <c r="G589" s="122"/>
      <c r="L589" s="337"/>
    </row>
    <row r="590" spans="5:12" ht="14.4">
      <c r="E590" s="122"/>
      <c r="F590" s="122"/>
      <c r="G590" s="122"/>
      <c r="L590" s="337"/>
    </row>
    <row r="591" spans="5:12" ht="14.4">
      <c r="E591" s="122"/>
      <c r="F591" s="122"/>
      <c r="G591" s="122"/>
      <c r="L591" s="337"/>
    </row>
    <row r="592" spans="5:12" ht="14.4">
      <c r="E592" s="122"/>
      <c r="F592" s="122"/>
      <c r="G592" s="122"/>
      <c r="L592" s="337"/>
    </row>
    <row r="593" spans="5:12" ht="14.4">
      <c r="E593" s="122"/>
      <c r="F593" s="122"/>
      <c r="G593" s="122"/>
      <c r="L593" s="337"/>
    </row>
    <row r="594" spans="5:12" ht="14.4">
      <c r="E594" s="122"/>
      <c r="F594" s="122"/>
      <c r="G594" s="122"/>
      <c r="L594" s="337"/>
    </row>
    <row r="595" spans="5:12" ht="14.4">
      <c r="E595" s="122"/>
      <c r="F595" s="122"/>
      <c r="G595" s="122"/>
      <c r="L595" s="337"/>
    </row>
    <row r="596" spans="5:12" ht="14.4">
      <c r="E596" s="122"/>
      <c r="F596" s="122"/>
      <c r="G596" s="122"/>
      <c r="L596" s="337"/>
    </row>
    <row r="597" spans="5:12" ht="14.4">
      <c r="E597" s="122"/>
      <c r="F597" s="122"/>
      <c r="G597" s="122"/>
      <c r="L597" s="337"/>
    </row>
    <row r="598" spans="5:12" ht="14.4">
      <c r="E598" s="122"/>
      <c r="F598" s="122"/>
      <c r="G598" s="122"/>
      <c r="L598" s="337"/>
    </row>
    <row r="599" spans="5:12" ht="14.4">
      <c r="E599" s="122"/>
      <c r="F599" s="122"/>
      <c r="G599" s="122"/>
      <c r="L599" s="337"/>
    </row>
    <row r="600" spans="5:12" ht="14.4">
      <c r="E600" s="122"/>
      <c r="F600" s="122"/>
      <c r="G600" s="122"/>
      <c r="L600" s="337"/>
    </row>
    <row r="601" spans="5:12" ht="14.4">
      <c r="E601" s="122"/>
      <c r="F601" s="122"/>
      <c r="G601" s="122"/>
      <c r="L601" s="337"/>
    </row>
    <row r="602" spans="5:12" ht="14.4">
      <c r="E602" s="122"/>
      <c r="F602" s="122"/>
      <c r="G602" s="122"/>
      <c r="L602" s="337"/>
    </row>
    <row r="603" spans="5:12" ht="14.4">
      <c r="E603" s="122"/>
      <c r="F603" s="122"/>
      <c r="G603" s="122"/>
      <c r="L603" s="337"/>
    </row>
    <row r="604" spans="5:12" ht="14.4">
      <c r="E604" s="122"/>
      <c r="F604" s="122"/>
      <c r="G604" s="122"/>
      <c r="L604" s="337"/>
    </row>
    <row r="605" spans="5:12" ht="14.4">
      <c r="E605" s="122"/>
      <c r="F605" s="122"/>
      <c r="G605" s="122"/>
      <c r="L605" s="337"/>
    </row>
    <row r="606" spans="5:12" ht="14.4">
      <c r="E606" s="122"/>
      <c r="F606" s="122"/>
      <c r="G606" s="122"/>
      <c r="L606" s="337"/>
    </row>
    <row r="607" spans="5:12" ht="14.4">
      <c r="E607" s="122"/>
      <c r="F607" s="122"/>
      <c r="G607" s="122"/>
      <c r="L607" s="337"/>
    </row>
    <row r="608" spans="5:12" ht="14.4">
      <c r="E608" s="122"/>
      <c r="F608" s="122"/>
      <c r="G608" s="122"/>
      <c r="L608" s="337"/>
    </row>
    <row r="609" spans="5:12" ht="14.4">
      <c r="E609" s="122"/>
      <c r="F609" s="122"/>
      <c r="G609" s="122"/>
      <c r="L609" s="337"/>
    </row>
    <row r="610" spans="5:12" ht="14.4">
      <c r="E610" s="122"/>
      <c r="F610" s="122"/>
      <c r="G610" s="122"/>
      <c r="L610" s="337"/>
    </row>
    <row r="611" spans="5:12" ht="14.4">
      <c r="E611" s="122"/>
      <c r="F611" s="122"/>
      <c r="G611" s="122"/>
      <c r="L611" s="337"/>
    </row>
    <row r="612" spans="5:12" ht="14.4">
      <c r="E612" s="122"/>
      <c r="F612" s="122"/>
      <c r="G612" s="122"/>
      <c r="L612" s="337"/>
    </row>
    <row r="613" spans="5:12" ht="14.4">
      <c r="E613" s="122"/>
      <c r="F613" s="122"/>
      <c r="G613" s="122"/>
      <c r="L613" s="337"/>
    </row>
    <row r="614" spans="5:12" ht="14.4">
      <c r="E614" s="122"/>
      <c r="F614" s="122"/>
      <c r="G614" s="122"/>
      <c r="L614" s="337"/>
    </row>
    <row r="615" spans="5:12" ht="14.4">
      <c r="E615" s="122"/>
      <c r="F615" s="122"/>
      <c r="G615" s="122"/>
      <c r="L615" s="337"/>
    </row>
    <row r="616" spans="5:12" ht="14.4">
      <c r="E616" s="122"/>
      <c r="F616" s="122"/>
      <c r="G616" s="122"/>
      <c r="L616" s="337"/>
    </row>
    <row r="617" spans="5:12" ht="14.4">
      <c r="E617" s="122"/>
      <c r="F617" s="122"/>
      <c r="G617" s="122"/>
      <c r="L617" s="337"/>
    </row>
    <row r="618" spans="5:12" ht="14.4">
      <c r="E618" s="122"/>
      <c r="F618" s="122"/>
      <c r="G618" s="122"/>
      <c r="L618" s="337"/>
    </row>
    <row r="619" spans="5:12" ht="14.4">
      <c r="E619" s="122"/>
      <c r="F619" s="122"/>
      <c r="G619" s="122"/>
      <c r="L619" s="337"/>
    </row>
    <row r="620" spans="5:12" ht="14.4">
      <c r="E620" s="122"/>
      <c r="F620" s="122"/>
      <c r="G620" s="122"/>
      <c r="L620" s="337"/>
    </row>
    <row r="621" spans="5:12" ht="14.4">
      <c r="E621" s="122"/>
      <c r="F621" s="122"/>
      <c r="G621" s="122"/>
      <c r="L621" s="337"/>
    </row>
    <row r="622" spans="5:12" ht="14.4">
      <c r="E622" s="122"/>
      <c r="F622" s="122"/>
      <c r="G622" s="122"/>
      <c r="L622" s="337"/>
    </row>
    <row r="623" spans="5:12" ht="14.4">
      <c r="E623" s="122"/>
      <c r="F623" s="122"/>
      <c r="G623" s="122"/>
      <c r="L623" s="337"/>
    </row>
    <row r="624" spans="5:12" ht="14.4">
      <c r="E624" s="122"/>
      <c r="F624" s="122"/>
      <c r="G624" s="122"/>
      <c r="L624" s="337"/>
    </row>
    <row r="625" spans="5:12" ht="14.4">
      <c r="E625" s="122"/>
      <c r="F625" s="122"/>
      <c r="G625" s="122"/>
      <c r="L625" s="337"/>
    </row>
    <row r="626" spans="5:12" ht="14.4">
      <c r="E626" s="122"/>
      <c r="F626" s="122"/>
      <c r="G626" s="122"/>
      <c r="L626" s="337"/>
    </row>
    <row r="627" spans="5:12" ht="14.4">
      <c r="E627" s="122"/>
      <c r="F627" s="122"/>
      <c r="G627" s="122"/>
      <c r="L627" s="337"/>
    </row>
    <row r="628" spans="5:12" ht="14.4">
      <c r="E628" s="122"/>
      <c r="F628" s="122"/>
      <c r="G628" s="122"/>
      <c r="L628" s="337"/>
    </row>
    <row r="629" spans="5:12" ht="14.4">
      <c r="E629" s="122"/>
      <c r="F629" s="122"/>
      <c r="G629" s="122"/>
      <c r="L629" s="337"/>
    </row>
    <row r="630" spans="5:12" ht="14.4">
      <c r="E630" s="122"/>
      <c r="F630" s="122"/>
      <c r="G630" s="122"/>
      <c r="L630" s="337"/>
    </row>
    <row r="631" spans="5:12" ht="14.4">
      <c r="E631" s="122"/>
      <c r="F631" s="122"/>
      <c r="G631" s="122"/>
      <c r="L631" s="337"/>
    </row>
    <row r="632" spans="5:12" ht="14.4">
      <c r="E632" s="122"/>
      <c r="F632" s="122"/>
      <c r="G632" s="122"/>
      <c r="L632" s="337"/>
    </row>
    <row r="633" spans="5:12" ht="14.4">
      <c r="E633" s="122"/>
      <c r="F633" s="122"/>
      <c r="G633" s="122"/>
      <c r="L633" s="337"/>
    </row>
    <row r="634" spans="5:12" ht="14.4">
      <c r="E634" s="122"/>
      <c r="F634" s="122"/>
      <c r="G634" s="122"/>
      <c r="L634" s="337"/>
    </row>
    <row r="635" spans="5:12" ht="14.4">
      <c r="E635" s="122"/>
      <c r="F635" s="122"/>
      <c r="G635" s="122"/>
      <c r="L635" s="337"/>
    </row>
    <row r="636" spans="5:12" ht="14.4">
      <c r="E636" s="122"/>
      <c r="F636" s="122"/>
      <c r="G636" s="122"/>
      <c r="L636" s="337"/>
    </row>
    <row r="637" spans="5:12" ht="14.4">
      <c r="E637" s="122"/>
      <c r="F637" s="122"/>
      <c r="G637" s="122"/>
      <c r="L637" s="337"/>
    </row>
    <row r="638" spans="5:12" ht="14.4">
      <c r="E638" s="122"/>
      <c r="F638" s="122"/>
      <c r="G638" s="122"/>
      <c r="L638" s="337"/>
    </row>
    <row r="639" spans="5:12" ht="14.4">
      <c r="E639" s="122"/>
      <c r="F639" s="122"/>
      <c r="G639" s="122"/>
      <c r="L639" s="337"/>
    </row>
    <row r="640" spans="5:12" ht="14.4">
      <c r="E640" s="122"/>
      <c r="F640" s="122"/>
      <c r="G640" s="122"/>
      <c r="L640" s="337"/>
    </row>
    <row r="641" spans="5:12" ht="14.4">
      <c r="E641" s="122"/>
      <c r="F641" s="122"/>
      <c r="G641" s="122"/>
      <c r="L641" s="337"/>
    </row>
    <row r="642" spans="5:12" ht="14.4">
      <c r="E642" s="122"/>
      <c r="F642" s="122"/>
      <c r="G642" s="122"/>
      <c r="L642" s="337"/>
    </row>
    <row r="643" spans="5:12" ht="14.4">
      <c r="E643" s="122"/>
      <c r="F643" s="122"/>
      <c r="G643" s="122"/>
      <c r="L643" s="337"/>
    </row>
    <row r="644" spans="5:12" ht="14.4">
      <c r="E644" s="122"/>
      <c r="F644" s="122"/>
      <c r="G644" s="122"/>
      <c r="L644" s="337"/>
    </row>
    <row r="645" spans="5:12" ht="14.4">
      <c r="E645" s="122"/>
      <c r="F645" s="122"/>
      <c r="G645" s="122"/>
      <c r="L645" s="337"/>
    </row>
    <row r="646" spans="5:12" ht="14.4">
      <c r="E646" s="122"/>
      <c r="F646" s="122"/>
      <c r="G646" s="122"/>
      <c r="L646" s="337"/>
    </row>
    <row r="647" spans="5:12" ht="14.4">
      <c r="E647" s="122"/>
      <c r="F647" s="122"/>
      <c r="G647" s="122"/>
      <c r="L647" s="337"/>
    </row>
    <row r="648" spans="5:12" ht="14.4">
      <c r="E648" s="122"/>
      <c r="F648" s="122"/>
      <c r="G648" s="122"/>
      <c r="L648" s="337"/>
    </row>
    <row r="649" spans="5:12" ht="14.4">
      <c r="E649" s="122"/>
      <c r="F649" s="122"/>
      <c r="G649" s="122"/>
      <c r="L649" s="337"/>
    </row>
    <row r="650" spans="5:12" ht="14.4">
      <c r="E650" s="122"/>
      <c r="F650" s="122"/>
      <c r="G650" s="122"/>
      <c r="L650" s="337"/>
    </row>
    <row r="651" spans="5:12" ht="14.4">
      <c r="E651" s="122"/>
      <c r="F651" s="122"/>
      <c r="G651" s="122"/>
      <c r="L651" s="337"/>
    </row>
    <row r="652" spans="5:12" ht="14.4">
      <c r="E652" s="122"/>
      <c r="F652" s="122"/>
      <c r="G652" s="122"/>
      <c r="L652" s="337"/>
    </row>
    <row r="653" spans="5:12" ht="14.4">
      <c r="E653" s="122"/>
      <c r="F653" s="122"/>
      <c r="G653" s="122"/>
      <c r="L653" s="337"/>
    </row>
    <row r="654" spans="5:12" ht="14.4">
      <c r="E654" s="122"/>
      <c r="F654" s="122"/>
      <c r="G654" s="122"/>
      <c r="L654" s="337"/>
    </row>
    <row r="655" spans="5:12" ht="14.4">
      <c r="E655" s="122"/>
      <c r="F655" s="122"/>
      <c r="G655" s="122"/>
      <c r="L655" s="337"/>
    </row>
    <row r="656" spans="5:12" ht="14.4">
      <c r="E656" s="122"/>
      <c r="F656" s="122"/>
      <c r="G656" s="122"/>
      <c r="L656" s="337"/>
    </row>
    <row r="657" spans="5:12" ht="14.4">
      <c r="E657" s="122"/>
      <c r="F657" s="122"/>
      <c r="G657" s="122"/>
      <c r="L657" s="337"/>
    </row>
    <row r="658" spans="5:12" ht="14.4">
      <c r="E658" s="122"/>
      <c r="F658" s="122"/>
      <c r="G658" s="122"/>
      <c r="L658" s="337"/>
    </row>
    <row r="659" spans="5:12" ht="14.4">
      <c r="E659" s="122"/>
      <c r="F659" s="122"/>
      <c r="G659" s="122"/>
      <c r="L659" s="337"/>
    </row>
    <row r="660" spans="5:12" ht="14.4">
      <c r="E660" s="122"/>
      <c r="F660" s="122"/>
      <c r="G660" s="122"/>
      <c r="L660" s="337"/>
    </row>
    <row r="661" spans="5:12" ht="14.4">
      <c r="E661" s="122"/>
      <c r="F661" s="122"/>
      <c r="G661" s="122"/>
      <c r="L661" s="337"/>
    </row>
    <row r="662" spans="5:12" ht="14.4">
      <c r="E662" s="122"/>
      <c r="F662" s="122"/>
      <c r="G662" s="122"/>
      <c r="L662" s="337"/>
    </row>
    <row r="663" spans="5:12" ht="14.4">
      <c r="E663" s="122"/>
      <c r="F663" s="122"/>
      <c r="G663" s="122"/>
      <c r="L663" s="337"/>
    </row>
    <row r="664" spans="5:12" ht="14.4">
      <c r="E664" s="122"/>
      <c r="F664" s="122"/>
      <c r="G664" s="122"/>
      <c r="L664" s="337"/>
    </row>
    <row r="665" spans="5:12" ht="14.4">
      <c r="E665" s="122"/>
      <c r="F665" s="122"/>
      <c r="G665" s="122"/>
      <c r="L665" s="337"/>
    </row>
    <row r="666" spans="5:12" ht="14.4">
      <c r="E666" s="122"/>
      <c r="F666" s="122"/>
      <c r="G666" s="122"/>
      <c r="L666" s="337"/>
    </row>
    <row r="667" spans="5:12" ht="14.4">
      <c r="E667" s="122"/>
      <c r="F667" s="122"/>
      <c r="G667" s="122"/>
      <c r="L667" s="337"/>
    </row>
    <row r="668" spans="5:12" ht="14.4">
      <c r="E668" s="122"/>
      <c r="F668" s="122"/>
      <c r="G668" s="122"/>
      <c r="L668" s="337"/>
    </row>
    <row r="669" spans="5:12" ht="14.4">
      <c r="E669" s="122"/>
      <c r="F669" s="122"/>
      <c r="G669" s="122"/>
      <c r="L669" s="337"/>
    </row>
    <row r="670" spans="5:12" ht="14.4">
      <c r="E670" s="122"/>
      <c r="F670" s="122"/>
      <c r="G670" s="122"/>
      <c r="L670" s="337"/>
    </row>
    <row r="671" spans="5:12" ht="14.4">
      <c r="E671" s="122"/>
      <c r="F671" s="122"/>
      <c r="G671" s="122"/>
      <c r="L671" s="337"/>
    </row>
    <row r="672" spans="5:12" ht="14.4">
      <c r="E672" s="122"/>
      <c r="F672" s="122"/>
      <c r="G672" s="122"/>
      <c r="L672" s="337"/>
    </row>
    <row r="673" spans="5:12" ht="14.4">
      <c r="E673" s="122"/>
      <c r="F673" s="122"/>
      <c r="G673" s="122"/>
      <c r="L673" s="337"/>
    </row>
    <row r="674" spans="5:12" ht="14.4">
      <c r="E674" s="122"/>
      <c r="F674" s="122"/>
      <c r="G674" s="122"/>
      <c r="L674" s="337"/>
    </row>
    <row r="675" spans="5:12" ht="14.4">
      <c r="E675" s="122"/>
      <c r="F675" s="122"/>
      <c r="G675" s="122"/>
      <c r="L675" s="337"/>
    </row>
    <row r="676" spans="5:12" ht="14.4">
      <c r="E676" s="122"/>
      <c r="F676" s="122"/>
      <c r="G676" s="122"/>
      <c r="L676" s="337"/>
    </row>
    <row r="677" spans="5:12" ht="14.4">
      <c r="E677" s="122"/>
      <c r="F677" s="122"/>
      <c r="G677" s="122"/>
      <c r="L677" s="337"/>
    </row>
    <row r="678" spans="5:12" ht="14.4">
      <c r="E678" s="122"/>
      <c r="F678" s="122"/>
      <c r="G678" s="122"/>
      <c r="L678" s="337"/>
    </row>
    <row r="679" spans="5:12" ht="14.4">
      <c r="E679" s="122"/>
      <c r="F679" s="122"/>
      <c r="G679" s="122"/>
      <c r="L679" s="337"/>
    </row>
    <row r="680" spans="5:12" ht="14.4">
      <c r="E680" s="122"/>
      <c r="F680" s="122"/>
      <c r="G680" s="122"/>
      <c r="L680" s="337"/>
    </row>
    <row r="681" spans="5:12" ht="14.4">
      <c r="E681" s="122"/>
      <c r="F681" s="122"/>
      <c r="G681" s="122"/>
      <c r="L681" s="337"/>
    </row>
    <row r="682" spans="5:12" ht="14.4">
      <c r="E682" s="122"/>
      <c r="F682" s="122"/>
      <c r="G682" s="122"/>
      <c r="L682" s="337"/>
    </row>
    <row r="683" spans="5:12" ht="14.4">
      <c r="E683" s="122"/>
      <c r="F683" s="122"/>
      <c r="G683" s="122"/>
      <c r="L683" s="337"/>
    </row>
    <row r="684" spans="5:12" ht="14.4">
      <c r="E684" s="122"/>
      <c r="F684" s="122"/>
      <c r="G684" s="122"/>
      <c r="L684" s="337"/>
    </row>
    <row r="685" spans="5:12" ht="14.4">
      <c r="E685" s="122"/>
      <c r="F685" s="122"/>
      <c r="G685" s="122"/>
      <c r="L685" s="337"/>
    </row>
    <row r="686" spans="5:12" ht="14.4">
      <c r="E686" s="122"/>
      <c r="F686" s="122"/>
      <c r="G686" s="122"/>
      <c r="L686" s="337"/>
    </row>
    <row r="687" spans="5:12" ht="14.4">
      <c r="E687" s="122"/>
      <c r="F687" s="122"/>
      <c r="G687" s="122"/>
      <c r="L687" s="337"/>
    </row>
    <row r="688" spans="5:12" ht="14.4">
      <c r="E688" s="122"/>
      <c r="F688" s="122"/>
      <c r="G688" s="122"/>
      <c r="L688" s="337"/>
    </row>
    <row r="689" spans="5:12" ht="14.4">
      <c r="E689" s="122"/>
      <c r="F689" s="122"/>
      <c r="G689" s="122"/>
      <c r="L689" s="337"/>
    </row>
    <row r="690" spans="5:12" ht="14.4">
      <c r="E690" s="122"/>
      <c r="F690" s="122"/>
      <c r="G690" s="122"/>
      <c r="L690" s="337"/>
    </row>
    <row r="691" spans="5:12" ht="14.4">
      <c r="E691" s="122"/>
      <c r="F691" s="122"/>
      <c r="G691" s="122"/>
      <c r="L691" s="337"/>
    </row>
    <row r="692" spans="5:12" ht="14.4">
      <c r="E692" s="122"/>
      <c r="F692" s="122"/>
      <c r="G692" s="122"/>
      <c r="L692" s="337"/>
    </row>
    <row r="693" spans="5:12" ht="14.4">
      <c r="E693" s="122"/>
      <c r="F693" s="122"/>
      <c r="G693" s="122"/>
      <c r="L693" s="337"/>
    </row>
    <row r="694" spans="5:12" ht="14.4">
      <c r="E694" s="122"/>
      <c r="F694" s="122"/>
      <c r="G694" s="122"/>
      <c r="L694" s="337"/>
    </row>
    <row r="695" spans="5:12" ht="14.4">
      <c r="E695" s="122"/>
      <c r="F695" s="122"/>
      <c r="G695" s="122"/>
      <c r="L695" s="337"/>
    </row>
    <row r="696" spans="5:12" ht="14.4">
      <c r="E696" s="122"/>
      <c r="F696" s="122"/>
      <c r="G696" s="122"/>
      <c r="L696" s="337"/>
    </row>
    <row r="697" spans="5:12" ht="14.4">
      <c r="E697" s="122"/>
      <c r="F697" s="122"/>
      <c r="G697" s="122"/>
      <c r="L697" s="337"/>
    </row>
    <row r="698" spans="5:12" ht="14.4">
      <c r="E698" s="122"/>
      <c r="F698" s="122"/>
      <c r="G698" s="122"/>
      <c r="L698" s="337"/>
    </row>
    <row r="699" spans="5:12" ht="14.4">
      <c r="E699" s="122"/>
      <c r="F699" s="122"/>
      <c r="G699" s="122"/>
      <c r="L699" s="337"/>
    </row>
    <row r="700" spans="5:12" ht="14.4">
      <c r="E700" s="122"/>
      <c r="F700" s="122"/>
      <c r="G700" s="122"/>
      <c r="L700" s="337"/>
    </row>
    <row r="701" spans="5:12" ht="14.4">
      <c r="E701" s="122"/>
      <c r="F701" s="122"/>
      <c r="G701" s="122"/>
      <c r="L701" s="337"/>
    </row>
    <row r="702" spans="5:12" ht="14.4">
      <c r="E702" s="122"/>
      <c r="F702" s="122"/>
      <c r="G702" s="122"/>
      <c r="L702" s="337"/>
    </row>
    <row r="703" spans="5:12" ht="14.4">
      <c r="E703" s="122"/>
      <c r="F703" s="122"/>
      <c r="G703" s="122"/>
      <c r="L703" s="337"/>
    </row>
    <row r="704" spans="5:12" ht="14.4">
      <c r="E704" s="122"/>
      <c r="F704" s="122"/>
      <c r="G704" s="122"/>
      <c r="L704" s="337"/>
    </row>
    <row r="705" spans="5:12" ht="14.4">
      <c r="E705" s="122"/>
      <c r="F705" s="122"/>
      <c r="G705" s="122"/>
      <c r="L705" s="337"/>
    </row>
    <row r="706" spans="5:12" ht="14.4">
      <c r="E706" s="122"/>
      <c r="F706" s="122"/>
      <c r="G706" s="122"/>
      <c r="L706" s="337"/>
    </row>
    <row r="707" spans="5:12" ht="14.4">
      <c r="E707" s="122"/>
      <c r="F707" s="122"/>
      <c r="G707" s="122"/>
      <c r="L707" s="337"/>
    </row>
    <row r="708" spans="5:12" ht="14.4">
      <c r="E708" s="122"/>
      <c r="F708" s="122"/>
      <c r="G708" s="122"/>
      <c r="L708" s="337"/>
    </row>
    <row r="709" spans="5:12" ht="14.4">
      <c r="E709" s="122"/>
      <c r="F709" s="122"/>
      <c r="G709" s="122"/>
      <c r="L709" s="337"/>
    </row>
    <row r="710" spans="5:12" ht="14.4">
      <c r="E710" s="122"/>
      <c r="F710" s="122"/>
      <c r="G710" s="122"/>
      <c r="L710" s="337"/>
    </row>
    <row r="711" spans="5:12" ht="14.4">
      <c r="E711" s="122"/>
      <c r="F711" s="122"/>
      <c r="G711" s="122"/>
      <c r="L711" s="337"/>
    </row>
    <row r="712" spans="5:12" ht="14.4">
      <c r="E712" s="122"/>
      <c r="F712" s="122"/>
      <c r="G712" s="122"/>
      <c r="L712" s="337"/>
    </row>
    <row r="713" spans="5:12" ht="14.4">
      <c r="E713" s="122"/>
      <c r="F713" s="122"/>
      <c r="G713" s="122"/>
      <c r="L713" s="337"/>
    </row>
    <row r="714" spans="5:12" ht="14.4">
      <c r="E714" s="122"/>
      <c r="F714" s="122"/>
      <c r="G714" s="122"/>
      <c r="L714" s="337"/>
    </row>
    <row r="715" spans="5:12" ht="14.4">
      <c r="E715" s="122"/>
      <c r="F715" s="122"/>
      <c r="G715" s="122"/>
      <c r="L715" s="337"/>
    </row>
    <row r="716" spans="5:12" ht="14.4">
      <c r="E716" s="122"/>
      <c r="F716" s="122"/>
      <c r="G716" s="122"/>
      <c r="L716" s="337"/>
    </row>
    <row r="717" spans="5:12" ht="14.4">
      <c r="E717" s="122"/>
      <c r="F717" s="122"/>
      <c r="G717" s="122"/>
      <c r="L717" s="337"/>
    </row>
    <row r="718" spans="5:12" ht="14.4">
      <c r="E718" s="122"/>
      <c r="F718" s="122"/>
      <c r="G718" s="122"/>
      <c r="L718" s="337"/>
    </row>
    <row r="719" spans="5:12" ht="14.4">
      <c r="E719" s="122"/>
      <c r="F719" s="122"/>
      <c r="G719" s="122"/>
      <c r="L719" s="337"/>
    </row>
    <row r="720" spans="5:12" ht="14.4">
      <c r="E720" s="122"/>
      <c r="F720" s="122"/>
      <c r="G720" s="122"/>
      <c r="L720" s="337"/>
    </row>
    <row r="721" spans="5:12" ht="14.4">
      <c r="E721" s="122"/>
      <c r="F721" s="122"/>
      <c r="G721" s="122"/>
      <c r="L721" s="337"/>
    </row>
    <row r="722" spans="5:12" ht="14.4">
      <c r="E722" s="122"/>
      <c r="F722" s="122"/>
      <c r="G722" s="122"/>
      <c r="L722" s="337"/>
    </row>
    <row r="723" spans="5:12" ht="14.4">
      <c r="E723" s="122"/>
      <c r="F723" s="122"/>
      <c r="G723" s="122"/>
      <c r="L723" s="337"/>
    </row>
    <row r="724" spans="5:12" ht="14.4">
      <c r="E724" s="122"/>
      <c r="F724" s="122"/>
      <c r="G724" s="122"/>
      <c r="L724" s="337"/>
    </row>
    <row r="725" spans="5:12" ht="14.4">
      <c r="E725" s="122"/>
      <c r="F725" s="122"/>
      <c r="G725" s="122"/>
      <c r="L725" s="337"/>
    </row>
    <row r="726" spans="5:12" ht="14.4">
      <c r="E726" s="122"/>
      <c r="F726" s="122"/>
      <c r="G726" s="122"/>
      <c r="L726" s="337"/>
    </row>
    <row r="727" spans="5:12" ht="14.4">
      <c r="E727" s="122"/>
      <c r="F727" s="122"/>
      <c r="G727" s="122"/>
      <c r="L727" s="337"/>
    </row>
    <row r="728" spans="5:12" ht="14.4">
      <c r="E728" s="122"/>
      <c r="F728" s="122"/>
      <c r="G728" s="122"/>
      <c r="L728" s="337"/>
    </row>
    <row r="729" spans="5:12" ht="14.4">
      <c r="E729" s="122"/>
      <c r="F729" s="122"/>
      <c r="G729" s="122"/>
      <c r="L729" s="337"/>
    </row>
    <row r="730" spans="5:12" ht="14.4">
      <c r="E730" s="122"/>
      <c r="F730" s="122"/>
      <c r="G730" s="122"/>
      <c r="L730" s="337"/>
    </row>
    <row r="731" spans="5:12" ht="14.4">
      <c r="E731" s="122"/>
      <c r="F731" s="122"/>
      <c r="G731" s="122"/>
      <c r="L731" s="337"/>
    </row>
    <row r="732" spans="5:12" ht="14.4">
      <c r="E732" s="122"/>
      <c r="F732" s="122"/>
      <c r="G732" s="122"/>
      <c r="L732" s="337"/>
    </row>
    <row r="733" spans="5:12" ht="14.4">
      <c r="E733" s="122"/>
      <c r="F733" s="122"/>
      <c r="G733" s="122"/>
      <c r="L733" s="337"/>
    </row>
    <row r="734" spans="5:12" ht="14.4">
      <c r="E734" s="122"/>
      <c r="F734" s="122"/>
      <c r="G734" s="122"/>
      <c r="L734" s="337"/>
    </row>
    <row r="735" spans="5:12" ht="14.4">
      <c r="E735" s="122"/>
      <c r="F735" s="122"/>
      <c r="G735" s="122"/>
      <c r="L735" s="337"/>
    </row>
    <row r="736" spans="5:12" ht="14.4">
      <c r="E736" s="122"/>
      <c r="F736" s="122"/>
      <c r="G736" s="122"/>
      <c r="L736" s="337"/>
    </row>
    <row r="737" spans="5:12" ht="14.4">
      <c r="E737" s="122"/>
      <c r="F737" s="122"/>
      <c r="G737" s="122"/>
      <c r="L737" s="337"/>
    </row>
    <row r="738" spans="5:12" ht="14.4">
      <c r="E738" s="122"/>
      <c r="F738" s="122"/>
      <c r="G738" s="122"/>
      <c r="L738" s="337"/>
    </row>
    <row r="739" spans="5:12" ht="14.4">
      <c r="E739" s="122"/>
      <c r="F739" s="122"/>
      <c r="G739" s="122"/>
      <c r="L739" s="337"/>
    </row>
    <row r="740" spans="5:12" ht="14.4">
      <c r="E740" s="122"/>
      <c r="F740" s="122"/>
      <c r="G740" s="122"/>
      <c r="L740" s="337"/>
    </row>
    <row r="741" spans="5:12" ht="14.4">
      <c r="E741" s="122"/>
      <c r="F741" s="122"/>
      <c r="G741" s="122"/>
      <c r="L741" s="337"/>
    </row>
    <row r="742" spans="5:12" ht="14.4">
      <c r="E742" s="122"/>
      <c r="F742" s="122"/>
      <c r="G742" s="122"/>
      <c r="L742" s="337"/>
    </row>
    <row r="743" spans="5:12" ht="14.4">
      <c r="E743" s="122"/>
      <c r="F743" s="122"/>
      <c r="G743" s="122"/>
      <c r="L743" s="337"/>
    </row>
    <row r="744" spans="5:12" ht="14.4">
      <c r="E744" s="122"/>
      <c r="F744" s="122"/>
      <c r="G744" s="122"/>
      <c r="L744" s="337"/>
    </row>
    <row r="745" spans="5:12" ht="14.4">
      <c r="E745" s="122"/>
      <c r="F745" s="122"/>
      <c r="G745" s="122"/>
      <c r="L745" s="337"/>
    </row>
    <row r="746" spans="5:12" ht="14.4">
      <c r="E746" s="122"/>
      <c r="F746" s="122"/>
      <c r="G746" s="122"/>
      <c r="L746" s="337"/>
    </row>
    <row r="747" spans="5:12" ht="14.4">
      <c r="E747" s="122"/>
      <c r="F747" s="122"/>
      <c r="G747" s="122"/>
      <c r="L747" s="337"/>
    </row>
    <row r="748" spans="5:12" ht="14.4">
      <c r="E748" s="122"/>
      <c r="F748" s="122"/>
      <c r="G748" s="122"/>
      <c r="L748" s="337"/>
    </row>
    <row r="749" spans="5:12" ht="14.4">
      <c r="E749" s="122"/>
      <c r="F749" s="122"/>
      <c r="G749" s="122"/>
      <c r="L749" s="337"/>
    </row>
    <row r="750" spans="5:12" ht="14.4">
      <c r="E750" s="122"/>
      <c r="F750" s="122"/>
      <c r="G750" s="122"/>
      <c r="L750" s="337"/>
    </row>
    <row r="751" spans="5:12" ht="14.4">
      <c r="E751" s="122"/>
      <c r="F751" s="122"/>
      <c r="G751" s="122"/>
      <c r="L751" s="337"/>
    </row>
    <row r="752" spans="5:12" ht="14.4">
      <c r="E752" s="122"/>
      <c r="F752" s="122"/>
      <c r="G752" s="122"/>
      <c r="L752" s="337"/>
    </row>
    <row r="753" spans="5:12" ht="14.4">
      <c r="E753" s="122"/>
      <c r="F753" s="122"/>
      <c r="G753" s="122"/>
      <c r="L753" s="337"/>
    </row>
    <row r="754" spans="5:12" ht="14.4">
      <c r="E754" s="122"/>
      <c r="F754" s="122"/>
      <c r="G754" s="122"/>
      <c r="L754" s="337"/>
    </row>
    <row r="755" spans="5:12" ht="14.4">
      <c r="E755" s="122"/>
      <c r="F755" s="122"/>
      <c r="G755" s="122"/>
      <c r="L755" s="337"/>
    </row>
    <row r="756" spans="5:12" ht="14.4">
      <c r="E756" s="122"/>
      <c r="F756" s="122"/>
      <c r="G756" s="122"/>
      <c r="L756" s="337"/>
    </row>
    <row r="757" spans="5:12" ht="14.4">
      <c r="E757" s="122"/>
      <c r="F757" s="122"/>
      <c r="G757" s="122"/>
      <c r="L757" s="337"/>
    </row>
    <row r="758" spans="5:12" ht="14.4">
      <c r="E758" s="122"/>
      <c r="F758" s="122"/>
      <c r="G758" s="122"/>
      <c r="L758" s="337"/>
    </row>
    <row r="759" spans="5:12" ht="14.4">
      <c r="E759" s="122"/>
      <c r="F759" s="122"/>
      <c r="G759" s="122"/>
      <c r="L759" s="337"/>
    </row>
    <row r="760" spans="5:12" ht="14.4">
      <c r="E760" s="122"/>
      <c r="F760" s="122"/>
      <c r="G760" s="122"/>
      <c r="L760" s="337"/>
    </row>
    <row r="761" spans="5:12" ht="14.4">
      <c r="E761" s="122"/>
      <c r="F761" s="122"/>
      <c r="G761" s="122"/>
      <c r="L761" s="337"/>
    </row>
    <row r="762" spans="5:12" ht="14.4">
      <c r="E762" s="122"/>
      <c r="F762" s="122"/>
      <c r="G762" s="122"/>
      <c r="L762" s="337"/>
    </row>
    <row r="763" spans="5:12" ht="14.4">
      <c r="E763" s="122"/>
      <c r="F763" s="122"/>
      <c r="G763" s="122"/>
      <c r="L763" s="337"/>
    </row>
    <row r="764" spans="5:12" ht="14.4">
      <c r="E764" s="122"/>
      <c r="F764" s="122"/>
      <c r="G764" s="122"/>
      <c r="L764" s="337"/>
    </row>
    <row r="765" spans="5:12" ht="14.4">
      <c r="E765" s="122"/>
      <c r="F765" s="122"/>
      <c r="G765" s="122"/>
      <c r="L765" s="337"/>
    </row>
    <row r="766" spans="5:12" ht="14.4">
      <c r="E766" s="122"/>
      <c r="F766" s="122"/>
      <c r="G766" s="122"/>
      <c r="L766" s="337"/>
    </row>
    <row r="767" spans="5:12" ht="14.4">
      <c r="E767" s="122"/>
      <c r="F767" s="122"/>
      <c r="G767" s="122"/>
      <c r="L767" s="337"/>
    </row>
    <row r="768" spans="5:12" ht="14.4">
      <c r="E768" s="122"/>
      <c r="F768" s="122"/>
      <c r="G768" s="122"/>
      <c r="L768" s="337"/>
    </row>
    <row r="769" spans="5:12" ht="14.4">
      <c r="E769" s="122"/>
      <c r="F769" s="122"/>
      <c r="G769" s="122"/>
      <c r="L769" s="337"/>
    </row>
    <row r="770" spans="5:12" ht="14.4">
      <c r="E770" s="122"/>
      <c r="F770" s="122"/>
      <c r="G770" s="122"/>
      <c r="L770" s="337"/>
    </row>
    <row r="771" spans="5:12" ht="14.4">
      <c r="E771" s="122"/>
      <c r="F771" s="122"/>
      <c r="G771" s="122"/>
      <c r="L771" s="337"/>
    </row>
    <row r="772" spans="5:12" ht="14.4">
      <c r="E772" s="122"/>
      <c r="F772" s="122"/>
      <c r="G772" s="122"/>
      <c r="L772" s="337"/>
    </row>
    <row r="773" spans="5:12" ht="14.4">
      <c r="E773" s="122"/>
      <c r="F773" s="122"/>
      <c r="G773" s="122"/>
      <c r="L773" s="337"/>
    </row>
    <row r="774" spans="5:12" ht="14.4">
      <c r="E774" s="122"/>
      <c r="F774" s="122"/>
      <c r="G774" s="122"/>
      <c r="L774" s="337"/>
    </row>
    <row r="775" spans="5:12" ht="14.4">
      <c r="E775" s="122"/>
      <c r="F775" s="122"/>
      <c r="G775" s="122"/>
      <c r="L775" s="337"/>
    </row>
    <row r="776" spans="5:12" ht="14.4">
      <c r="E776" s="122"/>
      <c r="F776" s="122"/>
      <c r="G776" s="122"/>
      <c r="L776" s="337"/>
    </row>
    <row r="777" spans="5:12" ht="14.4">
      <c r="E777" s="122"/>
      <c r="F777" s="122"/>
      <c r="G777" s="122"/>
      <c r="L777" s="337"/>
    </row>
    <row r="778" spans="5:12" ht="14.4">
      <c r="E778" s="122"/>
      <c r="F778" s="122"/>
      <c r="G778" s="122"/>
      <c r="L778" s="337"/>
    </row>
    <row r="779" spans="5:12" ht="14.4">
      <c r="E779" s="122"/>
      <c r="F779" s="122"/>
      <c r="G779" s="122"/>
      <c r="L779" s="337"/>
    </row>
    <row r="780" spans="5:12" ht="14.4">
      <c r="E780" s="122"/>
      <c r="F780" s="122"/>
      <c r="G780" s="122"/>
      <c r="L780" s="337"/>
    </row>
    <row r="781" spans="5:12" ht="14.4">
      <c r="E781" s="122"/>
      <c r="F781" s="122"/>
      <c r="G781" s="122"/>
      <c r="L781" s="337"/>
    </row>
    <row r="782" spans="5:12" ht="14.4">
      <c r="E782" s="122"/>
      <c r="F782" s="122"/>
      <c r="G782" s="122"/>
      <c r="L782" s="337"/>
    </row>
    <row r="783" spans="5:12" ht="14.4">
      <c r="E783" s="122"/>
      <c r="F783" s="122"/>
      <c r="G783" s="122"/>
      <c r="L783" s="337"/>
    </row>
    <row r="784" spans="5:12" ht="14.4">
      <c r="E784" s="122"/>
      <c r="F784" s="122"/>
      <c r="G784" s="122"/>
      <c r="L784" s="337"/>
    </row>
    <row r="785" spans="5:12" ht="14.4">
      <c r="E785" s="122"/>
      <c r="F785" s="122"/>
      <c r="G785" s="122"/>
      <c r="L785" s="337"/>
    </row>
    <row r="786" spans="5:12" ht="14.4">
      <c r="E786" s="122"/>
      <c r="F786" s="122"/>
      <c r="G786" s="122"/>
      <c r="L786" s="337"/>
    </row>
    <row r="787" spans="5:12" ht="14.4">
      <c r="E787" s="122"/>
      <c r="F787" s="122"/>
      <c r="G787" s="122"/>
      <c r="L787" s="337"/>
    </row>
    <row r="788" spans="5:12" ht="14.4">
      <c r="E788" s="122"/>
      <c r="F788" s="122"/>
      <c r="G788" s="122"/>
      <c r="L788" s="337"/>
    </row>
    <row r="789" spans="5:12" ht="14.4">
      <c r="E789" s="122"/>
      <c r="F789" s="122"/>
      <c r="G789" s="122"/>
      <c r="L789" s="337"/>
    </row>
    <row r="790" spans="5:12" ht="14.4">
      <c r="E790" s="122"/>
      <c r="F790" s="122"/>
      <c r="G790" s="122"/>
      <c r="L790" s="337"/>
    </row>
    <row r="791" spans="5:12" ht="14.4">
      <c r="E791" s="122"/>
      <c r="F791" s="122"/>
      <c r="G791" s="122"/>
      <c r="L791" s="337"/>
    </row>
    <row r="792" spans="5:12" ht="14.4">
      <c r="E792" s="122"/>
      <c r="F792" s="122"/>
      <c r="G792" s="122"/>
      <c r="L792" s="337"/>
    </row>
    <row r="793" spans="5:12" ht="14.4">
      <c r="E793" s="122"/>
      <c r="F793" s="122"/>
      <c r="G793" s="122"/>
      <c r="L793" s="337"/>
    </row>
    <row r="794" spans="5:12" ht="14.4">
      <c r="E794" s="122"/>
      <c r="F794" s="122"/>
      <c r="G794" s="122"/>
      <c r="L794" s="337"/>
    </row>
    <row r="795" spans="5:12" ht="14.4">
      <c r="E795" s="122"/>
      <c r="F795" s="122"/>
      <c r="G795" s="122"/>
      <c r="L795" s="337"/>
    </row>
    <row r="796" spans="5:12" ht="14.4">
      <c r="E796" s="122"/>
      <c r="F796" s="122"/>
      <c r="G796" s="122"/>
      <c r="L796" s="337"/>
    </row>
    <row r="797" spans="5:12" ht="14.4">
      <c r="E797" s="122"/>
      <c r="F797" s="122"/>
      <c r="G797" s="122"/>
      <c r="L797" s="337"/>
    </row>
    <row r="798" spans="5:12" ht="14.4">
      <c r="E798" s="122"/>
      <c r="F798" s="122"/>
      <c r="G798" s="122"/>
      <c r="L798" s="337"/>
    </row>
    <row r="799" spans="5:12" ht="14.4">
      <c r="E799" s="122"/>
      <c r="F799" s="122"/>
      <c r="G799" s="122"/>
      <c r="L799" s="337"/>
    </row>
    <row r="800" spans="5:12" ht="14.4">
      <c r="E800" s="122"/>
      <c r="F800" s="122"/>
      <c r="G800" s="122"/>
      <c r="L800" s="337"/>
    </row>
    <row r="801" spans="5:12" ht="14.4">
      <c r="E801" s="122"/>
      <c r="F801" s="122"/>
      <c r="G801" s="122"/>
      <c r="L801" s="337"/>
    </row>
    <row r="802" spans="5:12" ht="14.4">
      <c r="E802" s="122"/>
      <c r="F802" s="122"/>
      <c r="G802" s="122"/>
      <c r="L802" s="337"/>
    </row>
    <row r="803" spans="5:12" ht="14.4">
      <c r="E803" s="122"/>
      <c r="F803" s="122"/>
      <c r="G803" s="122"/>
      <c r="L803" s="337"/>
    </row>
    <row r="804" spans="5:12" ht="14.4">
      <c r="E804" s="122"/>
      <c r="F804" s="122"/>
      <c r="G804" s="122"/>
      <c r="L804" s="337"/>
    </row>
    <row r="805" spans="5:12" ht="14.4">
      <c r="E805" s="122"/>
      <c r="F805" s="122"/>
      <c r="G805" s="122"/>
      <c r="L805" s="337"/>
    </row>
    <row r="806" spans="5:12" ht="14.4">
      <c r="E806" s="122"/>
      <c r="F806" s="122"/>
      <c r="G806" s="122"/>
      <c r="L806" s="337"/>
    </row>
    <row r="807" spans="5:12" ht="14.4">
      <c r="E807" s="122"/>
      <c r="F807" s="122"/>
      <c r="G807" s="122"/>
      <c r="L807" s="337"/>
    </row>
    <row r="808" spans="5:12" ht="14.4">
      <c r="E808" s="122"/>
      <c r="F808" s="122"/>
      <c r="G808" s="122"/>
      <c r="L808" s="337"/>
    </row>
    <row r="809" spans="5:12" ht="14.4">
      <c r="E809" s="122"/>
      <c r="F809" s="122"/>
      <c r="G809" s="122"/>
      <c r="L809" s="337"/>
    </row>
    <row r="810" spans="5:12" ht="14.4">
      <c r="E810" s="122"/>
      <c r="F810" s="122"/>
      <c r="G810" s="122"/>
      <c r="L810" s="337"/>
    </row>
    <row r="811" spans="5:12" ht="14.4">
      <c r="E811" s="122"/>
      <c r="F811" s="122"/>
      <c r="G811" s="122"/>
      <c r="L811" s="337"/>
    </row>
    <row r="812" spans="5:12" ht="14.4">
      <c r="E812" s="122"/>
      <c r="F812" s="122"/>
      <c r="G812" s="122"/>
      <c r="L812" s="337"/>
    </row>
    <row r="813" spans="5:12" ht="14.4">
      <c r="E813" s="122"/>
      <c r="F813" s="122"/>
      <c r="G813" s="122"/>
      <c r="L813" s="337"/>
    </row>
    <row r="814" spans="5:12" ht="14.4">
      <c r="E814" s="122"/>
      <c r="F814" s="122"/>
      <c r="G814" s="122"/>
      <c r="L814" s="337"/>
    </row>
    <row r="815" spans="5:12" ht="14.4">
      <c r="E815" s="122"/>
      <c r="F815" s="122"/>
      <c r="G815" s="122"/>
      <c r="L815" s="337"/>
    </row>
    <row r="816" spans="5:12" ht="14.4">
      <c r="E816" s="122"/>
      <c r="F816" s="122"/>
      <c r="G816" s="122"/>
      <c r="L816" s="337"/>
    </row>
    <row r="817" spans="5:12" ht="14.4">
      <c r="E817" s="122"/>
      <c r="F817" s="122"/>
      <c r="G817" s="122"/>
      <c r="L817" s="337"/>
    </row>
    <row r="818" spans="5:12" ht="14.4">
      <c r="E818" s="122"/>
      <c r="F818" s="122"/>
      <c r="G818" s="122"/>
      <c r="L818" s="337"/>
    </row>
    <row r="819" spans="5:12" ht="14.4">
      <c r="E819" s="122"/>
      <c r="F819" s="122"/>
      <c r="G819" s="122"/>
      <c r="L819" s="337"/>
    </row>
    <row r="820" spans="5:12" ht="14.4">
      <c r="E820" s="122"/>
      <c r="F820" s="122"/>
      <c r="G820" s="122"/>
      <c r="L820" s="337"/>
    </row>
    <row r="821" spans="5:12" ht="14.4">
      <c r="E821" s="122"/>
      <c r="F821" s="122"/>
      <c r="G821" s="122"/>
      <c r="L821" s="337"/>
    </row>
    <row r="822" spans="5:12" ht="14.4">
      <c r="E822" s="122"/>
      <c r="F822" s="122"/>
      <c r="G822" s="122"/>
      <c r="L822" s="337"/>
    </row>
    <row r="823" spans="5:12" ht="14.4">
      <c r="E823" s="122"/>
      <c r="F823" s="122"/>
      <c r="G823" s="122"/>
      <c r="L823" s="337"/>
    </row>
    <row r="824" spans="5:12" ht="14.4">
      <c r="E824" s="122"/>
      <c r="F824" s="122"/>
      <c r="G824" s="122"/>
      <c r="L824" s="337"/>
    </row>
    <row r="825" spans="5:12" ht="14.4">
      <c r="E825" s="122"/>
      <c r="F825" s="122"/>
      <c r="G825" s="122"/>
      <c r="L825" s="337"/>
    </row>
    <row r="826" spans="5:12" ht="14.4">
      <c r="E826" s="122"/>
      <c r="F826" s="122"/>
      <c r="G826" s="122"/>
      <c r="L826" s="337"/>
    </row>
    <row r="827" spans="5:12" ht="14.4">
      <c r="E827" s="122"/>
      <c r="F827" s="122"/>
      <c r="G827" s="122"/>
      <c r="L827" s="337"/>
    </row>
    <row r="828" spans="5:12" ht="14.4">
      <c r="E828" s="122"/>
      <c r="F828" s="122"/>
      <c r="G828" s="122"/>
      <c r="L828" s="337"/>
    </row>
    <row r="829" spans="5:12" ht="14.4">
      <c r="E829" s="122"/>
      <c r="F829" s="122"/>
      <c r="G829" s="122"/>
      <c r="L829" s="337"/>
    </row>
    <row r="830" spans="5:12" ht="14.4">
      <c r="E830" s="122"/>
      <c r="F830" s="122"/>
      <c r="G830" s="122"/>
      <c r="L830" s="337"/>
    </row>
    <row r="831" spans="5:12" ht="14.4">
      <c r="E831" s="122"/>
      <c r="F831" s="122"/>
      <c r="G831" s="122"/>
      <c r="L831" s="337"/>
    </row>
    <row r="832" spans="5:12" ht="14.4">
      <c r="E832" s="122"/>
      <c r="F832" s="122"/>
      <c r="G832" s="122"/>
      <c r="L832" s="337"/>
    </row>
    <row r="833" spans="5:12" ht="14.4">
      <c r="E833" s="122"/>
      <c r="F833" s="122"/>
      <c r="G833" s="122"/>
      <c r="L833" s="337"/>
    </row>
    <row r="834" spans="5:12" ht="14.4">
      <c r="E834" s="122"/>
      <c r="F834" s="122"/>
      <c r="G834" s="122"/>
      <c r="L834" s="337"/>
    </row>
    <row r="835" spans="5:12" ht="14.4">
      <c r="E835" s="122"/>
      <c r="F835" s="122"/>
      <c r="G835" s="122"/>
      <c r="L835" s="337"/>
    </row>
    <row r="836" spans="5:12" ht="14.4">
      <c r="E836" s="122"/>
      <c r="F836" s="122"/>
      <c r="G836" s="122"/>
      <c r="L836" s="337"/>
    </row>
    <row r="837" spans="5:12" ht="14.4">
      <c r="E837" s="122"/>
      <c r="F837" s="122"/>
      <c r="G837" s="122"/>
      <c r="L837" s="337"/>
    </row>
    <row r="838" spans="5:12" ht="14.4">
      <c r="E838" s="122"/>
      <c r="F838" s="122"/>
      <c r="G838" s="122"/>
      <c r="L838" s="337"/>
    </row>
    <row r="839" spans="5:12" ht="14.4">
      <c r="E839" s="122"/>
      <c r="F839" s="122"/>
      <c r="G839" s="122"/>
      <c r="L839" s="337"/>
    </row>
    <row r="840" spans="5:12" ht="14.4">
      <c r="E840" s="122"/>
      <c r="F840" s="122"/>
      <c r="G840" s="122"/>
      <c r="L840" s="337"/>
    </row>
    <row r="841" spans="5:12" ht="14.4">
      <c r="E841" s="122"/>
      <c r="F841" s="122"/>
      <c r="G841" s="122"/>
      <c r="L841" s="337"/>
    </row>
    <row r="842" spans="5:12" ht="14.4">
      <c r="E842" s="122"/>
      <c r="F842" s="122"/>
      <c r="G842" s="122"/>
      <c r="L842" s="337"/>
    </row>
    <row r="843" spans="5:12" ht="14.4">
      <c r="E843" s="122"/>
      <c r="F843" s="122"/>
      <c r="G843" s="122"/>
      <c r="L843" s="337"/>
    </row>
    <row r="844" spans="5:12" ht="14.4">
      <c r="E844" s="122"/>
      <c r="F844" s="122"/>
      <c r="G844" s="122"/>
      <c r="L844" s="337"/>
    </row>
    <row r="845" spans="5:12" ht="14.4">
      <c r="E845" s="122"/>
      <c r="F845" s="122"/>
      <c r="G845" s="122"/>
      <c r="L845" s="337"/>
    </row>
    <row r="846" spans="5:12" ht="14.4">
      <c r="E846" s="122"/>
      <c r="F846" s="122"/>
      <c r="G846" s="122"/>
      <c r="L846" s="337"/>
    </row>
    <row r="847" spans="5:12" ht="14.4">
      <c r="E847" s="122"/>
      <c r="F847" s="122"/>
      <c r="G847" s="122"/>
      <c r="L847" s="337"/>
    </row>
    <row r="848" spans="5:12" ht="14.4">
      <c r="E848" s="122"/>
      <c r="F848" s="122"/>
      <c r="G848" s="122"/>
      <c r="L848" s="337"/>
    </row>
    <row r="849" spans="5:12" ht="14.4">
      <c r="E849" s="122"/>
      <c r="F849" s="122"/>
      <c r="G849" s="122"/>
      <c r="L849" s="337"/>
    </row>
    <row r="850" spans="5:12" ht="14.4">
      <c r="E850" s="122"/>
      <c r="F850" s="122"/>
      <c r="G850" s="122"/>
      <c r="L850" s="337"/>
    </row>
    <row r="851" spans="5:12" ht="14.4">
      <c r="E851" s="122"/>
      <c r="F851" s="122"/>
      <c r="G851" s="122"/>
      <c r="L851" s="337"/>
    </row>
    <row r="852" spans="5:12" ht="14.4">
      <c r="E852" s="122"/>
      <c r="F852" s="122"/>
      <c r="G852" s="122"/>
      <c r="L852" s="337"/>
    </row>
    <row r="853" spans="5:12" ht="14.4">
      <c r="E853" s="122"/>
      <c r="F853" s="122"/>
      <c r="G853" s="122"/>
      <c r="L853" s="337"/>
    </row>
    <row r="854" spans="5:12" ht="14.4">
      <c r="E854" s="122"/>
      <c r="F854" s="122"/>
      <c r="G854" s="122"/>
      <c r="L854" s="337"/>
    </row>
    <row r="855" spans="5:12" ht="14.4">
      <c r="E855" s="122"/>
      <c r="F855" s="122"/>
      <c r="G855" s="122"/>
      <c r="L855" s="337"/>
    </row>
    <row r="856" spans="5:12" ht="14.4">
      <c r="E856" s="122"/>
      <c r="F856" s="122"/>
      <c r="G856" s="122"/>
      <c r="L856" s="337"/>
    </row>
    <row r="857" spans="5:12" ht="14.4">
      <c r="E857" s="122"/>
      <c r="F857" s="122"/>
      <c r="G857" s="122"/>
      <c r="L857" s="337"/>
    </row>
    <row r="858" spans="5:12" ht="14.4">
      <c r="E858" s="122"/>
      <c r="F858" s="122"/>
      <c r="G858" s="122"/>
      <c r="L858" s="337"/>
    </row>
    <row r="859" spans="5:12" ht="14.4">
      <c r="E859" s="122"/>
      <c r="F859" s="122"/>
      <c r="G859" s="122"/>
      <c r="L859" s="337"/>
    </row>
    <row r="860" spans="5:12" ht="14.4">
      <c r="E860" s="122"/>
      <c r="F860" s="122"/>
      <c r="G860" s="122"/>
      <c r="L860" s="337"/>
    </row>
    <row r="861" spans="5:12" ht="14.4">
      <c r="E861" s="122"/>
      <c r="F861" s="122"/>
      <c r="G861" s="122"/>
      <c r="L861" s="337"/>
    </row>
    <row r="862" spans="5:12" ht="14.4">
      <c r="E862" s="122"/>
      <c r="F862" s="122"/>
      <c r="G862" s="122"/>
      <c r="L862" s="337"/>
    </row>
    <row r="863" spans="5:12" ht="14.4">
      <c r="E863" s="122"/>
      <c r="F863" s="122"/>
      <c r="G863" s="122"/>
      <c r="L863" s="337"/>
    </row>
    <row r="864" spans="5:12" ht="14.4">
      <c r="E864" s="122"/>
      <c r="F864" s="122"/>
      <c r="G864" s="122"/>
      <c r="L864" s="337"/>
    </row>
    <row r="865" spans="5:12" ht="14.4">
      <c r="E865" s="122"/>
      <c r="F865" s="122"/>
      <c r="G865" s="122"/>
      <c r="L865" s="337"/>
    </row>
    <row r="866" spans="5:12" ht="14.4">
      <c r="E866" s="122"/>
      <c r="F866" s="122"/>
      <c r="G866" s="122"/>
      <c r="L866" s="337"/>
    </row>
    <row r="867" spans="5:12" ht="14.4">
      <c r="E867" s="122"/>
      <c r="F867" s="122"/>
      <c r="G867" s="122"/>
      <c r="L867" s="337"/>
    </row>
    <row r="868" spans="5:12" ht="14.4">
      <c r="E868" s="122"/>
      <c r="F868" s="122"/>
      <c r="G868" s="122"/>
      <c r="L868" s="337"/>
    </row>
    <row r="869" spans="5:12" ht="14.4">
      <c r="E869" s="122"/>
      <c r="F869" s="122"/>
      <c r="G869" s="122"/>
      <c r="L869" s="337"/>
    </row>
    <row r="870" spans="5:12" ht="14.4">
      <c r="E870" s="122"/>
      <c r="F870" s="122"/>
      <c r="G870" s="122"/>
      <c r="L870" s="337"/>
    </row>
    <row r="871" spans="5:12" ht="14.4">
      <c r="E871" s="122"/>
      <c r="F871" s="122"/>
      <c r="G871" s="122"/>
      <c r="L871" s="337"/>
    </row>
    <row r="872" spans="5:12" ht="14.4">
      <c r="E872" s="122"/>
      <c r="F872" s="122"/>
      <c r="G872" s="122"/>
      <c r="L872" s="337"/>
    </row>
    <row r="873" spans="5:12" ht="14.4">
      <c r="E873" s="122"/>
      <c r="F873" s="122"/>
      <c r="G873" s="122"/>
      <c r="L873" s="337"/>
    </row>
    <row r="874" spans="5:12" ht="14.4">
      <c r="E874" s="122"/>
      <c r="F874" s="122"/>
      <c r="G874" s="122"/>
      <c r="L874" s="337"/>
    </row>
    <row r="875" spans="5:12" ht="14.4">
      <c r="E875" s="122"/>
      <c r="F875" s="122"/>
      <c r="G875" s="122"/>
      <c r="L875" s="337"/>
    </row>
    <row r="876" spans="5:12" ht="14.4">
      <c r="E876" s="122"/>
      <c r="F876" s="122"/>
      <c r="G876" s="122"/>
      <c r="L876" s="337"/>
    </row>
    <row r="877" spans="5:12" ht="14.4">
      <c r="E877" s="122"/>
      <c r="F877" s="122"/>
      <c r="G877" s="122"/>
      <c r="L877" s="337"/>
    </row>
    <row r="878" spans="5:12" ht="14.4">
      <c r="E878" s="122"/>
      <c r="F878" s="122"/>
      <c r="G878" s="122"/>
      <c r="L878" s="337"/>
    </row>
    <row r="879" spans="5:12" ht="14.4">
      <c r="E879" s="122"/>
      <c r="F879" s="122"/>
      <c r="G879" s="122"/>
      <c r="L879" s="337"/>
    </row>
    <row r="880" spans="5:12" ht="14.4">
      <c r="E880" s="122"/>
      <c r="F880" s="122"/>
      <c r="G880" s="122"/>
      <c r="L880" s="337"/>
    </row>
    <row r="881" spans="5:12" ht="14.4">
      <c r="E881" s="122"/>
      <c r="F881" s="122"/>
      <c r="G881" s="122"/>
      <c r="L881" s="337"/>
    </row>
    <row r="882" spans="5:12" ht="14.4">
      <c r="E882" s="122"/>
      <c r="F882" s="122"/>
      <c r="G882" s="122"/>
      <c r="L882" s="337"/>
    </row>
    <row r="883" spans="5:12" ht="14.4">
      <c r="E883" s="122"/>
      <c r="F883" s="122"/>
      <c r="G883" s="122"/>
      <c r="L883" s="337"/>
    </row>
    <row r="884" spans="5:12" ht="14.4">
      <c r="E884" s="122"/>
      <c r="F884" s="122"/>
      <c r="G884" s="122"/>
      <c r="L884" s="337"/>
    </row>
    <row r="885" spans="5:12" ht="14.4">
      <c r="E885" s="122"/>
      <c r="F885" s="122"/>
      <c r="G885" s="122"/>
      <c r="L885" s="337"/>
    </row>
    <row r="886" spans="5:12" ht="14.4">
      <c r="E886" s="122"/>
      <c r="F886" s="122"/>
      <c r="G886" s="122"/>
      <c r="L886" s="337"/>
    </row>
    <row r="887" spans="5:12" ht="14.4">
      <c r="E887" s="122"/>
      <c r="F887" s="122"/>
      <c r="G887" s="122"/>
      <c r="L887" s="337"/>
    </row>
    <row r="888" spans="5:12" ht="14.4">
      <c r="E888" s="122"/>
      <c r="F888" s="122"/>
      <c r="G888" s="122"/>
      <c r="L888" s="337"/>
    </row>
    <row r="889" spans="5:12" ht="14.4">
      <c r="E889" s="122"/>
      <c r="F889" s="122"/>
      <c r="G889" s="122"/>
      <c r="L889" s="337"/>
    </row>
    <row r="890" spans="5:12" ht="14.4">
      <c r="E890" s="122"/>
      <c r="F890" s="122"/>
      <c r="G890" s="122"/>
      <c r="L890" s="337"/>
    </row>
    <row r="891" spans="5:12" ht="14.4">
      <c r="E891" s="122"/>
      <c r="F891" s="122"/>
      <c r="G891" s="122"/>
      <c r="L891" s="337"/>
    </row>
    <row r="892" spans="5:12" ht="14.4">
      <c r="E892" s="122"/>
      <c r="F892" s="122"/>
      <c r="G892" s="122"/>
      <c r="L892" s="337"/>
    </row>
    <row r="893" spans="5:12" ht="14.4">
      <c r="E893" s="122"/>
      <c r="F893" s="122"/>
      <c r="G893" s="122"/>
      <c r="L893" s="337"/>
    </row>
    <row r="894" spans="5:12" ht="14.4">
      <c r="E894" s="122"/>
      <c r="F894" s="122"/>
      <c r="G894" s="122"/>
      <c r="L894" s="337"/>
    </row>
    <row r="895" spans="5:12" ht="14.4">
      <c r="E895" s="122"/>
      <c r="F895" s="122"/>
      <c r="G895" s="122"/>
      <c r="L895" s="337"/>
    </row>
    <row r="896" spans="5:12" ht="14.4">
      <c r="E896" s="122"/>
      <c r="F896" s="122"/>
      <c r="G896" s="122"/>
      <c r="L896" s="337"/>
    </row>
    <row r="897" spans="5:12" ht="14.4">
      <c r="E897" s="122"/>
      <c r="F897" s="122"/>
      <c r="G897" s="122"/>
      <c r="L897" s="337"/>
    </row>
    <row r="898" spans="5:12" ht="14.4">
      <c r="E898" s="122"/>
      <c r="F898" s="122"/>
      <c r="G898" s="122"/>
      <c r="L898" s="337"/>
    </row>
    <row r="899" spans="5:12" ht="14.4">
      <c r="E899" s="122"/>
      <c r="F899" s="122"/>
      <c r="G899" s="122"/>
      <c r="L899" s="337"/>
    </row>
    <row r="900" spans="5:12" ht="14.4">
      <c r="E900" s="122"/>
      <c r="F900" s="122"/>
      <c r="G900" s="122"/>
      <c r="L900" s="337"/>
    </row>
    <row r="901" spans="5:12" ht="14.4">
      <c r="E901" s="122"/>
      <c r="F901" s="122"/>
      <c r="G901" s="122"/>
      <c r="L901" s="337"/>
    </row>
    <row r="902" spans="5:12" ht="14.4">
      <c r="E902" s="122"/>
      <c r="F902" s="122"/>
      <c r="G902" s="122"/>
      <c r="L902" s="337"/>
    </row>
    <row r="903" spans="5:12" ht="14.4">
      <c r="E903" s="122"/>
      <c r="F903" s="122"/>
      <c r="G903" s="122"/>
      <c r="L903" s="337"/>
    </row>
    <row r="904" spans="5:12" ht="14.4">
      <c r="E904" s="122"/>
      <c r="F904" s="122"/>
      <c r="G904" s="122"/>
      <c r="L904" s="337"/>
    </row>
    <row r="905" spans="5:12" ht="14.4">
      <c r="E905" s="122"/>
      <c r="F905" s="122"/>
      <c r="G905" s="122"/>
      <c r="L905" s="337"/>
    </row>
    <row r="906" spans="5:12" ht="14.4">
      <c r="E906" s="122"/>
      <c r="F906" s="122"/>
      <c r="G906" s="122"/>
      <c r="L906" s="337"/>
    </row>
    <row r="907" spans="5:12" ht="14.4">
      <c r="E907" s="122"/>
      <c r="F907" s="122"/>
      <c r="G907" s="122"/>
      <c r="L907" s="337"/>
    </row>
    <row r="908" spans="5:12" ht="14.4">
      <c r="E908" s="122"/>
      <c r="F908" s="122"/>
      <c r="G908" s="122"/>
      <c r="L908" s="337"/>
    </row>
    <row r="909" spans="5:12" ht="14.4">
      <c r="E909" s="122"/>
      <c r="F909" s="122"/>
      <c r="G909" s="122"/>
      <c r="L909" s="337"/>
    </row>
    <row r="910" spans="5:12" ht="14.4">
      <c r="E910" s="122"/>
      <c r="F910" s="122"/>
      <c r="G910" s="122"/>
      <c r="L910" s="337"/>
    </row>
    <row r="911" spans="5:12" ht="14.4">
      <c r="E911" s="122"/>
      <c r="F911" s="122"/>
      <c r="G911" s="122"/>
      <c r="L911" s="337"/>
    </row>
    <row r="912" spans="5:12" ht="14.4">
      <c r="E912" s="122"/>
      <c r="F912" s="122"/>
      <c r="G912" s="122"/>
      <c r="L912" s="337"/>
    </row>
    <row r="913" spans="5:12" ht="14.4">
      <c r="E913" s="122"/>
      <c r="F913" s="122"/>
      <c r="G913" s="122"/>
      <c r="L913" s="337"/>
    </row>
    <row r="914" spans="5:12" ht="14.4">
      <c r="E914" s="122"/>
      <c r="F914" s="122"/>
      <c r="G914" s="122"/>
      <c r="L914" s="337"/>
    </row>
    <row r="915" spans="5:12" ht="14.4">
      <c r="E915" s="122"/>
      <c r="F915" s="122"/>
      <c r="G915" s="122"/>
      <c r="L915" s="337"/>
    </row>
    <row r="916" spans="5:12" ht="14.4">
      <c r="E916" s="122"/>
      <c r="F916" s="122"/>
      <c r="G916" s="122"/>
      <c r="L916" s="337"/>
    </row>
    <row r="917" spans="5:12" ht="14.4">
      <c r="E917" s="122"/>
      <c r="F917" s="122"/>
      <c r="G917" s="122"/>
      <c r="L917" s="337"/>
    </row>
    <row r="918" spans="5:12" ht="14.4">
      <c r="E918" s="122"/>
      <c r="F918" s="122"/>
      <c r="G918" s="122"/>
      <c r="L918" s="337"/>
    </row>
    <row r="919" spans="5:12" ht="14.4">
      <c r="E919" s="122"/>
      <c r="F919" s="122"/>
      <c r="G919" s="122"/>
      <c r="L919" s="337"/>
    </row>
    <row r="920" spans="5:12" ht="14.4">
      <c r="E920" s="122"/>
      <c r="F920" s="122"/>
      <c r="G920" s="122"/>
      <c r="L920" s="337"/>
    </row>
    <row r="921" spans="5:12" ht="14.4">
      <c r="E921" s="122"/>
      <c r="F921" s="122"/>
      <c r="G921" s="122"/>
      <c r="L921" s="337"/>
    </row>
    <row r="922" spans="5:12" ht="14.4">
      <c r="E922" s="122"/>
      <c r="F922" s="122"/>
      <c r="G922" s="122"/>
      <c r="L922" s="337"/>
    </row>
    <row r="923" spans="5:12" ht="14.4">
      <c r="E923" s="122"/>
      <c r="F923" s="122"/>
      <c r="G923" s="122"/>
      <c r="L923" s="337"/>
    </row>
    <row r="924" spans="5:12" ht="14.4">
      <c r="E924" s="122"/>
      <c r="F924" s="122"/>
      <c r="G924" s="122"/>
      <c r="L924" s="337"/>
    </row>
    <row r="925" spans="5:12" ht="14.4">
      <c r="E925" s="122"/>
      <c r="F925" s="122"/>
      <c r="G925" s="122"/>
      <c r="L925" s="337"/>
    </row>
    <row r="926" spans="5:12" ht="14.4">
      <c r="E926" s="122"/>
      <c r="F926" s="122"/>
      <c r="G926" s="122"/>
      <c r="L926" s="337"/>
    </row>
    <row r="927" spans="5:12" ht="14.4">
      <c r="E927" s="122"/>
      <c r="F927" s="122"/>
      <c r="G927" s="122"/>
      <c r="L927" s="337"/>
    </row>
    <row r="928" spans="5:12" ht="14.4">
      <c r="E928" s="122"/>
      <c r="F928" s="122"/>
      <c r="G928" s="122"/>
      <c r="L928" s="337"/>
    </row>
    <row r="929" spans="5:12" ht="14.4">
      <c r="E929" s="122"/>
      <c r="F929" s="122"/>
      <c r="G929" s="122"/>
      <c r="L929" s="337"/>
    </row>
    <row r="930" spans="5:12" ht="14.4">
      <c r="E930" s="122"/>
      <c r="F930" s="122"/>
      <c r="G930" s="122"/>
      <c r="L930" s="337"/>
    </row>
    <row r="931" spans="5:12" ht="14.4">
      <c r="E931" s="122"/>
      <c r="F931" s="122"/>
      <c r="G931" s="122"/>
      <c r="L931" s="337"/>
    </row>
    <row r="932" spans="5:12" ht="14.4">
      <c r="E932" s="122"/>
      <c r="F932" s="122"/>
      <c r="G932" s="122"/>
      <c r="L932" s="337"/>
    </row>
    <row r="933" spans="5:12" ht="14.4">
      <c r="E933" s="122"/>
      <c r="F933" s="122"/>
      <c r="G933" s="122"/>
      <c r="L933" s="337"/>
    </row>
    <row r="934" spans="5:12" ht="14.4">
      <c r="E934" s="122"/>
      <c r="F934" s="122"/>
      <c r="G934" s="122"/>
      <c r="L934" s="337"/>
    </row>
    <row r="935" spans="5:12" ht="14.4">
      <c r="E935" s="122"/>
      <c r="F935" s="122"/>
      <c r="G935" s="122"/>
      <c r="L935" s="337"/>
    </row>
    <row r="936" spans="5:12" ht="14.4">
      <c r="E936" s="122"/>
      <c r="F936" s="122"/>
      <c r="G936" s="122"/>
      <c r="L936" s="337"/>
    </row>
    <row r="937" spans="5:12" ht="14.4">
      <c r="E937" s="122"/>
      <c r="F937" s="122"/>
      <c r="G937" s="122"/>
      <c r="L937" s="337"/>
    </row>
    <row r="938" spans="5:12" ht="14.4">
      <c r="E938" s="122"/>
      <c r="F938" s="122"/>
      <c r="G938" s="122"/>
      <c r="L938" s="337"/>
    </row>
    <row r="939" spans="5:12" ht="14.4">
      <c r="E939" s="122"/>
      <c r="F939" s="122"/>
      <c r="G939" s="122"/>
      <c r="L939" s="337"/>
    </row>
    <row r="940" spans="5:12" ht="14.4">
      <c r="E940" s="122"/>
      <c r="F940" s="122"/>
      <c r="G940" s="122"/>
      <c r="L940" s="337"/>
    </row>
    <row r="941" spans="5:12" ht="14.4">
      <c r="E941" s="122"/>
      <c r="F941" s="122"/>
      <c r="G941" s="122"/>
      <c r="L941" s="337"/>
    </row>
    <row r="942" spans="5:12" ht="14.4">
      <c r="E942" s="122"/>
      <c r="F942" s="122"/>
      <c r="G942" s="122"/>
      <c r="L942" s="337"/>
    </row>
    <row r="943" spans="5:12" ht="14.4">
      <c r="E943" s="122"/>
      <c r="F943" s="122"/>
      <c r="G943" s="122"/>
      <c r="L943" s="337"/>
    </row>
    <row r="944" spans="5:12" ht="14.4">
      <c r="E944" s="122"/>
      <c r="F944" s="122"/>
      <c r="G944" s="122"/>
      <c r="L944" s="337"/>
    </row>
    <row r="945" spans="5:12" ht="14.4">
      <c r="E945" s="122"/>
      <c r="F945" s="122"/>
      <c r="G945" s="122"/>
      <c r="L945" s="337"/>
    </row>
    <row r="946" spans="5:12" ht="14.4">
      <c r="E946" s="122"/>
      <c r="F946" s="122"/>
      <c r="G946" s="122"/>
      <c r="L946" s="337"/>
    </row>
    <row r="947" spans="5:12" ht="14.4">
      <c r="E947" s="122"/>
      <c r="F947" s="122"/>
      <c r="G947" s="122"/>
      <c r="L947" s="337"/>
    </row>
    <row r="948" spans="5:12" ht="14.4">
      <c r="E948" s="122"/>
      <c r="F948" s="122"/>
      <c r="G948" s="122"/>
      <c r="L948" s="337"/>
    </row>
    <row r="949" spans="5:12" ht="14.4">
      <c r="E949" s="122"/>
      <c r="F949" s="122"/>
      <c r="G949" s="122"/>
      <c r="L949" s="337"/>
    </row>
    <row r="950" spans="5:12" ht="14.4">
      <c r="E950" s="122"/>
      <c r="F950" s="122"/>
      <c r="G950" s="122"/>
      <c r="L950" s="337"/>
    </row>
    <row r="951" spans="5:12" ht="14.4">
      <c r="E951" s="122"/>
      <c r="F951" s="122"/>
      <c r="G951" s="122"/>
      <c r="L951" s="337"/>
    </row>
    <row r="952" spans="5:12" ht="14.4">
      <c r="E952" s="122"/>
      <c r="F952" s="122"/>
      <c r="G952" s="122"/>
      <c r="L952" s="337"/>
    </row>
    <row r="953" spans="5:12" ht="14.4">
      <c r="E953" s="122"/>
      <c r="F953" s="122"/>
      <c r="G953" s="122"/>
      <c r="L953" s="337"/>
    </row>
    <row r="954" spans="5:12" ht="14.4">
      <c r="E954" s="122"/>
      <c r="F954" s="122"/>
      <c r="G954" s="122"/>
      <c r="L954" s="337"/>
    </row>
    <row r="955" spans="5:12" ht="14.4">
      <c r="E955" s="122"/>
      <c r="F955" s="122"/>
      <c r="G955" s="122"/>
      <c r="L955" s="337"/>
    </row>
    <row r="956" spans="5:12" ht="14.4">
      <c r="E956" s="122"/>
      <c r="F956" s="122"/>
      <c r="G956" s="122"/>
      <c r="L956" s="337"/>
    </row>
    <row r="957" spans="5:12" ht="14.4">
      <c r="E957" s="122"/>
      <c r="F957" s="122"/>
      <c r="G957" s="122"/>
      <c r="L957" s="337"/>
    </row>
    <row r="958" spans="5:12" ht="14.4">
      <c r="E958" s="122"/>
      <c r="F958" s="122"/>
      <c r="G958" s="122"/>
      <c r="L958" s="337"/>
    </row>
    <row r="959" spans="5:12" ht="14.4">
      <c r="E959" s="122"/>
      <c r="F959" s="122"/>
      <c r="G959" s="122"/>
      <c r="L959" s="337"/>
    </row>
    <row r="960" spans="5:12" ht="14.4">
      <c r="E960" s="122"/>
      <c r="F960" s="122"/>
      <c r="G960" s="122"/>
      <c r="L960" s="337"/>
    </row>
    <row r="961" spans="5:12" ht="14.4">
      <c r="E961" s="122"/>
      <c r="F961" s="122"/>
      <c r="G961" s="122"/>
      <c r="L961" s="337"/>
    </row>
    <row r="962" spans="5:12" ht="14.4">
      <c r="E962" s="122"/>
      <c r="F962" s="122"/>
      <c r="G962" s="122"/>
      <c r="L962" s="337"/>
    </row>
    <row r="963" spans="5:12" ht="14.4">
      <c r="E963" s="122"/>
      <c r="F963" s="122"/>
      <c r="G963" s="122"/>
      <c r="L963" s="337"/>
    </row>
    <row r="964" spans="5:12" ht="14.4">
      <c r="E964" s="122"/>
      <c r="F964" s="122"/>
      <c r="G964" s="122"/>
      <c r="L964" s="337"/>
    </row>
    <row r="965" spans="5:12" ht="14.4">
      <c r="E965" s="122"/>
      <c r="F965" s="122"/>
      <c r="G965" s="122"/>
      <c r="L965" s="337"/>
    </row>
    <row r="966" spans="5:12" ht="14.4">
      <c r="E966" s="122"/>
      <c r="F966" s="122"/>
      <c r="G966" s="122"/>
      <c r="L966" s="337"/>
    </row>
    <row r="967" spans="5:12" ht="14.4">
      <c r="E967" s="122"/>
      <c r="F967" s="122"/>
      <c r="G967" s="122"/>
      <c r="L967" s="337"/>
    </row>
    <row r="968" spans="5:12" ht="14.4">
      <c r="E968" s="122"/>
      <c r="F968" s="122"/>
      <c r="G968" s="122"/>
      <c r="L968" s="337"/>
    </row>
    <row r="969" spans="5:12" ht="14.4">
      <c r="E969" s="122"/>
      <c r="F969" s="122"/>
      <c r="G969" s="122"/>
      <c r="L969" s="337"/>
    </row>
    <row r="970" spans="5:12" ht="14.4">
      <c r="E970" s="122"/>
      <c r="F970" s="122"/>
      <c r="G970" s="122"/>
      <c r="L970" s="337"/>
    </row>
    <row r="971" spans="5:12" ht="14.4">
      <c r="E971" s="122"/>
      <c r="F971" s="122"/>
      <c r="G971" s="122"/>
      <c r="L971" s="337"/>
    </row>
    <row r="972" spans="5:12" ht="14.4">
      <c r="E972" s="122"/>
      <c r="F972" s="122"/>
      <c r="G972" s="122"/>
      <c r="L972" s="337"/>
    </row>
    <row r="973" spans="5:12" ht="14.4">
      <c r="E973" s="122"/>
      <c r="F973" s="122"/>
      <c r="G973" s="122"/>
      <c r="L973" s="337"/>
    </row>
    <row r="974" spans="5:12" ht="14.4">
      <c r="E974" s="122"/>
      <c r="F974" s="122"/>
      <c r="G974" s="122"/>
      <c r="L974" s="337"/>
    </row>
    <row r="975" spans="5:12" ht="14.4">
      <c r="E975" s="122"/>
      <c r="F975" s="122"/>
      <c r="G975" s="122"/>
      <c r="L975" s="337"/>
    </row>
    <row r="976" spans="5:12" ht="14.4">
      <c r="E976" s="122"/>
      <c r="F976" s="122"/>
      <c r="G976" s="122"/>
      <c r="L976" s="337"/>
    </row>
    <row r="977" spans="5:12" ht="14.4">
      <c r="E977" s="122"/>
      <c r="F977" s="122"/>
      <c r="G977" s="122"/>
      <c r="L977" s="337"/>
    </row>
    <row r="978" spans="5:12" ht="14.4">
      <c r="E978" s="122"/>
      <c r="F978" s="122"/>
      <c r="G978" s="122"/>
      <c r="L978" s="337"/>
    </row>
    <row r="979" spans="5:12" ht="14.4">
      <c r="E979" s="122"/>
      <c r="F979" s="122"/>
      <c r="G979" s="122"/>
      <c r="L979" s="337"/>
    </row>
    <row r="980" spans="5:12" ht="14.4">
      <c r="E980" s="122"/>
      <c r="F980" s="122"/>
      <c r="G980" s="122"/>
      <c r="L980" s="337"/>
    </row>
    <row r="981" spans="5:12" ht="14.4">
      <c r="E981" s="122"/>
      <c r="F981" s="122"/>
      <c r="G981" s="122"/>
      <c r="L981" s="337"/>
    </row>
    <row r="982" spans="5:12" ht="14.4">
      <c r="E982" s="122"/>
      <c r="F982" s="122"/>
      <c r="G982" s="122"/>
      <c r="L982" s="337"/>
    </row>
    <row r="983" spans="5:12" ht="14.4">
      <c r="E983" s="122"/>
      <c r="F983" s="122"/>
      <c r="G983" s="122"/>
      <c r="L983" s="337"/>
    </row>
    <row r="984" spans="5:12" ht="14.4">
      <c r="E984" s="122"/>
      <c r="F984" s="122"/>
      <c r="G984" s="122"/>
      <c r="L984" s="337"/>
    </row>
    <row r="985" spans="5:12" ht="14.4">
      <c r="E985" s="122"/>
      <c r="F985" s="122"/>
      <c r="G985" s="122"/>
      <c r="L985" s="337"/>
    </row>
    <row r="986" spans="5:12" ht="14.4">
      <c r="E986" s="122"/>
      <c r="F986" s="122"/>
      <c r="G986" s="122"/>
      <c r="L986" s="337"/>
    </row>
    <row r="987" spans="5:12" ht="14.4">
      <c r="E987" s="122"/>
      <c r="F987" s="122"/>
      <c r="G987" s="122"/>
      <c r="L987" s="337"/>
    </row>
    <row r="988" spans="5:12" ht="14.4">
      <c r="E988" s="122"/>
      <c r="F988" s="122"/>
      <c r="G988" s="122"/>
      <c r="L988" s="337"/>
    </row>
    <row r="989" spans="5:12" ht="14.4">
      <c r="E989" s="122"/>
      <c r="F989" s="122"/>
      <c r="G989" s="122"/>
      <c r="L989" s="337"/>
    </row>
    <row r="990" spans="5:12" ht="14.4">
      <c r="E990" s="122"/>
      <c r="F990" s="122"/>
      <c r="G990" s="122"/>
      <c r="L990" s="337"/>
    </row>
    <row r="991" spans="5:12" ht="14.4">
      <c r="E991" s="122"/>
      <c r="F991" s="122"/>
      <c r="G991" s="122"/>
      <c r="L991" s="337"/>
    </row>
    <row r="992" spans="5:12" ht="14.4">
      <c r="E992" s="122"/>
      <c r="F992" s="122"/>
      <c r="G992" s="122"/>
      <c r="L992" s="337"/>
    </row>
    <row r="993" spans="5:12" ht="14.4">
      <c r="E993" s="122"/>
      <c r="F993" s="122"/>
      <c r="G993" s="122"/>
      <c r="L993" s="337"/>
    </row>
    <row r="994" spans="5:12" ht="14.4">
      <c r="E994" s="122"/>
      <c r="F994" s="122"/>
      <c r="G994" s="122"/>
      <c r="L994" s="337"/>
    </row>
    <row r="995" spans="5:12" ht="14.4">
      <c r="E995" s="122"/>
      <c r="F995" s="122"/>
      <c r="G995" s="122"/>
      <c r="L995" s="337"/>
    </row>
    <row r="996" spans="5:12" ht="14.4">
      <c r="E996" s="122"/>
      <c r="F996" s="122"/>
      <c r="G996" s="122"/>
      <c r="L996" s="337"/>
    </row>
    <row r="997" spans="5:12" ht="14.4">
      <c r="E997" s="122"/>
      <c r="F997" s="122"/>
      <c r="G997" s="122"/>
      <c r="L997" s="337"/>
    </row>
    <row r="998" spans="5:12" ht="14.4">
      <c r="E998" s="122"/>
      <c r="F998" s="122"/>
      <c r="G998" s="122"/>
      <c r="L998" s="337"/>
    </row>
    <row r="999" spans="5:12" ht="14.4">
      <c r="E999" s="122"/>
      <c r="F999" s="122"/>
      <c r="G999" s="122"/>
      <c r="L999" s="337"/>
    </row>
    <row r="1000" spans="5:12" ht="14.4">
      <c r="E1000" s="122"/>
      <c r="F1000" s="122"/>
      <c r="G1000" s="122"/>
      <c r="L1000" s="337"/>
    </row>
    <row r="1001" spans="5:12" ht="14.4">
      <c r="E1001" s="122"/>
      <c r="F1001" s="122"/>
      <c r="G1001" s="122"/>
      <c r="L1001" s="337"/>
    </row>
    <row r="1002" spans="5:12" ht="14.4">
      <c r="E1002" s="122"/>
      <c r="F1002" s="122"/>
      <c r="G1002" s="122"/>
      <c r="L1002" s="337"/>
    </row>
    <row r="1003" spans="5:12" ht="14.4">
      <c r="E1003" s="122"/>
      <c r="F1003" s="122"/>
      <c r="G1003" s="122"/>
      <c r="L1003" s="337"/>
    </row>
    <row r="1004" spans="5:12" ht="14.4">
      <c r="E1004" s="122"/>
      <c r="F1004" s="122"/>
      <c r="G1004" s="122"/>
      <c r="L1004" s="337"/>
    </row>
    <row r="1005" spans="5:12" ht="14.4">
      <c r="E1005" s="122"/>
      <c r="F1005" s="122"/>
      <c r="G1005" s="122"/>
      <c r="L1005" s="337"/>
    </row>
    <row r="1006" spans="5:12" ht="14.4">
      <c r="E1006" s="122"/>
      <c r="F1006" s="122"/>
      <c r="G1006" s="122"/>
      <c r="L1006" s="337"/>
    </row>
    <row r="1007" spans="5:12" ht="14.4">
      <c r="E1007" s="122"/>
      <c r="F1007" s="122"/>
      <c r="G1007" s="122"/>
      <c r="L1007" s="337"/>
    </row>
    <row r="1008" spans="5:12" ht="14.4">
      <c r="E1008" s="122"/>
      <c r="F1008" s="122"/>
      <c r="G1008" s="122"/>
      <c r="L1008" s="337"/>
    </row>
    <row r="1009" spans="5:12" ht="14.4">
      <c r="E1009" s="122"/>
      <c r="F1009" s="122"/>
      <c r="G1009" s="122"/>
      <c r="L1009" s="337"/>
    </row>
    <row r="1010" spans="5:12" ht="14.4">
      <c r="E1010" s="122"/>
      <c r="F1010" s="122"/>
      <c r="G1010" s="122"/>
      <c r="L1010" s="337"/>
    </row>
    <row r="1011" spans="5:12" ht="14.4">
      <c r="E1011" s="122"/>
      <c r="F1011" s="122"/>
      <c r="G1011" s="122"/>
      <c r="L1011" s="337"/>
    </row>
    <row r="1012" spans="5:12" ht="14.4">
      <c r="E1012" s="122"/>
      <c r="F1012" s="122"/>
      <c r="G1012" s="122"/>
      <c r="L1012" s="337"/>
    </row>
    <row r="1013" spans="5:12" ht="14.4">
      <c r="E1013" s="122"/>
      <c r="F1013" s="122"/>
      <c r="G1013" s="122"/>
      <c r="L1013" s="337"/>
    </row>
    <row r="1014" spans="5:12" ht="14.4">
      <c r="E1014" s="122"/>
      <c r="F1014" s="122"/>
      <c r="G1014" s="122"/>
      <c r="L1014" s="337"/>
    </row>
    <row r="1015" spans="5:12" ht="14.4">
      <c r="E1015" s="122"/>
      <c r="F1015" s="122"/>
      <c r="G1015" s="122"/>
      <c r="L1015" s="337"/>
    </row>
    <row r="1016" spans="5:12" ht="14.4">
      <c r="E1016" s="122"/>
      <c r="F1016" s="122"/>
      <c r="G1016" s="122"/>
      <c r="L1016" s="337"/>
    </row>
    <row r="1017" spans="5:12" ht="14.4">
      <c r="E1017" s="122"/>
      <c r="F1017" s="122"/>
      <c r="G1017" s="122"/>
      <c r="L1017" s="337"/>
    </row>
    <row r="1018" spans="5:12" ht="14.4">
      <c r="E1018" s="122"/>
      <c r="F1018" s="122"/>
      <c r="G1018" s="122"/>
      <c r="L1018" s="337"/>
    </row>
    <row r="1019" spans="5:12" ht="14.4">
      <c r="E1019" s="122"/>
      <c r="F1019" s="122"/>
      <c r="G1019" s="122"/>
      <c r="L1019" s="337"/>
    </row>
    <row r="1020" spans="5:12" ht="14.4">
      <c r="E1020" s="122"/>
      <c r="F1020" s="122"/>
      <c r="G1020" s="122"/>
      <c r="L1020" s="337"/>
    </row>
    <row r="1021" spans="5:12" ht="14.4">
      <c r="E1021" s="122"/>
      <c r="F1021" s="122"/>
      <c r="G1021" s="122"/>
      <c r="L1021" s="337"/>
    </row>
    <row r="1022" spans="5:12" ht="14.4">
      <c r="E1022" s="122"/>
      <c r="F1022" s="122"/>
      <c r="G1022" s="122"/>
      <c r="L1022" s="337"/>
    </row>
    <row r="1023" spans="5:12" ht="14.4">
      <c r="E1023" s="122"/>
      <c r="F1023" s="122"/>
      <c r="G1023" s="122"/>
      <c r="L1023" s="337"/>
    </row>
    <row r="1024" spans="5:12" ht="14.4">
      <c r="E1024" s="122"/>
      <c r="F1024" s="122"/>
      <c r="G1024" s="122"/>
      <c r="L1024" s="337"/>
    </row>
    <row r="1025" spans="5:12" ht="14.4">
      <c r="E1025" s="122"/>
      <c r="F1025" s="122"/>
      <c r="G1025" s="122"/>
      <c r="L1025" s="337"/>
    </row>
    <row r="1026" spans="5:12" ht="14.4">
      <c r="E1026" s="122"/>
      <c r="F1026" s="122"/>
      <c r="G1026" s="122"/>
      <c r="L1026" s="337"/>
    </row>
    <row r="1027" spans="5:12" ht="14.4">
      <c r="E1027" s="122"/>
      <c r="F1027" s="122"/>
      <c r="G1027" s="122"/>
      <c r="L1027" s="337"/>
    </row>
    <row r="1028" spans="5:12" ht="14.4">
      <c r="E1028" s="122"/>
      <c r="F1028" s="122"/>
      <c r="G1028" s="122"/>
      <c r="L1028" s="337"/>
    </row>
    <row r="1029" spans="5:12" ht="14.4">
      <c r="E1029" s="122"/>
      <c r="F1029" s="122"/>
      <c r="G1029" s="122"/>
      <c r="L1029" s="337"/>
    </row>
    <row r="1030" spans="5:12" ht="14.4">
      <c r="E1030" s="122"/>
      <c r="F1030" s="122"/>
      <c r="G1030" s="122"/>
      <c r="L1030" s="337"/>
    </row>
    <row r="1031" spans="5:12" ht="14.4">
      <c r="E1031" s="122"/>
      <c r="F1031" s="122"/>
      <c r="G1031" s="122"/>
      <c r="L1031" s="337"/>
    </row>
    <row r="1032" spans="5:12" ht="14.4">
      <c r="E1032" s="122"/>
      <c r="F1032" s="122"/>
      <c r="G1032" s="122"/>
      <c r="L1032" s="337"/>
    </row>
    <row r="1033" spans="5:12" ht="14.4">
      <c r="E1033" s="122"/>
      <c r="F1033" s="122"/>
      <c r="G1033" s="122"/>
      <c r="L1033" s="337"/>
    </row>
    <row r="1034" spans="5:12" ht="14.4">
      <c r="E1034" s="122"/>
      <c r="F1034" s="122"/>
      <c r="G1034" s="122"/>
      <c r="L1034" s="337"/>
    </row>
    <row r="1035" spans="5:12" ht="14.4">
      <c r="E1035" s="122"/>
      <c r="F1035" s="122"/>
      <c r="G1035" s="122"/>
      <c r="L1035" s="337"/>
    </row>
    <row r="1036" spans="5:12" ht="14.4">
      <c r="E1036" s="122"/>
      <c r="F1036" s="122"/>
      <c r="G1036" s="122"/>
      <c r="L1036" s="337"/>
    </row>
    <row r="1037" spans="5:12" ht="14.4">
      <c r="E1037" s="122"/>
      <c r="F1037" s="122"/>
      <c r="G1037" s="122"/>
      <c r="L1037" s="337"/>
    </row>
    <row r="1038" spans="5:12" ht="14.4">
      <c r="E1038" s="122"/>
      <c r="F1038" s="122"/>
      <c r="G1038" s="122"/>
      <c r="L1038" s="337"/>
    </row>
    <row r="1039" spans="5:12" ht="14.4">
      <c r="E1039" s="122"/>
      <c r="F1039" s="122"/>
      <c r="G1039" s="122"/>
      <c r="L1039" s="337"/>
    </row>
    <row r="1040" spans="5:12" ht="14.4">
      <c r="E1040" s="122"/>
      <c r="F1040" s="122"/>
      <c r="G1040" s="122"/>
      <c r="L1040" s="337"/>
    </row>
    <row r="1041" spans="5:12" ht="14.4">
      <c r="E1041" s="122"/>
      <c r="F1041" s="122"/>
      <c r="G1041" s="122"/>
      <c r="L1041" s="337"/>
    </row>
    <row r="1042" spans="5:12" ht="14.4">
      <c r="E1042" s="122"/>
      <c r="F1042" s="122"/>
      <c r="G1042" s="122"/>
      <c r="L1042" s="337"/>
    </row>
    <row r="1043" spans="5:12" ht="14.4">
      <c r="E1043" s="122"/>
      <c r="F1043" s="122"/>
      <c r="G1043" s="122"/>
      <c r="L1043" s="337"/>
    </row>
    <row r="1044" spans="5:12" ht="14.4">
      <c r="E1044" s="122"/>
      <c r="F1044" s="122"/>
      <c r="G1044" s="122"/>
      <c r="L1044" s="337"/>
    </row>
    <row r="1045" spans="5:12" ht="14.4">
      <c r="E1045" s="122"/>
      <c r="F1045" s="122"/>
      <c r="G1045" s="122"/>
      <c r="L1045" s="337"/>
    </row>
    <row r="1046" spans="5:12" ht="14.4">
      <c r="E1046" s="122"/>
      <c r="F1046" s="122"/>
      <c r="G1046" s="122"/>
      <c r="L1046" s="337"/>
    </row>
    <row r="1047" spans="5:12" ht="14.4">
      <c r="E1047" s="122"/>
      <c r="F1047" s="122"/>
      <c r="G1047" s="122"/>
      <c r="L1047" s="337"/>
    </row>
    <row r="1048" spans="5:12" ht="14.4">
      <c r="E1048" s="122"/>
      <c r="F1048" s="122"/>
      <c r="G1048" s="122"/>
      <c r="L1048" s="337"/>
    </row>
    <row r="1049" spans="5:12" ht="14.4">
      <c r="E1049" s="122"/>
      <c r="F1049" s="122"/>
      <c r="G1049" s="122"/>
      <c r="L1049" s="337"/>
    </row>
    <row r="1050" spans="5:12" ht="14.4">
      <c r="E1050" s="122"/>
      <c r="F1050" s="122"/>
      <c r="G1050" s="122"/>
      <c r="L1050" s="337"/>
    </row>
    <row r="1051" spans="5:12" ht="14.4">
      <c r="E1051" s="122"/>
      <c r="F1051" s="122"/>
      <c r="G1051" s="122"/>
      <c r="L1051" s="337"/>
    </row>
    <row r="1052" spans="5:12" ht="14.4">
      <c r="E1052" s="122"/>
      <c r="F1052" s="122"/>
      <c r="G1052" s="122"/>
      <c r="L1052" s="337"/>
    </row>
    <row r="1053" spans="5:12" ht="14.4">
      <c r="E1053" s="122"/>
      <c r="F1053" s="122"/>
      <c r="G1053" s="122"/>
      <c r="L1053" s="337"/>
    </row>
    <row r="1054" spans="5:12" ht="14.4">
      <c r="E1054" s="122"/>
      <c r="F1054" s="122"/>
      <c r="G1054" s="122"/>
      <c r="L1054" s="337"/>
    </row>
    <row r="1055" spans="5:12" ht="14.4">
      <c r="E1055" s="122"/>
      <c r="F1055" s="122"/>
      <c r="G1055" s="122"/>
      <c r="L1055" s="337"/>
    </row>
    <row r="1056" spans="5:12" ht="14.4">
      <c r="E1056" s="122"/>
      <c r="F1056" s="122"/>
      <c r="G1056" s="122"/>
      <c r="L1056" s="337"/>
    </row>
    <row r="1057" spans="5:12" ht="14.4">
      <c r="E1057" s="122"/>
      <c r="F1057" s="122"/>
      <c r="G1057" s="122"/>
      <c r="L1057" s="337"/>
    </row>
    <row r="1058" spans="5:12" ht="14.4">
      <c r="E1058" s="122"/>
      <c r="F1058" s="122"/>
      <c r="G1058" s="122"/>
      <c r="L1058" s="337"/>
    </row>
    <row r="1059" spans="5:12" ht="14.4">
      <c r="E1059" s="122"/>
      <c r="F1059" s="122"/>
      <c r="G1059" s="122"/>
      <c r="L1059" s="337"/>
    </row>
    <row r="1060" spans="5:12" ht="14.4">
      <c r="E1060" s="122"/>
      <c r="F1060" s="122"/>
      <c r="G1060" s="122"/>
      <c r="L1060" s="337"/>
    </row>
    <row r="1061" spans="5:12" ht="14.4">
      <c r="E1061" s="122"/>
      <c r="F1061" s="122"/>
      <c r="G1061" s="122"/>
      <c r="L1061" s="337"/>
    </row>
    <row r="1062" spans="5:12" ht="14.4">
      <c r="E1062" s="122"/>
      <c r="F1062" s="122"/>
      <c r="G1062" s="122"/>
      <c r="L1062" s="337"/>
    </row>
    <row r="1063" spans="5:12" ht="14.4">
      <c r="E1063" s="122"/>
      <c r="F1063" s="122"/>
      <c r="G1063" s="122"/>
      <c r="L1063" s="337"/>
    </row>
    <row r="1064" spans="5:12" ht="14.4">
      <c r="E1064" s="122"/>
      <c r="F1064" s="122"/>
      <c r="G1064" s="122"/>
      <c r="L1064" s="337"/>
    </row>
    <row r="1065" spans="5:12" ht="14.4">
      <c r="E1065" s="122"/>
      <c r="F1065" s="122"/>
      <c r="G1065" s="122"/>
      <c r="L1065" s="337"/>
    </row>
    <row r="1066" spans="5:12" ht="14.4">
      <c r="E1066" s="122"/>
      <c r="F1066" s="122"/>
      <c r="G1066" s="122"/>
      <c r="L1066" s="337"/>
    </row>
    <row r="1067" spans="5:12" ht="14.4">
      <c r="E1067" s="122"/>
      <c r="F1067" s="122"/>
      <c r="G1067" s="122"/>
      <c r="L1067" s="337"/>
    </row>
    <row r="1068" spans="5:12" ht="14.4">
      <c r="E1068" s="122"/>
      <c r="F1068" s="122"/>
      <c r="G1068" s="122"/>
      <c r="L1068" s="337"/>
    </row>
    <row r="1069" spans="5:12" ht="14.4">
      <c r="E1069" s="122"/>
      <c r="F1069" s="122"/>
      <c r="G1069" s="122"/>
      <c r="L1069" s="337"/>
    </row>
    <row r="1070" spans="5:12" ht="14.4">
      <c r="E1070" s="122"/>
      <c r="F1070" s="122"/>
      <c r="G1070" s="122"/>
      <c r="L1070" s="337"/>
    </row>
    <row r="1071" spans="5:12" ht="14.4">
      <c r="E1071" s="122"/>
      <c r="F1071" s="122"/>
      <c r="G1071" s="122"/>
      <c r="L1071" s="337"/>
    </row>
    <row r="1072" spans="5:12" ht="14.4">
      <c r="E1072" s="122"/>
      <c r="F1072" s="122"/>
      <c r="G1072" s="122"/>
      <c r="L1072" s="337"/>
    </row>
    <row r="1073" spans="5:12" ht="14.4">
      <c r="E1073" s="122"/>
      <c r="F1073" s="122"/>
      <c r="G1073" s="122"/>
      <c r="L1073" s="337"/>
    </row>
    <row r="1074" spans="5:12" ht="14.4">
      <c r="E1074" s="122"/>
      <c r="F1074" s="122"/>
      <c r="G1074" s="122"/>
      <c r="L1074" s="337"/>
    </row>
    <row r="1075" spans="5:12" ht="14.4">
      <c r="E1075" s="122"/>
      <c r="F1075" s="122"/>
      <c r="G1075" s="122"/>
      <c r="L1075" s="337"/>
    </row>
    <row r="1076" spans="5:12" ht="14.4">
      <c r="E1076" s="122"/>
      <c r="F1076" s="122"/>
      <c r="G1076" s="122"/>
      <c r="L1076" s="337"/>
    </row>
    <row r="1077" spans="5:12" ht="14.4">
      <c r="E1077" s="122"/>
      <c r="F1077" s="122"/>
      <c r="G1077" s="122"/>
      <c r="L1077" s="337"/>
    </row>
    <row r="1078" spans="5:12" ht="14.4">
      <c r="E1078" s="122"/>
      <c r="F1078" s="122"/>
      <c r="G1078" s="122"/>
      <c r="L1078" s="337"/>
    </row>
    <row r="1079" spans="5:12" ht="14.4">
      <c r="E1079" s="122"/>
      <c r="F1079" s="122"/>
      <c r="G1079" s="122"/>
      <c r="L1079" s="337"/>
    </row>
    <row r="1080" spans="5:12" ht="14.4">
      <c r="E1080" s="122"/>
      <c r="F1080" s="122"/>
      <c r="G1080" s="122"/>
      <c r="L1080" s="337"/>
    </row>
    <row r="1081" spans="5:12" ht="14.4">
      <c r="E1081" s="122"/>
      <c r="F1081" s="122"/>
      <c r="G1081" s="122"/>
      <c r="L1081" s="337"/>
    </row>
    <row r="1082" spans="5:12" ht="14.4">
      <c r="E1082" s="122"/>
      <c r="F1082" s="122"/>
      <c r="G1082" s="122"/>
      <c r="L1082" s="337"/>
    </row>
    <row r="1083" spans="5:12" ht="14.4">
      <c r="E1083" s="122"/>
      <c r="F1083" s="122"/>
      <c r="G1083" s="122"/>
      <c r="L1083" s="337"/>
    </row>
    <row r="1084" spans="5:12" ht="14.4">
      <c r="E1084" s="122"/>
      <c r="F1084" s="122"/>
      <c r="G1084" s="122"/>
      <c r="L1084" s="337"/>
    </row>
    <row r="1085" spans="5:12" ht="14.4">
      <c r="E1085" s="122"/>
      <c r="F1085" s="122"/>
      <c r="G1085" s="122"/>
      <c r="L1085" s="337"/>
    </row>
    <row r="1086" spans="5:12" ht="14.4">
      <c r="E1086" s="122"/>
      <c r="F1086" s="122"/>
      <c r="G1086" s="122"/>
      <c r="L1086" s="337"/>
    </row>
    <row r="1087" spans="5:12" ht="14.4">
      <c r="E1087" s="122"/>
      <c r="F1087" s="122"/>
      <c r="G1087" s="122"/>
      <c r="L1087" s="337"/>
    </row>
    <row r="1088" spans="5:12" ht="14.4">
      <c r="E1088" s="122"/>
      <c r="F1088" s="122"/>
      <c r="G1088" s="122"/>
      <c r="L1088" s="337"/>
    </row>
    <row r="1089" spans="5:12" ht="14.4">
      <c r="E1089" s="122"/>
      <c r="F1089" s="122"/>
      <c r="G1089" s="122"/>
      <c r="L1089" s="337"/>
    </row>
    <row r="1090" spans="5:12" ht="14.4">
      <c r="E1090" s="122"/>
      <c r="F1090" s="122"/>
      <c r="G1090" s="122"/>
      <c r="L1090" s="337"/>
    </row>
    <row r="1091" spans="5:12" ht="14.4">
      <c r="E1091" s="122"/>
      <c r="F1091" s="122"/>
      <c r="G1091" s="122"/>
      <c r="L1091" s="337"/>
    </row>
    <row r="1092" spans="5:12" ht="14.4">
      <c r="E1092" s="122"/>
      <c r="F1092" s="122"/>
      <c r="G1092" s="122"/>
      <c r="L1092" s="337"/>
    </row>
    <row r="1093" spans="5:12" ht="14.4">
      <c r="E1093" s="122"/>
      <c r="F1093" s="122"/>
      <c r="G1093" s="122"/>
      <c r="L1093" s="337"/>
    </row>
    <row r="1094" spans="5:12" ht="14.4">
      <c r="E1094" s="122"/>
      <c r="F1094" s="122"/>
      <c r="G1094" s="122"/>
      <c r="L1094" s="337"/>
    </row>
    <row r="1095" spans="5:12" ht="14.4">
      <c r="E1095" s="122"/>
      <c r="F1095" s="122"/>
      <c r="G1095" s="122"/>
      <c r="L1095" s="337"/>
    </row>
    <row r="1096" spans="5:12" ht="14.4">
      <c r="E1096" s="122"/>
      <c r="F1096" s="122"/>
      <c r="G1096" s="122"/>
      <c r="L1096" s="337"/>
    </row>
    <row r="1097" spans="5:12" ht="14.4">
      <c r="E1097" s="122"/>
      <c r="F1097" s="122"/>
      <c r="G1097" s="122"/>
      <c r="L1097" s="337"/>
    </row>
    <row r="1098" spans="5:12" ht="14.4">
      <c r="E1098" s="122"/>
      <c r="F1098" s="122"/>
      <c r="G1098" s="122"/>
      <c r="L1098" s="337"/>
    </row>
    <row r="1099" spans="5:12" ht="14.4">
      <c r="E1099" s="122"/>
      <c r="F1099" s="122"/>
      <c r="G1099" s="122"/>
      <c r="L1099" s="337"/>
    </row>
    <row r="1100" spans="5:12" ht="14.4">
      <c r="E1100" s="122"/>
      <c r="F1100" s="122"/>
      <c r="G1100" s="122"/>
      <c r="L1100" s="337"/>
    </row>
    <row r="1101" spans="5:12" ht="14.4">
      <c r="E1101" s="122"/>
      <c r="F1101" s="122"/>
      <c r="G1101" s="122"/>
      <c r="L1101" s="337"/>
    </row>
    <row r="1102" spans="5:12" ht="14.4">
      <c r="E1102" s="122"/>
      <c r="F1102" s="122"/>
      <c r="G1102" s="122"/>
      <c r="L1102" s="337"/>
    </row>
    <row r="1103" spans="5:12" ht="14.4">
      <c r="E1103" s="122"/>
      <c r="F1103" s="122"/>
      <c r="G1103" s="122"/>
      <c r="L1103" s="337"/>
    </row>
    <row r="1104" spans="5:12" ht="14.4">
      <c r="E1104" s="122"/>
      <c r="F1104" s="122"/>
      <c r="G1104" s="122"/>
      <c r="L1104" s="337"/>
    </row>
    <row r="1105" spans="5:12" ht="14.4">
      <c r="E1105" s="122"/>
      <c r="F1105" s="122"/>
      <c r="G1105" s="122"/>
      <c r="L1105" s="337"/>
    </row>
    <row r="1106" spans="5:12" ht="14.4">
      <c r="E1106" s="122"/>
      <c r="F1106" s="122"/>
      <c r="G1106" s="122"/>
      <c r="L1106" s="337"/>
    </row>
    <row r="1107" spans="5:12" ht="14.4">
      <c r="E1107" s="122"/>
      <c r="F1107" s="122"/>
      <c r="G1107" s="122"/>
      <c r="L1107" s="337"/>
    </row>
    <row r="1108" spans="5:12" ht="14.4">
      <c r="E1108" s="122"/>
      <c r="F1108" s="122"/>
      <c r="G1108" s="122"/>
      <c r="L1108" s="337"/>
    </row>
    <row r="1109" spans="5:12" ht="14.4">
      <c r="E1109" s="122"/>
      <c r="F1109" s="122"/>
      <c r="G1109" s="122"/>
      <c r="L1109" s="337"/>
    </row>
    <row r="1110" spans="5:12" ht="14.4">
      <c r="E1110" s="122"/>
      <c r="F1110" s="122"/>
      <c r="G1110" s="122"/>
      <c r="L1110" s="337"/>
    </row>
    <row r="1111" spans="5:12" ht="14.4">
      <c r="E1111" s="122"/>
      <c r="F1111" s="122"/>
      <c r="G1111" s="122"/>
      <c r="L1111" s="337"/>
    </row>
    <row r="1112" spans="5:12" ht="14.4">
      <c r="E1112" s="122"/>
      <c r="F1112" s="122"/>
      <c r="G1112" s="122"/>
      <c r="L1112" s="337"/>
    </row>
    <row r="1113" spans="5:12" ht="14.4">
      <c r="E1113" s="122"/>
      <c r="F1113" s="122"/>
      <c r="G1113" s="122"/>
      <c r="L1113" s="337"/>
    </row>
    <row r="1114" spans="5:12" ht="14.4">
      <c r="E1114" s="122"/>
      <c r="F1114" s="122"/>
      <c r="G1114" s="122"/>
      <c r="L1114" s="337"/>
    </row>
    <row r="1115" spans="5:12" ht="14.4">
      <c r="E1115" s="122"/>
      <c r="F1115" s="122"/>
      <c r="G1115" s="122"/>
      <c r="L1115" s="337"/>
    </row>
    <row r="1116" spans="5:12" ht="14.4">
      <c r="E1116" s="122"/>
      <c r="F1116" s="122"/>
      <c r="G1116" s="122"/>
      <c r="L1116" s="337"/>
    </row>
    <row r="1117" spans="5:12" ht="14.4">
      <c r="E1117" s="122"/>
      <c r="F1117" s="122"/>
      <c r="G1117" s="122"/>
      <c r="L1117" s="337"/>
    </row>
    <row r="1118" spans="5:12" ht="14.4">
      <c r="E1118" s="122"/>
      <c r="F1118" s="122"/>
      <c r="G1118" s="122"/>
      <c r="L1118" s="337"/>
    </row>
    <row r="1119" spans="5:12" ht="14.4">
      <c r="E1119" s="122"/>
      <c r="F1119" s="122"/>
      <c r="G1119" s="122"/>
      <c r="L1119" s="337"/>
    </row>
    <row r="1120" spans="5:12" ht="14.4">
      <c r="E1120" s="122"/>
      <c r="F1120" s="122"/>
      <c r="G1120" s="122"/>
      <c r="L1120" s="337"/>
    </row>
    <row r="1121" spans="5:12" ht="14.4">
      <c r="E1121" s="122"/>
      <c r="F1121" s="122"/>
      <c r="G1121" s="122"/>
      <c r="L1121" s="337"/>
    </row>
    <row r="1122" spans="5:12" ht="14.4">
      <c r="E1122" s="122"/>
      <c r="F1122" s="122"/>
      <c r="G1122" s="122"/>
      <c r="L1122" s="337"/>
    </row>
    <row r="1123" spans="5:12" ht="14.4">
      <c r="E1123" s="122"/>
      <c r="F1123" s="122"/>
      <c r="G1123" s="122"/>
      <c r="L1123" s="337"/>
    </row>
    <row r="1124" spans="5:12" ht="14.4">
      <c r="E1124" s="122"/>
      <c r="F1124" s="122"/>
      <c r="G1124" s="122"/>
      <c r="L1124" s="337"/>
    </row>
    <row r="1125" spans="5:12" ht="14.4">
      <c r="E1125" s="122"/>
      <c r="F1125" s="122"/>
      <c r="G1125" s="122"/>
      <c r="L1125" s="337"/>
    </row>
    <row r="1126" spans="5:12" ht="14.4">
      <c r="E1126" s="122"/>
      <c r="F1126" s="122"/>
      <c r="G1126" s="122"/>
      <c r="L1126" s="337"/>
    </row>
    <row r="1127" spans="5:12" ht="14.4">
      <c r="E1127" s="122"/>
      <c r="F1127" s="122"/>
      <c r="G1127" s="122"/>
      <c r="L1127" s="337"/>
    </row>
    <row r="1128" spans="5:12" ht="14.4">
      <c r="E1128" s="122"/>
      <c r="F1128" s="122"/>
      <c r="G1128" s="122"/>
      <c r="L1128" s="337"/>
    </row>
    <row r="1129" spans="5:12" ht="14.4">
      <c r="E1129" s="122"/>
      <c r="F1129" s="122"/>
      <c r="G1129" s="122"/>
      <c r="L1129" s="337"/>
    </row>
    <row r="1130" spans="5:12" ht="14.4">
      <c r="E1130" s="122"/>
      <c r="F1130" s="122"/>
      <c r="G1130" s="122"/>
      <c r="L1130" s="337"/>
    </row>
    <row r="1131" spans="5:12" ht="14.4">
      <c r="E1131" s="122"/>
      <c r="F1131" s="122"/>
      <c r="G1131" s="122"/>
      <c r="L1131" s="337"/>
    </row>
    <row r="1132" spans="5:12" ht="14.4">
      <c r="E1132" s="122"/>
      <c r="F1132" s="122"/>
      <c r="G1132" s="122"/>
      <c r="L1132" s="337"/>
    </row>
    <row r="1133" spans="5:12" ht="14.4">
      <c r="E1133" s="122"/>
      <c r="F1133" s="122"/>
      <c r="G1133" s="122"/>
      <c r="L1133" s="337"/>
    </row>
    <row r="1134" spans="5:12" ht="14.4">
      <c r="E1134" s="122"/>
      <c r="F1134" s="122"/>
      <c r="G1134" s="122"/>
      <c r="L1134" s="337"/>
    </row>
    <row r="1135" spans="5:12" ht="14.4">
      <c r="E1135" s="122"/>
      <c r="F1135" s="122"/>
      <c r="G1135" s="122"/>
      <c r="L1135" s="337"/>
    </row>
    <row r="1136" spans="5:12" ht="14.4">
      <c r="E1136" s="122"/>
      <c r="F1136" s="122"/>
      <c r="G1136" s="122"/>
      <c r="L1136" s="337"/>
    </row>
    <row r="1137" spans="5:12" ht="14.4">
      <c r="E1137" s="122"/>
      <c r="F1137" s="122"/>
      <c r="G1137" s="122"/>
      <c r="L1137" s="337"/>
    </row>
    <row r="1138" spans="5:12" ht="14.4">
      <c r="E1138" s="122"/>
      <c r="F1138" s="122"/>
      <c r="G1138" s="122"/>
      <c r="L1138" s="337"/>
    </row>
    <row r="1139" spans="5:12" ht="14.4">
      <c r="E1139" s="122"/>
      <c r="F1139" s="122"/>
      <c r="G1139" s="122"/>
      <c r="L1139" s="337"/>
    </row>
    <row r="1140" spans="5:12" ht="14.4">
      <c r="E1140" s="122"/>
      <c r="F1140" s="122"/>
      <c r="G1140" s="122"/>
      <c r="L1140" s="337"/>
    </row>
    <row r="1141" spans="5:12" ht="14.4">
      <c r="E1141" s="122"/>
      <c r="F1141" s="122"/>
      <c r="G1141" s="122"/>
      <c r="L1141" s="337"/>
    </row>
    <row r="1142" spans="5:12" ht="14.4">
      <c r="E1142" s="122"/>
      <c r="F1142" s="122"/>
      <c r="G1142" s="122"/>
      <c r="L1142" s="337"/>
    </row>
    <row r="1143" spans="5:12" ht="14.4">
      <c r="E1143" s="122"/>
      <c r="F1143" s="122"/>
      <c r="G1143" s="122"/>
      <c r="L1143" s="337"/>
    </row>
    <row r="1144" spans="5:12" ht="14.4">
      <c r="E1144" s="122"/>
      <c r="F1144" s="122"/>
      <c r="G1144" s="122"/>
      <c r="L1144" s="337"/>
    </row>
    <row r="1145" spans="5:12" ht="14.4">
      <c r="E1145" s="122"/>
      <c r="F1145" s="122"/>
      <c r="G1145" s="122"/>
      <c r="L1145" s="337"/>
    </row>
    <row r="1146" spans="5:12" ht="14.4">
      <c r="E1146" s="122"/>
      <c r="F1146" s="122"/>
      <c r="G1146" s="122"/>
      <c r="L1146" s="337"/>
    </row>
    <row r="1147" spans="5:12" ht="14.4">
      <c r="E1147" s="122"/>
      <c r="F1147" s="122"/>
      <c r="G1147" s="122"/>
      <c r="L1147" s="337"/>
    </row>
    <row r="1148" spans="5:12" ht="14.4">
      <c r="E1148" s="122"/>
      <c r="F1148" s="122"/>
      <c r="G1148" s="122"/>
      <c r="L1148" s="337"/>
    </row>
    <row r="1149" spans="5:12" ht="14.4">
      <c r="E1149" s="122"/>
      <c r="F1149" s="122"/>
      <c r="G1149" s="122"/>
      <c r="L1149" s="337"/>
    </row>
    <row r="1150" spans="5:12" ht="14.4">
      <c r="E1150" s="122"/>
      <c r="F1150" s="122"/>
      <c r="G1150" s="122"/>
      <c r="L1150" s="337"/>
    </row>
    <row r="1151" spans="5:12" ht="14.4">
      <c r="E1151" s="122"/>
      <c r="F1151" s="122"/>
      <c r="G1151" s="122"/>
      <c r="L1151" s="337"/>
    </row>
    <row r="1152" spans="5:12" ht="14.4">
      <c r="E1152" s="122"/>
      <c r="F1152" s="122"/>
      <c r="G1152" s="122"/>
      <c r="L1152" s="337"/>
    </row>
    <row r="1153" spans="5:12" ht="14.4">
      <c r="E1153" s="122"/>
      <c r="F1153" s="122"/>
      <c r="G1153" s="122"/>
      <c r="L1153" s="337"/>
    </row>
    <row r="1154" spans="5:12" ht="14.4">
      <c r="E1154" s="122"/>
      <c r="F1154" s="122"/>
      <c r="G1154" s="122"/>
      <c r="L1154" s="337"/>
    </row>
    <row r="1155" spans="5:12" ht="14.4">
      <c r="E1155" s="122"/>
      <c r="F1155" s="122"/>
      <c r="G1155" s="122"/>
      <c r="L1155" s="337"/>
    </row>
    <row r="1156" spans="5:12" ht="14.4">
      <c r="E1156" s="122"/>
      <c r="F1156" s="122"/>
      <c r="G1156" s="122"/>
      <c r="L1156" s="337"/>
    </row>
    <row r="1157" spans="5:12" ht="14.4">
      <c r="E1157" s="122"/>
      <c r="F1157" s="122"/>
      <c r="G1157" s="122"/>
      <c r="L1157" s="337"/>
    </row>
    <row r="1158" spans="5:12" ht="14.4">
      <c r="E1158" s="122"/>
      <c r="F1158" s="122"/>
      <c r="G1158" s="122"/>
      <c r="L1158" s="337"/>
    </row>
    <row r="1159" spans="5:12" ht="14.4">
      <c r="E1159" s="122"/>
      <c r="F1159" s="122"/>
      <c r="G1159" s="122"/>
      <c r="L1159" s="337"/>
    </row>
    <row r="1160" spans="5:12" ht="14.4">
      <c r="E1160" s="122"/>
      <c r="F1160" s="122"/>
      <c r="G1160" s="122"/>
      <c r="L1160" s="337"/>
    </row>
    <row r="1161" spans="5:12" ht="14.4">
      <c r="E1161" s="122"/>
      <c r="F1161" s="122"/>
      <c r="G1161" s="122"/>
      <c r="L1161" s="337"/>
    </row>
    <row r="1162" spans="5:12" ht="14.4">
      <c r="E1162" s="122"/>
      <c r="F1162" s="122"/>
      <c r="G1162" s="122"/>
      <c r="L1162" s="337"/>
    </row>
    <row r="1163" spans="5:12" ht="14.4">
      <c r="E1163" s="122"/>
      <c r="F1163" s="122"/>
      <c r="G1163" s="122"/>
      <c r="L1163" s="337"/>
    </row>
    <row r="1164" spans="5:12" ht="14.4">
      <c r="E1164" s="122"/>
      <c r="F1164" s="122"/>
      <c r="G1164" s="122"/>
      <c r="L1164" s="337"/>
    </row>
    <row r="1165" spans="5:12" ht="14.4">
      <c r="E1165" s="122"/>
      <c r="F1165" s="122"/>
      <c r="G1165" s="122"/>
      <c r="L1165" s="337"/>
    </row>
    <row r="1166" spans="5:12" ht="14.4">
      <c r="E1166" s="122"/>
      <c r="F1166" s="122"/>
      <c r="G1166" s="122"/>
      <c r="L1166" s="337"/>
    </row>
    <row r="1167" spans="5:12" ht="14.4">
      <c r="E1167" s="122"/>
      <c r="F1167" s="122"/>
      <c r="G1167" s="122"/>
      <c r="L1167" s="337"/>
    </row>
    <row r="1168" spans="5:12" ht="14.4">
      <c r="E1168" s="122"/>
      <c r="F1168" s="122"/>
      <c r="G1168" s="122"/>
      <c r="L1168" s="337"/>
    </row>
    <row r="1169" spans="5:12" ht="14.4">
      <c r="E1169" s="122"/>
      <c r="F1169" s="122"/>
      <c r="G1169" s="122"/>
      <c r="L1169" s="337"/>
    </row>
    <row r="1170" spans="5:12" ht="14.4">
      <c r="E1170" s="122"/>
      <c r="F1170" s="122"/>
      <c r="G1170" s="122"/>
      <c r="L1170" s="337"/>
    </row>
    <row r="1171" spans="5:12" ht="14.4">
      <c r="E1171" s="122"/>
      <c r="F1171" s="122"/>
      <c r="G1171" s="122"/>
      <c r="L1171" s="337"/>
    </row>
    <row r="1172" spans="5:12" ht="14.4">
      <c r="E1172" s="122"/>
      <c r="F1172" s="122"/>
      <c r="G1172" s="122"/>
      <c r="L1172" s="337"/>
    </row>
    <row r="1173" spans="5:12" ht="14.4">
      <c r="E1173" s="122"/>
      <c r="F1173" s="122"/>
      <c r="G1173" s="122"/>
      <c r="L1173" s="337"/>
    </row>
    <row r="1174" spans="5:12" ht="14.4">
      <c r="E1174" s="122"/>
      <c r="F1174" s="122"/>
      <c r="G1174" s="122"/>
      <c r="L1174" s="337"/>
    </row>
    <row r="1175" spans="5:12" ht="14.4">
      <c r="E1175" s="122"/>
      <c r="F1175" s="122"/>
      <c r="G1175" s="122"/>
      <c r="L1175" s="337"/>
    </row>
    <row r="1176" spans="5:12" ht="14.4">
      <c r="E1176" s="122"/>
      <c r="F1176" s="122"/>
      <c r="G1176" s="122"/>
      <c r="L1176" s="337"/>
    </row>
    <row r="1177" spans="5:12" ht="14.4">
      <c r="E1177" s="122"/>
      <c r="F1177" s="122"/>
      <c r="G1177" s="122"/>
      <c r="L1177" s="337"/>
    </row>
    <row r="1178" spans="5:12" ht="14.4">
      <c r="E1178" s="122"/>
      <c r="F1178" s="122"/>
      <c r="G1178" s="122"/>
      <c r="L1178" s="337"/>
    </row>
    <row r="1179" spans="5:12" ht="14.4">
      <c r="E1179" s="122"/>
      <c r="F1179" s="122"/>
      <c r="G1179" s="122"/>
      <c r="L1179" s="337"/>
    </row>
    <row r="1180" spans="5:12" ht="14.4">
      <c r="E1180" s="122"/>
      <c r="F1180" s="122"/>
      <c r="G1180" s="122"/>
      <c r="L1180" s="337"/>
    </row>
    <row r="1181" spans="5:12" ht="14.4">
      <c r="E1181" s="122"/>
      <c r="F1181" s="122"/>
      <c r="G1181" s="122"/>
      <c r="L1181" s="337"/>
    </row>
    <row r="1182" spans="5:12" ht="14.4">
      <c r="E1182" s="122"/>
      <c r="F1182" s="122"/>
      <c r="G1182" s="122"/>
      <c r="L1182" s="337"/>
    </row>
    <row r="1183" spans="5:12" ht="14.4">
      <c r="E1183" s="122"/>
      <c r="F1183" s="122"/>
      <c r="G1183" s="122"/>
      <c r="L1183" s="337"/>
    </row>
    <row r="1184" spans="5:12" ht="14.4">
      <c r="E1184" s="122"/>
      <c r="F1184" s="122"/>
      <c r="G1184" s="122"/>
      <c r="L1184" s="337"/>
    </row>
    <row r="1185" spans="5:12" ht="14.4">
      <c r="E1185" s="122"/>
      <c r="F1185" s="122"/>
      <c r="G1185" s="122"/>
      <c r="L1185" s="337"/>
    </row>
    <row r="1186" spans="5:12" ht="14.4">
      <c r="E1186" s="122"/>
      <c r="F1186" s="122"/>
      <c r="G1186" s="122"/>
      <c r="L1186" s="337"/>
    </row>
    <row r="1187" spans="5:12" ht="14.4">
      <c r="E1187" s="122"/>
      <c r="F1187" s="122"/>
      <c r="G1187" s="122"/>
      <c r="L1187" s="337"/>
    </row>
    <row r="1188" spans="5:12" ht="14.4">
      <c r="E1188" s="122"/>
      <c r="F1188" s="122"/>
      <c r="G1188" s="122"/>
      <c r="L1188" s="337"/>
    </row>
    <row r="1189" spans="5:12" ht="14.4">
      <c r="E1189" s="122"/>
      <c r="F1189" s="122"/>
      <c r="G1189" s="122"/>
      <c r="L1189" s="337"/>
    </row>
    <row r="1190" spans="5:12" ht="14.4">
      <c r="E1190" s="122"/>
      <c r="F1190" s="122"/>
      <c r="G1190" s="122"/>
      <c r="L1190" s="337"/>
    </row>
    <row r="1191" spans="5:12" ht="14.4">
      <c r="E1191" s="122"/>
      <c r="F1191" s="122"/>
      <c r="G1191" s="122"/>
      <c r="L1191" s="337"/>
    </row>
    <row r="1192" spans="5:12" ht="14.4">
      <c r="E1192" s="122"/>
      <c r="F1192" s="122"/>
      <c r="G1192" s="122"/>
      <c r="L1192" s="337"/>
    </row>
    <row r="1193" spans="5:12" ht="14.4">
      <c r="E1193" s="122"/>
      <c r="F1193" s="122"/>
      <c r="G1193" s="122"/>
      <c r="L1193" s="337"/>
    </row>
    <row r="1194" spans="5:12" ht="14.4">
      <c r="E1194" s="122"/>
      <c r="F1194" s="122"/>
      <c r="G1194" s="122"/>
      <c r="L1194" s="337"/>
    </row>
    <row r="1195" spans="5:12" ht="14.4">
      <c r="E1195" s="122"/>
      <c r="F1195" s="122"/>
      <c r="G1195" s="122"/>
      <c r="L1195" s="337"/>
    </row>
    <row r="1196" spans="5:12" ht="14.4">
      <c r="E1196" s="122"/>
      <c r="F1196" s="122"/>
      <c r="G1196" s="122"/>
      <c r="L1196" s="337"/>
    </row>
    <row r="1197" spans="5:12" ht="14.4">
      <c r="E1197" s="122"/>
      <c r="F1197" s="122"/>
      <c r="G1197" s="122"/>
      <c r="L1197" s="337"/>
    </row>
    <row r="1198" spans="5:12" ht="14.4">
      <c r="E1198" s="122"/>
      <c r="F1198" s="122"/>
      <c r="G1198" s="122"/>
      <c r="L1198" s="337"/>
    </row>
    <row r="1199" spans="5:12" ht="14.4">
      <c r="E1199" s="122"/>
      <c r="F1199" s="122"/>
      <c r="G1199" s="122"/>
      <c r="L1199" s="337"/>
    </row>
    <row r="1200" spans="5:12" ht="14.4">
      <c r="E1200" s="122"/>
      <c r="F1200" s="122"/>
      <c r="G1200" s="122"/>
      <c r="L1200" s="337"/>
    </row>
    <row r="1201" spans="5:12" ht="14.4">
      <c r="E1201" s="122"/>
      <c r="F1201" s="122"/>
      <c r="G1201" s="122"/>
      <c r="L1201" s="337"/>
    </row>
    <row r="1202" spans="5:12" ht="14.4">
      <c r="E1202" s="122"/>
      <c r="F1202" s="122"/>
      <c r="G1202" s="122"/>
      <c r="L1202" s="337"/>
    </row>
    <row r="1203" spans="5:12" ht="14.4">
      <c r="E1203" s="122"/>
      <c r="F1203" s="122"/>
      <c r="G1203" s="122"/>
      <c r="L1203" s="337"/>
    </row>
    <row r="1204" spans="5:12" ht="14.4">
      <c r="E1204" s="122"/>
      <c r="F1204" s="122"/>
      <c r="G1204" s="122"/>
      <c r="L1204" s="337"/>
    </row>
    <row r="1205" spans="5:12" ht="14.4">
      <c r="E1205" s="122"/>
      <c r="F1205" s="122"/>
      <c r="G1205" s="122"/>
      <c r="L1205" s="337"/>
    </row>
    <row r="1206" spans="5:12" ht="14.4">
      <c r="E1206" s="122"/>
      <c r="F1206" s="122"/>
      <c r="G1206" s="122"/>
      <c r="L1206" s="337"/>
    </row>
    <row r="1207" spans="5:12" ht="14.4">
      <c r="E1207" s="122"/>
      <c r="F1207" s="122"/>
      <c r="G1207" s="122"/>
      <c r="L1207" s="337"/>
    </row>
    <row r="1208" spans="5:12" ht="14.4">
      <c r="E1208" s="122"/>
      <c r="F1208" s="122"/>
      <c r="G1208" s="122"/>
      <c r="L1208" s="337"/>
    </row>
    <row r="1209" spans="5:12" ht="14.4">
      <c r="E1209" s="122"/>
      <c r="F1209" s="122"/>
      <c r="G1209" s="122"/>
      <c r="L1209" s="337"/>
    </row>
    <row r="1210" spans="5:12" ht="14.4">
      <c r="E1210" s="122"/>
      <c r="F1210" s="122"/>
      <c r="G1210" s="122"/>
      <c r="L1210" s="337"/>
    </row>
    <row r="1211" spans="5:12" ht="14.4">
      <c r="E1211" s="122"/>
      <c r="F1211" s="122"/>
      <c r="G1211" s="122"/>
      <c r="L1211" s="337"/>
    </row>
    <row r="1212" spans="5:12" ht="14.4">
      <c r="E1212" s="122"/>
      <c r="F1212" s="122"/>
      <c r="G1212" s="122"/>
      <c r="L1212" s="337"/>
    </row>
    <row r="1213" spans="5:12" ht="14.4">
      <c r="E1213" s="122"/>
      <c r="F1213" s="122"/>
      <c r="G1213" s="122"/>
      <c r="L1213" s="337"/>
    </row>
    <row r="1214" spans="5:12" ht="14.4">
      <c r="E1214" s="122"/>
      <c r="F1214" s="122"/>
      <c r="G1214" s="122"/>
      <c r="L1214" s="337"/>
    </row>
    <row r="1215" spans="5:12" ht="14.4">
      <c r="E1215" s="122"/>
      <c r="F1215" s="122"/>
      <c r="G1215" s="122"/>
      <c r="L1215" s="337"/>
    </row>
    <row r="1216" spans="5:12" ht="14.4">
      <c r="E1216" s="122"/>
      <c r="F1216" s="122"/>
      <c r="G1216" s="122"/>
      <c r="L1216" s="337"/>
    </row>
    <row r="1217" spans="5:12" ht="14.4">
      <c r="E1217" s="122"/>
      <c r="F1217" s="122"/>
      <c r="G1217" s="122"/>
      <c r="L1217" s="337"/>
    </row>
    <row r="1218" spans="5:12" ht="14.4">
      <c r="E1218" s="122"/>
      <c r="F1218" s="122"/>
      <c r="G1218" s="122"/>
      <c r="L1218" s="337"/>
    </row>
    <row r="1219" spans="5:12" ht="14.4">
      <c r="E1219" s="122"/>
      <c r="F1219" s="122"/>
      <c r="G1219" s="122"/>
      <c r="L1219" s="337"/>
    </row>
    <row r="1220" spans="5:12" ht="14.4">
      <c r="E1220" s="122"/>
      <c r="F1220" s="122"/>
      <c r="G1220" s="122"/>
      <c r="L1220" s="337"/>
    </row>
    <row r="1221" spans="5:12" ht="14.4">
      <c r="E1221" s="122"/>
      <c r="F1221" s="122"/>
      <c r="G1221" s="122"/>
      <c r="L1221" s="337"/>
    </row>
    <row r="1222" spans="5:12" ht="14.4">
      <c r="E1222" s="122"/>
      <c r="F1222" s="122"/>
      <c r="G1222" s="122"/>
      <c r="L1222" s="337"/>
    </row>
    <row r="1223" spans="5:12" ht="14.4">
      <c r="E1223" s="122"/>
      <c r="F1223" s="122"/>
      <c r="G1223" s="122"/>
      <c r="L1223" s="337"/>
    </row>
    <row r="1224" spans="5:12" ht="14.4">
      <c r="E1224" s="122"/>
      <c r="F1224" s="122"/>
      <c r="G1224" s="122"/>
      <c r="L1224" s="337"/>
    </row>
    <row r="1225" spans="5:12" ht="14.4">
      <c r="E1225" s="122"/>
      <c r="F1225" s="122"/>
      <c r="G1225" s="122"/>
      <c r="L1225" s="337"/>
    </row>
    <row r="1226" spans="5:12" ht="14.4">
      <c r="E1226" s="122"/>
      <c r="F1226" s="122"/>
      <c r="G1226" s="122"/>
      <c r="L1226" s="337"/>
    </row>
    <row r="1227" spans="5:12" ht="14.4">
      <c r="E1227" s="122"/>
      <c r="F1227" s="122"/>
      <c r="G1227" s="122"/>
      <c r="L1227" s="337"/>
    </row>
    <row r="1228" spans="5:12" ht="14.4">
      <c r="E1228" s="122"/>
      <c r="F1228" s="122"/>
      <c r="G1228" s="122"/>
      <c r="L1228" s="337"/>
    </row>
    <row r="1229" spans="5:12" ht="14.4">
      <c r="E1229" s="122"/>
      <c r="F1229" s="122"/>
      <c r="G1229" s="122"/>
      <c r="L1229" s="337"/>
    </row>
    <row r="1230" spans="5:12" ht="14.4">
      <c r="E1230" s="122"/>
      <c r="F1230" s="122"/>
      <c r="G1230" s="122"/>
      <c r="L1230" s="337"/>
    </row>
    <row r="1231" spans="5:12" ht="14.4">
      <c r="E1231" s="122"/>
      <c r="F1231" s="122"/>
      <c r="G1231" s="122"/>
      <c r="L1231" s="337"/>
    </row>
    <row r="1232" spans="5:12" ht="14.4">
      <c r="E1232" s="122"/>
      <c r="F1232" s="122"/>
      <c r="G1232" s="122"/>
      <c r="L1232" s="337"/>
    </row>
    <row r="1233" spans="5:12" ht="14.4">
      <c r="E1233" s="122"/>
      <c r="F1233" s="122"/>
      <c r="G1233" s="122"/>
      <c r="L1233" s="337"/>
    </row>
    <row r="1234" spans="5:12" ht="14.4">
      <c r="E1234" s="122"/>
      <c r="F1234" s="122"/>
      <c r="G1234" s="122"/>
      <c r="L1234" s="337"/>
    </row>
    <row r="1235" spans="5:12" ht="14.4">
      <c r="E1235" s="122"/>
      <c r="F1235" s="122"/>
      <c r="G1235" s="122"/>
      <c r="L1235" s="337"/>
    </row>
    <row r="1236" spans="5:12" ht="14.4">
      <c r="E1236" s="122"/>
      <c r="F1236" s="122"/>
      <c r="G1236" s="122"/>
      <c r="L1236" s="337"/>
    </row>
    <row r="1237" spans="5:12" ht="14.4">
      <c r="E1237" s="122"/>
      <c r="F1237" s="122"/>
      <c r="G1237" s="122"/>
      <c r="L1237" s="337"/>
    </row>
    <row r="1238" spans="5:12" ht="14.4">
      <c r="E1238" s="122"/>
      <c r="F1238" s="122"/>
      <c r="G1238" s="122"/>
      <c r="L1238" s="337"/>
    </row>
    <row r="1239" spans="5:12" ht="14.4">
      <c r="E1239" s="122"/>
      <c r="F1239" s="122"/>
      <c r="G1239" s="122"/>
      <c r="L1239" s="337"/>
    </row>
    <row r="1240" spans="5:12" ht="14.4">
      <c r="E1240" s="122"/>
      <c r="F1240" s="122"/>
      <c r="G1240" s="122"/>
      <c r="L1240" s="337"/>
    </row>
    <row r="1241" spans="5:12" ht="14.4">
      <c r="E1241" s="122"/>
      <c r="F1241" s="122"/>
      <c r="G1241" s="122"/>
      <c r="L1241" s="337"/>
    </row>
    <row r="1242" spans="5:12" ht="14.4">
      <c r="E1242" s="122"/>
      <c r="F1242" s="122"/>
      <c r="G1242" s="122"/>
      <c r="L1242" s="337"/>
    </row>
    <row r="1243" spans="5:12" ht="14.4">
      <c r="E1243" s="122"/>
      <c r="F1243" s="122"/>
      <c r="G1243" s="122"/>
      <c r="L1243" s="337"/>
    </row>
    <row r="1244" spans="5:12" ht="14.4">
      <c r="E1244" s="122"/>
      <c r="F1244" s="122"/>
      <c r="G1244" s="122"/>
      <c r="L1244" s="337"/>
    </row>
    <row r="1245" spans="5:12" ht="14.4">
      <c r="E1245" s="122"/>
      <c r="F1245" s="122"/>
      <c r="G1245" s="122"/>
      <c r="L1245" s="337"/>
    </row>
    <row r="1246" spans="5:12" ht="14.4">
      <c r="E1246" s="122"/>
      <c r="F1246" s="122"/>
      <c r="G1246" s="122"/>
      <c r="L1246" s="337"/>
    </row>
    <row r="1247" spans="5:12" ht="14.4">
      <c r="E1247" s="122"/>
      <c r="F1247" s="122"/>
      <c r="G1247" s="122"/>
      <c r="L1247" s="337"/>
    </row>
    <row r="1248" spans="5:12" ht="14.4">
      <c r="E1248" s="122"/>
      <c r="F1248" s="122"/>
      <c r="G1248" s="122"/>
      <c r="L1248" s="337"/>
    </row>
    <row r="1249" spans="5:12" ht="14.4">
      <c r="E1249" s="122"/>
      <c r="F1249" s="122"/>
      <c r="G1249" s="122"/>
      <c r="L1249" s="337"/>
    </row>
    <row r="1250" spans="5:12" ht="14.4">
      <c r="E1250" s="122"/>
      <c r="F1250" s="122"/>
      <c r="G1250" s="122"/>
      <c r="L1250" s="337"/>
    </row>
    <row r="1251" spans="5:12" ht="14.4">
      <c r="E1251" s="122"/>
      <c r="F1251" s="122"/>
      <c r="G1251" s="122"/>
      <c r="L1251" s="337"/>
    </row>
    <row r="1252" spans="5:12" ht="14.4">
      <c r="E1252" s="122"/>
      <c r="F1252" s="122"/>
      <c r="G1252" s="122"/>
      <c r="L1252" s="337"/>
    </row>
    <row r="1253" spans="5:12" ht="14.4">
      <c r="E1253" s="122"/>
      <c r="F1253" s="122"/>
      <c r="G1253" s="122"/>
      <c r="L1253" s="337"/>
    </row>
    <row r="1254" spans="5:12" ht="14.4">
      <c r="E1254" s="122"/>
      <c r="F1254" s="122"/>
      <c r="G1254" s="122"/>
      <c r="L1254" s="337"/>
    </row>
    <row r="1255" spans="5:12" ht="14.4">
      <c r="E1255" s="122"/>
      <c r="F1255" s="122"/>
      <c r="G1255" s="122"/>
      <c r="L1255" s="337"/>
    </row>
    <row r="1256" spans="5:12" ht="14.4">
      <c r="E1256" s="122"/>
      <c r="F1256" s="122"/>
      <c r="G1256" s="122"/>
      <c r="L1256" s="337"/>
    </row>
    <row r="1257" spans="5:12" ht="14.4">
      <c r="E1257" s="122"/>
      <c r="F1257" s="122"/>
      <c r="G1257" s="122"/>
      <c r="L1257" s="337"/>
    </row>
    <row r="1258" spans="5:12" ht="14.4">
      <c r="E1258" s="122"/>
      <c r="F1258" s="122"/>
      <c r="G1258" s="122"/>
      <c r="L1258" s="337"/>
    </row>
    <row r="1259" spans="5:12" ht="14.4">
      <c r="E1259" s="122"/>
      <c r="F1259" s="122"/>
      <c r="G1259" s="122"/>
      <c r="L1259" s="337"/>
    </row>
    <row r="1260" spans="5:12" ht="14.4">
      <c r="E1260" s="122"/>
      <c r="F1260" s="122"/>
      <c r="G1260" s="122"/>
      <c r="L1260" s="337"/>
    </row>
    <row r="1261" spans="5:12" ht="14.4">
      <c r="E1261" s="122"/>
      <c r="F1261" s="122"/>
      <c r="G1261" s="122"/>
      <c r="L1261" s="337"/>
    </row>
    <row r="1262" spans="5:12" ht="14.4">
      <c r="E1262" s="122"/>
      <c r="F1262" s="122"/>
      <c r="G1262" s="122"/>
      <c r="L1262" s="337"/>
    </row>
    <row r="1263" spans="5:12" ht="14.4">
      <c r="E1263" s="122"/>
      <c r="F1263" s="122"/>
      <c r="G1263" s="122"/>
      <c r="L1263" s="337"/>
    </row>
    <row r="1264" spans="5:12" ht="14.4">
      <c r="E1264" s="122"/>
      <c r="F1264" s="122"/>
      <c r="G1264" s="122"/>
      <c r="L1264" s="337"/>
    </row>
    <row r="1265" spans="5:12" ht="14.4">
      <c r="E1265" s="122"/>
      <c r="F1265" s="122"/>
      <c r="G1265" s="122"/>
      <c r="L1265" s="337"/>
    </row>
    <row r="1266" spans="5:12" ht="14.4">
      <c r="E1266" s="122"/>
      <c r="F1266" s="122"/>
      <c r="G1266" s="122"/>
      <c r="L1266" s="337"/>
    </row>
    <row r="1267" spans="5:12" ht="14.4">
      <c r="E1267" s="122"/>
      <c r="F1267" s="122"/>
      <c r="G1267" s="122"/>
      <c r="L1267" s="337"/>
    </row>
    <row r="1268" spans="5:12" ht="14.4">
      <c r="E1268" s="122"/>
      <c r="F1268" s="122"/>
      <c r="G1268" s="122"/>
      <c r="L1268" s="337"/>
    </row>
    <row r="1269" spans="5:12" ht="14.4">
      <c r="E1269" s="122"/>
      <c r="F1269" s="122"/>
      <c r="G1269" s="122"/>
      <c r="L1269" s="337"/>
    </row>
    <row r="1270" spans="5:12" ht="14.4">
      <c r="E1270" s="122"/>
      <c r="F1270" s="122"/>
      <c r="G1270" s="122"/>
      <c r="L1270" s="337"/>
    </row>
    <row r="1271" spans="5:12" ht="14.4">
      <c r="E1271" s="122"/>
      <c r="F1271" s="122"/>
      <c r="G1271" s="122"/>
      <c r="L1271" s="337"/>
    </row>
    <row r="1272" spans="5:12" ht="14.4">
      <c r="E1272" s="122"/>
      <c r="F1272" s="122"/>
      <c r="G1272" s="122"/>
      <c r="L1272" s="337"/>
    </row>
    <row r="1273" spans="5:12" ht="14.4">
      <c r="E1273" s="122"/>
      <c r="F1273" s="122"/>
      <c r="G1273" s="122"/>
      <c r="L1273" s="337"/>
    </row>
    <row r="1274" spans="5:12" ht="14.4">
      <c r="E1274" s="122"/>
      <c r="F1274" s="122"/>
      <c r="G1274" s="122"/>
      <c r="L1274" s="337"/>
    </row>
    <row r="1275" spans="5:12" ht="14.4">
      <c r="E1275" s="122"/>
      <c r="F1275" s="122"/>
      <c r="G1275" s="122"/>
      <c r="L1275" s="337"/>
    </row>
    <row r="1276" spans="5:12" ht="14.4">
      <c r="E1276" s="122"/>
      <c r="F1276" s="122"/>
      <c r="G1276" s="122"/>
      <c r="L1276" s="337"/>
    </row>
    <row r="1277" spans="5:12" ht="14.4">
      <c r="E1277" s="122"/>
      <c r="F1277" s="122"/>
      <c r="G1277" s="122"/>
      <c r="L1277" s="337"/>
    </row>
    <row r="1278" spans="5:12" ht="14.4">
      <c r="E1278" s="122"/>
      <c r="F1278" s="122"/>
      <c r="G1278" s="122"/>
      <c r="L1278" s="337"/>
    </row>
    <row r="1279" spans="5:12" ht="14.4">
      <c r="E1279" s="122"/>
      <c r="F1279" s="122"/>
      <c r="G1279" s="122"/>
      <c r="L1279" s="337"/>
    </row>
    <row r="1280" spans="5:12" ht="14.4">
      <c r="E1280" s="122"/>
      <c r="F1280" s="122"/>
      <c r="G1280" s="122"/>
      <c r="L1280" s="337"/>
    </row>
    <row r="1281" spans="5:12" ht="14.4">
      <c r="E1281" s="122"/>
      <c r="F1281" s="122"/>
      <c r="G1281" s="122"/>
      <c r="L1281" s="337"/>
    </row>
    <row r="1282" spans="5:12" ht="14.4">
      <c r="E1282" s="122"/>
      <c r="F1282" s="122"/>
      <c r="G1282" s="122"/>
      <c r="L1282" s="337"/>
    </row>
    <row r="1283" spans="5:12" ht="14.4">
      <c r="E1283" s="122"/>
      <c r="F1283" s="122"/>
      <c r="G1283" s="122"/>
      <c r="L1283" s="337"/>
    </row>
    <row r="1284" spans="5:12" ht="14.4">
      <c r="E1284" s="122"/>
      <c r="F1284" s="122"/>
      <c r="G1284" s="122"/>
      <c r="L1284" s="337"/>
    </row>
    <row r="1285" spans="5:12" ht="14.4">
      <c r="E1285" s="122"/>
      <c r="F1285" s="122"/>
      <c r="G1285" s="122"/>
      <c r="L1285" s="337"/>
    </row>
    <row r="1286" spans="5:12" ht="14.4">
      <c r="E1286" s="122"/>
      <c r="F1286" s="122"/>
      <c r="G1286" s="122"/>
      <c r="L1286" s="337"/>
    </row>
    <row r="1287" spans="5:12" ht="14.4">
      <c r="E1287" s="122"/>
      <c r="F1287" s="122"/>
      <c r="G1287" s="122"/>
      <c r="L1287" s="337"/>
    </row>
    <row r="1288" spans="5:12" ht="14.4">
      <c r="E1288" s="122"/>
      <c r="F1288" s="122"/>
      <c r="G1288" s="122"/>
      <c r="L1288" s="337"/>
    </row>
    <row r="1289" spans="5:12" ht="14.4">
      <c r="E1289" s="122"/>
      <c r="F1289" s="122"/>
      <c r="G1289" s="122"/>
      <c r="L1289" s="337"/>
    </row>
    <row r="1290" spans="5:12" ht="14.4">
      <c r="E1290" s="122"/>
      <c r="F1290" s="122"/>
      <c r="G1290" s="122"/>
      <c r="L1290" s="337"/>
    </row>
    <row r="1291" spans="5:12" ht="14.4">
      <c r="E1291" s="122"/>
      <c r="F1291" s="122"/>
      <c r="G1291" s="122"/>
      <c r="L1291" s="337"/>
    </row>
    <row r="1292" spans="5:12" ht="14.4">
      <c r="E1292" s="122"/>
      <c r="F1292" s="122"/>
      <c r="G1292" s="122"/>
      <c r="L1292" s="337"/>
    </row>
    <row r="1293" spans="5:12" ht="14.4">
      <c r="E1293" s="122"/>
      <c r="F1293" s="122"/>
      <c r="G1293" s="122"/>
      <c r="L1293" s="337"/>
    </row>
    <row r="1294" spans="5:12" ht="14.4">
      <c r="E1294" s="122"/>
      <c r="F1294" s="122"/>
      <c r="G1294" s="122"/>
      <c r="L1294" s="337"/>
    </row>
    <row r="1295" spans="5:12" ht="14.4">
      <c r="E1295" s="122"/>
      <c r="F1295" s="122"/>
      <c r="G1295" s="122"/>
      <c r="L1295" s="337"/>
    </row>
    <row r="1296" spans="5:12" ht="14.4">
      <c r="E1296" s="122"/>
      <c r="F1296" s="122"/>
      <c r="G1296" s="122"/>
      <c r="L1296" s="337"/>
    </row>
    <row r="1297" spans="5:12" ht="14.4">
      <c r="E1297" s="122"/>
      <c r="F1297" s="122"/>
      <c r="G1297" s="122"/>
      <c r="L1297" s="337"/>
    </row>
    <row r="1298" spans="5:12" ht="14.4">
      <c r="E1298" s="122"/>
      <c r="F1298" s="122"/>
      <c r="G1298" s="122"/>
      <c r="L1298" s="337"/>
    </row>
    <row r="1299" spans="5:12" ht="14.4">
      <c r="E1299" s="122"/>
      <c r="F1299" s="122"/>
      <c r="G1299" s="122"/>
      <c r="L1299" s="337"/>
    </row>
    <row r="1300" spans="5:12" ht="14.4">
      <c r="E1300" s="122"/>
      <c r="F1300" s="122"/>
      <c r="G1300" s="122"/>
      <c r="L1300" s="337"/>
    </row>
    <row r="1301" spans="5:12" ht="14.4">
      <c r="E1301" s="122"/>
      <c r="F1301" s="122"/>
      <c r="G1301" s="122"/>
      <c r="L1301" s="337"/>
    </row>
    <row r="1302" spans="5:12" ht="14.4">
      <c r="E1302" s="122"/>
      <c r="F1302" s="122"/>
      <c r="G1302" s="122"/>
      <c r="L1302" s="337"/>
    </row>
    <row r="1303" spans="5:12" ht="14.4">
      <c r="E1303" s="122"/>
      <c r="F1303" s="122"/>
      <c r="G1303" s="122"/>
      <c r="L1303" s="337"/>
    </row>
    <row r="1304" spans="5:12" ht="14.4">
      <c r="E1304" s="122"/>
      <c r="F1304" s="122"/>
      <c r="G1304" s="122"/>
      <c r="L1304" s="337"/>
    </row>
    <row r="1305" spans="5:12" ht="14.4">
      <c r="E1305" s="122"/>
      <c r="F1305" s="122"/>
      <c r="G1305" s="122"/>
      <c r="L1305" s="337"/>
    </row>
    <row r="1306" spans="5:12" ht="14.4">
      <c r="E1306" s="122"/>
      <c r="F1306" s="122"/>
      <c r="G1306" s="122"/>
      <c r="L1306" s="337"/>
    </row>
    <row r="1307" spans="5:12" ht="14.4">
      <c r="E1307" s="122"/>
      <c r="F1307" s="122"/>
      <c r="G1307" s="122"/>
      <c r="L1307" s="337"/>
    </row>
    <row r="1308" spans="5:12" ht="14.4">
      <c r="E1308" s="122"/>
      <c r="F1308" s="122"/>
      <c r="G1308" s="122"/>
      <c r="L1308" s="337"/>
    </row>
    <row r="1309" spans="5:12" ht="14.4">
      <c r="E1309" s="122"/>
      <c r="F1309" s="122"/>
      <c r="G1309" s="122"/>
      <c r="L1309" s="337"/>
    </row>
    <row r="1310" spans="5:12" ht="14.4">
      <c r="E1310" s="122"/>
      <c r="F1310" s="122"/>
      <c r="G1310" s="122"/>
      <c r="L1310" s="337"/>
    </row>
    <row r="1311" spans="5:12" ht="14.4">
      <c r="E1311" s="122"/>
      <c r="F1311" s="122"/>
      <c r="G1311" s="122"/>
      <c r="L1311" s="337"/>
    </row>
    <row r="1312" spans="5:12" ht="14.4">
      <c r="E1312" s="122"/>
      <c r="F1312" s="122"/>
      <c r="G1312" s="122"/>
      <c r="L1312" s="337"/>
    </row>
    <row r="1313" spans="5:12" ht="14.4">
      <c r="E1313" s="122"/>
      <c r="F1313" s="122"/>
      <c r="G1313" s="122"/>
      <c r="L1313" s="337"/>
    </row>
    <row r="1314" spans="5:12" ht="14.4">
      <c r="E1314" s="122"/>
      <c r="F1314" s="122"/>
      <c r="G1314" s="122"/>
      <c r="L1314" s="337"/>
    </row>
    <row r="1315" spans="5:12" ht="14.4">
      <c r="E1315" s="122"/>
      <c r="F1315" s="122"/>
      <c r="G1315" s="122"/>
      <c r="L1315" s="337"/>
    </row>
    <row r="1316" spans="5:12" ht="14.4">
      <c r="E1316" s="122"/>
      <c r="F1316" s="122"/>
      <c r="G1316" s="122"/>
      <c r="L1316" s="337"/>
    </row>
    <row r="1317" spans="5:12" ht="14.4">
      <c r="E1317" s="122"/>
      <c r="F1317" s="122"/>
      <c r="G1317" s="122"/>
      <c r="L1317" s="337"/>
    </row>
    <row r="1318" spans="5:12" ht="14.4">
      <c r="E1318" s="122"/>
      <c r="F1318" s="122"/>
      <c r="G1318" s="122"/>
      <c r="L1318" s="337"/>
    </row>
    <row r="1319" spans="5:12" ht="14.4">
      <c r="E1319" s="122"/>
      <c r="F1319" s="122"/>
      <c r="G1319" s="122"/>
      <c r="L1319" s="337"/>
    </row>
    <row r="1320" spans="5:12" ht="14.4">
      <c r="E1320" s="122"/>
      <c r="F1320" s="122"/>
      <c r="G1320" s="122"/>
      <c r="L1320" s="337"/>
    </row>
    <row r="1321" spans="5:12" ht="14.4">
      <c r="E1321" s="122"/>
      <c r="F1321" s="122"/>
      <c r="G1321" s="122"/>
      <c r="L1321" s="337"/>
    </row>
    <row r="1322" spans="5:12" ht="14.4">
      <c r="E1322" s="122"/>
      <c r="F1322" s="122"/>
      <c r="G1322" s="122"/>
      <c r="L1322" s="337"/>
    </row>
    <row r="1323" spans="5:12" ht="14.4">
      <c r="E1323" s="122"/>
      <c r="F1323" s="122"/>
      <c r="G1323" s="122"/>
      <c r="L1323" s="337"/>
    </row>
    <row r="1324" spans="5:12" ht="14.4">
      <c r="E1324" s="122"/>
      <c r="F1324" s="122"/>
      <c r="G1324" s="122"/>
      <c r="L1324" s="337"/>
    </row>
    <row r="1325" spans="5:12" ht="14.4">
      <c r="E1325" s="122"/>
      <c r="F1325" s="122"/>
      <c r="G1325" s="122"/>
      <c r="L1325" s="337"/>
    </row>
    <row r="1326" spans="5:12" ht="14.4">
      <c r="E1326" s="122"/>
      <c r="F1326" s="122"/>
      <c r="G1326" s="122"/>
      <c r="L1326" s="337"/>
    </row>
    <row r="1327" spans="5:12" ht="14.4">
      <c r="E1327" s="122"/>
      <c r="F1327" s="122"/>
      <c r="G1327" s="122"/>
      <c r="L1327" s="337"/>
    </row>
    <row r="1328" spans="5:12" ht="14.4">
      <c r="E1328" s="122"/>
      <c r="F1328" s="122"/>
      <c r="G1328" s="122"/>
      <c r="L1328" s="337"/>
    </row>
    <row r="1329" spans="5:12" ht="14.4">
      <c r="E1329" s="122"/>
      <c r="F1329" s="122"/>
      <c r="G1329" s="122"/>
      <c r="L1329" s="337"/>
    </row>
    <row r="1330" spans="5:12" ht="14.4">
      <c r="E1330" s="122"/>
      <c r="F1330" s="122"/>
      <c r="G1330" s="122"/>
      <c r="L1330" s="337"/>
    </row>
    <row r="1331" spans="5:12" ht="14.4">
      <c r="E1331" s="122"/>
      <c r="F1331" s="122"/>
      <c r="G1331" s="122"/>
      <c r="L1331" s="337"/>
    </row>
    <row r="1332" spans="5:12" ht="14.4">
      <c r="E1332" s="122"/>
      <c r="F1332" s="122"/>
      <c r="G1332" s="122"/>
      <c r="L1332" s="337"/>
    </row>
    <row r="1333" spans="5:12" ht="14.4">
      <c r="E1333" s="122"/>
      <c r="F1333" s="122"/>
      <c r="G1333" s="122"/>
      <c r="L1333" s="337"/>
    </row>
    <row r="1334" spans="5:12" ht="14.4">
      <c r="E1334" s="122"/>
      <c r="F1334" s="122"/>
      <c r="G1334" s="122"/>
      <c r="L1334" s="337"/>
    </row>
    <row r="1335" spans="5:12" ht="14.4">
      <c r="E1335" s="122"/>
      <c r="F1335" s="122"/>
      <c r="G1335" s="122"/>
      <c r="L1335" s="337"/>
    </row>
    <row r="1336" spans="5:12" ht="14.4">
      <c r="E1336" s="122"/>
      <c r="F1336" s="122"/>
      <c r="G1336" s="122"/>
      <c r="L1336" s="337"/>
    </row>
    <row r="1337" spans="5:12" ht="14.4">
      <c r="E1337" s="122"/>
      <c r="F1337" s="122"/>
      <c r="G1337" s="122"/>
      <c r="L1337" s="337"/>
    </row>
    <row r="1338" spans="5:12" ht="14.4">
      <c r="E1338" s="122"/>
      <c r="F1338" s="122"/>
      <c r="G1338" s="122"/>
      <c r="L1338" s="337"/>
    </row>
    <row r="1339" spans="5:12" ht="14.4">
      <c r="E1339" s="122"/>
      <c r="F1339" s="122"/>
      <c r="G1339" s="122"/>
      <c r="L1339" s="337"/>
    </row>
    <row r="1340" spans="5:12" ht="14.4">
      <c r="E1340" s="122"/>
      <c r="F1340" s="122"/>
      <c r="G1340" s="122"/>
      <c r="L1340" s="337"/>
    </row>
    <row r="1341" spans="5:12" ht="14.4">
      <c r="E1341" s="122"/>
      <c r="F1341" s="122"/>
      <c r="G1341" s="122"/>
      <c r="L1341" s="337"/>
    </row>
    <row r="1342" spans="5:12" ht="14.4">
      <c r="E1342" s="122"/>
      <c r="F1342" s="122"/>
      <c r="G1342" s="122"/>
      <c r="L1342" s="337"/>
    </row>
    <row r="1343" spans="5:12" ht="14.4">
      <c r="E1343" s="122"/>
      <c r="F1343" s="122"/>
      <c r="G1343" s="122"/>
      <c r="L1343" s="337"/>
    </row>
    <row r="1344" spans="5:12" ht="14.4">
      <c r="E1344" s="122"/>
      <c r="F1344" s="122"/>
      <c r="G1344" s="122"/>
      <c r="L1344" s="337"/>
    </row>
    <row r="1345" spans="5:12" ht="14.4">
      <c r="E1345" s="122"/>
      <c r="F1345" s="122"/>
      <c r="G1345" s="122"/>
      <c r="L1345" s="337"/>
    </row>
    <row r="1346" spans="5:12" ht="14.4">
      <c r="E1346" s="122"/>
      <c r="F1346" s="122"/>
      <c r="G1346" s="122"/>
      <c r="L1346" s="337"/>
    </row>
    <row r="1347" spans="5:12" ht="14.4">
      <c r="E1347" s="122"/>
      <c r="F1347" s="122"/>
      <c r="G1347" s="122"/>
      <c r="L1347" s="337"/>
    </row>
    <row r="1348" spans="5:12" ht="14.4">
      <c r="E1348" s="122"/>
      <c r="F1348" s="122"/>
      <c r="G1348" s="122"/>
      <c r="L1348" s="337"/>
    </row>
    <row r="1349" spans="5:12" ht="14.4">
      <c r="E1349" s="122"/>
      <c r="F1349" s="122"/>
      <c r="G1349" s="122"/>
      <c r="L1349" s="337"/>
    </row>
    <row r="1350" spans="5:12" ht="14.4">
      <c r="E1350" s="122"/>
      <c r="F1350" s="122"/>
      <c r="G1350" s="122"/>
      <c r="L1350" s="337"/>
    </row>
    <row r="1351" spans="5:12" ht="14.4">
      <c r="E1351" s="122"/>
      <c r="F1351" s="122"/>
      <c r="G1351" s="122"/>
      <c r="L1351" s="337"/>
    </row>
    <row r="1352" spans="5:12" ht="14.4">
      <c r="E1352" s="122"/>
      <c r="F1352" s="122"/>
      <c r="G1352" s="122"/>
      <c r="L1352" s="337"/>
    </row>
    <row r="1353" spans="5:12" ht="14.4">
      <c r="E1353" s="122"/>
      <c r="F1353" s="122"/>
      <c r="G1353" s="122"/>
      <c r="L1353" s="337"/>
    </row>
    <row r="1354" spans="5:12" ht="14.4">
      <c r="E1354" s="122"/>
      <c r="F1354" s="122"/>
      <c r="G1354" s="122"/>
      <c r="L1354" s="337"/>
    </row>
    <row r="1355" spans="5:12" ht="14.4">
      <c r="E1355" s="122"/>
      <c r="F1355" s="122"/>
      <c r="G1355" s="122"/>
      <c r="L1355" s="337"/>
    </row>
    <row r="1356" spans="5:12" ht="14.4">
      <c r="E1356" s="122"/>
      <c r="F1356" s="122"/>
      <c r="G1356" s="122"/>
      <c r="L1356" s="337"/>
    </row>
    <row r="1357" spans="5:12" ht="14.4">
      <c r="E1357" s="122"/>
      <c r="F1357" s="122"/>
      <c r="G1357" s="122"/>
      <c r="L1357" s="337"/>
    </row>
    <row r="1358" spans="5:12" ht="14.4">
      <c r="E1358" s="122"/>
      <c r="F1358" s="122"/>
      <c r="G1358" s="122"/>
      <c r="L1358" s="337"/>
    </row>
    <row r="1359" spans="5:12" ht="14.4">
      <c r="E1359" s="122"/>
      <c r="F1359" s="122"/>
      <c r="G1359" s="122"/>
      <c r="L1359" s="337"/>
    </row>
    <row r="1360" spans="5:12" ht="14.4">
      <c r="E1360" s="122"/>
      <c r="F1360" s="122"/>
      <c r="G1360" s="122"/>
      <c r="L1360" s="337"/>
    </row>
    <row r="1361" spans="5:12" ht="14.4">
      <c r="E1361" s="122"/>
      <c r="F1361" s="122"/>
      <c r="G1361" s="122"/>
      <c r="L1361" s="337"/>
    </row>
    <row r="1362" spans="5:12" ht="14.4">
      <c r="E1362" s="122"/>
      <c r="F1362" s="122"/>
      <c r="G1362" s="122"/>
      <c r="L1362" s="337"/>
    </row>
    <row r="1363" spans="5:12" ht="14.4">
      <c r="E1363" s="122"/>
      <c r="F1363" s="122"/>
      <c r="G1363" s="122"/>
      <c r="L1363" s="337"/>
    </row>
    <row r="1364" spans="5:12" ht="14.4">
      <c r="E1364" s="122"/>
      <c r="F1364" s="122"/>
      <c r="G1364" s="122"/>
      <c r="L1364" s="337"/>
    </row>
    <row r="1365" spans="5:12" ht="14.4">
      <c r="E1365" s="122"/>
      <c r="F1365" s="122"/>
      <c r="G1365" s="122"/>
      <c r="L1365" s="337"/>
    </row>
    <row r="1366" spans="5:12" ht="14.4">
      <c r="E1366" s="122"/>
      <c r="F1366" s="122"/>
      <c r="G1366" s="122"/>
      <c r="L1366" s="337"/>
    </row>
    <row r="1367" spans="5:12" ht="14.4">
      <c r="E1367" s="122"/>
      <c r="F1367" s="122"/>
      <c r="G1367" s="122"/>
      <c r="L1367" s="337"/>
    </row>
    <row r="1368" spans="5:12" ht="14.4">
      <c r="E1368" s="122"/>
      <c r="F1368" s="122"/>
      <c r="G1368" s="122"/>
      <c r="L1368" s="337"/>
    </row>
    <row r="1369" spans="5:12" ht="14.4">
      <c r="E1369" s="122"/>
      <c r="F1369" s="122"/>
      <c r="G1369" s="122"/>
      <c r="L1369" s="337"/>
    </row>
    <row r="1370" spans="5:12" ht="14.4">
      <c r="E1370" s="122"/>
      <c r="F1370" s="122"/>
      <c r="G1370" s="122"/>
      <c r="L1370" s="337"/>
    </row>
    <row r="1371" spans="5:12" ht="14.4">
      <c r="E1371" s="122"/>
      <c r="F1371" s="122"/>
      <c r="G1371" s="122"/>
      <c r="L1371" s="337"/>
    </row>
    <row r="1372" spans="5:12" ht="14.4">
      <c r="E1372" s="122"/>
      <c r="F1372" s="122"/>
      <c r="G1372" s="122"/>
      <c r="L1372" s="337"/>
    </row>
    <row r="1373" spans="5:12" ht="14.4">
      <c r="E1373" s="122"/>
      <c r="F1373" s="122"/>
      <c r="G1373" s="122"/>
      <c r="L1373" s="337"/>
    </row>
    <row r="1374" spans="5:12" ht="14.4">
      <c r="E1374" s="122"/>
      <c r="F1374" s="122"/>
      <c r="G1374" s="122"/>
      <c r="L1374" s="337"/>
    </row>
    <row r="1375" spans="5:12" ht="14.4">
      <c r="E1375" s="122"/>
      <c r="F1375" s="122"/>
      <c r="G1375" s="122"/>
      <c r="L1375" s="337"/>
    </row>
    <row r="1376" spans="5:12" ht="14.4">
      <c r="E1376" s="122"/>
      <c r="F1376" s="122"/>
      <c r="G1376" s="122"/>
      <c r="L1376" s="337"/>
    </row>
    <row r="1377" spans="5:12" ht="14.4">
      <c r="E1377" s="122"/>
      <c r="F1377" s="122"/>
      <c r="G1377" s="122"/>
      <c r="L1377" s="337"/>
    </row>
    <row r="1378" spans="5:12" ht="14.4">
      <c r="E1378" s="122"/>
      <c r="F1378" s="122"/>
      <c r="G1378" s="122"/>
      <c r="L1378" s="337"/>
    </row>
    <row r="1379" spans="5:12" ht="14.4">
      <c r="E1379" s="122"/>
      <c r="F1379" s="122"/>
      <c r="G1379" s="122"/>
      <c r="L1379" s="337"/>
    </row>
    <row r="1380" spans="5:12" ht="14.4">
      <c r="E1380" s="122"/>
      <c r="F1380" s="122"/>
      <c r="G1380" s="122"/>
      <c r="L1380" s="337"/>
    </row>
    <row r="1381" spans="5:12" ht="14.4">
      <c r="E1381" s="122"/>
      <c r="F1381" s="122"/>
      <c r="G1381" s="122"/>
      <c r="L1381" s="337"/>
    </row>
    <row r="1382" spans="5:12" ht="14.4">
      <c r="E1382" s="122"/>
      <c r="F1382" s="122"/>
      <c r="G1382" s="122"/>
      <c r="L1382" s="337"/>
    </row>
    <row r="1383" spans="5:12" ht="14.4">
      <c r="E1383" s="122"/>
      <c r="F1383" s="122"/>
      <c r="G1383" s="122"/>
      <c r="L1383" s="337"/>
    </row>
    <row r="1384" spans="5:12" ht="14.4">
      <c r="E1384" s="122"/>
      <c r="F1384" s="122"/>
      <c r="G1384" s="122"/>
      <c r="L1384" s="337"/>
    </row>
    <row r="1385" spans="5:12" ht="14.4">
      <c r="E1385" s="122"/>
      <c r="F1385" s="122"/>
      <c r="G1385" s="122"/>
      <c r="L1385" s="337"/>
    </row>
    <row r="1386" spans="5:12" ht="14.4">
      <c r="E1386" s="122"/>
      <c r="F1386" s="122"/>
      <c r="G1386" s="122"/>
      <c r="L1386" s="337"/>
    </row>
    <row r="1387" spans="5:12" ht="14.4">
      <c r="E1387" s="122"/>
      <c r="F1387" s="122"/>
      <c r="G1387" s="122"/>
      <c r="L1387" s="337"/>
    </row>
    <row r="1388" spans="5:12" ht="14.4">
      <c r="E1388" s="122"/>
      <c r="F1388" s="122"/>
      <c r="G1388" s="122"/>
      <c r="L1388" s="337"/>
    </row>
    <row r="1389" spans="5:12" ht="14.4">
      <c r="E1389" s="122"/>
      <c r="F1389" s="122"/>
      <c r="G1389" s="122"/>
      <c r="L1389" s="337"/>
    </row>
    <row r="1390" spans="5:12" ht="14.4">
      <c r="L1390" s="337"/>
    </row>
    <row r="1391" spans="5:12" ht="14.4">
      <c r="L1391" s="337"/>
    </row>
    <row r="1392" spans="5:12" ht="14.4">
      <c r="L1392" s="337"/>
    </row>
    <row r="1393" spans="12:12" ht="14.4">
      <c r="L1393" s="337"/>
    </row>
    <row r="1394" spans="12:12" ht="14.4">
      <c r="L1394" s="337"/>
    </row>
    <row r="1395" spans="12:12" ht="14.4">
      <c r="L1395" s="337"/>
    </row>
    <row r="1396" spans="12:12" ht="14.4">
      <c r="L1396" s="337"/>
    </row>
    <row r="1397" spans="12:12" ht="14.4">
      <c r="L1397" s="337"/>
    </row>
    <row r="1398" spans="12:12" ht="14.4">
      <c r="L1398" s="337"/>
    </row>
    <row r="1399" spans="12:12" ht="14.4">
      <c r="L1399" s="337"/>
    </row>
    <row r="1400" spans="12:12" ht="14.4">
      <c r="L1400" s="337"/>
    </row>
  </sheetData>
  <autoFilter ref="A2:T140" xr:uid="{00000000-0009-0000-0000-00000B000000}">
    <sortState xmlns:xlrd2="http://schemas.microsoft.com/office/spreadsheetml/2017/richdata2" ref="A3:W23">
      <sortCondition ref="K2"/>
    </sortState>
  </autoFilter>
  <conditionalFormatting sqref="H3">
    <cfRule type="colorScale" priority="14">
      <colorScale>
        <cfvo type="min"/>
        <cfvo type="percentile" val="50"/>
        <cfvo type="max"/>
        <color rgb="FFF8696B"/>
        <color rgb="FFFFEB84"/>
        <color rgb="FF63BE7B"/>
      </colorScale>
    </cfRule>
  </conditionalFormatting>
  <conditionalFormatting sqref="H4:H5">
    <cfRule type="colorScale" priority="9">
      <colorScale>
        <cfvo type="min"/>
        <cfvo type="percentile" val="50"/>
        <cfvo type="max"/>
        <color rgb="FFF8696B"/>
        <color rgb="FFFFEB84"/>
        <color rgb="FF63BE7B"/>
      </colorScale>
    </cfRule>
  </conditionalFormatting>
  <conditionalFormatting sqref="H6">
    <cfRule type="colorScale" priority="13">
      <colorScale>
        <cfvo type="min"/>
        <cfvo type="percentile" val="50"/>
        <cfvo type="max"/>
        <color rgb="FFF8696B"/>
        <color rgb="FFFFEB84"/>
        <color rgb="FF63BE7B"/>
      </colorScale>
    </cfRule>
  </conditionalFormatting>
  <conditionalFormatting sqref="H7:H21">
    <cfRule type="colorScale" priority="23">
      <colorScale>
        <cfvo type="min"/>
        <cfvo type="percentile" val="50"/>
        <cfvo type="max"/>
        <color rgb="FFF8696B"/>
        <color rgb="FFFFEB84"/>
        <color rgb="FF63BE7B"/>
      </colorScale>
    </cfRule>
  </conditionalFormatting>
  <conditionalFormatting sqref="H24:H26">
    <cfRule type="colorScale" priority="7">
      <colorScale>
        <cfvo type="min"/>
        <cfvo type="percentile" val="50"/>
        <cfvo type="max"/>
        <color rgb="FFF8696B"/>
        <color rgb="FFFFEB84"/>
        <color rgb="FF63BE7B"/>
      </colorScale>
    </cfRule>
  </conditionalFormatting>
  <conditionalFormatting sqref="H27:J29">
    <cfRule type="colorScale" priority="86">
      <colorScale>
        <cfvo type="min"/>
        <cfvo type="percentile" val="50"/>
        <cfvo type="max"/>
        <color rgb="FFF8696B"/>
        <color rgb="FFFFEB84"/>
        <color rgb="FF63BE7B"/>
      </colorScale>
    </cfRule>
  </conditionalFormatting>
  <conditionalFormatting sqref="J4:J5">
    <cfRule type="colorScale" priority="87">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rgb="FFFFCCFF"/>
  </sheetPr>
  <dimension ref="A1:X1382"/>
  <sheetViews>
    <sheetView zoomScale="85" zoomScaleNormal="85" workbookViewId="0">
      <pane ySplit="2" topLeftCell="A89" activePane="bottomLeft" state="frozen"/>
      <selection pane="bottomLeft" activeCell="J94" sqref="J94:M94"/>
    </sheetView>
  </sheetViews>
  <sheetFormatPr defaultColWidth="9.109375" defaultRowHeight="15" customHeight="1"/>
  <cols>
    <col min="1" max="1" width="5" style="126" customWidth="1"/>
    <col min="2" max="2" width="19.44140625" style="123" customWidth="1"/>
    <col min="3" max="3" width="14.88671875" style="123" customWidth="1"/>
    <col min="4" max="4" width="45.44140625" style="126" customWidth="1"/>
    <col min="5" max="5" width="15.44140625" style="121" customWidth="1"/>
    <col min="6" max="6" width="16.6640625" style="126" customWidth="1"/>
    <col min="7" max="9" width="16.6640625" style="126" hidden="1" customWidth="1"/>
    <col min="10" max="10" width="12.88671875" style="126" customWidth="1"/>
    <col min="11" max="11" width="13" style="126" customWidth="1"/>
    <col min="12" max="12" width="12.44140625" style="126" customWidth="1"/>
    <col min="13" max="13" width="13.5546875" style="126" customWidth="1"/>
    <col min="14" max="14" width="12.109375" style="126" customWidth="1"/>
    <col min="15" max="15" width="13" style="126" customWidth="1"/>
    <col min="16" max="21" width="9.109375" style="126" customWidth="1"/>
    <col min="22" max="16384" width="9.109375" style="126"/>
  </cols>
  <sheetData>
    <row r="1" spans="1:21" ht="14.4">
      <c r="P1" s="126">
        <f>SUM(P3:P1079)</f>
        <v>399</v>
      </c>
      <c r="Q1" s="124">
        <f ca="1">SUM(Q3:Q1079)</f>
        <v>444</v>
      </c>
      <c r="R1" s="126">
        <f ca="1">SUM(R3:R1079)</f>
        <v>-42</v>
      </c>
    </row>
    <row r="2" spans="1:21" ht="14.4">
      <c r="A2" s="578" t="s">
        <v>480</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306</v>
      </c>
      <c r="T2" s="578" t="s">
        <v>990</v>
      </c>
      <c r="U2" s="578" t="s">
        <v>1304</v>
      </c>
    </row>
    <row r="3" spans="1:21" ht="14.4" hidden="1">
      <c r="A3" s="248">
        <v>1</v>
      </c>
      <c r="B3" s="123" t="s">
        <v>1305</v>
      </c>
      <c r="D3" s="126" t="s">
        <v>383</v>
      </c>
      <c r="E3" s="121" t="s">
        <v>271</v>
      </c>
      <c r="F3" s="314" t="s">
        <v>279</v>
      </c>
      <c r="G3" s="314" t="s">
        <v>279</v>
      </c>
      <c r="H3" s="314" t="s">
        <v>279</v>
      </c>
      <c r="I3" s="123" t="s">
        <v>483</v>
      </c>
      <c r="J3" s="130">
        <v>44825</v>
      </c>
      <c r="K3" s="130">
        <v>44830</v>
      </c>
      <c r="L3" s="130">
        <v>44825</v>
      </c>
      <c r="M3" s="130">
        <v>44830</v>
      </c>
      <c r="N3" s="130"/>
      <c r="O3" s="130"/>
      <c r="P3" s="121">
        <f t="shared" ref="P3:P9" si="0">IF(IF(J3="",0,IF(K3="",0,K3-J3))="",0,K3-J3+1)</f>
        <v>6</v>
      </c>
      <c r="Q3" s="124">
        <f t="shared" ref="Q3:Q9" ca="1" si="1">IF(L3="",0,IF(M3="",TODAY()-L3,M3-L3+1))</f>
        <v>6</v>
      </c>
      <c r="R3" s="125">
        <f ca="1">IF(Q3=0,0,P3-Q3)</f>
        <v>0</v>
      </c>
    </row>
    <row r="4" spans="1:21" ht="14.4" hidden="1">
      <c r="A4" s="248">
        <v>2</v>
      </c>
      <c r="B4" s="123" t="s">
        <v>1305</v>
      </c>
      <c r="D4" s="196" t="s">
        <v>1306</v>
      </c>
      <c r="E4" s="121" t="s">
        <v>271</v>
      </c>
      <c r="F4" s="314" t="s">
        <v>279</v>
      </c>
      <c r="G4" s="314" t="s">
        <v>279</v>
      </c>
      <c r="H4" s="314" t="s">
        <v>279</v>
      </c>
      <c r="I4" s="123" t="s">
        <v>483</v>
      </c>
      <c r="J4" s="130">
        <v>44831</v>
      </c>
      <c r="K4" s="130">
        <v>44833</v>
      </c>
      <c r="L4" s="130">
        <v>44831</v>
      </c>
      <c r="M4" s="130">
        <v>44833</v>
      </c>
      <c r="N4" s="130"/>
      <c r="O4" s="130"/>
      <c r="P4" s="121">
        <f t="shared" si="0"/>
        <v>3</v>
      </c>
      <c r="Q4" s="124">
        <f t="shared" ca="1" si="1"/>
        <v>3</v>
      </c>
      <c r="R4" s="125">
        <f ca="1">IF(Q4=0,0,P4-Q4)</f>
        <v>0</v>
      </c>
    </row>
    <row r="5" spans="1:21" ht="14.4" hidden="1">
      <c r="A5" s="248">
        <v>3</v>
      </c>
      <c r="B5" s="123" t="s">
        <v>1305</v>
      </c>
      <c r="D5" s="126" t="s">
        <v>1307</v>
      </c>
      <c r="E5" s="121" t="s">
        <v>271</v>
      </c>
      <c r="F5" s="314" t="s">
        <v>279</v>
      </c>
      <c r="G5" s="314" t="s">
        <v>279</v>
      </c>
      <c r="H5" s="314" t="s">
        <v>279</v>
      </c>
      <c r="I5" s="123" t="s">
        <v>483</v>
      </c>
      <c r="J5" s="130">
        <v>44834</v>
      </c>
      <c r="K5" s="130">
        <v>44835</v>
      </c>
      <c r="L5" s="130">
        <v>44831</v>
      </c>
      <c r="M5" s="130">
        <v>44833</v>
      </c>
      <c r="N5" s="130"/>
      <c r="O5" s="130"/>
      <c r="P5" s="121">
        <f t="shared" si="0"/>
        <v>2</v>
      </c>
      <c r="Q5" s="124">
        <f t="shared" ca="1" si="1"/>
        <v>3</v>
      </c>
      <c r="R5" s="125">
        <f ca="1">IF(Q5=0,0,P5-Q5)</f>
        <v>-1</v>
      </c>
    </row>
    <row r="6" spans="1:21" ht="14.4" hidden="1">
      <c r="A6" s="248">
        <v>4</v>
      </c>
      <c r="B6" s="123" t="s">
        <v>1305</v>
      </c>
      <c r="D6" s="126" t="s">
        <v>1308</v>
      </c>
      <c r="E6" s="121" t="s">
        <v>271</v>
      </c>
      <c r="F6" s="314" t="s">
        <v>279</v>
      </c>
      <c r="G6" s="314" t="s">
        <v>279</v>
      </c>
      <c r="H6" s="314" t="s">
        <v>279</v>
      </c>
      <c r="I6" s="123" t="s">
        <v>483</v>
      </c>
      <c r="J6" s="130">
        <v>44836</v>
      </c>
      <c r="K6" s="130">
        <v>44841</v>
      </c>
      <c r="L6" s="130">
        <v>44831</v>
      </c>
      <c r="M6" s="130">
        <v>44833</v>
      </c>
      <c r="N6" s="130"/>
      <c r="O6" s="130"/>
      <c r="P6" s="121">
        <f t="shared" si="0"/>
        <v>6</v>
      </c>
      <c r="Q6" s="124">
        <f t="shared" ca="1" si="1"/>
        <v>3</v>
      </c>
      <c r="R6" s="125">
        <f ca="1">IF(Q6=0,0,P6-Q6)</f>
        <v>3</v>
      </c>
    </row>
    <row r="7" spans="1:21" ht="14.4" hidden="1">
      <c r="A7" s="248">
        <v>5</v>
      </c>
      <c r="B7" s="123" t="s">
        <v>1305</v>
      </c>
      <c r="D7" s="126" t="s">
        <v>1309</v>
      </c>
      <c r="E7" s="121" t="s">
        <v>271</v>
      </c>
      <c r="F7" s="314" t="s">
        <v>279</v>
      </c>
      <c r="G7" s="334" t="s">
        <v>483</v>
      </c>
      <c r="H7" s="314" t="s">
        <v>279</v>
      </c>
      <c r="I7" s="123" t="s">
        <v>483</v>
      </c>
      <c r="J7" s="130">
        <v>44841</v>
      </c>
      <c r="K7" s="130">
        <v>44841</v>
      </c>
      <c r="L7" s="130">
        <v>44841</v>
      </c>
      <c r="M7" s="130">
        <v>44844</v>
      </c>
      <c r="N7" s="130"/>
      <c r="O7" s="130"/>
      <c r="P7" s="121">
        <f t="shared" si="0"/>
        <v>1</v>
      </c>
      <c r="Q7" s="124">
        <f t="shared" ca="1" si="1"/>
        <v>4</v>
      </c>
      <c r="R7" s="125"/>
    </row>
    <row r="8" spans="1:21" ht="14.4" hidden="1">
      <c r="A8" s="248">
        <v>6</v>
      </c>
      <c r="B8" s="123" t="s">
        <v>1310</v>
      </c>
      <c r="D8" s="126" t="s">
        <v>1310</v>
      </c>
      <c r="E8" s="121" t="s">
        <v>271</v>
      </c>
      <c r="F8" s="314" t="s">
        <v>279</v>
      </c>
      <c r="G8" s="314" t="s">
        <v>279</v>
      </c>
      <c r="H8" s="314" t="s">
        <v>279</v>
      </c>
      <c r="I8" s="314" t="s">
        <v>279</v>
      </c>
      <c r="J8" s="130">
        <v>44845</v>
      </c>
      <c r="K8" s="130">
        <v>44847</v>
      </c>
      <c r="L8" s="130">
        <v>44845</v>
      </c>
      <c r="M8" s="130">
        <v>44846</v>
      </c>
      <c r="N8" s="130"/>
      <c r="O8" s="130"/>
      <c r="P8" s="121">
        <f t="shared" si="0"/>
        <v>3</v>
      </c>
      <c r="Q8" s="124">
        <f t="shared" ca="1" si="1"/>
        <v>2</v>
      </c>
      <c r="R8" s="125">
        <f ca="1">IF(Q8=0,0,P8-Q8)</f>
        <v>1</v>
      </c>
    </row>
    <row r="9" spans="1:21" ht="14.4" hidden="1">
      <c r="A9" s="248">
        <v>7</v>
      </c>
      <c r="B9" s="123" t="s">
        <v>1311</v>
      </c>
      <c r="D9" s="370" t="s">
        <v>1312</v>
      </c>
      <c r="E9" s="121" t="s">
        <v>271</v>
      </c>
      <c r="F9" s="314" t="s">
        <v>279</v>
      </c>
      <c r="G9" s="121" t="s">
        <v>483</v>
      </c>
      <c r="H9" s="121" t="s">
        <v>483</v>
      </c>
      <c r="I9" s="121" t="s">
        <v>483</v>
      </c>
      <c r="J9" s="148">
        <v>44849</v>
      </c>
      <c r="K9" s="130">
        <v>44864</v>
      </c>
      <c r="L9" s="148">
        <v>44849</v>
      </c>
      <c r="M9" s="130">
        <v>44863</v>
      </c>
      <c r="N9" s="130"/>
      <c r="O9" s="130"/>
      <c r="P9" s="121">
        <f t="shared" si="0"/>
        <v>16</v>
      </c>
      <c r="Q9" s="124">
        <f t="shared" ca="1" si="1"/>
        <v>15</v>
      </c>
      <c r="R9" s="125">
        <f ca="1">IF(Q9=0,0,P9-Q9)</f>
        <v>1</v>
      </c>
    </row>
    <row r="10" spans="1:21" ht="43.2" hidden="1">
      <c r="A10" s="248">
        <v>8</v>
      </c>
      <c r="B10" s="121" t="s">
        <v>1311</v>
      </c>
      <c r="C10" s="121"/>
      <c r="D10" s="417" t="s">
        <v>1313</v>
      </c>
      <c r="E10" s="197" t="s">
        <v>274</v>
      </c>
      <c r="F10" s="314" t="s">
        <v>279</v>
      </c>
      <c r="G10" s="121" t="s">
        <v>483</v>
      </c>
      <c r="H10" s="121" t="s">
        <v>483</v>
      </c>
      <c r="I10" s="121" t="s">
        <v>483</v>
      </c>
      <c r="J10" s="148">
        <v>44865</v>
      </c>
      <c r="K10" s="130">
        <v>44865</v>
      </c>
      <c r="L10" s="148">
        <v>44865</v>
      </c>
      <c r="M10" s="130">
        <v>44865</v>
      </c>
      <c r="N10" s="130"/>
      <c r="O10" s="130"/>
      <c r="P10" s="121">
        <f t="shared" ref="P10:P16" si="2">IF(IF(J10="",0,IF(K10="",0,K10-J10))="",0,K10-J10+1)</f>
        <v>1</v>
      </c>
      <c r="Q10" s="124">
        <f t="shared" ref="Q10:Q16" ca="1" si="3">IF(L10="",0,IF(M10="",TODAY()-L10,M10-L10+1))</f>
        <v>1</v>
      </c>
      <c r="R10" s="125">
        <f t="shared" ref="R10:R16" ca="1" si="4">IF(Q10=0,0,P10-Q10)</f>
        <v>0</v>
      </c>
    </row>
    <row r="11" spans="1:21" ht="43.2" hidden="1">
      <c r="A11" s="248">
        <v>9</v>
      </c>
      <c r="B11" s="121" t="s">
        <v>1311</v>
      </c>
      <c r="C11" s="121"/>
      <c r="D11" s="417" t="s">
        <v>1314</v>
      </c>
      <c r="E11" s="197" t="s">
        <v>274</v>
      </c>
      <c r="F11" s="314" t="s">
        <v>279</v>
      </c>
      <c r="G11" s="121" t="s">
        <v>483</v>
      </c>
      <c r="H11" s="121" t="s">
        <v>483</v>
      </c>
      <c r="I11" s="121" t="s">
        <v>483</v>
      </c>
      <c r="J11" s="148">
        <v>44867</v>
      </c>
      <c r="K11" s="130">
        <v>44869</v>
      </c>
      <c r="L11" s="130">
        <v>44866</v>
      </c>
      <c r="M11" s="130">
        <v>44869</v>
      </c>
      <c r="N11" s="130"/>
      <c r="O11" s="130"/>
      <c r="P11" s="121">
        <f t="shared" si="2"/>
        <v>3</v>
      </c>
      <c r="Q11" s="124">
        <f t="shared" ca="1" si="3"/>
        <v>4</v>
      </c>
      <c r="R11" s="125">
        <f t="shared" ca="1" si="4"/>
        <v>-1</v>
      </c>
    </row>
    <row r="12" spans="1:21" ht="14.4" hidden="1">
      <c r="A12" s="248">
        <v>10</v>
      </c>
      <c r="B12" s="121" t="s">
        <v>1311</v>
      </c>
      <c r="C12" s="121"/>
      <c r="D12" s="417" t="s">
        <v>1315</v>
      </c>
      <c r="E12" s="197" t="s">
        <v>274</v>
      </c>
      <c r="F12" s="314" t="s">
        <v>279</v>
      </c>
      <c r="G12" s="121" t="s">
        <v>483</v>
      </c>
      <c r="H12" s="121" t="s">
        <v>483</v>
      </c>
      <c r="I12" s="121" t="s">
        <v>483</v>
      </c>
      <c r="J12" s="148">
        <v>44870</v>
      </c>
      <c r="K12" s="130">
        <v>44873</v>
      </c>
      <c r="L12" s="130">
        <v>44870</v>
      </c>
      <c r="M12" s="130">
        <v>44873</v>
      </c>
      <c r="N12" s="130"/>
      <c r="O12" s="130"/>
      <c r="P12" s="121">
        <f t="shared" si="2"/>
        <v>4</v>
      </c>
      <c r="Q12" s="124">
        <f t="shared" ca="1" si="3"/>
        <v>4</v>
      </c>
      <c r="R12" s="125">
        <f t="shared" ca="1" si="4"/>
        <v>0</v>
      </c>
    </row>
    <row r="13" spans="1:21" ht="14.4" hidden="1">
      <c r="A13" s="248">
        <v>11</v>
      </c>
      <c r="B13" s="121" t="s">
        <v>1311</v>
      </c>
      <c r="C13" s="121"/>
      <c r="D13" s="417" t="s">
        <v>1316</v>
      </c>
      <c r="E13" s="197" t="s">
        <v>274</v>
      </c>
      <c r="F13" s="314" t="s">
        <v>279</v>
      </c>
      <c r="G13" s="121" t="s">
        <v>483</v>
      </c>
      <c r="H13" s="121" t="s">
        <v>483</v>
      </c>
      <c r="I13" s="121" t="s">
        <v>483</v>
      </c>
      <c r="J13" s="148">
        <v>44874</v>
      </c>
      <c r="K13" s="130">
        <v>44876</v>
      </c>
      <c r="L13" s="130">
        <v>44874</v>
      </c>
      <c r="M13" s="130">
        <v>44876</v>
      </c>
      <c r="N13" s="130"/>
      <c r="O13" s="130"/>
      <c r="P13" s="121">
        <f>IF(IF(J13="",0,IF(K13="",0,K13-J13))="",0,K13-J13+1)</f>
        <v>3</v>
      </c>
      <c r="Q13" s="124">
        <f ca="1">IF(L13="",0,IF(M13="",TODAY()-L13,M13-L13+1))</f>
        <v>3</v>
      </c>
      <c r="R13" s="125">
        <f ca="1">IF(Q13=0,0,P13-Q13)</f>
        <v>0</v>
      </c>
    </row>
    <row r="14" spans="1:21" ht="48.75" hidden="1" customHeight="1">
      <c r="A14" s="248">
        <v>12</v>
      </c>
      <c r="B14" s="121" t="s">
        <v>1311</v>
      </c>
      <c r="C14" s="121"/>
      <c r="D14" s="417" t="s">
        <v>1317</v>
      </c>
      <c r="E14" s="197" t="s">
        <v>274</v>
      </c>
      <c r="F14" s="314" t="s">
        <v>279</v>
      </c>
      <c r="G14" s="121" t="s">
        <v>483</v>
      </c>
      <c r="H14" s="121" t="s">
        <v>483</v>
      </c>
      <c r="I14" s="121" t="s">
        <v>483</v>
      </c>
      <c r="J14" s="148">
        <v>44879</v>
      </c>
      <c r="K14" s="130">
        <v>44881</v>
      </c>
      <c r="L14" s="130">
        <v>44876</v>
      </c>
      <c r="M14" s="130">
        <v>44880</v>
      </c>
      <c r="N14" s="130"/>
      <c r="O14" s="130"/>
      <c r="P14" s="121">
        <f t="shared" si="2"/>
        <v>3</v>
      </c>
      <c r="Q14" s="124">
        <f t="shared" ca="1" si="3"/>
        <v>5</v>
      </c>
      <c r="R14" s="125">
        <f t="shared" ca="1" si="4"/>
        <v>-2</v>
      </c>
    </row>
    <row r="15" spans="1:21" ht="192" customHeight="1">
      <c r="A15" s="248">
        <v>13</v>
      </c>
      <c r="B15" s="121" t="s">
        <v>1311</v>
      </c>
      <c r="C15" s="121"/>
      <c r="D15" s="417" t="s">
        <v>1318</v>
      </c>
      <c r="E15" s="197" t="s">
        <v>274</v>
      </c>
      <c r="F15" s="357" t="s">
        <v>178</v>
      </c>
      <c r="G15" s="121" t="s">
        <v>483</v>
      </c>
      <c r="H15" s="121" t="s">
        <v>483</v>
      </c>
      <c r="I15" s="121" t="s">
        <v>483</v>
      </c>
      <c r="J15" s="148">
        <v>44882</v>
      </c>
      <c r="K15" s="130">
        <v>44887</v>
      </c>
      <c r="L15" s="130">
        <v>44881</v>
      </c>
      <c r="M15" s="130">
        <v>44890</v>
      </c>
      <c r="N15" s="130"/>
      <c r="O15" s="130"/>
      <c r="P15" s="121">
        <f t="shared" si="2"/>
        <v>6</v>
      </c>
      <c r="Q15" s="124">
        <f t="shared" ca="1" si="3"/>
        <v>10</v>
      </c>
      <c r="R15" s="125">
        <f t="shared" ca="1" si="4"/>
        <v>-4</v>
      </c>
    </row>
    <row r="16" spans="1:21" ht="20.25" customHeight="1">
      <c r="A16" s="248">
        <v>14</v>
      </c>
      <c r="B16" s="121" t="s">
        <v>250</v>
      </c>
      <c r="C16" s="121"/>
      <c r="D16" s="417" t="s">
        <v>1319</v>
      </c>
      <c r="E16" s="197" t="s">
        <v>274</v>
      </c>
      <c r="F16" s="429" t="s">
        <v>279</v>
      </c>
      <c r="G16" s="121" t="s">
        <v>483</v>
      </c>
      <c r="H16" s="121" t="s">
        <v>483</v>
      </c>
      <c r="I16" s="121" t="s">
        <v>483</v>
      </c>
      <c r="J16" s="148">
        <v>44888</v>
      </c>
      <c r="K16" s="130">
        <v>44890</v>
      </c>
      <c r="L16" s="130">
        <v>44893</v>
      </c>
      <c r="M16" s="130">
        <v>44894</v>
      </c>
      <c r="N16" s="130"/>
      <c r="O16" s="130"/>
      <c r="P16" s="121">
        <f t="shared" si="2"/>
        <v>3</v>
      </c>
      <c r="Q16" s="384">
        <f t="shared" ca="1" si="3"/>
        <v>2</v>
      </c>
      <c r="R16" s="383">
        <f t="shared" ca="1" si="4"/>
        <v>1</v>
      </c>
    </row>
    <row r="17" spans="1:18" ht="21.75" customHeight="1">
      <c r="A17" s="248">
        <v>15</v>
      </c>
      <c r="B17" s="121" t="s">
        <v>250</v>
      </c>
      <c r="C17" s="121"/>
      <c r="D17" s="417" t="s">
        <v>1320</v>
      </c>
      <c r="E17" s="197" t="s">
        <v>274</v>
      </c>
      <c r="F17" s="429" t="s">
        <v>279</v>
      </c>
      <c r="G17" s="121" t="s">
        <v>483</v>
      </c>
      <c r="H17" s="121" t="s">
        <v>483</v>
      </c>
      <c r="I17" s="121" t="s">
        <v>483</v>
      </c>
      <c r="J17" s="148">
        <v>44891</v>
      </c>
      <c r="K17" s="130">
        <v>44895</v>
      </c>
      <c r="L17" s="130">
        <v>44895</v>
      </c>
      <c r="M17" s="130">
        <v>44897</v>
      </c>
      <c r="N17" s="130"/>
      <c r="O17" s="130"/>
      <c r="P17" s="121">
        <f t="shared" ref="P17" si="5">IF(IF(J17="",0,IF(K17="",0,K17-J17))="",0,K17-J17+1)</f>
        <v>5</v>
      </c>
      <c r="Q17" s="384">
        <f t="shared" ref="Q17" ca="1" si="6">IF(L17="",0,IF(M17="",TODAY()-L17,M17-L17+1))</f>
        <v>3</v>
      </c>
      <c r="R17" s="383">
        <f t="shared" ref="R17" ca="1" si="7">IF(Q17=0,0,P17-Q17)</f>
        <v>2</v>
      </c>
    </row>
    <row r="18" spans="1:18" ht="21.75" customHeight="1">
      <c r="A18" s="248">
        <v>16</v>
      </c>
      <c r="B18" s="121" t="s">
        <v>250</v>
      </c>
      <c r="C18" s="121"/>
      <c r="D18" s="417" t="s">
        <v>1321</v>
      </c>
      <c r="E18" s="197" t="s">
        <v>274</v>
      </c>
      <c r="F18" s="429" t="s">
        <v>279</v>
      </c>
      <c r="G18" s="121" t="s">
        <v>483</v>
      </c>
      <c r="H18" s="121" t="s">
        <v>483</v>
      </c>
      <c r="I18" s="121" t="s">
        <v>483</v>
      </c>
      <c r="J18" s="148">
        <v>44896</v>
      </c>
      <c r="K18" s="148">
        <v>44901</v>
      </c>
      <c r="L18" s="130">
        <f>M17+1</f>
        <v>44898</v>
      </c>
      <c r="M18" s="130">
        <v>44901</v>
      </c>
      <c r="N18" s="130"/>
      <c r="O18" s="130"/>
      <c r="P18" s="121">
        <f t="shared" ref="P18" si="8">IF(IF(J18="",0,IF(K18="",0,K18-J18))="",0,K18-J18+1)</f>
        <v>6</v>
      </c>
      <c r="Q18" s="384">
        <f t="shared" ref="Q18" ca="1" si="9">IF(L18="",0,IF(M18="",TODAY()-L18,M18-L18+1))</f>
        <v>4</v>
      </c>
      <c r="R18" s="383">
        <f t="shared" ref="R18" ca="1" si="10">IF(Q18=0,0,P18-Q18)</f>
        <v>2</v>
      </c>
    </row>
    <row r="19" spans="1:18" ht="23.25" customHeight="1">
      <c r="A19" s="248">
        <v>17</v>
      </c>
      <c r="B19" s="121" t="s">
        <v>250</v>
      </c>
      <c r="C19" s="121"/>
      <c r="D19" s="417" t="s">
        <v>1322</v>
      </c>
      <c r="E19" s="197" t="s">
        <v>274</v>
      </c>
      <c r="F19" s="429" t="s">
        <v>279</v>
      </c>
      <c r="G19" s="121" t="s">
        <v>483</v>
      </c>
      <c r="H19" s="121" t="s">
        <v>483</v>
      </c>
      <c r="I19" s="121" t="s">
        <v>483</v>
      </c>
      <c r="J19" s="148">
        <v>44902</v>
      </c>
      <c r="K19" s="148">
        <v>44903</v>
      </c>
      <c r="L19" s="130">
        <v>44902</v>
      </c>
      <c r="M19" s="148">
        <v>44903</v>
      </c>
      <c r="N19" s="130"/>
      <c r="O19" s="130"/>
      <c r="P19" s="121">
        <f t="shared" ref="P19:P25" si="11">IF(IF(J19="",0,IF(K19="",0,K19-J19))="",0,K19-J19+1)</f>
        <v>2</v>
      </c>
      <c r="Q19" s="384">
        <f t="shared" ref="Q19:Q25" ca="1" si="12">IF(L19="",0,IF(M19="",TODAY()-L19,M19-L19+1))</f>
        <v>2</v>
      </c>
      <c r="R19" s="383">
        <f t="shared" ref="R19:R25" ca="1" si="13">IF(Q19=0,0,P19-Q19)</f>
        <v>0</v>
      </c>
    </row>
    <row r="20" spans="1:18" ht="14.4">
      <c r="A20" s="248">
        <v>18</v>
      </c>
      <c r="B20" s="121" t="s">
        <v>250</v>
      </c>
      <c r="C20" s="121"/>
      <c r="D20" s="417" t="s">
        <v>1323</v>
      </c>
      <c r="E20" s="197" t="s">
        <v>274</v>
      </c>
      <c r="F20" s="429" t="s">
        <v>279</v>
      </c>
      <c r="G20" s="121" t="s">
        <v>483</v>
      </c>
      <c r="H20" s="121" t="s">
        <v>483</v>
      </c>
      <c r="I20" s="121" t="s">
        <v>483</v>
      </c>
      <c r="J20" s="148">
        <v>44904</v>
      </c>
      <c r="K20" s="148">
        <v>44904</v>
      </c>
      <c r="L20" s="148">
        <v>44904</v>
      </c>
      <c r="M20" s="148">
        <v>44904</v>
      </c>
      <c r="N20" s="130"/>
      <c r="O20" s="130"/>
      <c r="P20" s="121">
        <f t="shared" si="11"/>
        <v>1</v>
      </c>
      <c r="Q20" s="384">
        <f t="shared" ca="1" si="12"/>
        <v>1</v>
      </c>
      <c r="R20" s="383">
        <f t="shared" ca="1" si="13"/>
        <v>0</v>
      </c>
    </row>
    <row r="21" spans="1:18" ht="14.4">
      <c r="A21" s="248">
        <v>19</v>
      </c>
      <c r="B21" s="121" t="s">
        <v>250</v>
      </c>
      <c r="C21" s="121"/>
      <c r="D21" s="417" t="s">
        <v>1324</v>
      </c>
      <c r="E21" s="197" t="s">
        <v>274</v>
      </c>
      <c r="F21" s="429" t="s">
        <v>279</v>
      </c>
      <c r="G21" s="429" t="s">
        <v>279</v>
      </c>
      <c r="H21" s="121" t="s">
        <v>483</v>
      </c>
      <c r="I21" s="121" t="s">
        <v>291</v>
      </c>
      <c r="J21" s="148">
        <f t="shared" ref="J21:J25" si="14">K20+1</f>
        <v>44905</v>
      </c>
      <c r="K21" s="148">
        <f>J21+2</f>
        <v>44907</v>
      </c>
      <c r="L21" s="148">
        <v>44907</v>
      </c>
      <c r="M21" s="148">
        <v>44909</v>
      </c>
      <c r="N21" s="130"/>
      <c r="O21" s="130"/>
      <c r="P21" s="121">
        <f t="shared" si="11"/>
        <v>3</v>
      </c>
      <c r="Q21" s="384">
        <f t="shared" ca="1" si="12"/>
        <v>3</v>
      </c>
      <c r="R21" s="383">
        <f t="shared" ca="1" si="13"/>
        <v>0</v>
      </c>
    </row>
    <row r="22" spans="1:18" ht="14.4">
      <c r="A22" s="248">
        <v>20</v>
      </c>
      <c r="B22" s="121" t="s">
        <v>250</v>
      </c>
      <c r="C22" s="121"/>
      <c r="D22" s="417" t="s">
        <v>1325</v>
      </c>
      <c r="E22" s="197" t="s">
        <v>274</v>
      </c>
      <c r="F22" s="429" t="s">
        <v>279</v>
      </c>
      <c r="G22" s="429" t="s">
        <v>279</v>
      </c>
      <c r="H22" s="121" t="s">
        <v>483</v>
      </c>
      <c r="I22" s="121" t="s">
        <v>483</v>
      </c>
      <c r="J22" s="148">
        <f t="shared" si="14"/>
        <v>44908</v>
      </c>
      <c r="K22" s="148">
        <f>J22+2</f>
        <v>44910</v>
      </c>
      <c r="L22" s="148">
        <v>44909</v>
      </c>
      <c r="M22" s="148">
        <v>44911</v>
      </c>
      <c r="N22" s="130"/>
      <c r="O22" s="130"/>
      <c r="P22" s="121">
        <f t="shared" si="11"/>
        <v>3</v>
      </c>
      <c r="Q22" s="384">
        <f t="shared" ca="1" si="12"/>
        <v>3</v>
      </c>
      <c r="R22" s="383">
        <f t="shared" ca="1" si="13"/>
        <v>0</v>
      </c>
    </row>
    <row r="23" spans="1:18" ht="14.4">
      <c r="A23" s="248">
        <v>21</v>
      </c>
      <c r="B23" s="121" t="s">
        <v>250</v>
      </c>
      <c r="C23" s="121"/>
      <c r="D23" s="417" t="s">
        <v>1326</v>
      </c>
      <c r="E23" s="197" t="s">
        <v>274</v>
      </c>
      <c r="F23" s="429" t="s">
        <v>279</v>
      </c>
      <c r="G23" s="121" t="s">
        <v>483</v>
      </c>
      <c r="H23" s="121" t="s">
        <v>483</v>
      </c>
      <c r="I23" s="121" t="s">
        <v>483</v>
      </c>
      <c r="J23" s="148">
        <f t="shared" si="14"/>
        <v>44911</v>
      </c>
      <c r="K23" s="148">
        <f>J23+4</f>
        <v>44915</v>
      </c>
      <c r="L23" s="148">
        <v>44912</v>
      </c>
      <c r="M23" s="148">
        <v>44912</v>
      </c>
      <c r="N23" s="130"/>
      <c r="O23" s="130"/>
      <c r="P23" s="121">
        <f t="shared" si="11"/>
        <v>5</v>
      </c>
      <c r="Q23" s="384">
        <f t="shared" ca="1" si="12"/>
        <v>1</v>
      </c>
      <c r="R23" s="383">
        <f t="shared" ca="1" si="13"/>
        <v>4</v>
      </c>
    </row>
    <row r="24" spans="1:18" ht="14.4">
      <c r="A24" s="248">
        <v>22</v>
      </c>
      <c r="B24" s="121" t="s">
        <v>250</v>
      </c>
      <c r="C24" s="121"/>
      <c r="D24" s="417" t="s">
        <v>1327</v>
      </c>
      <c r="E24" s="197" t="s">
        <v>274</v>
      </c>
      <c r="F24" s="429" t="s">
        <v>279</v>
      </c>
      <c r="G24" s="121" t="s">
        <v>483</v>
      </c>
      <c r="H24" s="121" t="s">
        <v>483</v>
      </c>
      <c r="I24" s="121" t="s">
        <v>483</v>
      </c>
      <c r="J24" s="148">
        <f t="shared" si="14"/>
        <v>44916</v>
      </c>
      <c r="K24" s="148">
        <f>J24+2</f>
        <v>44918</v>
      </c>
      <c r="L24" s="148">
        <f>J24</f>
        <v>44916</v>
      </c>
      <c r="M24" s="148">
        <f>L24+1</f>
        <v>44917</v>
      </c>
      <c r="N24" s="130"/>
      <c r="O24" s="130"/>
      <c r="P24" s="121">
        <f t="shared" si="11"/>
        <v>3</v>
      </c>
      <c r="Q24" s="384">
        <f t="shared" ca="1" si="12"/>
        <v>2</v>
      </c>
      <c r="R24" s="383">
        <f t="shared" ca="1" si="13"/>
        <v>1</v>
      </c>
    </row>
    <row r="25" spans="1:18" ht="14.4">
      <c r="A25" s="248">
        <v>23</v>
      </c>
      <c r="B25" s="121" t="s">
        <v>250</v>
      </c>
      <c r="C25" s="121"/>
      <c r="D25" s="417" t="s">
        <v>1328</v>
      </c>
      <c r="E25" s="197" t="s">
        <v>274</v>
      </c>
      <c r="F25" s="429" t="s">
        <v>279</v>
      </c>
      <c r="G25" s="121" t="s">
        <v>483</v>
      </c>
      <c r="H25" s="121" t="s">
        <v>483</v>
      </c>
      <c r="I25" s="121" t="s">
        <v>483</v>
      </c>
      <c r="J25" s="148">
        <f t="shared" si="14"/>
        <v>44919</v>
      </c>
      <c r="K25" s="148">
        <f>J25+2</f>
        <v>44921</v>
      </c>
      <c r="L25" s="148">
        <f>M24+1</f>
        <v>44918</v>
      </c>
      <c r="M25" s="148">
        <f>L25+2</f>
        <v>44920</v>
      </c>
      <c r="N25" s="130"/>
      <c r="O25" s="130"/>
      <c r="P25" s="121">
        <f t="shared" si="11"/>
        <v>3</v>
      </c>
      <c r="Q25" s="384">
        <f t="shared" ca="1" si="12"/>
        <v>3</v>
      </c>
      <c r="R25" s="383">
        <f t="shared" ca="1" si="13"/>
        <v>0</v>
      </c>
    </row>
    <row r="26" spans="1:18" ht="28.8">
      <c r="A26" s="248">
        <v>24</v>
      </c>
      <c r="B26" s="121" t="s">
        <v>1311</v>
      </c>
      <c r="C26" s="121"/>
      <c r="D26" s="129" t="s">
        <v>1329</v>
      </c>
      <c r="E26" s="197" t="s">
        <v>274</v>
      </c>
      <c r="F26" s="429" t="s">
        <v>279</v>
      </c>
      <c r="G26" s="121" t="s">
        <v>483</v>
      </c>
      <c r="H26" s="121" t="s">
        <v>483</v>
      </c>
      <c r="I26" s="121" t="s">
        <v>483</v>
      </c>
      <c r="J26" s="148">
        <f t="shared" ref="J26:J28" si="15">K25+1</f>
        <v>44922</v>
      </c>
      <c r="K26" s="148">
        <f>J26+2</f>
        <v>44924</v>
      </c>
      <c r="L26" s="148">
        <v>44921</v>
      </c>
      <c r="M26" s="148">
        <v>44923</v>
      </c>
      <c r="N26" s="130"/>
      <c r="O26" s="130"/>
      <c r="P26" s="121">
        <f t="shared" ref="P26:P27" si="16">IF(IF(J26="",0,IF(K26="",0,K26-J26))="",0,K26-J26+1)</f>
        <v>3</v>
      </c>
      <c r="Q26" s="384">
        <f t="shared" ref="Q26:Q27" ca="1" si="17">IF(L26="",0,IF(M26="",TODAY()-L26,M26-L26+1))</f>
        <v>3</v>
      </c>
      <c r="R26" s="383">
        <f t="shared" ref="R26:R27" ca="1" si="18">IF(Q26=0,0,P26-Q26)</f>
        <v>0</v>
      </c>
    </row>
    <row r="27" spans="1:18" ht="43.2">
      <c r="A27" s="248">
        <v>25</v>
      </c>
      <c r="B27" s="121" t="s">
        <v>1311</v>
      </c>
      <c r="C27" s="121"/>
      <c r="D27" s="129" t="s">
        <v>1330</v>
      </c>
      <c r="E27" s="197" t="s">
        <v>274</v>
      </c>
      <c r="F27" s="429" t="s">
        <v>279</v>
      </c>
      <c r="G27" s="121" t="s">
        <v>483</v>
      </c>
      <c r="H27" s="121" t="s">
        <v>483</v>
      </c>
      <c r="I27" s="121" t="s">
        <v>483</v>
      </c>
      <c r="J27" s="148">
        <f t="shared" si="15"/>
        <v>44925</v>
      </c>
      <c r="K27" s="148">
        <f>J27+2</f>
        <v>44927</v>
      </c>
      <c r="L27" s="148">
        <v>44928</v>
      </c>
      <c r="M27" s="148">
        <v>44929</v>
      </c>
      <c r="N27" s="130"/>
      <c r="O27" s="130"/>
      <c r="P27" s="121">
        <f t="shared" si="16"/>
        <v>3</v>
      </c>
      <c r="Q27" s="384">
        <f t="shared" ca="1" si="17"/>
        <v>2</v>
      </c>
      <c r="R27" s="383">
        <f t="shared" ca="1" si="18"/>
        <v>1</v>
      </c>
    </row>
    <row r="28" spans="1:18" ht="24.75" customHeight="1">
      <c r="A28" s="248">
        <v>26</v>
      </c>
      <c r="B28" s="121" t="s">
        <v>1311</v>
      </c>
      <c r="C28" s="121"/>
      <c r="D28" s="129" t="s">
        <v>1331</v>
      </c>
      <c r="E28" s="197" t="s">
        <v>274</v>
      </c>
      <c r="F28" s="429" t="s">
        <v>279</v>
      </c>
      <c r="G28" s="121" t="s">
        <v>483</v>
      </c>
      <c r="H28" s="121" t="s">
        <v>483</v>
      </c>
      <c r="I28" s="121" t="s">
        <v>483</v>
      </c>
      <c r="J28" s="148">
        <f t="shared" si="15"/>
        <v>44928</v>
      </c>
      <c r="K28" s="148">
        <f>J28+2+1</f>
        <v>44931</v>
      </c>
      <c r="L28" s="148">
        <v>44930</v>
      </c>
      <c r="M28" s="148">
        <v>44933</v>
      </c>
      <c r="N28" s="130"/>
      <c r="O28" s="130"/>
      <c r="P28" s="121">
        <f t="shared" ref="P28:P29" si="19">IF(IF(J28="",0,IF(K28="",0,K28-J28))="",0,K28-J28+1)</f>
        <v>4</v>
      </c>
      <c r="Q28" s="384">
        <f t="shared" ref="Q28:Q29" ca="1" si="20">IF(L28="",0,IF(M28="",TODAY()-L28,M28-L28+1))</f>
        <v>4</v>
      </c>
      <c r="R28" s="383">
        <f t="shared" ref="R28:R29" ca="1" si="21">IF(Q28=0,0,P28-Q28)</f>
        <v>0</v>
      </c>
    </row>
    <row r="29" spans="1:18" ht="24.75" customHeight="1">
      <c r="A29" s="248">
        <v>27</v>
      </c>
      <c r="B29" s="121" t="s">
        <v>1311</v>
      </c>
      <c r="C29" s="121"/>
      <c r="D29" s="129" t="s">
        <v>1332</v>
      </c>
      <c r="E29" s="197" t="s">
        <v>274</v>
      </c>
      <c r="F29" s="429" t="s">
        <v>279</v>
      </c>
      <c r="G29" s="121" t="s">
        <v>483</v>
      </c>
      <c r="H29" s="121" t="s">
        <v>483</v>
      </c>
      <c r="I29" s="121" t="s">
        <v>483</v>
      </c>
      <c r="J29" s="148">
        <f t="shared" ref="J29:J33" si="22">K28+1</f>
        <v>44932</v>
      </c>
      <c r="K29" s="148">
        <f>J29+1</f>
        <v>44933</v>
      </c>
      <c r="L29" s="148">
        <v>44935</v>
      </c>
      <c r="M29" s="148">
        <v>44936</v>
      </c>
      <c r="N29" s="130"/>
      <c r="O29" s="130"/>
      <c r="P29" s="121">
        <f t="shared" si="19"/>
        <v>2</v>
      </c>
      <c r="Q29" s="384">
        <f t="shared" ca="1" si="20"/>
        <v>2</v>
      </c>
      <c r="R29" s="383">
        <f t="shared" ca="1" si="21"/>
        <v>0</v>
      </c>
    </row>
    <row r="30" spans="1:18" ht="28.8">
      <c r="A30" s="248">
        <v>28</v>
      </c>
      <c r="B30" s="121" t="s">
        <v>1311</v>
      </c>
      <c r="C30" s="121"/>
      <c r="D30" s="129" t="s">
        <v>1333</v>
      </c>
      <c r="E30" s="197" t="s">
        <v>274</v>
      </c>
      <c r="F30" s="429" t="s">
        <v>279</v>
      </c>
      <c r="G30" s="121" t="s">
        <v>483</v>
      </c>
      <c r="H30" s="121" t="s">
        <v>483</v>
      </c>
      <c r="I30" s="121" t="s">
        <v>483</v>
      </c>
      <c r="J30" s="148">
        <f t="shared" si="22"/>
        <v>44934</v>
      </c>
      <c r="K30" s="148">
        <f>J30+2</f>
        <v>44936</v>
      </c>
      <c r="L30" s="148">
        <f>M29+1</f>
        <v>44937</v>
      </c>
      <c r="M30" s="148">
        <v>44939</v>
      </c>
      <c r="N30" s="130"/>
      <c r="O30" s="130"/>
      <c r="P30" s="121">
        <f t="shared" ref="P30" si="23">IF(IF(J30="",0,IF(K30="",0,K30-J30))="",0,K30-J30+1)</f>
        <v>3</v>
      </c>
      <c r="Q30" s="384">
        <f t="shared" ref="Q30" ca="1" si="24">IF(L30="",0,IF(M30="",TODAY()-L30,M30-L30+1))</f>
        <v>3</v>
      </c>
      <c r="R30" s="383">
        <f t="shared" ref="R30" ca="1" si="25">IF(Q30=0,0,P30-Q30)</f>
        <v>0</v>
      </c>
    </row>
    <row r="31" spans="1:18" ht="14.4">
      <c r="A31" s="248">
        <v>29</v>
      </c>
      <c r="B31" s="121" t="s">
        <v>1311</v>
      </c>
      <c r="C31" s="121"/>
      <c r="D31" s="129" t="s">
        <v>1334</v>
      </c>
      <c r="E31" s="197" t="s">
        <v>274</v>
      </c>
      <c r="F31" s="429" t="s">
        <v>279</v>
      </c>
      <c r="G31" s="121" t="s">
        <v>483</v>
      </c>
      <c r="H31" s="121" t="s">
        <v>483</v>
      </c>
      <c r="I31" s="121" t="s">
        <v>483</v>
      </c>
      <c r="J31" s="148">
        <f t="shared" si="22"/>
        <v>44937</v>
      </c>
      <c r="K31" s="148">
        <f>J31+1</f>
        <v>44938</v>
      </c>
      <c r="L31" s="148">
        <v>44942</v>
      </c>
      <c r="M31" s="148">
        <v>44943</v>
      </c>
      <c r="N31" s="130"/>
      <c r="O31" s="130"/>
      <c r="P31" s="121">
        <f t="shared" ref="P31" si="26">IF(IF(J31="",0,IF(K31="",0,K31-J31))="",0,K31-J31+1)</f>
        <v>2</v>
      </c>
      <c r="Q31" s="384">
        <f t="shared" ref="Q31" ca="1" si="27">IF(L31="",0,IF(M31="",TODAY()-L31,M31-L31+1))</f>
        <v>2</v>
      </c>
      <c r="R31" s="383">
        <f t="shared" ref="R31" ca="1" si="28">IF(Q31=0,0,P31-Q31)</f>
        <v>0</v>
      </c>
    </row>
    <row r="32" spans="1:18" ht="43.2">
      <c r="A32" s="248">
        <v>30</v>
      </c>
      <c r="B32" s="121" t="s">
        <v>1311</v>
      </c>
      <c r="C32" s="121"/>
      <c r="D32" s="129" t="s">
        <v>1335</v>
      </c>
      <c r="E32" s="197" t="s">
        <v>274</v>
      </c>
      <c r="F32" s="429" t="s">
        <v>279</v>
      </c>
      <c r="G32" s="121" t="s">
        <v>483</v>
      </c>
      <c r="H32" s="121" t="s">
        <v>483</v>
      </c>
      <c r="I32" s="121" t="s">
        <v>483</v>
      </c>
      <c r="J32" s="148">
        <f t="shared" si="22"/>
        <v>44939</v>
      </c>
      <c r="K32" s="148">
        <f>J32+2</f>
        <v>44941</v>
      </c>
      <c r="L32" s="148">
        <v>44944</v>
      </c>
      <c r="M32" s="148">
        <v>44947</v>
      </c>
      <c r="N32" s="130"/>
      <c r="O32" s="130"/>
      <c r="P32" s="121">
        <f t="shared" ref="P32" si="29">IF(IF(J32="",0,IF(K32="",0,K32-J32))="",0,K32-J32+1)</f>
        <v>3</v>
      </c>
      <c r="Q32" s="384">
        <f t="shared" ref="Q32" ca="1" si="30">IF(L32="",0,IF(M32="",TODAY()-L32,M32-L32+1))</f>
        <v>4</v>
      </c>
      <c r="R32" s="383">
        <f t="shared" ref="R32" ca="1" si="31">IF(Q32=0,0,P32-Q32)</f>
        <v>-1</v>
      </c>
    </row>
    <row r="33" spans="1:18" ht="14.4">
      <c r="A33" s="248">
        <v>31</v>
      </c>
      <c r="B33" s="121" t="s">
        <v>1311</v>
      </c>
      <c r="C33" s="121"/>
      <c r="D33" s="129" t="s">
        <v>1336</v>
      </c>
      <c r="E33" s="197" t="s">
        <v>274</v>
      </c>
      <c r="F33" s="429" t="s">
        <v>279</v>
      </c>
      <c r="G33" s="121" t="s">
        <v>483</v>
      </c>
      <c r="H33" s="121" t="s">
        <v>483</v>
      </c>
      <c r="I33" s="121" t="s">
        <v>483</v>
      </c>
      <c r="J33" s="148">
        <f t="shared" si="22"/>
        <v>44942</v>
      </c>
      <c r="K33" s="148">
        <f>J33+1</f>
        <v>44943</v>
      </c>
      <c r="L33" s="148">
        <v>44949</v>
      </c>
      <c r="M33" s="148">
        <v>44951</v>
      </c>
      <c r="N33" s="130"/>
      <c r="O33" s="130"/>
      <c r="P33" s="121">
        <f t="shared" ref="P33:P35" si="32">IF(IF(J33="",0,IF(K33="",0,K33-J33))="",0,K33-J33+1)</f>
        <v>2</v>
      </c>
      <c r="Q33" s="384">
        <f t="shared" ref="Q33:Q35" ca="1" si="33">IF(L33="",0,IF(M33="",TODAY()-L33,M33-L33+1))</f>
        <v>3</v>
      </c>
      <c r="R33" s="383">
        <f t="shared" ref="R33:R35" ca="1" si="34">IF(Q33=0,0,P33-Q33)</f>
        <v>-1</v>
      </c>
    </row>
    <row r="34" spans="1:18" ht="14.4">
      <c r="A34" s="248">
        <v>32</v>
      </c>
      <c r="B34" s="121" t="s">
        <v>1311</v>
      </c>
      <c r="C34" s="121"/>
      <c r="D34" s="129" t="s">
        <v>1337</v>
      </c>
      <c r="E34" s="197"/>
      <c r="F34" s="429" t="s">
        <v>279</v>
      </c>
      <c r="G34" s="121" t="s">
        <v>483</v>
      </c>
      <c r="H34" s="121" t="s">
        <v>483</v>
      </c>
      <c r="I34" s="121" t="s">
        <v>483</v>
      </c>
      <c r="J34" s="148">
        <f t="shared" ref="J34:J56" si="35">K33+1</f>
        <v>44944</v>
      </c>
      <c r="K34" s="148">
        <f>J34+3</f>
        <v>44947</v>
      </c>
      <c r="L34" s="148">
        <v>44953</v>
      </c>
      <c r="M34" s="148">
        <v>44956</v>
      </c>
      <c r="N34" s="130"/>
      <c r="O34" s="130"/>
      <c r="P34" s="121">
        <f t="shared" ref="P34" si="36">IF(IF(J34="",0,IF(K34="",0,K34-J34))="",0,K34-J34+1)</f>
        <v>4</v>
      </c>
      <c r="Q34" s="384">
        <f t="shared" ref="Q34" ca="1" si="37">IF(L34="",0,IF(M34="",TODAY()-L34,M34-L34+1))</f>
        <v>4</v>
      </c>
      <c r="R34" s="383">
        <f t="shared" ref="R34" ca="1" si="38">IF(Q34=0,0,P34-Q34)</f>
        <v>0</v>
      </c>
    </row>
    <row r="35" spans="1:18" ht="25.5" customHeight="1">
      <c r="A35" s="248">
        <v>33</v>
      </c>
      <c r="B35" s="121" t="s">
        <v>250</v>
      </c>
      <c r="C35" s="121"/>
      <c r="D35" s="417" t="s">
        <v>1338</v>
      </c>
      <c r="E35" s="197" t="s">
        <v>274</v>
      </c>
      <c r="F35" s="429" t="s">
        <v>279</v>
      </c>
      <c r="G35" s="121" t="s">
        <v>483</v>
      </c>
      <c r="H35" s="121" t="s">
        <v>483</v>
      </c>
      <c r="I35" s="121" t="s">
        <v>291</v>
      </c>
      <c r="J35" s="148">
        <f t="shared" si="35"/>
        <v>44948</v>
      </c>
      <c r="K35" s="148">
        <f>J35+3</f>
        <v>44951</v>
      </c>
      <c r="L35" s="148">
        <v>44957</v>
      </c>
      <c r="M35" s="148">
        <v>44960</v>
      </c>
      <c r="N35" s="130"/>
      <c r="O35" s="130"/>
      <c r="P35" s="121">
        <f t="shared" si="32"/>
        <v>4</v>
      </c>
      <c r="Q35" s="384">
        <f t="shared" ca="1" si="33"/>
        <v>4</v>
      </c>
      <c r="R35" s="383">
        <f t="shared" ca="1" si="34"/>
        <v>0</v>
      </c>
    </row>
    <row r="36" spans="1:18" ht="25.5" customHeight="1">
      <c r="A36" s="248">
        <v>34</v>
      </c>
      <c r="B36" s="121" t="s">
        <v>250</v>
      </c>
      <c r="C36" s="121"/>
      <c r="D36" s="417" t="s">
        <v>1339</v>
      </c>
      <c r="E36" s="197"/>
      <c r="F36" s="429" t="s">
        <v>279</v>
      </c>
      <c r="G36" s="121" t="s">
        <v>483</v>
      </c>
      <c r="H36" s="121" t="s">
        <v>483</v>
      </c>
      <c r="I36" s="121" t="s">
        <v>483</v>
      </c>
      <c r="J36" s="148">
        <f t="shared" si="35"/>
        <v>44952</v>
      </c>
      <c r="K36" s="148">
        <f>J36+4</f>
        <v>44956</v>
      </c>
      <c r="L36" s="148">
        <v>44961</v>
      </c>
      <c r="M36" s="148">
        <v>44966</v>
      </c>
      <c r="N36" s="130"/>
      <c r="O36" s="130"/>
      <c r="P36" s="121">
        <f t="shared" ref="P36" si="39">IF(IF(J36="",0,IF(K36="",0,K36-J36))="",0,K36-J36+1)</f>
        <v>5</v>
      </c>
      <c r="Q36" s="384">
        <f t="shared" ref="Q36" ca="1" si="40">IF(L36="",0,IF(M36="",TODAY()-L36,M36-L36+1))</f>
        <v>6</v>
      </c>
      <c r="R36" s="383">
        <f t="shared" ref="R36" ca="1" si="41">IF(Q36=0,0,P36-Q36)</f>
        <v>-1</v>
      </c>
    </row>
    <row r="37" spans="1:18" ht="25.5" customHeight="1">
      <c r="A37" s="248">
        <v>35</v>
      </c>
      <c r="B37" s="121" t="s">
        <v>250</v>
      </c>
      <c r="C37" s="121"/>
      <c r="D37" s="417" t="s">
        <v>1340</v>
      </c>
      <c r="E37" s="197"/>
      <c r="F37" s="429" t="s">
        <v>279</v>
      </c>
      <c r="G37" s="121" t="s">
        <v>483</v>
      </c>
      <c r="H37" s="121" t="s">
        <v>483</v>
      </c>
      <c r="I37" s="121" t="s">
        <v>483</v>
      </c>
      <c r="J37" s="148">
        <f t="shared" si="35"/>
        <v>44957</v>
      </c>
      <c r="K37" s="148">
        <f>J37+1</f>
        <v>44958</v>
      </c>
      <c r="L37" s="148">
        <f>M36+7</f>
        <v>44973</v>
      </c>
      <c r="M37" s="148">
        <f>L37+1</f>
        <v>44974</v>
      </c>
      <c r="N37" s="130"/>
      <c r="O37" s="130"/>
      <c r="P37" s="121">
        <f t="shared" ref="P37:P39" si="42">IF(IF(J37="",0,IF(K37="",0,K37-J37))="",0,K37-J37+1)</f>
        <v>2</v>
      </c>
      <c r="Q37" s="384">
        <f t="shared" ref="Q37:Q39" ca="1" si="43">IF(L37="",0,IF(M37="",TODAY()-L37,M37-L37+1))</f>
        <v>2</v>
      </c>
      <c r="R37" s="383">
        <f t="shared" ref="R37:R39" ca="1" si="44">IF(Q37=0,0,P37-Q37)</f>
        <v>0</v>
      </c>
    </row>
    <row r="38" spans="1:18" ht="25.5" customHeight="1">
      <c r="A38" s="248">
        <v>36</v>
      </c>
      <c r="B38" s="121" t="s">
        <v>250</v>
      </c>
      <c r="C38" s="121"/>
      <c r="D38" s="417" t="s">
        <v>1341</v>
      </c>
      <c r="E38" s="197"/>
      <c r="F38" s="429" t="s">
        <v>279</v>
      </c>
      <c r="G38" s="121" t="s">
        <v>483</v>
      </c>
      <c r="H38" s="121" t="s">
        <v>483</v>
      </c>
      <c r="I38" s="121" t="s">
        <v>483</v>
      </c>
      <c r="J38" s="148">
        <f t="shared" si="35"/>
        <v>44959</v>
      </c>
      <c r="K38" s="148">
        <f>J38</f>
        <v>44959</v>
      </c>
      <c r="L38" s="148">
        <v>44977</v>
      </c>
      <c r="M38" s="148">
        <v>44977</v>
      </c>
      <c r="N38" s="130"/>
      <c r="O38" s="130"/>
      <c r="P38" s="121">
        <f t="shared" si="42"/>
        <v>1</v>
      </c>
      <c r="Q38" s="384">
        <f t="shared" ca="1" si="43"/>
        <v>1</v>
      </c>
      <c r="R38" s="383">
        <f t="shared" ca="1" si="44"/>
        <v>0</v>
      </c>
    </row>
    <row r="39" spans="1:18" ht="25.5" customHeight="1">
      <c r="A39" s="248">
        <v>37</v>
      </c>
      <c r="B39" s="121" t="s">
        <v>250</v>
      </c>
      <c r="C39" s="121"/>
      <c r="D39" s="417" t="s">
        <v>1342</v>
      </c>
      <c r="E39" s="197"/>
      <c r="F39" s="429" t="s">
        <v>279</v>
      </c>
      <c r="G39" s="121" t="s">
        <v>483</v>
      </c>
      <c r="H39" s="121" t="s">
        <v>483</v>
      </c>
      <c r="I39" s="121" t="s">
        <v>483</v>
      </c>
      <c r="J39" s="148">
        <f t="shared" si="35"/>
        <v>44960</v>
      </c>
      <c r="K39" s="148">
        <f>J39+3</f>
        <v>44963</v>
      </c>
      <c r="L39" s="148">
        <f>M38+1</f>
        <v>44978</v>
      </c>
      <c r="M39" s="148">
        <f>L39+3</f>
        <v>44981</v>
      </c>
      <c r="N39" s="130">
        <f>L39</f>
        <v>44978</v>
      </c>
      <c r="O39" s="130">
        <f>N39+P39-1</f>
        <v>44981</v>
      </c>
      <c r="P39" s="121">
        <f t="shared" si="42"/>
        <v>4</v>
      </c>
      <c r="Q39" s="384">
        <f t="shared" ca="1" si="43"/>
        <v>4</v>
      </c>
      <c r="R39" s="383">
        <f t="shared" ca="1" si="44"/>
        <v>0</v>
      </c>
    </row>
    <row r="40" spans="1:18" ht="18.75" customHeight="1">
      <c r="A40" s="248">
        <v>38</v>
      </c>
      <c r="B40" s="121" t="s">
        <v>250</v>
      </c>
      <c r="C40" s="121"/>
      <c r="D40" s="417" t="s">
        <v>1343</v>
      </c>
      <c r="E40" s="197"/>
      <c r="F40" s="429" t="s">
        <v>279</v>
      </c>
      <c r="G40" s="121" t="s">
        <v>483</v>
      </c>
      <c r="H40" s="121" t="s">
        <v>483</v>
      </c>
      <c r="I40" s="121" t="s">
        <v>483</v>
      </c>
      <c r="J40" s="148">
        <f t="shared" si="35"/>
        <v>44964</v>
      </c>
      <c r="K40" s="148">
        <f>J40+1</f>
        <v>44965</v>
      </c>
      <c r="L40" s="148">
        <f>M39+3</f>
        <v>44984</v>
      </c>
      <c r="M40" s="148">
        <f>L40+1</f>
        <v>44985</v>
      </c>
      <c r="N40" s="130">
        <f>IF(L40="",IF(M39="",O39+1,M39+1),L40)</f>
        <v>44984</v>
      </c>
      <c r="O40" s="130">
        <f>+N40+P40-1</f>
        <v>44985</v>
      </c>
      <c r="P40" s="121">
        <f t="shared" ref="P40" si="45">IF(IF(J40="",0,IF(K40="",0,K40-J40))="",0,K40-J40+1)</f>
        <v>2</v>
      </c>
      <c r="Q40" s="384">
        <f t="shared" ref="Q40" ca="1" si="46">IF(L40="",0,IF(M40="",TODAY()-L40,M40-L40+1))</f>
        <v>2</v>
      </c>
      <c r="R40" s="383">
        <f t="shared" ref="R40" ca="1" si="47">IF(Q40=0,0,P40-Q40)</f>
        <v>0</v>
      </c>
    </row>
    <row r="41" spans="1:18" ht="18.75" customHeight="1">
      <c r="A41" s="248">
        <v>39</v>
      </c>
      <c r="B41" s="121" t="s">
        <v>250</v>
      </c>
      <c r="C41" s="121"/>
      <c r="D41" s="417" t="s">
        <v>1344</v>
      </c>
      <c r="E41" s="197"/>
      <c r="F41" s="429" t="s">
        <v>279</v>
      </c>
      <c r="G41" s="121" t="s">
        <v>483</v>
      </c>
      <c r="H41" s="121" t="s">
        <v>483</v>
      </c>
      <c r="I41" s="121" t="s">
        <v>483</v>
      </c>
      <c r="J41" s="148">
        <f t="shared" si="35"/>
        <v>44966</v>
      </c>
      <c r="K41" s="148">
        <f>J41+3</f>
        <v>44969</v>
      </c>
      <c r="L41" s="148">
        <f>M40+1</f>
        <v>44986</v>
      </c>
      <c r="M41" s="148">
        <f>L41+3</f>
        <v>44989</v>
      </c>
      <c r="N41" s="130">
        <f t="shared" ref="N41" si="48">IF(L41="",IF(M40="",O40+1,M40+1),L41)</f>
        <v>44986</v>
      </c>
      <c r="O41" s="130">
        <f t="shared" ref="O41" si="49">+N41+P41-1</f>
        <v>44989</v>
      </c>
      <c r="P41" s="121">
        <f t="shared" ref="P41" si="50">IF(IF(J41="",0,IF(K41="",0,K41-J41))="",0,K41-J41+1)</f>
        <v>4</v>
      </c>
      <c r="Q41" s="384">
        <f t="shared" ref="Q41" ca="1" si="51">IF(L41="",0,IF(M41="",TODAY()-L41,M41-L41+1))</f>
        <v>4</v>
      </c>
      <c r="R41" s="383">
        <f t="shared" ref="R41" ca="1" si="52">IF(Q41=0,0,P41-Q41)</f>
        <v>0</v>
      </c>
    </row>
    <row r="42" spans="1:18" ht="18.75" customHeight="1">
      <c r="A42" s="248">
        <v>40</v>
      </c>
      <c r="B42" s="121" t="s">
        <v>250</v>
      </c>
      <c r="C42" s="121"/>
      <c r="D42" s="417" t="s">
        <v>1345</v>
      </c>
      <c r="E42" s="197"/>
      <c r="F42" s="429" t="s">
        <v>279</v>
      </c>
      <c r="G42" s="121" t="s">
        <v>483</v>
      </c>
      <c r="H42" s="121" t="s">
        <v>483</v>
      </c>
      <c r="I42" s="121" t="s">
        <v>483</v>
      </c>
      <c r="J42" s="148">
        <f t="shared" si="35"/>
        <v>44970</v>
      </c>
      <c r="K42" s="148">
        <f>J42+3</f>
        <v>44973</v>
      </c>
      <c r="L42" s="148">
        <v>44994</v>
      </c>
      <c r="M42" s="148">
        <f>L42+1</f>
        <v>44995</v>
      </c>
      <c r="N42" s="130">
        <f t="shared" ref="N42:N43" si="53">IF(L42="",IF(M41="",O41+1,M41+1),L42)</f>
        <v>44994</v>
      </c>
      <c r="O42" s="130">
        <f t="shared" ref="O42:O43" si="54">+N42+P42-1</f>
        <v>44997</v>
      </c>
      <c r="P42" s="121">
        <f t="shared" ref="P42" si="55">IF(IF(J42="",0,IF(K42="",0,K42-J42))="",0,K42-J42+1)</f>
        <v>4</v>
      </c>
      <c r="Q42" s="384">
        <f t="shared" ref="Q42" ca="1" si="56">IF(L42="",0,IF(M42="",TODAY()-L42,M42-L42+1))</f>
        <v>2</v>
      </c>
      <c r="R42" s="383">
        <f t="shared" ref="R42" ca="1" si="57">IF(Q42=0,0,P42-Q42)</f>
        <v>2</v>
      </c>
    </row>
    <row r="43" spans="1:18" ht="18.75" customHeight="1">
      <c r="A43" s="248">
        <v>41</v>
      </c>
      <c r="B43" s="121" t="s">
        <v>250</v>
      </c>
      <c r="C43" s="121"/>
      <c r="D43" s="417" t="s">
        <v>1346</v>
      </c>
      <c r="E43" s="197"/>
      <c r="F43" s="429" t="s">
        <v>279</v>
      </c>
      <c r="G43" s="121" t="s">
        <v>483</v>
      </c>
      <c r="H43" s="121" t="s">
        <v>483</v>
      </c>
      <c r="I43" s="121" t="s">
        <v>483</v>
      </c>
      <c r="J43" s="148">
        <f t="shared" si="35"/>
        <v>44974</v>
      </c>
      <c r="K43" s="148">
        <f>J43+1</f>
        <v>44975</v>
      </c>
      <c r="L43" s="148">
        <v>44999</v>
      </c>
      <c r="M43" s="148">
        <v>45000</v>
      </c>
      <c r="N43" s="130">
        <f t="shared" si="53"/>
        <v>44999</v>
      </c>
      <c r="O43" s="130">
        <f t="shared" si="54"/>
        <v>45000</v>
      </c>
      <c r="P43" s="121">
        <f t="shared" ref="P43:P46" si="58">IF(IF(J43="",0,IF(K43="",0,K43-J43))="",0,K43-J43+1)</f>
        <v>2</v>
      </c>
      <c r="Q43" s="384">
        <f t="shared" ref="Q43:Q46" ca="1" si="59">IF(L43="",0,IF(M43="",TODAY()-L43,M43-L43+1))</f>
        <v>2</v>
      </c>
      <c r="R43" s="383">
        <f t="shared" ref="R43:R46" ca="1" si="60">IF(Q43=0,0,P43-Q43)</f>
        <v>0</v>
      </c>
    </row>
    <row r="44" spans="1:18" ht="28.8">
      <c r="A44" s="248">
        <v>42</v>
      </c>
      <c r="B44" s="121" t="s">
        <v>250</v>
      </c>
      <c r="C44" s="121"/>
      <c r="D44" s="417" t="s">
        <v>1347</v>
      </c>
      <c r="E44" s="197"/>
      <c r="F44" s="429" t="s">
        <v>279</v>
      </c>
      <c r="G44" s="121" t="s">
        <v>483</v>
      </c>
      <c r="H44" s="121" t="s">
        <v>483</v>
      </c>
      <c r="I44" s="121" t="s">
        <v>483</v>
      </c>
      <c r="J44" s="148">
        <f t="shared" si="35"/>
        <v>44976</v>
      </c>
      <c r="K44" s="148">
        <f>J44+1</f>
        <v>44977</v>
      </c>
      <c r="L44" s="148">
        <f>M43+1</f>
        <v>45001</v>
      </c>
      <c r="M44" s="148">
        <f>L44+1</f>
        <v>45002</v>
      </c>
      <c r="N44" s="130">
        <f t="shared" ref="N44:N46" si="61">IF(L44="",IF(M43="",O43+1,M43+1),L44)</f>
        <v>45001</v>
      </c>
      <c r="O44" s="130">
        <f t="shared" ref="O44:O46" si="62">+N44+P44-1</f>
        <v>45002</v>
      </c>
      <c r="P44" s="121">
        <f t="shared" si="58"/>
        <v>2</v>
      </c>
      <c r="Q44" s="384">
        <f t="shared" ca="1" si="59"/>
        <v>2</v>
      </c>
      <c r="R44" s="383">
        <f t="shared" ca="1" si="60"/>
        <v>0</v>
      </c>
    </row>
    <row r="45" spans="1:18" ht="28.8">
      <c r="A45" s="248">
        <v>43</v>
      </c>
      <c r="B45" s="121" t="s">
        <v>250</v>
      </c>
      <c r="C45" s="121"/>
      <c r="D45" s="417" t="s">
        <v>1348</v>
      </c>
      <c r="E45" s="197"/>
      <c r="F45" s="429" t="s">
        <v>279</v>
      </c>
      <c r="G45" s="121" t="s">
        <v>483</v>
      </c>
      <c r="H45" s="121" t="s">
        <v>483</v>
      </c>
      <c r="I45" s="121" t="s">
        <v>483</v>
      </c>
      <c r="J45" s="148">
        <f t="shared" si="35"/>
        <v>44978</v>
      </c>
      <c r="K45" s="148">
        <f>J45+1</f>
        <v>44979</v>
      </c>
      <c r="L45" s="148">
        <v>45005</v>
      </c>
      <c r="M45" s="148">
        <v>45006</v>
      </c>
      <c r="N45" s="130">
        <f t="shared" si="61"/>
        <v>45005</v>
      </c>
      <c r="O45" s="130">
        <f t="shared" si="62"/>
        <v>45006</v>
      </c>
      <c r="P45" s="121">
        <f t="shared" si="58"/>
        <v>2</v>
      </c>
      <c r="Q45" s="384">
        <f t="shared" ca="1" si="59"/>
        <v>2</v>
      </c>
      <c r="R45" s="383">
        <f t="shared" ca="1" si="60"/>
        <v>0</v>
      </c>
    </row>
    <row r="46" spans="1:18" ht="18.75" customHeight="1">
      <c r="A46" s="248">
        <v>44</v>
      </c>
      <c r="B46" s="121" t="s">
        <v>250</v>
      </c>
      <c r="C46" s="121"/>
      <c r="D46" s="417" t="s">
        <v>1349</v>
      </c>
      <c r="E46" s="197"/>
      <c r="F46" s="429" t="s">
        <v>279</v>
      </c>
      <c r="G46" s="121" t="s">
        <v>483</v>
      </c>
      <c r="H46" s="121" t="s">
        <v>483</v>
      </c>
      <c r="I46" s="121" t="s">
        <v>483</v>
      </c>
      <c r="J46" s="148">
        <f t="shared" si="35"/>
        <v>44980</v>
      </c>
      <c r="K46" s="148">
        <f>J46+1</f>
        <v>44981</v>
      </c>
      <c r="L46" s="148">
        <f>M45+1</f>
        <v>45007</v>
      </c>
      <c r="M46" s="148">
        <v>45008</v>
      </c>
      <c r="N46" s="130">
        <f t="shared" si="61"/>
        <v>45007</v>
      </c>
      <c r="O46" s="130">
        <f t="shared" si="62"/>
        <v>45008</v>
      </c>
      <c r="P46" s="121">
        <f t="shared" si="58"/>
        <v>2</v>
      </c>
      <c r="Q46" s="384">
        <f t="shared" ca="1" si="59"/>
        <v>2</v>
      </c>
      <c r="R46" s="383">
        <f t="shared" ca="1" si="60"/>
        <v>0</v>
      </c>
    </row>
    <row r="47" spans="1:18" ht="18.75" customHeight="1">
      <c r="A47" s="248">
        <v>45</v>
      </c>
      <c r="B47" s="121" t="s">
        <v>1350</v>
      </c>
      <c r="C47" s="121"/>
      <c r="D47" s="417" t="s">
        <v>1351</v>
      </c>
      <c r="E47" s="197" t="s">
        <v>171</v>
      </c>
      <c r="F47" s="429" t="s">
        <v>270</v>
      </c>
      <c r="G47" s="121" t="s">
        <v>483</v>
      </c>
      <c r="H47" s="121" t="s">
        <v>483</v>
      </c>
      <c r="I47" s="121" t="s">
        <v>483</v>
      </c>
      <c r="J47" s="148">
        <f t="shared" si="35"/>
        <v>44982</v>
      </c>
      <c r="K47" s="148">
        <f>J47+2</f>
        <v>44984</v>
      </c>
      <c r="L47" s="148">
        <v>45012</v>
      </c>
      <c r="M47" s="148">
        <v>45014</v>
      </c>
      <c r="N47" s="130">
        <f t="shared" ref="N47:N48" si="63">IF(L47="",IF(M46="",O46+1,M46+1),L47)</f>
        <v>45012</v>
      </c>
      <c r="O47" s="130">
        <f t="shared" ref="O47:O48" si="64">+N47+P47-1</f>
        <v>45014</v>
      </c>
      <c r="P47" s="121">
        <f t="shared" ref="P47:P48" si="65">IF(IF(J47="",0,IF(K47="",0,K47-J47))="",0,K47-J47+1)</f>
        <v>3</v>
      </c>
      <c r="Q47" s="384">
        <f t="shared" ref="Q47:Q48" ca="1" si="66">IF(L47="",0,IF(M47="",TODAY()-L47,M47-L47+1))</f>
        <v>3</v>
      </c>
      <c r="R47" s="383">
        <f t="shared" ref="R47:R48" ca="1" si="67">IF(Q47=0,0,P47-Q47)</f>
        <v>0</v>
      </c>
    </row>
    <row r="48" spans="1:18" ht="18.75" customHeight="1">
      <c r="A48" s="248">
        <v>46</v>
      </c>
      <c r="B48" s="121" t="s">
        <v>1352</v>
      </c>
      <c r="C48" s="121"/>
      <c r="D48" s="417" t="s">
        <v>1351</v>
      </c>
      <c r="E48" s="197" t="s">
        <v>171</v>
      </c>
      <c r="F48" s="429" t="s">
        <v>270</v>
      </c>
      <c r="G48" s="121" t="s">
        <v>483</v>
      </c>
      <c r="H48" s="121" t="s">
        <v>483</v>
      </c>
      <c r="I48" s="121" t="s">
        <v>483</v>
      </c>
      <c r="J48" s="148">
        <f t="shared" si="35"/>
        <v>44985</v>
      </c>
      <c r="K48" s="148">
        <f>J48+2</f>
        <v>44987</v>
      </c>
      <c r="L48" s="148">
        <f>M47+1</f>
        <v>45015</v>
      </c>
      <c r="M48" s="148">
        <f>L48+2</f>
        <v>45017</v>
      </c>
      <c r="N48" s="130">
        <f t="shared" si="63"/>
        <v>45015</v>
      </c>
      <c r="O48" s="130">
        <f t="shared" si="64"/>
        <v>45017</v>
      </c>
      <c r="P48" s="121">
        <f t="shared" si="65"/>
        <v>3</v>
      </c>
      <c r="Q48" s="384">
        <f t="shared" ca="1" si="66"/>
        <v>3</v>
      </c>
      <c r="R48" s="383">
        <f t="shared" ca="1" si="67"/>
        <v>0</v>
      </c>
    </row>
    <row r="49" spans="1:18" ht="18.75" customHeight="1">
      <c r="A49" s="248">
        <v>47</v>
      </c>
      <c r="B49" s="121" t="s">
        <v>1014</v>
      </c>
      <c r="C49" s="121"/>
      <c r="D49" s="417" t="s">
        <v>1353</v>
      </c>
      <c r="E49" s="197" t="s">
        <v>171</v>
      </c>
      <c r="F49" s="429" t="s">
        <v>270</v>
      </c>
      <c r="G49" s="121" t="s">
        <v>483</v>
      </c>
      <c r="H49" s="121" t="s">
        <v>483</v>
      </c>
      <c r="I49" s="121" t="s">
        <v>483</v>
      </c>
      <c r="J49" s="148">
        <f t="shared" si="35"/>
        <v>44988</v>
      </c>
      <c r="K49" s="148">
        <f>J49+6</f>
        <v>44994</v>
      </c>
      <c r="L49" s="148">
        <v>45021</v>
      </c>
      <c r="M49" s="148">
        <v>45028</v>
      </c>
      <c r="N49" s="130">
        <f t="shared" ref="N49:N50" si="68">IF(L49="",IF(M48="",O48+1,M48+1),L49)</f>
        <v>45021</v>
      </c>
      <c r="O49" s="130">
        <f t="shared" ref="O49:O50" si="69">+N49+P49-1</f>
        <v>45027</v>
      </c>
      <c r="P49" s="121">
        <f t="shared" ref="P49" si="70">IF(IF(J49="",0,IF(K49="",0,K49-J49))="",0,K49-J49+1)</f>
        <v>7</v>
      </c>
      <c r="Q49" s="384">
        <f t="shared" ref="Q49" ca="1" si="71">IF(L49="",0,IF(M49="",TODAY()-L49,M49-L49+1))</f>
        <v>8</v>
      </c>
      <c r="R49" s="383">
        <f t="shared" ref="R49" ca="1" si="72">IF(Q49=0,0,P49-Q49)</f>
        <v>-1</v>
      </c>
    </row>
    <row r="50" spans="1:18" ht="18.75" customHeight="1">
      <c r="A50" s="248">
        <v>48</v>
      </c>
      <c r="B50" s="121" t="s">
        <v>1350</v>
      </c>
      <c r="C50" s="121"/>
      <c r="D50" s="417" t="s">
        <v>1353</v>
      </c>
      <c r="E50" s="197" t="s">
        <v>171</v>
      </c>
      <c r="F50" s="429" t="s">
        <v>270</v>
      </c>
      <c r="G50" s="121" t="s">
        <v>483</v>
      </c>
      <c r="H50" s="121" t="s">
        <v>483</v>
      </c>
      <c r="I50" s="121" t="s">
        <v>483</v>
      </c>
      <c r="J50" s="148">
        <f t="shared" si="35"/>
        <v>44995</v>
      </c>
      <c r="K50" s="148">
        <f>J50+3</f>
        <v>44998</v>
      </c>
      <c r="L50" s="148">
        <v>45029</v>
      </c>
      <c r="M50" s="148">
        <f>L50+2</f>
        <v>45031</v>
      </c>
      <c r="N50" s="130">
        <f t="shared" si="68"/>
        <v>45029</v>
      </c>
      <c r="O50" s="130">
        <f t="shared" si="69"/>
        <v>45032</v>
      </c>
      <c r="P50" s="121">
        <f t="shared" ref="P50" si="73">IF(IF(J50="",0,IF(K50="",0,K50-J50))="",0,K50-J50+1)</f>
        <v>4</v>
      </c>
      <c r="Q50" s="384">
        <f t="shared" ref="Q50" ca="1" si="74">IF(L50="",0,IF(M50="",TODAY()-L50,M50-L50+1))</f>
        <v>3</v>
      </c>
      <c r="R50" s="383">
        <f t="shared" ref="R50" ca="1" si="75">IF(Q50=0,0,P50-Q50)</f>
        <v>1</v>
      </c>
    </row>
    <row r="51" spans="1:18" ht="18.75" customHeight="1">
      <c r="A51" s="248">
        <v>49</v>
      </c>
      <c r="B51" s="121" t="s">
        <v>1354</v>
      </c>
      <c r="C51" s="121"/>
      <c r="D51" s="417" t="s">
        <v>1353</v>
      </c>
      <c r="E51" s="197" t="s">
        <v>171</v>
      </c>
      <c r="F51" s="429" t="s">
        <v>270</v>
      </c>
      <c r="G51" s="121" t="s">
        <v>483</v>
      </c>
      <c r="H51" s="121" t="s">
        <v>483</v>
      </c>
      <c r="I51" s="121" t="s">
        <v>483</v>
      </c>
      <c r="J51" s="148">
        <f t="shared" si="35"/>
        <v>44999</v>
      </c>
      <c r="K51" s="148">
        <f>J51+2</f>
        <v>45001</v>
      </c>
      <c r="L51" s="148">
        <v>45033</v>
      </c>
      <c r="M51" s="148">
        <v>45035</v>
      </c>
      <c r="N51" s="130">
        <f>IF(L51="",IF(M50="",O50+1,M50+1),L51)</f>
        <v>45033</v>
      </c>
      <c r="O51" s="130">
        <f>+N51+P51-1</f>
        <v>45035</v>
      </c>
      <c r="P51" s="121">
        <f>IF(IF(J51="",0,IF(K51="",0,K51-J51))="",0,K51-J51+1)</f>
        <v>3</v>
      </c>
      <c r="Q51" s="384">
        <f ca="1">IF(L51="",0,IF(M51="",TODAY()-L51,M51-L51+1))</f>
        <v>3</v>
      </c>
      <c r="R51" s="383">
        <f ca="1">IF(Q51=0,0,P51-Q51)</f>
        <v>0</v>
      </c>
    </row>
    <row r="52" spans="1:18" ht="28.8">
      <c r="A52" s="248">
        <v>50</v>
      </c>
      <c r="B52" s="121" t="s">
        <v>1014</v>
      </c>
      <c r="C52" s="121"/>
      <c r="D52" s="417" t="s">
        <v>1355</v>
      </c>
      <c r="E52" s="197" t="s">
        <v>171</v>
      </c>
      <c r="F52" s="429" t="s">
        <v>270</v>
      </c>
      <c r="G52" s="121" t="s">
        <v>483</v>
      </c>
      <c r="H52" s="121" t="s">
        <v>483</v>
      </c>
      <c r="I52" s="121" t="s">
        <v>483</v>
      </c>
      <c r="J52" s="148">
        <f t="shared" si="35"/>
        <v>45002</v>
      </c>
      <c r="K52" s="148">
        <f>J52+2</f>
        <v>45004</v>
      </c>
      <c r="L52" s="148">
        <v>45034</v>
      </c>
      <c r="M52" s="148">
        <v>45036</v>
      </c>
      <c r="N52" s="130">
        <f>IF(L52="",IF(M51="",O51+1,M51+1),L52)</f>
        <v>45034</v>
      </c>
      <c r="O52" s="130">
        <f>+N52+P52-1</f>
        <v>45036</v>
      </c>
      <c r="P52" s="121">
        <f>IF(IF(J52="",0,IF(K52="",0,K52-J52))="",0,K52-J52+1)</f>
        <v>3</v>
      </c>
      <c r="Q52" s="384">
        <f ca="1">IF(L52="",0,IF(M52="",TODAY()-L52,M52-L52+1))</f>
        <v>3</v>
      </c>
      <c r="R52" s="383">
        <f ca="1">IF(Q52=0,0,P52-Q52)</f>
        <v>0</v>
      </c>
    </row>
    <row r="53" spans="1:18" ht="21.75" customHeight="1">
      <c r="A53" s="248">
        <v>51</v>
      </c>
      <c r="B53" s="121" t="s">
        <v>1350</v>
      </c>
      <c r="C53" s="121"/>
      <c r="D53" s="417" t="s">
        <v>1356</v>
      </c>
      <c r="E53" s="197" t="s">
        <v>171</v>
      </c>
      <c r="F53" s="429" t="s">
        <v>270</v>
      </c>
      <c r="G53" s="121"/>
      <c r="H53" s="121"/>
      <c r="I53" s="121"/>
      <c r="J53" s="148">
        <f t="shared" si="35"/>
        <v>45005</v>
      </c>
      <c r="K53" s="148">
        <f>J53+1</f>
        <v>45006</v>
      </c>
      <c r="L53" s="148">
        <v>45037</v>
      </c>
      <c r="M53" s="148">
        <v>45037</v>
      </c>
      <c r="N53" s="130">
        <f t="shared" ref="N53:N55" si="76">IF(L53="",IF(M52="",O52+1,M52+1),L53)</f>
        <v>45037</v>
      </c>
      <c r="O53" s="130">
        <f t="shared" ref="O53:O55" si="77">+N53+P53-1</f>
        <v>45038</v>
      </c>
      <c r="P53" s="121">
        <f t="shared" ref="P53:P55" si="78">IF(IF(J53="",0,IF(K53="",0,K53-J53))="",0,K53-J53+1)</f>
        <v>2</v>
      </c>
      <c r="Q53" s="384">
        <f t="shared" ref="Q53:Q55" ca="1" si="79">IF(L53="",0,IF(M53="",TODAY()-L53,M53-L53+1))</f>
        <v>1</v>
      </c>
      <c r="R53" s="383">
        <f t="shared" ref="R53:R55" ca="1" si="80">IF(Q53=0,0,P53-Q53)</f>
        <v>1</v>
      </c>
    </row>
    <row r="54" spans="1:18" ht="18.75" customHeight="1">
      <c r="A54" s="248">
        <v>52</v>
      </c>
      <c r="B54" s="121" t="s">
        <v>1352</v>
      </c>
      <c r="C54" s="121"/>
      <c r="D54" s="417" t="s">
        <v>1353</v>
      </c>
      <c r="E54" s="197" t="s">
        <v>171</v>
      </c>
      <c r="F54" s="429" t="s">
        <v>270</v>
      </c>
      <c r="G54" s="121" t="s">
        <v>483</v>
      </c>
      <c r="H54" s="121" t="s">
        <v>483</v>
      </c>
      <c r="I54" s="121" t="s">
        <v>483</v>
      </c>
      <c r="J54" s="148">
        <f t="shared" si="35"/>
        <v>45007</v>
      </c>
      <c r="K54" s="148">
        <f>J54+3</f>
        <v>45010</v>
      </c>
      <c r="L54" s="148">
        <v>45040</v>
      </c>
      <c r="M54" s="148">
        <v>45042</v>
      </c>
      <c r="N54" s="130">
        <f t="shared" si="76"/>
        <v>45040</v>
      </c>
      <c r="O54" s="130">
        <f t="shared" si="77"/>
        <v>45043</v>
      </c>
      <c r="P54" s="121">
        <f t="shared" si="78"/>
        <v>4</v>
      </c>
      <c r="Q54" s="384">
        <f t="shared" ca="1" si="79"/>
        <v>3</v>
      </c>
      <c r="R54" s="383">
        <f t="shared" ca="1" si="80"/>
        <v>1</v>
      </c>
    </row>
    <row r="55" spans="1:18" ht="18.75" customHeight="1">
      <c r="A55" s="248">
        <v>53</v>
      </c>
      <c r="B55" s="121" t="s">
        <v>1357</v>
      </c>
      <c r="C55" s="121"/>
      <c r="D55" s="417" t="s">
        <v>1353</v>
      </c>
      <c r="E55" s="197" t="s">
        <v>171</v>
      </c>
      <c r="F55" s="429" t="s">
        <v>270</v>
      </c>
      <c r="G55" s="121" t="s">
        <v>483</v>
      </c>
      <c r="H55" s="121" t="s">
        <v>483</v>
      </c>
      <c r="I55" s="121" t="s">
        <v>483</v>
      </c>
      <c r="J55" s="148">
        <f t="shared" si="35"/>
        <v>45011</v>
      </c>
      <c r="K55" s="148">
        <f>J55+3</f>
        <v>45014</v>
      </c>
      <c r="L55" s="148">
        <v>45043</v>
      </c>
      <c r="M55" s="148">
        <f>L55+2</f>
        <v>45045</v>
      </c>
      <c r="N55" s="130">
        <f t="shared" si="76"/>
        <v>45043</v>
      </c>
      <c r="O55" s="130">
        <f t="shared" si="77"/>
        <v>45046</v>
      </c>
      <c r="P55" s="121">
        <f t="shared" si="78"/>
        <v>4</v>
      </c>
      <c r="Q55" s="384">
        <f t="shared" ca="1" si="79"/>
        <v>3</v>
      </c>
      <c r="R55" s="383">
        <f t="shared" ca="1" si="80"/>
        <v>1</v>
      </c>
    </row>
    <row r="56" spans="1:18" ht="18.75" customHeight="1">
      <c r="A56" s="248">
        <v>54</v>
      </c>
      <c r="B56" s="121" t="s">
        <v>1352</v>
      </c>
      <c r="C56" s="121"/>
      <c r="D56" s="417" t="s">
        <v>1358</v>
      </c>
      <c r="E56" s="197" t="s">
        <v>171</v>
      </c>
      <c r="F56" s="429" t="s">
        <v>270</v>
      </c>
      <c r="G56" s="121"/>
      <c r="H56" s="121"/>
      <c r="I56" s="121"/>
      <c r="J56" s="148">
        <f t="shared" si="35"/>
        <v>45015</v>
      </c>
      <c r="K56" s="148">
        <f>J56+2</f>
        <v>45017</v>
      </c>
      <c r="L56" s="148">
        <v>45048</v>
      </c>
      <c r="M56" s="148">
        <v>45055</v>
      </c>
      <c r="N56" s="130">
        <f t="shared" ref="N56:N57" si="81">IF(L56="",IF(M55="",O55+1,M55+1),L56)</f>
        <v>45048</v>
      </c>
      <c r="O56" s="130">
        <f t="shared" ref="O56:O57" si="82">+N56+P56-1</f>
        <v>45050</v>
      </c>
      <c r="P56" s="121">
        <f t="shared" ref="P56" si="83">IF(IF(J56="",0,IF(K56="",0,K56-J56))="",0,K56-J56+1)</f>
        <v>3</v>
      </c>
      <c r="Q56" s="384">
        <f t="shared" ref="Q56" ca="1" si="84">IF(L56="",0,IF(M56="",TODAY()-L56,M56-L56+1))</f>
        <v>8</v>
      </c>
      <c r="R56" s="383">
        <f t="shared" ref="R56" ca="1" si="85">IF(Q56=0,0,P56-Q56)</f>
        <v>-5</v>
      </c>
    </row>
    <row r="57" spans="1:18" ht="18.75" customHeight="1">
      <c r="A57" s="248">
        <v>55</v>
      </c>
      <c r="B57" s="121" t="s">
        <v>1352</v>
      </c>
      <c r="C57" s="121"/>
      <c r="D57" s="417" t="s">
        <v>1359</v>
      </c>
      <c r="E57" s="197" t="s">
        <v>171</v>
      </c>
      <c r="F57" s="429" t="s">
        <v>270</v>
      </c>
      <c r="G57" s="121"/>
      <c r="H57" s="121"/>
      <c r="I57" s="121"/>
      <c r="J57" s="148">
        <v>45058</v>
      </c>
      <c r="K57" s="148">
        <f>J57+3</f>
        <v>45061</v>
      </c>
      <c r="L57" s="148">
        <v>45056</v>
      </c>
      <c r="M57" s="148">
        <v>45061</v>
      </c>
      <c r="N57" s="130">
        <f t="shared" si="81"/>
        <v>45056</v>
      </c>
      <c r="O57" s="130">
        <f t="shared" si="82"/>
        <v>45059</v>
      </c>
      <c r="P57" s="121">
        <f t="shared" ref="P57" si="86">IF(IF(J57="",0,IF(K57="",0,K57-J57))="",0,K57-J57+1)</f>
        <v>4</v>
      </c>
      <c r="Q57" s="384">
        <f t="shared" ref="Q57" ca="1" si="87">IF(L57="",0,IF(M57="",TODAY()-L57,M57-L57+1))</f>
        <v>6</v>
      </c>
      <c r="R57" s="383">
        <f t="shared" ref="R57" ca="1" si="88">IF(Q57=0,0,P57-Q57)</f>
        <v>-2</v>
      </c>
    </row>
    <row r="58" spans="1:18" ht="18.75" customHeight="1">
      <c r="A58" s="248">
        <v>56</v>
      </c>
      <c r="B58" s="121" t="s">
        <v>1360</v>
      </c>
      <c r="C58" s="121"/>
      <c r="D58" s="418" t="s">
        <v>964</v>
      </c>
      <c r="E58" s="197" t="s">
        <v>171</v>
      </c>
      <c r="F58" s="429" t="s">
        <v>270</v>
      </c>
      <c r="G58" s="121"/>
      <c r="H58" s="121"/>
      <c r="I58" s="121"/>
      <c r="J58" s="148">
        <v>45063</v>
      </c>
      <c r="K58" s="148">
        <v>45068</v>
      </c>
      <c r="L58" s="148">
        <v>45063</v>
      </c>
      <c r="M58" s="148">
        <v>45068</v>
      </c>
      <c r="N58" s="130">
        <f t="shared" ref="N58:N59" si="89">IF(L58="",IF(M57="",O57+1,M57+1),L58)</f>
        <v>45063</v>
      </c>
      <c r="O58" s="130">
        <f t="shared" ref="O58:O59" si="90">+N58+P58-1</f>
        <v>45068</v>
      </c>
      <c r="P58" s="121">
        <f t="shared" ref="P58:P59" si="91">IF(IF(J58="",0,IF(K58="",0,K58-J58))="",0,K58-J58+1)</f>
        <v>6</v>
      </c>
      <c r="Q58" s="384">
        <f t="shared" ref="Q58:Q59" ca="1" si="92">IF(L58="",0,IF(M58="",TODAY()-L58,M58-L58+1))</f>
        <v>6</v>
      </c>
      <c r="R58" s="383">
        <f t="shared" ref="R58:R59" ca="1" si="93">IF(Q58=0,0,P58-Q58)</f>
        <v>0</v>
      </c>
    </row>
    <row r="59" spans="1:18" ht="18.75" customHeight="1">
      <c r="A59" s="248">
        <v>57</v>
      </c>
      <c r="B59" s="121" t="s">
        <v>1360</v>
      </c>
      <c r="C59" s="121"/>
      <c r="D59" s="418" t="s">
        <v>1361</v>
      </c>
      <c r="E59" s="197" t="s">
        <v>171</v>
      </c>
      <c r="F59" s="429" t="s">
        <v>270</v>
      </c>
      <c r="G59" s="121"/>
      <c r="H59" s="121"/>
      <c r="I59" s="121"/>
      <c r="J59" s="148">
        <f>K58+1</f>
        <v>45069</v>
      </c>
      <c r="K59" s="148">
        <f>J59+3</f>
        <v>45072</v>
      </c>
      <c r="L59" s="148">
        <v>45068</v>
      </c>
      <c r="M59" s="148">
        <v>45072</v>
      </c>
      <c r="N59" s="130">
        <f t="shared" si="89"/>
        <v>45068</v>
      </c>
      <c r="O59" s="130">
        <f t="shared" si="90"/>
        <v>45071</v>
      </c>
      <c r="P59" s="121">
        <f t="shared" si="91"/>
        <v>4</v>
      </c>
      <c r="Q59" s="384">
        <f t="shared" ca="1" si="92"/>
        <v>5</v>
      </c>
      <c r="R59" s="383">
        <f t="shared" ca="1" si="93"/>
        <v>-1</v>
      </c>
    </row>
    <row r="60" spans="1:18" ht="18.75" customHeight="1">
      <c r="A60" s="248">
        <v>58</v>
      </c>
      <c r="B60" s="121" t="s">
        <v>250</v>
      </c>
      <c r="C60" s="121"/>
      <c r="D60" s="418" t="s">
        <v>1362</v>
      </c>
      <c r="E60" s="197" t="s">
        <v>157</v>
      </c>
      <c r="F60" s="429" t="s">
        <v>279</v>
      </c>
      <c r="G60" s="121"/>
      <c r="H60" s="121"/>
      <c r="I60" s="121"/>
      <c r="J60" s="148">
        <f>K59+1</f>
        <v>45073</v>
      </c>
      <c r="K60" s="148">
        <f>J60+1</f>
        <v>45074</v>
      </c>
      <c r="L60" s="148">
        <v>45068</v>
      </c>
      <c r="M60" s="148">
        <v>45070</v>
      </c>
      <c r="N60" s="130">
        <f t="shared" ref="N60:N61" si="94">IF(L60="",IF(M59="",O59+1,M59+1),L60)</f>
        <v>45068</v>
      </c>
      <c r="O60" s="130">
        <f t="shared" ref="O60" si="95">+N60+P60-1</f>
        <v>45069</v>
      </c>
      <c r="P60" s="121">
        <f t="shared" ref="P60:P61" si="96">IF(IF(J60="",0,IF(K60="",0,K60-J60))="",0,K60-J60+1)</f>
        <v>2</v>
      </c>
      <c r="Q60" s="384">
        <f t="shared" ref="Q60:Q61" ca="1" si="97">IF(L60="",0,IF(M60="",TODAY()-L60,M60-L60+1))</f>
        <v>3</v>
      </c>
      <c r="R60" s="383">
        <f t="shared" ref="R60:R61" ca="1" si="98">IF(Q60=0,0,P60-Q60)</f>
        <v>-1</v>
      </c>
    </row>
    <row r="61" spans="1:18" ht="18.75" customHeight="1">
      <c r="A61" s="248">
        <v>59</v>
      </c>
      <c r="B61" s="121" t="s">
        <v>250</v>
      </c>
      <c r="C61" s="121"/>
      <c r="D61" s="418" t="s">
        <v>1363</v>
      </c>
      <c r="E61" s="197" t="s">
        <v>157</v>
      </c>
      <c r="F61" s="429" t="s">
        <v>279</v>
      </c>
      <c r="G61" s="121"/>
      <c r="H61" s="121"/>
      <c r="I61" s="121"/>
      <c r="J61" s="148">
        <f>K60+1</f>
        <v>45075</v>
      </c>
      <c r="K61" s="148">
        <f>J61+2+1</f>
        <v>45078</v>
      </c>
      <c r="L61" s="148">
        <v>45078</v>
      </c>
      <c r="M61" s="148">
        <v>45083</v>
      </c>
      <c r="N61" s="130">
        <f t="shared" si="94"/>
        <v>45078</v>
      </c>
      <c r="O61" s="130">
        <f>+N61+P61-1</f>
        <v>45081</v>
      </c>
      <c r="P61" s="121">
        <f t="shared" si="96"/>
        <v>4</v>
      </c>
      <c r="Q61" s="384">
        <f t="shared" ca="1" si="97"/>
        <v>6</v>
      </c>
      <c r="R61" s="383">
        <f t="shared" ca="1" si="98"/>
        <v>-2</v>
      </c>
    </row>
    <row r="62" spans="1:18" ht="18.75" customHeight="1">
      <c r="A62" s="248">
        <v>60</v>
      </c>
      <c r="B62" s="121" t="s">
        <v>250</v>
      </c>
      <c r="C62" s="121"/>
      <c r="D62" s="418" t="s">
        <v>1364</v>
      </c>
      <c r="E62" s="197" t="s">
        <v>274</v>
      </c>
      <c r="F62" s="429" t="s">
        <v>270</v>
      </c>
      <c r="G62" s="121"/>
      <c r="H62" s="121"/>
      <c r="I62" s="121"/>
      <c r="J62" s="148">
        <f>K61+1</f>
        <v>45079</v>
      </c>
      <c r="K62" s="148">
        <f>J62+24</f>
        <v>45103</v>
      </c>
      <c r="L62" s="148">
        <v>45079</v>
      </c>
      <c r="M62" s="148">
        <v>45093</v>
      </c>
      <c r="N62" s="130">
        <f t="shared" ref="N62" si="99">IF(L62="",IF(M61="",O61+1,M61+1),L62)</f>
        <v>45079</v>
      </c>
      <c r="O62" s="130">
        <f t="shared" ref="O62" si="100">+N62+P62-1</f>
        <v>45103</v>
      </c>
      <c r="P62" s="121">
        <f t="shared" ref="P62" si="101">IF(IF(J62="",0,IF(K62="",0,K62-J62))="",0,K62-J62+1)</f>
        <v>25</v>
      </c>
      <c r="Q62" s="384">
        <f t="shared" ref="Q62" ca="1" si="102">IF(L62="",0,IF(M62="",TODAY()-L62,M62-L62+1))</f>
        <v>15</v>
      </c>
      <c r="R62" s="383">
        <f t="shared" ref="R62" ca="1" si="103">IF(Q62=0,0,P62-Q62)</f>
        <v>10</v>
      </c>
    </row>
    <row r="63" spans="1:18" ht="18.75" customHeight="1">
      <c r="A63" s="248">
        <v>61</v>
      </c>
      <c r="B63" s="360" t="s">
        <v>264</v>
      </c>
      <c r="C63" s="360"/>
      <c r="D63" s="279" t="s">
        <v>1026</v>
      </c>
      <c r="E63" s="218" t="s">
        <v>157</v>
      </c>
      <c r="F63" s="338" t="s">
        <v>279</v>
      </c>
      <c r="G63" s="121"/>
      <c r="H63" s="121"/>
      <c r="I63" s="121"/>
      <c r="J63" s="158">
        <v>45093</v>
      </c>
      <c r="K63" s="158">
        <v>45103</v>
      </c>
      <c r="L63" s="158">
        <v>45093</v>
      </c>
      <c r="M63" s="148">
        <f>L63+10</f>
        <v>45103</v>
      </c>
      <c r="N63" s="130">
        <f t="shared" ref="N63:N64" si="104">IF(L63="",IF(M62="",O62+1,M62+1),L63)</f>
        <v>45093</v>
      </c>
      <c r="O63" s="130">
        <f t="shared" ref="O63:O64" si="105">+N63+P63-1</f>
        <v>45103</v>
      </c>
      <c r="P63" s="121">
        <f t="shared" ref="P63:P64" si="106">IF(IF(J63="",0,IF(K63="",0,K63-J63))="",0,K63-J63+1)</f>
        <v>11</v>
      </c>
      <c r="Q63" s="384">
        <f t="shared" ref="Q63:Q64" ca="1" si="107">IF(L63="",0,IF(M63="",TODAY()-L63,M63-L63+1))</f>
        <v>11</v>
      </c>
      <c r="R63" s="383">
        <f t="shared" ref="R63:R64" ca="1" si="108">IF(Q63=0,0,P63-Q63)</f>
        <v>0</v>
      </c>
    </row>
    <row r="64" spans="1:18" ht="18.75" customHeight="1">
      <c r="A64" s="248">
        <v>62</v>
      </c>
      <c r="B64" s="360" t="s">
        <v>264</v>
      </c>
      <c r="C64" s="360"/>
      <c r="D64" s="279" t="s">
        <v>1365</v>
      </c>
      <c r="E64" s="218" t="s">
        <v>157</v>
      </c>
      <c r="F64" s="338" t="s">
        <v>279</v>
      </c>
      <c r="G64" s="121"/>
      <c r="H64" s="121"/>
      <c r="I64" s="121"/>
      <c r="J64" s="158">
        <v>45104</v>
      </c>
      <c r="K64" s="158">
        <v>45108</v>
      </c>
      <c r="L64" s="158">
        <v>45106</v>
      </c>
      <c r="M64" s="158">
        <v>45107</v>
      </c>
      <c r="N64" s="130">
        <f t="shared" si="104"/>
        <v>45106</v>
      </c>
      <c r="O64" s="130">
        <f t="shared" si="105"/>
        <v>45110</v>
      </c>
      <c r="P64" s="121">
        <f t="shared" si="106"/>
        <v>5</v>
      </c>
      <c r="Q64" s="384">
        <f t="shared" ca="1" si="107"/>
        <v>2</v>
      </c>
      <c r="R64" s="383">
        <f t="shared" ca="1" si="108"/>
        <v>3</v>
      </c>
    </row>
    <row r="65" spans="1:18" ht="18.75" customHeight="1">
      <c r="A65" s="248">
        <v>63</v>
      </c>
      <c r="B65" s="360" t="s">
        <v>264</v>
      </c>
      <c r="C65" s="360"/>
      <c r="D65" s="279" t="s">
        <v>1366</v>
      </c>
      <c r="E65" s="218" t="s">
        <v>1367</v>
      </c>
      <c r="F65" s="429" t="s">
        <v>270</v>
      </c>
      <c r="G65" s="121"/>
      <c r="H65" s="121"/>
      <c r="I65" s="121"/>
      <c r="J65" s="158">
        <v>45109</v>
      </c>
      <c r="K65" s="158">
        <v>45117</v>
      </c>
      <c r="L65" s="158">
        <v>45111</v>
      </c>
      <c r="M65" s="158">
        <v>45119</v>
      </c>
      <c r="N65" s="130">
        <f t="shared" ref="N65:N66" si="109">IF(L65="",IF(M64="",O64+1,M64+1),L65)</f>
        <v>45111</v>
      </c>
      <c r="O65" s="130">
        <f t="shared" ref="O65:O66" si="110">+N65+P65-1</f>
        <v>45119</v>
      </c>
      <c r="P65" s="121">
        <f t="shared" ref="P65:P66" si="111">IF(IF(J65="",0,IF(K65="",0,K65-J65))="",0,K65-J65+1)</f>
        <v>9</v>
      </c>
      <c r="Q65" s="384">
        <f t="shared" ref="Q65:Q66" ca="1" si="112">IF(L65="",0,IF(M65="",TODAY()-L65,M65-L65+1))</f>
        <v>9</v>
      </c>
      <c r="R65" s="383">
        <f t="shared" ref="R65:R66" ca="1" si="113">IF(Q65=0,0,P65-Q65)</f>
        <v>0</v>
      </c>
    </row>
    <row r="66" spans="1:18" ht="43.2">
      <c r="A66" s="248">
        <v>64</v>
      </c>
      <c r="B66" s="360" t="s">
        <v>264</v>
      </c>
      <c r="C66" s="360"/>
      <c r="D66" s="279" t="s">
        <v>1368</v>
      </c>
      <c r="E66" s="218" t="s">
        <v>274</v>
      </c>
      <c r="F66" s="429" t="s">
        <v>279</v>
      </c>
      <c r="G66" s="121"/>
      <c r="H66" s="121"/>
      <c r="I66" s="121"/>
      <c r="J66" s="430">
        <v>45118</v>
      </c>
      <c r="K66" s="430">
        <v>45161</v>
      </c>
      <c r="L66" s="430">
        <v>45119</v>
      </c>
      <c r="M66" s="430">
        <v>45161</v>
      </c>
      <c r="N66" s="130">
        <f t="shared" si="109"/>
        <v>45119</v>
      </c>
      <c r="O66" s="130">
        <f t="shared" si="110"/>
        <v>45162</v>
      </c>
      <c r="P66" s="121">
        <f t="shared" si="111"/>
        <v>44</v>
      </c>
      <c r="Q66" s="384">
        <f t="shared" ca="1" si="112"/>
        <v>43</v>
      </c>
      <c r="R66" s="383">
        <f t="shared" ca="1" si="113"/>
        <v>1</v>
      </c>
    </row>
    <row r="67" spans="1:18" ht="28.8">
      <c r="A67" s="248">
        <v>65</v>
      </c>
      <c r="B67" s="360" t="s">
        <v>264</v>
      </c>
      <c r="C67" s="360"/>
      <c r="D67" s="177" t="s">
        <v>1369</v>
      </c>
      <c r="E67" s="218" t="s">
        <v>246</v>
      </c>
      <c r="F67" s="429" t="s">
        <v>279</v>
      </c>
      <c r="G67" s="121"/>
      <c r="H67" s="121"/>
      <c r="I67" s="121"/>
      <c r="J67" s="430">
        <v>45162</v>
      </c>
      <c r="K67" s="430">
        <v>45165</v>
      </c>
      <c r="L67" s="430">
        <v>45168</v>
      </c>
      <c r="M67" s="430">
        <v>45171</v>
      </c>
      <c r="N67" s="130">
        <f t="shared" ref="N67" si="114">IF(L67="",IF(M66="",O66+1,M66+1),L67)</f>
        <v>45168</v>
      </c>
      <c r="O67" s="130">
        <f t="shared" ref="O67" si="115">+N67+P67-1</f>
        <v>45171</v>
      </c>
      <c r="P67" s="121">
        <f t="shared" ref="P67" si="116">IF(IF(J67="",0,IF(K67="",0,K67-J67))="",0,K67-J67+1)</f>
        <v>4</v>
      </c>
      <c r="Q67" s="384">
        <f t="shared" ref="Q67" ca="1" si="117">IF(L67="",0,IF(M67="",TODAY()-L67,M67-L67+1))</f>
        <v>4</v>
      </c>
      <c r="R67" s="383">
        <f t="shared" ref="R67" ca="1" si="118">IF(Q67=0,0,P67-Q67)</f>
        <v>0</v>
      </c>
    </row>
    <row r="68" spans="1:18" ht="14.4">
      <c r="A68" s="248">
        <v>66</v>
      </c>
      <c r="B68" s="360" t="s">
        <v>264</v>
      </c>
      <c r="C68" s="360"/>
      <c r="D68" s="177" t="s">
        <v>1370</v>
      </c>
      <c r="E68" s="218" t="s">
        <v>274</v>
      </c>
      <c r="F68" s="338" t="s">
        <v>279</v>
      </c>
      <c r="G68" s="121"/>
      <c r="H68" s="121"/>
      <c r="I68" s="121"/>
      <c r="J68" s="430">
        <v>45172</v>
      </c>
      <c r="K68" s="430">
        <v>45197</v>
      </c>
      <c r="L68" s="430">
        <v>45173</v>
      </c>
      <c r="M68" s="430">
        <v>45199</v>
      </c>
      <c r="N68" s="130">
        <f t="shared" ref="N68" si="119">IF(L68="",IF(M67="",O67+1,M67+1),L68)</f>
        <v>45173</v>
      </c>
      <c r="O68" s="130">
        <f t="shared" ref="O68" si="120">+N68+P68-1</f>
        <v>45198</v>
      </c>
      <c r="P68" s="121">
        <f t="shared" ref="P68" si="121">IF(IF(J68="",0,IF(K68="",0,K68-J68))="",0,K68-J68+1)</f>
        <v>26</v>
      </c>
      <c r="Q68" s="384">
        <f t="shared" ref="Q68" ca="1" si="122">IF(L68="",0,IF(M68="",TODAY()-L68,M68-L68+1))</f>
        <v>27</v>
      </c>
      <c r="R68" s="383">
        <f t="shared" ref="R68" ca="1" si="123">IF(Q68=0,0,P68-Q68)</f>
        <v>-1</v>
      </c>
    </row>
    <row r="69" spans="1:18" ht="14.4">
      <c r="A69" s="248">
        <v>67</v>
      </c>
      <c r="B69" s="326" t="s">
        <v>1371</v>
      </c>
      <c r="C69" s="326"/>
      <c r="D69" s="325" t="s">
        <v>1372</v>
      </c>
      <c r="E69" s="121" t="s">
        <v>246</v>
      </c>
      <c r="F69" s="338" t="s">
        <v>279</v>
      </c>
      <c r="G69" s="121"/>
      <c r="H69" s="121"/>
      <c r="I69" s="121"/>
      <c r="J69" s="344">
        <v>45211</v>
      </c>
      <c r="K69" s="344">
        <v>45215</v>
      </c>
      <c r="L69" s="344">
        <v>45213</v>
      </c>
      <c r="M69" s="344">
        <v>45236</v>
      </c>
      <c r="N69" s="130">
        <f t="shared" ref="N69:N73" si="124">IF(L69="",IF(M68="",O68+1,M68+1),L69)</f>
        <v>45213</v>
      </c>
      <c r="O69" s="130">
        <f t="shared" ref="O69:O73" si="125">+N69+P69-1</f>
        <v>45217</v>
      </c>
      <c r="P69" s="121">
        <f t="shared" ref="P69:P73" si="126">IF(IF(J69="",0,IF(K69="",0,K69-J69))="",0,K69-J69+1)</f>
        <v>5</v>
      </c>
      <c r="Q69" s="384">
        <f t="shared" ref="Q69:Q73" ca="1" si="127">IF(L69="",0,IF(M69="",TODAY()-L69,M69-L69+1))</f>
        <v>24</v>
      </c>
      <c r="R69" s="383">
        <f t="shared" ref="R69:R73" ca="1" si="128">IF(Q69=0,0,P69-Q69)</f>
        <v>-19</v>
      </c>
    </row>
    <row r="70" spans="1:18" ht="14.4">
      <c r="A70" s="248">
        <v>68</v>
      </c>
      <c r="B70" s="326" t="s">
        <v>1373</v>
      </c>
      <c r="C70" s="326"/>
      <c r="D70" s="325" t="s">
        <v>1374</v>
      </c>
      <c r="E70" s="121" t="s">
        <v>274</v>
      </c>
      <c r="F70" s="348" t="s">
        <v>276</v>
      </c>
      <c r="G70" s="121"/>
      <c r="H70" s="121"/>
      <c r="I70" s="121"/>
      <c r="J70" s="430">
        <v>45203</v>
      </c>
      <c r="K70" s="344"/>
      <c r="L70" s="430">
        <v>45203</v>
      </c>
      <c r="M70" s="430"/>
      <c r="N70" s="130"/>
      <c r="O70" s="130"/>
      <c r="P70" s="121"/>
      <c r="Q70" s="384"/>
      <c r="R70" s="383"/>
    </row>
    <row r="71" spans="1:18" ht="14.4">
      <c r="A71" s="248">
        <v>69</v>
      </c>
      <c r="B71" s="326" t="s">
        <v>265</v>
      </c>
      <c r="C71" s="326"/>
      <c r="D71" s="177" t="s">
        <v>1375</v>
      </c>
      <c r="E71" s="121" t="s">
        <v>157</v>
      </c>
      <c r="F71" s="429" t="s">
        <v>279</v>
      </c>
      <c r="G71" s="121"/>
      <c r="H71" s="121"/>
      <c r="I71" s="121"/>
      <c r="J71" s="335">
        <v>45295</v>
      </c>
      <c r="K71" s="335">
        <v>45297</v>
      </c>
      <c r="L71" s="335">
        <v>45295</v>
      </c>
      <c r="M71" s="335">
        <v>45299</v>
      </c>
      <c r="N71" s="130">
        <f t="shared" si="124"/>
        <v>45295</v>
      </c>
      <c r="O71" s="130">
        <f t="shared" si="125"/>
        <v>45297</v>
      </c>
      <c r="P71" s="121">
        <f t="shared" si="126"/>
        <v>3</v>
      </c>
      <c r="Q71" s="384">
        <f t="shared" ca="1" si="127"/>
        <v>5</v>
      </c>
      <c r="R71" s="383">
        <f t="shared" ca="1" si="128"/>
        <v>-2</v>
      </c>
    </row>
    <row r="72" spans="1:18" ht="14.4">
      <c r="A72" s="248">
        <v>70</v>
      </c>
      <c r="B72" s="326" t="s">
        <v>246</v>
      </c>
      <c r="C72" s="326"/>
      <c r="D72" s="177" t="s">
        <v>1086</v>
      </c>
      <c r="E72" s="352" t="s">
        <v>246</v>
      </c>
      <c r="F72" s="429" t="s">
        <v>270</v>
      </c>
      <c r="G72" s="121"/>
      <c r="H72" s="121"/>
      <c r="I72" s="121"/>
      <c r="J72" s="335">
        <v>45301</v>
      </c>
      <c r="K72" s="335">
        <v>45306</v>
      </c>
      <c r="L72" s="335">
        <v>45302</v>
      </c>
      <c r="M72" s="335">
        <v>45309</v>
      </c>
      <c r="N72" s="130">
        <f t="shared" si="124"/>
        <v>45302</v>
      </c>
      <c r="O72" s="130">
        <f t="shared" si="125"/>
        <v>45307</v>
      </c>
      <c r="P72" s="121">
        <f t="shared" si="126"/>
        <v>6</v>
      </c>
      <c r="Q72" s="384">
        <f t="shared" ca="1" si="127"/>
        <v>8</v>
      </c>
      <c r="R72" s="383">
        <f t="shared" ca="1" si="128"/>
        <v>-2</v>
      </c>
    </row>
    <row r="73" spans="1:18" ht="14.4">
      <c r="A73" s="248">
        <v>71</v>
      </c>
      <c r="B73" s="326" t="s">
        <v>231</v>
      </c>
      <c r="C73" s="326"/>
      <c r="D73" s="177" t="s">
        <v>1376</v>
      </c>
      <c r="E73" s="352" t="s">
        <v>171</v>
      </c>
      <c r="F73" s="429" t="s">
        <v>270</v>
      </c>
      <c r="G73" s="121"/>
      <c r="H73" s="121"/>
      <c r="I73" s="121"/>
      <c r="J73" s="335">
        <v>45309</v>
      </c>
      <c r="K73" s="335">
        <v>45309</v>
      </c>
      <c r="L73" s="335">
        <v>45309</v>
      </c>
      <c r="M73" s="335">
        <v>45309</v>
      </c>
      <c r="N73" s="130">
        <f t="shared" si="124"/>
        <v>45309</v>
      </c>
      <c r="O73" s="130">
        <f t="shared" si="125"/>
        <v>45309</v>
      </c>
      <c r="P73" s="121">
        <f t="shared" si="126"/>
        <v>1</v>
      </c>
      <c r="Q73" s="384">
        <f t="shared" ca="1" si="127"/>
        <v>1</v>
      </c>
      <c r="R73" s="383">
        <f t="shared" ca="1" si="128"/>
        <v>0</v>
      </c>
    </row>
    <row r="74" spans="1:18" ht="14.4">
      <c r="A74" s="248">
        <v>72</v>
      </c>
      <c r="B74" s="326" t="s">
        <v>264</v>
      </c>
      <c r="C74" s="326"/>
      <c r="D74" s="177" t="s">
        <v>1377</v>
      </c>
      <c r="E74" s="352" t="s">
        <v>157</v>
      </c>
      <c r="F74" s="429" t="s">
        <v>279</v>
      </c>
      <c r="G74" s="121"/>
      <c r="H74" s="121"/>
      <c r="I74" s="121"/>
      <c r="J74" s="601">
        <v>45341</v>
      </c>
      <c r="K74" s="601">
        <v>45341</v>
      </c>
      <c r="L74" s="601">
        <v>45341</v>
      </c>
      <c r="M74" s="335">
        <v>45341</v>
      </c>
      <c r="N74" s="130">
        <f t="shared" ref="N74:N81" si="129">IF(L74="",IF(M73="",O73+1,M73+1),L74)</f>
        <v>45341</v>
      </c>
      <c r="O74" s="130">
        <f t="shared" ref="O74:O81" si="130">+N74+P74-1</f>
        <v>45341</v>
      </c>
      <c r="P74" s="121">
        <f t="shared" ref="P74:P81" si="131">IF(IF(J74="",0,IF(K74="",0,K74-J74))="",0,K74-J74+1)</f>
        <v>1</v>
      </c>
      <c r="Q74" s="384">
        <f t="shared" ref="Q74:Q81" ca="1" si="132">IF(L74="",0,IF(M74="",TODAY()-L74,M74-L74+1))</f>
        <v>1</v>
      </c>
      <c r="R74" s="383">
        <f t="shared" ref="R74:R81" ca="1" si="133">IF(Q74=0,0,P74-Q74)</f>
        <v>0</v>
      </c>
    </row>
    <row r="75" spans="1:18" ht="14.4">
      <c r="A75" s="248">
        <v>73</v>
      </c>
      <c r="B75" s="326" t="s">
        <v>264</v>
      </c>
      <c r="C75" s="326"/>
      <c r="D75" s="177" t="s">
        <v>1378</v>
      </c>
      <c r="E75" s="121" t="s">
        <v>274</v>
      </c>
      <c r="F75" s="347" t="s">
        <v>178</v>
      </c>
      <c r="G75" s="121"/>
      <c r="H75" s="121"/>
      <c r="I75" s="121"/>
      <c r="J75" s="335">
        <v>45349</v>
      </c>
      <c r="K75" s="335">
        <v>45352</v>
      </c>
      <c r="L75" s="335">
        <v>45350</v>
      </c>
      <c r="M75" s="335">
        <v>45358</v>
      </c>
      <c r="N75" s="130">
        <f t="shared" si="129"/>
        <v>45350</v>
      </c>
      <c r="O75" s="130">
        <f t="shared" si="130"/>
        <v>45353</v>
      </c>
      <c r="P75" s="121">
        <f t="shared" si="131"/>
        <v>4</v>
      </c>
      <c r="Q75" s="384">
        <f t="shared" ca="1" si="132"/>
        <v>9</v>
      </c>
      <c r="R75" s="383">
        <f t="shared" ca="1" si="133"/>
        <v>-5</v>
      </c>
    </row>
    <row r="76" spans="1:18" ht="14.4">
      <c r="A76" s="248">
        <v>74</v>
      </c>
      <c r="B76" s="326" t="s">
        <v>264</v>
      </c>
      <c r="C76" s="326"/>
      <c r="D76" s="177" t="s">
        <v>1379</v>
      </c>
      <c r="F76" s="347" t="s">
        <v>178</v>
      </c>
      <c r="G76" s="121"/>
      <c r="H76" s="121"/>
      <c r="I76" s="121"/>
      <c r="J76" s="335">
        <v>45358</v>
      </c>
      <c r="K76" s="335">
        <v>45360</v>
      </c>
      <c r="L76" s="335">
        <v>45358</v>
      </c>
      <c r="M76" s="335">
        <v>45364</v>
      </c>
      <c r="N76" s="130">
        <f t="shared" si="129"/>
        <v>45358</v>
      </c>
      <c r="O76" s="130">
        <f t="shared" si="130"/>
        <v>45360</v>
      </c>
      <c r="P76" s="121">
        <f t="shared" si="131"/>
        <v>3</v>
      </c>
      <c r="Q76" s="384">
        <f t="shared" ca="1" si="132"/>
        <v>7</v>
      </c>
      <c r="R76" s="383">
        <f t="shared" ca="1" si="133"/>
        <v>-4</v>
      </c>
    </row>
    <row r="77" spans="1:18" ht="14.4">
      <c r="A77" s="248">
        <v>75</v>
      </c>
      <c r="B77" s="326" t="s">
        <v>1373</v>
      </c>
      <c r="C77" s="326"/>
      <c r="D77" s="602" t="s">
        <v>1380</v>
      </c>
      <c r="E77" s="352" t="s">
        <v>157</v>
      </c>
      <c r="F77" s="429" t="s">
        <v>279</v>
      </c>
      <c r="G77" s="121"/>
      <c r="H77" s="121"/>
      <c r="I77" s="121"/>
      <c r="J77" s="335">
        <v>45364</v>
      </c>
      <c r="K77" s="335">
        <v>45364</v>
      </c>
      <c r="L77" s="335">
        <v>45364</v>
      </c>
      <c r="M77" s="335">
        <v>45365</v>
      </c>
      <c r="N77" s="130">
        <f t="shared" si="129"/>
        <v>45364</v>
      </c>
      <c r="O77" s="130">
        <f t="shared" si="130"/>
        <v>45364</v>
      </c>
      <c r="P77" s="121">
        <f t="shared" si="131"/>
        <v>1</v>
      </c>
      <c r="Q77" s="384">
        <f t="shared" ca="1" si="132"/>
        <v>2</v>
      </c>
      <c r="R77" s="383">
        <f t="shared" ca="1" si="133"/>
        <v>-1</v>
      </c>
    </row>
    <row r="78" spans="1:18" ht="28.8">
      <c r="A78" s="248">
        <v>76</v>
      </c>
      <c r="B78" s="326" t="s">
        <v>1373</v>
      </c>
      <c r="C78" s="326"/>
      <c r="D78" s="177" t="s">
        <v>1381</v>
      </c>
      <c r="E78" s="121" t="s">
        <v>274</v>
      </c>
      <c r="F78" s="429" t="s">
        <v>270</v>
      </c>
      <c r="G78" s="121"/>
      <c r="H78" s="121"/>
      <c r="I78" s="121"/>
      <c r="J78" s="335">
        <v>45365</v>
      </c>
      <c r="K78" s="335">
        <v>45365</v>
      </c>
      <c r="L78" s="335">
        <v>45365</v>
      </c>
      <c r="M78" s="335">
        <v>45369</v>
      </c>
      <c r="N78" s="130">
        <f t="shared" si="129"/>
        <v>45365</v>
      </c>
      <c r="O78" s="130">
        <f t="shared" si="130"/>
        <v>45365</v>
      </c>
      <c r="P78" s="121">
        <f t="shared" si="131"/>
        <v>1</v>
      </c>
      <c r="Q78" s="384">
        <f t="shared" ca="1" si="132"/>
        <v>5</v>
      </c>
      <c r="R78" s="383">
        <f t="shared" ca="1" si="133"/>
        <v>-4</v>
      </c>
    </row>
    <row r="79" spans="1:18" ht="14.4">
      <c r="A79" s="248">
        <v>77</v>
      </c>
      <c r="B79" s="326" t="s">
        <v>411</v>
      </c>
      <c r="C79" s="326"/>
      <c r="D79" s="177" t="s">
        <v>1382</v>
      </c>
      <c r="F79" s="429" t="s">
        <v>270</v>
      </c>
      <c r="G79" s="121"/>
      <c r="H79" s="121"/>
      <c r="I79" s="121"/>
      <c r="J79" s="335">
        <v>45366</v>
      </c>
      <c r="K79" s="335">
        <v>45367</v>
      </c>
      <c r="L79" s="335">
        <v>45366</v>
      </c>
      <c r="M79" s="335">
        <v>45369</v>
      </c>
      <c r="N79" s="130">
        <f t="shared" si="129"/>
        <v>45366</v>
      </c>
      <c r="O79" s="130">
        <f t="shared" si="130"/>
        <v>45367</v>
      </c>
      <c r="P79" s="121">
        <f t="shared" si="131"/>
        <v>2</v>
      </c>
      <c r="Q79" s="384">
        <f t="shared" ca="1" si="132"/>
        <v>4</v>
      </c>
      <c r="R79" s="383">
        <f t="shared" ca="1" si="133"/>
        <v>-2</v>
      </c>
    </row>
    <row r="80" spans="1:18" ht="14.4">
      <c r="A80" s="248">
        <v>78</v>
      </c>
      <c r="B80" s="326" t="s">
        <v>264</v>
      </c>
      <c r="C80" s="326"/>
      <c r="D80" s="177" t="s">
        <v>1383</v>
      </c>
      <c r="E80" s="121" t="s">
        <v>274</v>
      </c>
      <c r="F80" s="429" t="s">
        <v>279</v>
      </c>
      <c r="G80" s="121"/>
      <c r="H80" s="121"/>
      <c r="I80" s="121"/>
      <c r="J80" s="335">
        <v>45370</v>
      </c>
      <c r="K80" s="335">
        <v>45371</v>
      </c>
      <c r="L80" s="335">
        <v>45370</v>
      </c>
      <c r="M80" s="335">
        <v>45372</v>
      </c>
      <c r="N80" s="130">
        <f t="shared" si="129"/>
        <v>45370</v>
      </c>
      <c r="O80" s="130">
        <f t="shared" si="130"/>
        <v>45371</v>
      </c>
      <c r="P80" s="121">
        <f t="shared" si="131"/>
        <v>2</v>
      </c>
      <c r="Q80" s="384">
        <f t="shared" ca="1" si="132"/>
        <v>3</v>
      </c>
      <c r="R80" s="383">
        <f t="shared" ca="1" si="133"/>
        <v>-1</v>
      </c>
    </row>
    <row r="81" spans="1:24" ht="14.4">
      <c r="A81" s="248">
        <v>79</v>
      </c>
      <c r="B81" s="326" t="s">
        <v>1373</v>
      </c>
      <c r="C81" s="326"/>
      <c r="D81" s="177" t="s">
        <v>1384</v>
      </c>
      <c r="E81" s="352" t="s">
        <v>171</v>
      </c>
      <c r="F81" s="429" t="s">
        <v>270</v>
      </c>
      <c r="G81" s="121"/>
      <c r="H81" s="121"/>
      <c r="I81" s="121"/>
      <c r="J81" s="335">
        <v>45372</v>
      </c>
      <c r="K81" s="335">
        <v>45373</v>
      </c>
      <c r="L81" s="335">
        <v>45372</v>
      </c>
      <c r="M81" s="335">
        <v>45374</v>
      </c>
      <c r="N81" s="130">
        <f t="shared" si="129"/>
        <v>45372</v>
      </c>
      <c r="O81" s="130">
        <f t="shared" si="130"/>
        <v>45373</v>
      </c>
      <c r="P81" s="121">
        <f t="shared" si="131"/>
        <v>2</v>
      </c>
      <c r="Q81" s="384">
        <f t="shared" ca="1" si="132"/>
        <v>3</v>
      </c>
      <c r="R81" s="383">
        <f t="shared" ca="1" si="133"/>
        <v>-1</v>
      </c>
    </row>
    <row r="82" spans="1:24" ht="28.8">
      <c r="A82" s="248">
        <v>80</v>
      </c>
      <c r="B82" s="326"/>
      <c r="C82" s="326"/>
      <c r="D82" s="177" t="s">
        <v>1385</v>
      </c>
      <c r="E82" s="352" t="s">
        <v>171</v>
      </c>
      <c r="F82" s="429" t="s">
        <v>270</v>
      </c>
      <c r="G82" s="121"/>
      <c r="H82" s="121"/>
      <c r="I82" s="121"/>
      <c r="J82" s="430">
        <v>45383</v>
      </c>
      <c r="K82" s="335">
        <v>45385</v>
      </c>
      <c r="L82" s="430">
        <v>45383</v>
      </c>
      <c r="M82" s="335">
        <v>45387</v>
      </c>
      <c r="N82" s="130">
        <f t="shared" ref="N82:N89" si="134">IF(L82="",IF(M81="",O81+1,M81+1),L82)</f>
        <v>45383</v>
      </c>
      <c r="O82" s="130">
        <f t="shared" ref="O82:O89" si="135">+N82+P82-1</f>
        <v>45385</v>
      </c>
      <c r="P82" s="121">
        <f t="shared" ref="P82:P89" si="136">IF(IF(J82="",0,IF(K82="",0,K82-J82))="",0,K82-J82+1)</f>
        <v>3</v>
      </c>
      <c r="Q82" s="384">
        <f t="shared" ref="Q82:Q89" ca="1" si="137">IF(L82="",0,IF(M82="",TODAY()-L82,M82-L82+1))</f>
        <v>5</v>
      </c>
      <c r="R82" s="383">
        <f t="shared" ref="R82:R89" ca="1" si="138">IF(Q82=0,0,P82-Q82)</f>
        <v>-2</v>
      </c>
    </row>
    <row r="83" spans="1:24" ht="28.8">
      <c r="A83" s="248">
        <v>81</v>
      </c>
      <c r="B83" s="326" t="s">
        <v>264</v>
      </c>
      <c r="C83" s="177" t="s">
        <v>1386</v>
      </c>
      <c r="D83" s="177" t="s">
        <v>1387</v>
      </c>
      <c r="E83" s="121" t="s">
        <v>274</v>
      </c>
      <c r="F83" s="505" t="s">
        <v>288</v>
      </c>
      <c r="G83" s="121"/>
      <c r="H83" s="121"/>
      <c r="I83" s="121"/>
      <c r="J83" s="430">
        <v>45388</v>
      </c>
      <c r="K83" s="335">
        <v>45395</v>
      </c>
      <c r="L83" s="430">
        <v>45388</v>
      </c>
      <c r="M83" s="335">
        <v>45398</v>
      </c>
      <c r="N83" s="130">
        <f t="shared" si="134"/>
        <v>45388</v>
      </c>
      <c r="O83" s="130">
        <f t="shared" si="135"/>
        <v>45395</v>
      </c>
      <c r="P83" s="121">
        <f t="shared" si="136"/>
        <v>8</v>
      </c>
      <c r="Q83" s="384">
        <f t="shared" ca="1" si="137"/>
        <v>11</v>
      </c>
      <c r="R83" s="383">
        <f t="shared" ca="1" si="138"/>
        <v>-3</v>
      </c>
    </row>
    <row r="84" spans="1:24" ht="14.4">
      <c r="A84" s="248">
        <v>82</v>
      </c>
      <c r="B84" s="121" t="s">
        <v>1097</v>
      </c>
      <c r="C84" s="177"/>
      <c r="D84" s="177" t="s">
        <v>1388</v>
      </c>
      <c r="E84" s="352" t="s">
        <v>171</v>
      </c>
      <c r="F84" s="429" t="s">
        <v>270</v>
      </c>
      <c r="G84" s="121"/>
      <c r="H84" s="121"/>
      <c r="I84" s="121"/>
      <c r="J84" s="335">
        <v>45399</v>
      </c>
      <c r="K84" s="335">
        <v>45401</v>
      </c>
      <c r="L84" s="430">
        <v>45399</v>
      </c>
      <c r="M84" s="335">
        <v>45404</v>
      </c>
      <c r="N84" s="130">
        <f t="shared" si="134"/>
        <v>45399</v>
      </c>
      <c r="O84" s="130">
        <f t="shared" si="135"/>
        <v>45401</v>
      </c>
      <c r="P84" s="121">
        <f t="shared" si="136"/>
        <v>3</v>
      </c>
      <c r="Q84" s="384">
        <f t="shared" ca="1" si="137"/>
        <v>6</v>
      </c>
      <c r="R84" s="383">
        <f t="shared" ca="1" si="138"/>
        <v>-3</v>
      </c>
    </row>
    <row r="85" spans="1:24" ht="14.4">
      <c r="A85" s="248">
        <v>83</v>
      </c>
      <c r="B85" s="769" t="s">
        <v>264</v>
      </c>
      <c r="C85" s="286"/>
      <c r="D85" s="286" t="s">
        <v>1389</v>
      </c>
      <c r="E85" s="131" t="s">
        <v>274</v>
      </c>
      <c r="F85" s="518" t="s">
        <v>270</v>
      </c>
      <c r="G85" s="131"/>
      <c r="H85" s="131"/>
      <c r="I85" s="131"/>
      <c r="J85" s="466">
        <v>45404</v>
      </c>
      <c r="K85" s="466">
        <v>45405</v>
      </c>
      <c r="L85" s="466">
        <v>45404</v>
      </c>
      <c r="M85" s="466">
        <v>45406</v>
      </c>
      <c r="N85" s="163">
        <f t="shared" si="134"/>
        <v>45404</v>
      </c>
      <c r="O85" s="163">
        <f t="shared" si="135"/>
        <v>45405</v>
      </c>
      <c r="P85" s="131">
        <f t="shared" si="136"/>
        <v>2</v>
      </c>
      <c r="Q85" s="714">
        <f t="shared" ca="1" si="137"/>
        <v>3</v>
      </c>
      <c r="R85" s="715">
        <f t="shared" ca="1" si="138"/>
        <v>-1</v>
      </c>
    </row>
    <row r="86" spans="1:24" ht="14.4">
      <c r="A86" s="290">
        <v>84</v>
      </c>
      <c r="B86" s="121" t="s">
        <v>224</v>
      </c>
      <c r="C86" s="177"/>
      <c r="D86" s="174" t="s">
        <v>1390</v>
      </c>
      <c r="E86" s="352" t="s">
        <v>171</v>
      </c>
      <c r="F86" s="429" t="s">
        <v>270</v>
      </c>
      <c r="G86" s="121"/>
      <c r="H86" s="121"/>
      <c r="I86" s="121"/>
      <c r="J86" s="335">
        <v>45406</v>
      </c>
      <c r="K86" s="335">
        <v>45409</v>
      </c>
      <c r="L86" s="335">
        <v>45407</v>
      </c>
      <c r="M86" s="335">
        <v>45411</v>
      </c>
      <c r="N86" s="130">
        <f t="shared" si="134"/>
        <v>45407</v>
      </c>
      <c r="O86" s="130">
        <f t="shared" si="135"/>
        <v>45410</v>
      </c>
      <c r="P86" s="121">
        <f t="shared" si="136"/>
        <v>4</v>
      </c>
      <c r="Q86" s="384">
        <f t="shared" ca="1" si="137"/>
        <v>5</v>
      </c>
      <c r="R86" s="383">
        <f t="shared" ca="1" si="138"/>
        <v>-1</v>
      </c>
      <c r="S86" s="190"/>
    </row>
    <row r="87" spans="1:24" ht="14.4">
      <c r="A87" s="290">
        <v>85</v>
      </c>
      <c r="C87" s="177"/>
      <c r="D87" s="174" t="s">
        <v>1391</v>
      </c>
      <c r="E87" s="121" t="s">
        <v>274</v>
      </c>
      <c r="F87" s="429" t="s">
        <v>279</v>
      </c>
      <c r="G87" s="121"/>
      <c r="H87" s="121"/>
      <c r="I87" s="121"/>
      <c r="J87" s="335">
        <v>45407</v>
      </c>
      <c r="K87" s="335">
        <v>45411</v>
      </c>
      <c r="L87" s="335">
        <v>45407</v>
      </c>
      <c r="M87" s="335">
        <v>45413</v>
      </c>
      <c r="N87" s="130">
        <f t="shared" si="134"/>
        <v>45407</v>
      </c>
      <c r="O87" s="130">
        <f t="shared" si="135"/>
        <v>45411</v>
      </c>
      <c r="P87" s="121">
        <f t="shared" si="136"/>
        <v>5</v>
      </c>
      <c r="Q87" s="384">
        <f t="shared" ca="1" si="137"/>
        <v>7</v>
      </c>
      <c r="R87" s="383">
        <f t="shared" ca="1" si="138"/>
        <v>-2</v>
      </c>
      <c r="S87" s="768"/>
      <c r="T87" s="137"/>
      <c r="U87" s="137"/>
      <c r="V87" s="137"/>
      <c r="W87" s="137"/>
    </row>
    <row r="88" spans="1:24" ht="14.4">
      <c r="A88" s="290">
        <v>86</v>
      </c>
      <c r="B88" s="174" t="s">
        <v>1311</v>
      </c>
      <c r="C88" s="177"/>
      <c r="D88" s="177" t="s">
        <v>1392</v>
      </c>
      <c r="E88" s="121" t="s">
        <v>274</v>
      </c>
      <c r="F88" s="429" t="s">
        <v>279</v>
      </c>
      <c r="G88" s="121"/>
      <c r="H88" s="121"/>
      <c r="I88" s="121"/>
      <c r="J88" s="335">
        <v>45414</v>
      </c>
      <c r="K88" s="335">
        <v>45420</v>
      </c>
      <c r="L88" s="335">
        <v>45416</v>
      </c>
      <c r="M88" s="335">
        <v>45421</v>
      </c>
      <c r="N88" s="130">
        <f t="shared" si="134"/>
        <v>45416</v>
      </c>
      <c r="O88" s="130">
        <f t="shared" si="135"/>
        <v>45422</v>
      </c>
      <c r="P88" s="121">
        <f t="shared" si="136"/>
        <v>7</v>
      </c>
      <c r="Q88" s="384">
        <f t="shared" ca="1" si="137"/>
        <v>6</v>
      </c>
      <c r="R88" s="383">
        <f t="shared" ca="1" si="138"/>
        <v>1</v>
      </c>
      <c r="S88" s="190"/>
      <c r="X88" s="190"/>
    </row>
    <row r="89" spans="1:24" ht="14.4">
      <c r="A89" s="290">
        <v>87</v>
      </c>
      <c r="B89" s="174" t="s">
        <v>245</v>
      </c>
      <c r="C89" s="177"/>
      <c r="D89" s="174" t="s">
        <v>1393</v>
      </c>
      <c r="E89" s="121" t="s">
        <v>274</v>
      </c>
      <c r="F89" s="429" t="s">
        <v>270</v>
      </c>
      <c r="G89" s="121"/>
      <c r="H89" s="121"/>
      <c r="I89" s="121"/>
      <c r="J89" s="335">
        <v>45428</v>
      </c>
      <c r="K89" s="335">
        <v>45428</v>
      </c>
      <c r="L89" s="335">
        <v>45428</v>
      </c>
      <c r="M89" s="335">
        <v>45429</v>
      </c>
      <c r="N89" s="130">
        <f t="shared" si="134"/>
        <v>45428</v>
      </c>
      <c r="O89" s="130">
        <f t="shared" si="135"/>
        <v>45428</v>
      </c>
      <c r="P89" s="121">
        <f t="shared" si="136"/>
        <v>1</v>
      </c>
      <c r="Q89" s="384">
        <f t="shared" ca="1" si="137"/>
        <v>2</v>
      </c>
      <c r="R89" s="383">
        <f t="shared" ca="1" si="138"/>
        <v>-1</v>
      </c>
      <c r="S89" s="190"/>
      <c r="X89" s="190"/>
    </row>
    <row r="90" spans="1:24" ht="28.8">
      <c r="A90" s="290">
        <v>88</v>
      </c>
      <c r="B90" s="218" t="s">
        <v>251</v>
      </c>
      <c r="C90" s="177"/>
      <c r="D90" s="177" t="s">
        <v>1394</v>
      </c>
      <c r="E90" s="197" t="s">
        <v>246</v>
      </c>
      <c r="F90" s="429" t="s">
        <v>270</v>
      </c>
      <c r="G90" s="121"/>
      <c r="H90" s="121"/>
      <c r="I90" s="121"/>
      <c r="J90" s="335">
        <v>45429</v>
      </c>
      <c r="K90" s="335">
        <v>45430</v>
      </c>
      <c r="L90" s="335">
        <v>45429</v>
      </c>
      <c r="M90" s="335">
        <v>45430</v>
      </c>
      <c r="N90" s="130">
        <f t="shared" ref="N90:N91" si="139">IF(L90="",IF(M89="",O89+1,M89+1),L90)</f>
        <v>45429</v>
      </c>
      <c r="O90" s="130">
        <f t="shared" ref="O90:O91" si="140">+N90+P90-1</f>
        <v>45430</v>
      </c>
      <c r="P90" s="121">
        <f t="shared" ref="P90:P91" si="141">IF(IF(J90="",0,IF(K90="",0,K90-J90))="",0,K90-J90+1)</f>
        <v>2</v>
      </c>
      <c r="Q90" s="384">
        <f t="shared" ref="Q90:Q91" ca="1" si="142">IF(L90="",0,IF(M90="",TODAY()-L90,M90-L90+1))</f>
        <v>2</v>
      </c>
      <c r="R90" s="383">
        <f t="shared" ref="R90:R91" ca="1" si="143">IF(Q90=0,0,P90-Q90)</f>
        <v>0</v>
      </c>
      <c r="S90" s="190"/>
      <c r="X90" s="190"/>
    </row>
    <row r="91" spans="1:24" ht="14.4">
      <c r="A91" s="290">
        <v>89</v>
      </c>
      <c r="B91" s="218" t="s">
        <v>251</v>
      </c>
      <c r="C91" s="177"/>
      <c r="D91" s="174" t="s">
        <v>1395</v>
      </c>
      <c r="E91" s="197" t="s">
        <v>246</v>
      </c>
      <c r="F91" s="429" t="s">
        <v>270</v>
      </c>
      <c r="G91" s="121"/>
      <c r="H91" s="121"/>
      <c r="I91" s="121"/>
      <c r="J91" s="335">
        <v>45432</v>
      </c>
      <c r="K91" s="335">
        <v>45433</v>
      </c>
      <c r="L91" s="335">
        <v>45432</v>
      </c>
      <c r="M91" s="335">
        <v>45434</v>
      </c>
      <c r="N91" s="130">
        <f t="shared" si="139"/>
        <v>45432</v>
      </c>
      <c r="O91" s="130">
        <f t="shared" si="140"/>
        <v>45433</v>
      </c>
      <c r="P91" s="121">
        <f t="shared" si="141"/>
        <v>2</v>
      </c>
      <c r="Q91" s="384">
        <f t="shared" ca="1" si="142"/>
        <v>3</v>
      </c>
      <c r="R91" s="383">
        <f t="shared" ca="1" si="143"/>
        <v>-1</v>
      </c>
      <c r="S91" s="190"/>
      <c r="X91" s="190"/>
    </row>
    <row r="92" spans="1:24" ht="14.4">
      <c r="A92" s="290">
        <v>90</v>
      </c>
      <c r="B92" s="218" t="s">
        <v>251</v>
      </c>
      <c r="C92" s="177"/>
      <c r="D92" s="174" t="s">
        <v>1396</v>
      </c>
      <c r="E92" s="197" t="s">
        <v>246</v>
      </c>
      <c r="F92" s="429" t="s">
        <v>270</v>
      </c>
      <c r="G92" s="121"/>
      <c r="H92" s="121"/>
      <c r="I92" s="121"/>
      <c r="J92" s="335">
        <v>45435</v>
      </c>
      <c r="K92" s="335">
        <v>45437</v>
      </c>
      <c r="L92" s="335">
        <v>45435</v>
      </c>
      <c r="M92" s="335">
        <v>45439</v>
      </c>
      <c r="N92" s="130"/>
      <c r="O92" s="130"/>
      <c r="P92" s="121"/>
      <c r="Q92" s="384"/>
      <c r="R92" s="383"/>
      <c r="S92" s="190"/>
      <c r="X92" s="190"/>
    </row>
    <row r="93" spans="1:24" ht="14.4">
      <c r="A93" s="290">
        <v>91</v>
      </c>
      <c r="B93" s="218" t="s">
        <v>251</v>
      </c>
      <c r="C93" s="177"/>
      <c r="D93" s="174" t="s">
        <v>1397</v>
      </c>
      <c r="E93" s="197" t="s">
        <v>246</v>
      </c>
      <c r="F93" s="429" t="s">
        <v>270</v>
      </c>
      <c r="G93" s="121"/>
      <c r="H93" s="121"/>
      <c r="I93" s="121"/>
      <c r="J93" s="335">
        <v>45439</v>
      </c>
      <c r="K93" s="335">
        <v>45440</v>
      </c>
      <c r="L93" s="335">
        <v>45439</v>
      </c>
      <c r="M93" s="335">
        <v>45441</v>
      </c>
      <c r="N93" s="130"/>
      <c r="O93" s="130"/>
      <c r="P93" s="121"/>
      <c r="Q93" s="384"/>
      <c r="R93" s="383"/>
      <c r="S93" s="190"/>
      <c r="X93" s="190"/>
    </row>
    <row r="94" spans="1:24" ht="14.4">
      <c r="A94" s="290">
        <v>92</v>
      </c>
      <c r="B94" s="218" t="s">
        <v>251</v>
      </c>
      <c r="C94" s="177"/>
      <c r="D94" s="174" t="s">
        <v>1398</v>
      </c>
      <c r="E94" s="197" t="s">
        <v>246</v>
      </c>
      <c r="F94" s="429" t="s">
        <v>270</v>
      </c>
      <c r="G94" s="121"/>
      <c r="H94" s="121"/>
      <c r="I94" s="121"/>
      <c r="J94" s="335">
        <v>45441</v>
      </c>
      <c r="K94" s="335">
        <v>45442</v>
      </c>
      <c r="L94" s="335">
        <v>45441</v>
      </c>
      <c r="M94" s="335">
        <v>45442</v>
      </c>
      <c r="N94" s="130"/>
      <c r="O94" s="130"/>
      <c r="P94" s="121"/>
      <c r="Q94" s="384"/>
      <c r="R94" s="383"/>
      <c r="S94" s="190"/>
      <c r="X94" s="190"/>
    </row>
    <row r="95" spans="1:24" ht="14.4">
      <c r="A95" s="290">
        <v>93</v>
      </c>
      <c r="B95" s="218" t="s">
        <v>251</v>
      </c>
      <c r="C95" s="177"/>
      <c r="D95" s="174" t="s">
        <v>173</v>
      </c>
      <c r="E95" s="197" t="s">
        <v>246</v>
      </c>
      <c r="F95" s="348" t="s">
        <v>276</v>
      </c>
      <c r="G95" s="121"/>
      <c r="H95" s="121"/>
      <c r="I95" s="121"/>
      <c r="J95" s="335">
        <v>45443</v>
      </c>
      <c r="K95" s="335">
        <v>45444</v>
      </c>
      <c r="L95" s="335">
        <v>45443</v>
      </c>
      <c r="M95" s="335"/>
      <c r="N95" s="130"/>
      <c r="O95" s="130"/>
      <c r="P95" s="121"/>
      <c r="Q95" s="384"/>
      <c r="R95" s="383"/>
      <c r="S95" s="190"/>
      <c r="X95" s="190"/>
    </row>
    <row r="96" spans="1:24" ht="14.4">
      <c r="A96" s="173"/>
      <c r="B96" s="174"/>
      <c r="C96" s="177"/>
      <c r="D96" s="174" t="s">
        <v>1399</v>
      </c>
      <c r="E96" s="197" t="s">
        <v>246</v>
      </c>
      <c r="F96" s="218" t="s">
        <v>291</v>
      </c>
      <c r="G96" s="121"/>
      <c r="H96" s="121"/>
      <c r="I96" s="121"/>
      <c r="J96" s="335"/>
      <c r="K96" s="335"/>
      <c r="L96" s="335"/>
      <c r="M96" s="335"/>
      <c r="N96" s="130"/>
      <c r="O96" s="130"/>
      <c r="P96" s="121"/>
      <c r="Q96" s="384"/>
      <c r="R96" s="383"/>
      <c r="S96" s="190"/>
      <c r="X96" s="190"/>
    </row>
    <row r="97" spans="1:24" ht="14.4">
      <c r="A97" s="290"/>
      <c r="B97" s="360" t="s">
        <v>264</v>
      </c>
      <c r="C97" s="360"/>
      <c r="D97" s="177" t="s">
        <v>1400</v>
      </c>
      <c r="E97" s="218" t="s">
        <v>274</v>
      </c>
      <c r="F97" s="218" t="s">
        <v>291</v>
      </c>
      <c r="G97" s="121"/>
      <c r="H97" s="121"/>
      <c r="I97" s="121"/>
      <c r="K97" s="430"/>
      <c r="L97" s="430"/>
      <c r="M97" s="430"/>
      <c r="N97" s="130"/>
      <c r="O97" s="130"/>
      <c r="P97" s="121"/>
      <c r="Q97" s="384"/>
      <c r="R97" s="383"/>
      <c r="S97" s="190"/>
      <c r="X97" s="190"/>
    </row>
    <row r="98" spans="1:24" ht="18.75" customHeight="1">
      <c r="A98" s="290"/>
      <c r="B98" s="360" t="s">
        <v>264</v>
      </c>
      <c r="C98" s="360"/>
      <c r="D98" s="431" t="s">
        <v>1401</v>
      </c>
      <c r="E98" s="218" t="s">
        <v>274</v>
      </c>
      <c r="F98" s="341" t="s">
        <v>291</v>
      </c>
      <c r="G98" s="121"/>
      <c r="H98" s="121"/>
      <c r="I98" s="121"/>
      <c r="J98" s="148"/>
      <c r="K98" s="148"/>
      <c r="L98" s="123"/>
      <c r="M98" s="360"/>
      <c r="N98" s="130"/>
      <c r="O98" s="130"/>
      <c r="P98" s="121"/>
      <c r="Q98" s="384"/>
      <c r="R98" s="383"/>
      <c r="S98" s="190"/>
      <c r="X98" s="190"/>
    </row>
    <row r="99" spans="1:24" ht="18.75" customHeight="1">
      <c r="A99" s="290"/>
      <c r="B99" s="360" t="s">
        <v>264</v>
      </c>
      <c r="C99" s="360"/>
      <c r="D99" s="431" t="s">
        <v>1402</v>
      </c>
      <c r="E99" s="218" t="s">
        <v>157</v>
      </c>
      <c r="F99" s="341" t="s">
        <v>291</v>
      </c>
      <c r="G99" s="121"/>
      <c r="H99" s="121"/>
      <c r="I99" s="121"/>
      <c r="J99" s="148"/>
      <c r="K99" s="148"/>
      <c r="L99" s="123"/>
      <c r="M99" s="121" t="s">
        <v>250</v>
      </c>
      <c r="N99" s="130"/>
      <c r="O99" s="130"/>
      <c r="P99" s="121"/>
      <c r="Q99" s="384"/>
      <c r="R99" s="383"/>
      <c r="S99" s="190"/>
      <c r="X99" s="190"/>
    </row>
    <row r="100" spans="1:24" ht="18.75" customHeight="1">
      <c r="A100" s="290"/>
      <c r="B100" s="360" t="s">
        <v>264</v>
      </c>
      <c r="C100" s="360"/>
      <c r="D100" s="219" t="s">
        <v>1403</v>
      </c>
      <c r="E100" s="218" t="s">
        <v>274</v>
      </c>
      <c r="F100" s="341" t="s">
        <v>291</v>
      </c>
      <c r="G100" s="121"/>
      <c r="H100" s="121"/>
      <c r="I100" s="121"/>
      <c r="J100" s="148"/>
      <c r="K100" s="148"/>
      <c r="L100" s="123"/>
      <c r="M100" s="360"/>
      <c r="N100" s="130"/>
      <c r="O100" s="130"/>
      <c r="P100" s="121"/>
      <c r="Q100" s="384"/>
      <c r="R100" s="383"/>
      <c r="S100" s="190"/>
      <c r="X100" s="190"/>
    </row>
    <row r="101" spans="1:24" ht="18.75" customHeight="1">
      <c r="A101" s="290"/>
      <c r="B101" s="218" t="s">
        <v>254</v>
      </c>
      <c r="C101" s="218"/>
      <c r="D101" s="431" t="s">
        <v>1404</v>
      </c>
      <c r="E101" s="218" t="s">
        <v>157</v>
      </c>
      <c r="F101" s="341" t="s">
        <v>291</v>
      </c>
      <c r="G101" s="121"/>
      <c r="H101" s="121"/>
      <c r="I101" s="121"/>
      <c r="J101" s="148"/>
      <c r="K101" s="148"/>
      <c r="L101" s="123"/>
      <c r="M101" s="360"/>
      <c r="N101" s="130"/>
      <c r="O101" s="130"/>
      <c r="P101" s="121"/>
      <c r="Q101" s="384"/>
      <c r="R101" s="383"/>
      <c r="S101" s="190"/>
      <c r="X101" s="190"/>
    </row>
    <row r="102" spans="1:24" ht="18.75" customHeight="1">
      <c r="A102" s="290"/>
      <c r="B102" s="218" t="s">
        <v>1097</v>
      </c>
      <c r="C102" s="218"/>
      <c r="D102" s="431" t="s">
        <v>1405</v>
      </c>
      <c r="E102" s="218" t="s">
        <v>157</v>
      </c>
      <c r="F102" s="341" t="s">
        <v>291</v>
      </c>
      <c r="G102" s="121"/>
      <c r="H102" s="121"/>
      <c r="I102" s="121"/>
      <c r="J102" s="148"/>
      <c r="K102" s="148"/>
      <c r="L102" s="123"/>
      <c r="M102" s="360"/>
      <c r="N102" s="130"/>
      <c r="O102" s="130"/>
      <c r="P102" s="121"/>
      <c r="Q102" s="384"/>
      <c r="R102" s="383"/>
      <c r="S102" s="190"/>
      <c r="X102" s="190"/>
    </row>
    <row r="103" spans="1:24" ht="14.4">
      <c r="A103" s="290"/>
      <c r="D103" s="371"/>
      <c r="E103" s="122"/>
      <c r="F103" s="371"/>
      <c r="G103" s="123"/>
      <c r="H103" s="123"/>
      <c r="I103" s="123"/>
      <c r="J103" s="123"/>
      <c r="K103" s="432"/>
      <c r="L103" s="432"/>
      <c r="M103" s="432"/>
      <c r="N103" s="432"/>
      <c r="O103" s="432"/>
      <c r="S103" s="190"/>
      <c r="X103" s="190"/>
    </row>
    <row r="104" spans="1:24" ht="14.4">
      <c r="A104" s="290"/>
      <c r="S104" s="190"/>
      <c r="X104" s="190"/>
    </row>
    <row r="105" spans="1:24" ht="14.4">
      <c r="A105" s="290"/>
      <c r="S105" s="190"/>
      <c r="X105" s="190"/>
    </row>
    <row r="106" spans="1:24" ht="14.4">
      <c r="A106" s="290"/>
      <c r="S106" s="190"/>
      <c r="X106" s="190"/>
    </row>
    <row r="107" spans="1:24" ht="14.4">
      <c r="A107" s="290"/>
      <c r="S107" s="190"/>
      <c r="X107" s="190"/>
    </row>
    <row r="108" spans="1:24" ht="14.4">
      <c r="A108" s="248"/>
      <c r="B108" s="469"/>
      <c r="C108" s="502"/>
      <c r="D108" s="720"/>
      <c r="E108" s="650"/>
      <c r="F108" s="720"/>
      <c r="G108" s="469"/>
      <c r="H108" s="469"/>
      <c r="I108" s="469"/>
      <c r="J108" s="469"/>
      <c r="K108" s="770" t="str">
        <f>IF(I108=0%,"",#REF!/I108)</f>
        <v/>
      </c>
      <c r="L108" s="770"/>
      <c r="M108" s="770"/>
      <c r="N108" s="770"/>
      <c r="O108" s="770"/>
      <c r="P108" s="467"/>
      <c r="Q108" s="467"/>
      <c r="R108" s="467"/>
      <c r="X108" s="190"/>
    </row>
    <row r="109" spans="1:24" ht="14.4">
      <c r="A109" s="248"/>
      <c r="C109" s="463"/>
      <c r="D109" s="371"/>
      <c r="E109" s="122"/>
      <c r="F109" s="371"/>
      <c r="G109" s="123"/>
      <c r="H109" s="123"/>
      <c r="I109" s="123"/>
      <c r="J109" s="123"/>
      <c r="K109" s="432" t="str">
        <f>IF(I109=0%,"",#REF!/I109)</f>
        <v/>
      </c>
      <c r="L109" s="432"/>
      <c r="M109" s="432"/>
      <c r="N109" s="432"/>
      <c r="O109" s="432"/>
      <c r="X109" s="190"/>
    </row>
    <row r="110" spans="1:24" ht="14.4">
      <c r="A110" s="248"/>
      <c r="C110" s="463"/>
      <c r="D110" s="371"/>
      <c r="E110" s="122"/>
      <c r="F110" s="371"/>
      <c r="G110" s="123"/>
      <c r="H110" s="123"/>
      <c r="I110" s="123"/>
      <c r="J110" s="123"/>
      <c r="K110" s="432" t="str">
        <f>IF(I110=0%,"",#REF!/I110)</f>
        <v/>
      </c>
      <c r="L110" s="432"/>
      <c r="M110" s="432"/>
      <c r="N110" s="432"/>
      <c r="O110" s="432"/>
      <c r="X110" s="190"/>
    </row>
    <row r="111" spans="1:24" ht="14.4">
      <c r="A111" s="248"/>
      <c r="C111" s="463"/>
      <c r="D111" s="127"/>
      <c r="E111" s="122"/>
      <c r="F111" s="127"/>
      <c r="G111" s="123"/>
      <c r="H111" s="123"/>
      <c r="I111" s="123"/>
      <c r="J111" s="123"/>
      <c r="K111" s="432" t="str">
        <f>IF(I111=0%,"",#REF!/I111)</f>
        <v/>
      </c>
      <c r="L111" s="432"/>
      <c r="M111" s="432"/>
      <c r="N111" s="432"/>
      <c r="O111" s="432"/>
      <c r="X111" s="190"/>
    </row>
    <row r="112" spans="1:24" ht="14.4">
      <c r="A112" s="248"/>
      <c r="C112" s="463"/>
      <c r="D112" s="127"/>
      <c r="E112" s="122"/>
      <c r="F112" s="127"/>
      <c r="G112" s="123"/>
      <c r="H112" s="123"/>
      <c r="I112" s="123"/>
      <c r="J112" s="123"/>
      <c r="K112" s="433" t="str">
        <f>IF(I112=0%,"",#REF!/I112)</f>
        <v/>
      </c>
      <c r="X112" s="190"/>
    </row>
    <row r="113" spans="1:24" ht="14.4">
      <c r="A113" s="248"/>
      <c r="C113" s="463"/>
      <c r="D113" s="127"/>
      <c r="E113" s="122"/>
      <c r="F113" s="127"/>
      <c r="G113" s="123"/>
      <c r="H113" s="123"/>
      <c r="I113" s="123"/>
      <c r="J113" s="123"/>
      <c r="K113" s="433" t="str">
        <f>IF(I113=0%,"",#REF!/I113)</f>
        <v/>
      </c>
      <c r="X113" s="190"/>
    </row>
    <row r="114" spans="1:24" ht="14.4">
      <c r="A114" s="248"/>
      <c r="C114" s="463"/>
      <c r="D114" s="127"/>
      <c r="E114" s="122"/>
      <c r="F114" s="127"/>
      <c r="G114" s="123"/>
      <c r="H114" s="123"/>
      <c r="I114" s="123"/>
      <c r="J114" s="123"/>
      <c r="K114" s="433" t="str">
        <f>IF(I114=0%,"",#REF!/I114)</f>
        <v/>
      </c>
      <c r="X114" s="190"/>
    </row>
    <row r="115" spans="1:24" ht="14.4">
      <c r="A115" s="248"/>
      <c r="C115" s="463"/>
      <c r="D115" s="127"/>
      <c r="E115" s="122"/>
      <c r="F115" s="127"/>
      <c r="G115" s="123"/>
      <c r="H115" s="123"/>
      <c r="I115" s="123"/>
      <c r="J115" s="123"/>
      <c r="K115" s="433" t="str">
        <f>IF(I115=0%,"",#REF!/I115)</f>
        <v/>
      </c>
      <c r="X115" s="190"/>
    </row>
    <row r="116" spans="1:24" ht="14.4">
      <c r="A116" s="248"/>
      <c r="D116" s="716"/>
      <c r="E116" s="650"/>
      <c r="F116" s="716"/>
      <c r="G116" s="469"/>
      <c r="H116" s="469"/>
      <c r="I116" s="469"/>
      <c r="J116" s="469"/>
      <c r="K116" s="717" t="str">
        <f>IF(I116=0%,"",#REF!/I116)</f>
        <v/>
      </c>
      <c r="L116" s="467"/>
      <c r="M116" s="467"/>
      <c r="N116" s="467"/>
      <c r="O116" s="467"/>
      <c r="P116" s="467"/>
      <c r="Q116" s="467"/>
      <c r="R116" s="467"/>
      <c r="S116" s="467"/>
      <c r="T116" s="467"/>
      <c r="U116" s="467"/>
      <c r="V116" s="467"/>
      <c r="W116" s="467"/>
    </row>
    <row r="117" spans="1:24" ht="14.4">
      <c r="A117" s="248"/>
      <c r="D117" s="127"/>
      <c r="E117" s="122"/>
      <c r="F117" s="127"/>
      <c r="G117" s="123"/>
      <c r="H117" s="123"/>
      <c r="I117" s="123"/>
      <c r="J117" s="123"/>
      <c r="K117" s="433" t="str">
        <f>IF(I117=0%,"",#REF!/I117)</f>
        <v/>
      </c>
    </row>
    <row r="118" spans="1:24" ht="14.4">
      <c r="A118" s="248"/>
      <c r="D118" s="127"/>
      <c r="E118" s="122"/>
      <c r="F118" s="127"/>
      <c r="G118" s="123"/>
      <c r="H118" s="123"/>
      <c r="I118" s="123"/>
      <c r="J118" s="123"/>
      <c r="K118" s="433" t="str">
        <f>IF(I118=0%,"",#REF!/I118)</f>
        <v/>
      </c>
    </row>
    <row r="119" spans="1:24" ht="14.4">
      <c r="A119" s="248"/>
      <c r="D119" s="127"/>
      <c r="E119" s="122"/>
      <c r="F119" s="127"/>
      <c r="G119" s="123"/>
      <c r="H119" s="123"/>
      <c r="I119" s="123"/>
      <c r="J119" s="123"/>
      <c r="K119" s="433" t="str">
        <f>IF(I119=0%,"",#REF!/I119)</f>
        <v/>
      </c>
    </row>
    <row r="120" spans="1:24" ht="14.4">
      <c r="A120" s="248"/>
      <c r="D120" s="127"/>
      <c r="E120" s="122"/>
      <c r="F120" s="127"/>
      <c r="G120" s="123"/>
      <c r="H120" s="123"/>
      <c r="I120" s="123"/>
      <c r="J120" s="123"/>
      <c r="K120" s="433" t="str">
        <f>IF(I120=0%,"",#REF!/I120)</f>
        <v/>
      </c>
    </row>
    <row r="121" spans="1:24" ht="14.4">
      <c r="A121" s="248"/>
      <c r="D121" s="127"/>
      <c r="E121" s="122"/>
      <c r="F121" s="127"/>
      <c r="G121" s="123"/>
      <c r="H121" s="123"/>
      <c r="I121" s="123"/>
      <c r="J121" s="123"/>
      <c r="K121" s="433" t="str">
        <f>IF(I121=0%,"",#REF!/I121)</f>
        <v/>
      </c>
    </row>
    <row r="122" spans="1:24" ht="14.4">
      <c r="A122" s="248"/>
      <c r="D122" s="127"/>
      <c r="E122" s="122"/>
      <c r="F122" s="127"/>
      <c r="G122" s="123"/>
      <c r="H122" s="123"/>
      <c r="I122" s="123"/>
      <c r="J122" s="123"/>
      <c r="K122" s="433" t="str">
        <f>IF(I122=0%,"",#REF!/I122)</f>
        <v/>
      </c>
    </row>
    <row r="123" spans="1:24" ht="14.4">
      <c r="A123" s="248"/>
      <c r="D123" s="127"/>
      <c r="E123" s="122"/>
      <c r="F123" s="127"/>
      <c r="G123" s="123"/>
      <c r="H123" s="123"/>
      <c r="I123" s="123"/>
      <c r="J123" s="123"/>
      <c r="K123" s="433" t="str">
        <f>IF(I123=0%,"",#REF!/I123)</f>
        <v/>
      </c>
    </row>
    <row r="124" spans="1:24" ht="14.4">
      <c r="A124" s="248"/>
      <c r="D124" s="127"/>
      <c r="E124" s="122"/>
      <c r="F124" s="127"/>
      <c r="G124" s="123"/>
      <c r="H124" s="123"/>
      <c r="I124" s="123"/>
      <c r="J124" s="123"/>
      <c r="K124" s="433" t="str">
        <f>IF(I124=0%,"",#REF!/I124)</f>
        <v/>
      </c>
    </row>
    <row r="125" spans="1:24" ht="14.4">
      <c r="A125" s="248"/>
      <c r="D125" s="127"/>
      <c r="E125" s="122"/>
      <c r="F125" s="127"/>
      <c r="G125" s="123"/>
      <c r="H125" s="123"/>
      <c r="I125" s="123"/>
      <c r="J125" s="123"/>
      <c r="K125" s="433" t="str">
        <f>IF(I125=0%,"",#REF!/I125)</f>
        <v/>
      </c>
    </row>
    <row r="126" spans="1:24" ht="14.4">
      <c r="A126" s="248"/>
      <c r="D126" s="127"/>
      <c r="E126" s="122"/>
      <c r="F126" s="127"/>
      <c r="G126" s="123"/>
      <c r="H126" s="123"/>
      <c r="I126" s="123"/>
      <c r="J126" s="123"/>
      <c r="K126" s="433" t="str">
        <f>IF(I126=0%,"",#REF!/I126)</f>
        <v/>
      </c>
    </row>
    <row r="127" spans="1:24" ht="14.4">
      <c r="A127" s="248"/>
      <c r="D127" s="127"/>
      <c r="E127" s="122"/>
      <c r="F127" s="127"/>
      <c r="G127" s="123"/>
      <c r="H127" s="123"/>
      <c r="I127" s="123"/>
      <c r="J127" s="123"/>
      <c r="K127" s="433" t="str">
        <f>IF(I127=0%,"",#REF!/I127)</f>
        <v/>
      </c>
    </row>
    <row r="128" spans="1:24" ht="14.4">
      <c r="A128" s="248"/>
      <c r="D128" s="127"/>
      <c r="E128" s="122"/>
      <c r="F128" s="127"/>
      <c r="G128" s="123"/>
      <c r="H128" s="123"/>
      <c r="I128" s="123"/>
      <c r="J128" s="123"/>
      <c r="K128" s="433" t="str">
        <f>IF(I128=0%,"",#REF!/I128)</f>
        <v/>
      </c>
    </row>
    <row r="129" spans="4:11" ht="14.4">
      <c r="D129" s="371"/>
      <c r="E129" s="122"/>
      <c r="F129" s="371"/>
      <c r="H129" s="123"/>
      <c r="K129" s="433" t="str">
        <f>IF(I129=0%,"",#REF!/I129)</f>
        <v/>
      </c>
    </row>
    <row r="130" spans="4:11" ht="14.4">
      <c r="D130" s="371"/>
      <c r="E130" s="122"/>
      <c r="F130" s="371"/>
      <c r="H130" s="123"/>
      <c r="K130" s="433" t="str">
        <f>IF(I130=0%,"",#REF!/I130)</f>
        <v/>
      </c>
    </row>
    <row r="131" spans="4:11" ht="14.4">
      <c r="D131" s="371"/>
      <c r="E131" s="122"/>
      <c r="F131" s="371"/>
      <c r="H131" s="123"/>
      <c r="K131" s="433" t="str">
        <f>IF(I131=0%,"",#REF!/I131)</f>
        <v/>
      </c>
    </row>
    <row r="132" spans="4:11" ht="14.4">
      <c r="D132" s="371"/>
      <c r="E132" s="122"/>
      <c r="F132" s="371"/>
      <c r="H132" s="123"/>
      <c r="K132" s="433" t="str">
        <f>IF(I132=0%,"",#REF!/I132)</f>
        <v/>
      </c>
    </row>
    <row r="133" spans="4:11" ht="14.4">
      <c r="D133" s="371"/>
      <c r="E133" s="122"/>
      <c r="F133" s="371"/>
      <c r="H133" s="123"/>
      <c r="K133" s="433" t="str">
        <f>IF(I133=0%,"",#REF!/I133)</f>
        <v/>
      </c>
    </row>
    <row r="134" spans="4:11" ht="14.4">
      <c r="D134" s="371"/>
      <c r="E134" s="122"/>
      <c r="F134" s="371"/>
      <c r="H134" s="123"/>
      <c r="K134" s="433" t="str">
        <f>IF(I134=0%,"",#REF!/I134)</f>
        <v/>
      </c>
    </row>
    <row r="135" spans="4:11" ht="14.4">
      <c r="D135" s="371"/>
      <c r="E135" s="122"/>
      <c r="F135" s="371"/>
      <c r="H135" s="123"/>
      <c r="K135" s="433" t="str">
        <f>IF(I135=0%,"",#REF!/I135)</f>
        <v/>
      </c>
    </row>
    <row r="136" spans="4:11" ht="14.4">
      <c r="D136" s="371"/>
      <c r="E136" s="122"/>
      <c r="F136" s="371"/>
      <c r="H136" s="123"/>
      <c r="K136" s="433" t="str">
        <f>IF(I136=0%,"",#REF!/I136)</f>
        <v/>
      </c>
    </row>
    <row r="137" spans="4:11" ht="14.4">
      <c r="D137" s="371"/>
      <c r="E137" s="122"/>
      <c r="F137" s="371"/>
      <c r="H137" s="123"/>
      <c r="K137" s="433" t="str">
        <f>IF(I137=0%,"",#REF!/I137)</f>
        <v/>
      </c>
    </row>
    <row r="138" spans="4:11" ht="14.4">
      <c r="D138" s="371"/>
      <c r="E138" s="122"/>
      <c r="F138" s="371"/>
      <c r="H138" s="123"/>
      <c r="K138" s="433" t="str">
        <f>IF(I138=0%,"",#REF!/I138)</f>
        <v/>
      </c>
    </row>
    <row r="139" spans="4:11" ht="14.4">
      <c r="D139" s="371"/>
      <c r="E139" s="122"/>
      <c r="F139" s="371"/>
      <c r="H139" s="123"/>
      <c r="K139" s="433" t="str">
        <f>IF(I139=0%,"",#REF!/I139)</f>
        <v/>
      </c>
    </row>
    <row r="140" spans="4:11" ht="14.4">
      <c r="D140" s="371"/>
      <c r="E140" s="122"/>
      <c r="F140" s="371"/>
      <c r="H140" s="123"/>
      <c r="K140" s="433" t="str">
        <f>IF(I140=0%,"",#REF!/I140)</f>
        <v/>
      </c>
    </row>
    <row r="141" spans="4:11" ht="14.4">
      <c r="D141" s="371"/>
      <c r="E141" s="122"/>
      <c r="F141" s="371"/>
      <c r="H141" s="123"/>
      <c r="K141" s="433" t="str">
        <f>IF(I141=0%,"",#REF!/I141)</f>
        <v/>
      </c>
    </row>
    <row r="142" spans="4:11" ht="14.4">
      <c r="D142" s="371"/>
      <c r="E142" s="122"/>
      <c r="F142" s="371"/>
      <c r="H142" s="123"/>
      <c r="K142" s="433" t="str">
        <f>IF(I142=0%,"",#REF!/I142)</f>
        <v/>
      </c>
    </row>
    <row r="143" spans="4:11" ht="14.4">
      <c r="D143" s="371"/>
      <c r="E143" s="122"/>
      <c r="F143" s="371"/>
      <c r="H143" s="123"/>
      <c r="K143" s="433" t="str">
        <f>IF(I143=0%,"",#REF!/I143)</f>
        <v/>
      </c>
    </row>
    <row r="144" spans="4:11" ht="14.4">
      <c r="D144" s="371"/>
      <c r="E144" s="122"/>
      <c r="F144" s="371"/>
      <c r="H144" s="123"/>
      <c r="K144" s="433" t="str">
        <f>IF(I144=0%,"",#REF!/I144)</f>
        <v/>
      </c>
    </row>
    <row r="145" spans="4:11" ht="14.4">
      <c r="D145" s="371"/>
      <c r="E145" s="122"/>
      <c r="F145" s="371"/>
      <c r="H145" s="123"/>
      <c r="K145" s="433" t="str">
        <f>IF(I145=0%,"",#REF!/I145)</f>
        <v/>
      </c>
    </row>
    <row r="146" spans="4:11" ht="14.4">
      <c r="D146" s="371"/>
      <c r="E146" s="122"/>
      <c r="F146" s="371"/>
      <c r="H146" s="123"/>
      <c r="K146" s="433" t="str">
        <f>IF(I146=0%,"",#REF!/I146)</f>
        <v/>
      </c>
    </row>
    <row r="147" spans="4:11" ht="14.4">
      <c r="D147" s="371"/>
      <c r="E147" s="122"/>
      <c r="F147" s="371"/>
      <c r="H147" s="123"/>
      <c r="K147" s="433" t="str">
        <f>IF(I147=0%,"",#REF!/I147)</f>
        <v/>
      </c>
    </row>
    <row r="148" spans="4:11" ht="14.4">
      <c r="D148" s="371"/>
      <c r="E148" s="122"/>
      <c r="F148" s="371"/>
      <c r="H148" s="123"/>
      <c r="K148" s="433" t="str">
        <f>IF(I148=0%,"",#REF!/I148)</f>
        <v/>
      </c>
    </row>
    <row r="149" spans="4:11" ht="14.4">
      <c r="D149" s="371"/>
      <c r="E149" s="122"/>
      <c r="F149" s="371"/>
      <c r="H149" s="123"/>
      <c r="K149" s="433" t="str">
        <f>IF(I149=0%,"",#REF!/I149)</f>
        <v/>
      </c>
    </row>
    <row r="150" spans="4:11" ht="14.4">
      <c r="D150" s="371"/>
      <c r="E150" s="122"/>
      <c r="F150" s="371"/>
      <c r="H150" s="123"/>
      <c r="K150" s="433" t="str">
        <f>IF(I150=0%,"",#REF!/I150)</f>
        <v/>
      </c>
    </row>
    <row r="151" spans="4:11" ht="14.4">
      <c r="D151" s="371"/>
      <c r="E151" s="122"/>
      <c r="F151" s="371"/>
      <c r="H151" s="123"/>
      <c r="K151" s="433" t="str">
        <f>IF(I151=0%,"",#REF!/I151)</f>
        <v/>
      </c>
    </row>
    <row r="152" spans="4:11" ht="14.4">
      <c r="D152" s="371"/>
      <c r="E152" s="122"/>
      <c r="F152" s="371"/>
      <c r="H152" s="123"/>
      <c r="K152" s="433" t="str">
        <f>IF(I152=0%,"",#REF!/I152)</f>
        <v/>
      </c>
    </row>
    <row r="153" spans="4:11" ht="14.4">
      <c r="D153" s="371"/>
      <c r="E153" s="122"/>
      <c r="F153" s="371"/>
      <c r="H153" s="123"/>
      <c r="K153" s="433" t="str">
        <f>IF(I153=0%,"",#REF!/I153)</f>
        <v/>
      </c>
    </row>
    <row r="154" spans="4:11" ht="14.4">
      <c r="D154" s="371"/>
      <c r="E154" s="122"/>
      <c r="F154" s="371"/>
      <c r="H154" s="123"/>
      <c r="K154" s="433" t="str">
        <f>IF(I154=0%,"",#REF!/I154)</f>
        <v/>
      </c>
    </row>
    <row r="155" spans="4:11" ht="14.4">
      <c r="D155" s="371"/>
      <c r="E155" s="122"/>
      <c r="F155" s="371"/>
      <c r="H155" s="123"/>
      <c r="K155" s="433" t="str">
        <f>IF(I155=0%,"",#REF!/I155)</f>
        <v/>
      </c>
    </row>
    <row r="156" spans="4:11" ht="14.4">
      <c r="D156" s="371"/>
      <c r="E156" s="122"/>
      <c r="F156" s="371"/>
      <c r="H156" s="123"/>
      <c r="K156" s="433" t="str">
        <f>IF(I156=0%,"",#REF!/I156)</f>
        <v/>
      </c>
    </row>
    <row r="157" spans="4:11" ht="14.4">
      <c r="D157" s="371"/>
      <c r="E157" s="122"/>
      <c r="F157" s="371"/>
      <c r="H157" s="123"/>
      <c r="K157" s="433" t="str">
        <f>IF(I157=0%,"",#REF!/I157)</f>
        <v/>
      </c>
    </row>
    <row r="158" spans="4:11" ht="14.4">
      <c r="D158" s="371"/>
      <c r="E158" s="122"/>
      <c r="F158" s="371"/>
      <c r="H158" s="123"/>
      <c r="K158" s="433" t="str">
        <f>IF(I158=0%,"",#REF!/I158)</f>
        <v/>
      </c>
    </row>
    <row r="159" spans="4:11" ht="14.4">
      <c r="D159" s="371"/>
      <c r="E159" s="122"/>
      <c r="F159" s="371"/>
      <c r="H159" s="123"/>
      <c r="K159" s="433" t="str">
        <f>IF(I159=0%,"",#REF!/I159)</f>
        <v/>
      </c>
    </row>
    <row r="160" spans="4:11" ht="14.4">
      <c r="D160" s="371"/>
      <c r="E160" s="122"/>
      <c r="F160" s="371"/>
      <c r="H160" s="123"/>
      <c r="K160" s="433" t="str">
        <f>IF(I160=0%,"",#REF!/I160)</f>
        <v/>
      </c>
    </row>
    <row r="161" spans="4:11" ht="14.4">
      <c r="D161" s="371"/>
      <c r="E161" s="122"/>
      <c r="F161" s="371"/>
      <c r="H161" s="123"/>
      <c r="K161" s="433" t="str">
        <f>IF(I161=0%,"",#REF!/I161)</f>
        <v/>
      </c>
    </row>
    <row r="162" spans="4:11" ht="14.4">
      <c r="D162" s="371"/>
      <c r="E162" s="122"/>
      <c r="F162" s="371"/>
      <c r="H162" s="123"/>
      <c r="K162" s="433" t="str">
        <f>IF(I162=0%,"",#REF!/I162)</f>
        <v/>
      </c>
    </row>
    <row r="163" spans="4:11" ht="14.4">
      <c r="D163" s="371"/>
      <c r="E163" s="122"/>
      <c r="F163" s="371"/>
      <c r="H163" s="123"/>
      <c r="K163" s="433" t="str">
        <f>IF(I163=0%,"",#REF!/I163)</f>
        <v/>
      </c>
    </row>
    <row r="164" spans="4:11" ht="14.4">
      <c r="D164" s="371"/>
      <c r="E164" s="122"/>
      <c r="F164" s="371"/>
      <c r="H164" s="123"/>
      <c r="K164" s="433" t="str">
        <f>IF(I164=0%,"",#REF!/I164)</f>
        <v/>
      </c>
    </row>
    <row r="165" spans="4:11" ht="14.4">
      <c r="D165" s="371"/>
      <c r="E165" s="122"/>
      <c r="F165" s="371"/>
      <c r="H165" s="123"/>
      <c r="K165" s="433" t="str">
        <f>IF(I165=0%,"",#REF!/I165)</f>
        <v/>
      </c>
    </row>
    <row r="166" spans="4:11" ht="14.4">
      <c r="D166" s="371"/>
      <c r="E166" s="122"/>
      <c r="F166" s="371"/>
      <c r="H166" s="123"/>
      <c r="K166" s="433" t="str">
        <f>IF(I166=0%,"",#REF!/I166)</f>
        <v/>
      </c>
    </row>
    <row r="167" spans="4:11" ht="14.4">
      <c r="D167" s="371"/>
      <c r="E167" s="122"/>
      <c r="F167" s="371"/>
      <c r="H167" s="123"/>
      <c r="K167" s="433" t="str">
        <f>IF(I167=0%,"",#REF!/I167)</f>
        <v/>
      </c>
    </row>
    <row r="168" spans="4:11" ht="14.4">
      <c r="D168" s="371"/>
      <c r="E168" s="122"/>
      <c r="F168" s="371"/>
      <c r="H168" s="123"/>
      <c r="K168" s="433" t="str">
        <f>IF(I168=0%,"",#REF!/I168)</f>
        <v/>
      </c>
    </row>
    <row r="169" spans="4:11" ht="14.4">
      <c r="D169" s="371"/>
      <c r="E169" s="122"/>
      <c r="F169" s="371"/>
      <c r="H169" s="123"/>
      <c r="K169" s="433" t="str">
        <f>IF(I169=0%,"",#REF!/I169)</f>
        <v/>
      </c>
    </row>
    <row r="170" spans="4:11" ht="14.4">
      <c r="D170" s="371"/>
      <c r="E170" s="122"/>
      <c r="F170" s="371"/>
      <c r="H170" s="123"/>
      <c r="K170" s="433" t="str">
        <f>IF(I170=0%,"",#REF!/I170)</f>
        <v/>
      </c>
    </row>
    <row r="171" spans="4:11" ht="14.4">
      <c r="D171" s="371"/>
      <c r="E171" s="122"/>
      <c r="F171" s="371"/>
      <c r="H171" s="123"/>
      <c r="K171" s="433" t="str">
        <f>IF(I171=0%,"",#REF!/I171)</f>
        <v/>
      </c>
    </row>
    <row r="172" spans="4:11" ht="14.4">
      <c r="D172" s="371"/>
      <c r="E172" s="122"/>
      <c r="F172" s="371"/>
      <c r="H172" s="123"/>
      <c r="K172" s="433" t="str">
        <f>IF(I172=0%,"",#REF!/I172)</f>
        <v/>
      </c>
    </row>
    <row r="173" spans="4:11" ht="14.4">
      <c r="D173" s="371"/>
      <c r="E173" s="122"/>
      <c r="F173" s="371"/>
      <c r="H173" s="123"/>
      <c r="K173" s="433" t="str">
        <f>IF(I173=0%,"",#REF!/I173)</f>
        <v/>
      </c>
    </row>
    <row r="174" spans="4:11" ht="14.4">
      <c r="D174" s="371"/>
      <c r="E174" s="122"/>
      <c r="F174" s="371"/>
      <c r="H174" s="123"/>
      <c r="K174" s="433" t="str">
        <f>IF(I174=0%,"",#REF!/I174)</f>
        <v/>
      </c>
    </row>
    <row r="175" spans="4:11" ht="14.4">
      <c r="D175" s="371"/>
      <c r="E175" s="122"/>
      <c r="F175" s="371"/>
      <c r="H175" s="123"/>
      <c r="K175" s="433" t="str">
        <f>IF(I175=0%,"",#REF!/I175)</f>
        <v/>
      </c>
    </row>
    <row r="176" spans="4:11" ht="14.4">
      <c r="D176" s="371"/>
      <c r="E176" s="122"/>
      <c r="F176" s="371"/>
      <c r="H176" s="123"/>
      <c r="K176" s="433" t="str">
        <f>IF(I176=0%,"",#REF!/I176)</f>
        <v/>
      </c>
    </row>
    <row r="177" spans="4:11" ht="14.4">
      <c r="D177" s="371"/>
      <c r="E177" s="122"/>
      <c r="F177" s="371"/>
      <c r="H177" s="123"/>
      <c r="K177" s="433" t="str">
        <f>IF(I177=0%,"",#REF!/I177)</f>
        <v/>
      </c>
    </row>
    <row r="178" spans="4:11" ht="14.4">
      <c r="D178" s="371"/>
      <c r="E178" s="122"/>
      <c r="F178" s="371"/>
      <c r="H178" s="123"/>
      <c r="K178" s="433" t="str">
        <f>IF(I178=0%,"",#REF!/I178)</f>
        <v/>
      </c>
    </row>
    <row r="179" spans="4:11" ht="14.4">
      <c r="D179" s="371"/>
      <c r="E179" s="122"/>
      <c r="F179" s="371"/>
      <c r="H179" s="123"/>
      <c r="K179" s="433" t="str">
        <f>IF(I179=0%,"",#REF!/I179)</f>
        <v/>
      </c>
    </row>
    <row r="180" spans="4:11" ht="14.4">
      <c r="D180" s="371"/>
      <c r="E180" s="122"/>
      <c r="F180" s="371"/>
      <c r="H180" s="123"/>
      <c r="K180" s="433" t="str">
        <f>IF(I180=0%,"",#REF!/I180)</f>
        <v/>
      </c>
    </row>
    <row r="181" spans="4:11" ht="14.4">
      <c r="D181" s="371"/>
      <c r="E181" s="122"/>
      <c r="F181" s="371"/>
      <c r="H181" s="123"/>
      <c r="K181" s="433" t="str">
        <f>IF(I181=0%,"",#REF!/I181)</f>
        <v/>
      </c>
    </row>
    <row r="182" spans="4:11" ht="14.4">
      <c r="D182" s="371"/>
      <c r="E182" s="122"/>
      <c r="F182" s="371"/>
      <c r="H182" s="123"/>
      <c r="K182" s="433" t="str">
        <f>IF(I182=0%,"",#REF!/I182)</f>
        <v/>
      </c>
    </row>
    <row r="183" spans="4:11" ht="14.4">
      <c r="D183" s="371"/>
      <c r="E183" s="122"/>
      <c r="F183" s="371"/>
      <c r="H183" s="123"/>
      <c r="K183" s="433" t="str">
        <f>IF(I183=0%,"",#REF!/I183)</f>
        <v/>
      </c>
    </row>
    <row r="184" spans="4:11" ht="14.4">
      <c r="D184" s="371"/>
      <c r="E184" s="122"/>
      <c r="F184" s="371"/>
      <c r="H184" s="123"/>
      <c r="K184" s="433" t="str">
        <f>IF(I184=0%,"",#REF!/I184)</f>
        <v/>
      </c>
    </row>
    <row r="185" spans="4:11" ht="14.4">
      <c r="D185" s="371"/>
      <c r="E185" s="122"/>
      <c r="F185" s="371"/>
      <c r="H185" s="123"/>
      <c r="K185" s="433" t="str">
        <f>IF(I185=0%,"",#REF!/I185)</f>
        <v/>
      </c>
    </row>
    <row r="186" spans="4:11" ht="14.4">
      <c r="D186" s="371"/>
      <c r="E186" s="122"/>
      <c r="F186" s="371"/>
      <c r="H186" s="123"/>
      <c r="K186" s="433" t="str">
        <f>IF(I186=0%,"",#REF!/I186)</f>
        <v/>
      </c>
    </row>
    <row r="187" spans="4:11" ht="14.4">
      <c r="D187" s="371"/>
      <c r="E187" s="122"/>
      <c r="F187" s="371"/>
      <c r="H187" s="123"/>
      <c r="K187" s="433" t="str">
        <f>IF(I187=0%,"",#REF!/I187)</f>
        <v/>
      </c>
    </row>
    <row r="188" spans="4:11" ht="14.4">
      <c r="D188" s="371"/>
      <c r="E188" s="122"/>
      <c r="F188" s="371"/>
      <c r="H188" s="123"/>
      <c r="K188" s="433" t="str">
        <f>IF(I188=0%,"",#REF!/I188)</f>
        <v/>
      </c>
    </row>
    <row r="189" spans="4:11" ht="14.4">
      <c r="D189" s="371"/>
      <c r="E189" s="122"/>
      <c r="F189" s="371"/>
      <c r="H189" s="123"/>
      <c r="K189" s="433" t="str">
        <f>IF(I189=0%,"",#REF!/I189)</f>
        <v/>
      </c>
    </row>
    <row r="190" spans="4:11" ht="14.4">
      <c r="D190" s="371"/>
      <c r="E190" s="122"/>
      <c r="F190" s="371"/>
      <c r="H190" s="123"/>
      <c r="K190" s="433" t="str">
        <f>IF(I190=0%,"",#REF!/I190)</f>
        <v/>
      </c>
    </row>
    <row r="191" spans="4:11" ht="14.4">
      <c r="D191" s="371"/>
      <c r="E191" s="122"/>
      <c r="F191" s="371"/>
      <c r="H191" s="123"/>
      <c r="K191" s="433" t="str">
        <f>IF(I191=0%,"",#REF!/I191)</f>
        <v/>
      </c>
    </row>
    <row r="192" spans="4:11" ht="14.4">
      <c r="D192" s="371"/>
      <c r="E192" s="122"/>
      <c r="F192" s="371"/>
      <c r="H192" s="123"/>
      <c r="K192" s="433" t="str">
        <f>IF(I192=0%,"",#REF!/I192)</f>
        <v/>
      </c>
    </row>
    <row r="193" spans="4:11" ht="14.4">
      <c r="D193" s="371"/>
      <c r="E193" s="122"/>
      <c r="F193" s="371"/>
      <c r="H193" s="123"/>
      <c r="K193" s="433" t="str">
        <f>IF(I193=0%,"",#REF!/I193)</f>
        <v/>
      </c>
    </row>
    <row r="194" spans="4:11" ht="14.4">
      <c r="D194" s="371"/>
      <c r="E194" s="122"/>
      <c r="F194" s="371"/>
      <c r="H194" s="123"/>
      <c r="K194" s="433" t="str">
        <f>IF(I194=0%,"",#REF!/I194)</f>
        <v/>
      </c>
    </row>
    <row r="195" spans="4:11" ht="14.4">
      <c r="D195" s="371"/>
      <c r="E195" s="122"/>
      <c r="F195" s="371"/>
      <c r="H195" s="123"/>
      <c r="K195" s="433" t="str">
        <f>IF(I195=0%,"",#REF!/I195)</f>
        <v/>
      </c>
    </row>
    <row r="196" spans="4:11" ht="14.4">
      <c r="D196" s="371"/>
      <c r="E196" s="122"/>
      <c r="F196" s="371"/>
      <c r="H196" s="123"/>
      <c r="K196" s="433" t="str">
        <f>IF(I196=0%,"",#REF!/I196)</f>
        <v/>
      </c>
    </row>
    <row r="197" spans="4:11" ht="14.4">
      <c r="D197" s="371"/>
      <c r="E197" s="122"/>
      <c r="F197" s="371"/>
      <c r="H197" s="123"/>
      <c r="K197" s="433" t="str">
        <f>IF(I197=0%,"",#REF!/I197)</f>
        <v/>
      </c>
    </row>
    <row r="198" spans="4:11" ht="14.4">
      <c r="D198" s="371"/>
      <c r="E198" s="122"/>
      <c r="F198" s="371"/>
      <c r="H198" s="123"/>
      <c r="K198" s="433" t="str">
        <f>IF(I198=0%,"",#REF!/I198)</f>
        <v/>
      </c>
    </row>
    <row r="199" spans="4:11" ht="14.4">
      <c r="D199" s="371"/>
      <c r="E199" s="122"/>
      <c r="F199" s="371"/>
      <c r="H199" s="123"/>
      <c r="K199" s="433" t="str">
        <f>IF(I199=0%,"",#REF!/I199)</f>
        <v/>
      </c>
    </row>
    <row r="200" spans="4:11" ht="14.4">
      <c r="D200" s="371"/>
      <c r="E200" s="122"/>
      <c r="F200" s="371"/>
      <c r="H200" s="123"/>
      <c r="K200" s="433" t="str">
        <f>IF(I200=0%,"",#REF!/I200)</f>
        <v/>
      </c>
    </row>
    <row r="201" spans="4:11" ht="14.4">
      <c r="D201" s="371"/>
      <c r="E201" s="122"/>
      <c r="F201" s="371"/>
      <c r="H201" s="123"/>
      <c r="K201" s="433" t="str">
        <f>IF(I201=0%,"",#REF!/I201)</f>
        <v/>
      </c>
    </row>
    <row r="202" spans="4:11" ht="14.4">
      <c r="D202" s="371"/>
      <c r="E202" s="122"/>
      <c r="F202" s="371"/>
      <c r="H202" s="123"/>
      <c r="K202" s="433" t="str">
        <f>IF(I202=0%,"",#REF!/I202)</f>
        <v/>
      </c>
    </row>
    <row r="203" spans="4:11" ht="14.4">
      <c r="D203" s="371"/>
      <c r="E203" s="122"/>
      <c r="F203" s="371"/>
      <c r="H203" s="123"/>
      <c r="K203" s="433" t="str">
        <f>IF(I203=0%,"",#REF!/I203)</f>
        <v/>
      </c>
    </row>
    <row r="204" spans="4:11" ht="14.4">
      <c r="D204" s="371"/>
      <c r="E204" s="122"/>
      <c r="F204" s="371"/>
      <c r="H204" s="123"/>
      <c r="K204" s="433" t="str">
        <f>IF(I204=0%,"",#REF!/I204)</f>
        <v/>
      </c>
    </row>
    <row r="205" spans="4:11" ht="14.4">
      <c r="D205" s="371"/>
      <c r="E205" s="122"/>
      <c r="F205" s="371"/>
      <c r="H205" s="123"/>
      <c r="K205" s="433" t="str">
        <f>IF(I205=0%,"",#REF!/I205)</f>
        <v/>
      </c>
    </row>
    <row r="206" spans="4:11" ht="14.4">
      <c r="D206" s="371"/>
      <c r="E206" s="122"/>
      <c r="F206" s="371"/>
      <c r="H206" s="123"/>
      <c r="K206" s="433" t="str">
        <f>IF(I206=0%,"",#REF!/I206)</f>
        <v/>
      </c>
    </row>
    <row r="207" spans="4:11" ht="14.4">
      <c r="D207" s="371"/>
      <c r="E207" s="122"/>
      <c r="F207" s="371"/>
      <c r="H207" s="123"/>
      <c r="K207" s="433" t="str">
        <f>IF(I207=0%,"",#REF!/I207)</f>
        <v/>
      </c>
    </row>
    <row r="208" spans="4:11" ht="14.4">
      <c r="D208" s="371"/>
      <c r="E208" s="122"/>
      <c r="F208" s="371"/>
      <c r="H208" s="123"/>
      <c r="K208" s="433" t="str">
        <f>IF(I208=0%,"",#REF!/I208)</f>
        <v/>
      </c>
    </row>
    <row r="209" spans="4:11" ht="14.4">
      <c r="D209" s="371"/>
      <c r="E209" s="122"/>
      <c r="F209" s="371"/>
      <c r="H209" s="123"/>
      <c r="K209" s="433" t="str">
        <f>IF(I209=0%,"",#REF!/I209)</f>
        <v/>
      </c>
    </row>
    <row r="210" spans="4:11" ht="14.4">
      <c r="D210" s="371"/>
      <c r="E210" s="122"/>
      <c r="F210" s="371"/>
      <c r="H210" s="123"/>
      <c r="K210" s="433" t="str">
        <f>IF(I210=0%,"",#REF!/I210)</f>
        <v/>
      </c>
    </row>
    <row r="211" spans="4:11" ht="14.4">
      <c r="D211" s="371"/>
      <c r="E211" s="122"/>
      <c r="F211" s="371"/>
      <c r="H211" s="123"/>
      <c r="K211" s="433" t="str">
        <f>IF(I211=0%,"",#REF!/I211)</f>
        <v/>
      </c>
    </row>
    <row r="212" spans="4:11" ht="14.4">
      <c r="D212" s="371"/>
      <c r="E212" s="122"/>
      <c r="F212" s="371"/>
      <c r="H212" s="123"/>
      <c r="K212" s="433" t="str">
        <f>IF(I212=0%,"",#REF!/I212)</f>
        <v/>
      </c>
    </row>
    <row r="213" spans="4:11" ht="14.4">
      <c r="D213" s="371"/>
      <c r="E213" s="122"/>
      <c r="F213" s="371"/>
      <c r="H213" s="123"/>
      <c r="K213" s="433" t="str">
        <f>IF(I213=0%,"",#REF!/I213)</f>
        <v/>
      </c>
    </row>
    <row r="214" spans="4:11" ht="14.4">
      <c r="D214" s="371"/>
      <c r="E214" s="122"/>
      <c r="F214" s="371"/>
      <c r="H214" s="123"/>
      <c r="K214" s="433" t="str">
        <f>IF(I214=0%,"",#REF!/I214)</f>
        <v/>
      </c>
    </row>
    <row r="215" spans="4:11" ht="14.4">
      <c r="D215" s="371"/>
      <c r="E215" s="122"/>
      <c r="F215" s="371"/>
      <c r="H215" s="123"/>
      <c r="K215" s="433" t="str">
        <f>IF(I215=0%,"",#REF!/I215)</f>
        <v/>
      </c>
    </row>
    <row r="216" spans="4:11" ht="14.4">
      <c r="D216" s="371"/>
      <c r="E216" s="122"/>
      <c r="F216" s="371"/>
      <c r="H216" s="123"/>
      <c r="K216" s="433" t="str">
        <f>IF(I216=0%,"",#REF!/I216)</f>
        <v/>
      </c>
    </row>
    <row r="217" spans="4:11" ht="14.4">
      <c r="D217" s="371"/>
      <c r="E217" s="122"/>
      <c r="F217" s="371"/>
      <c r="H217" s="123"/>
      <c r="K217" s="433" t="str">
        <f>IF(I217=0%,"",#REF!/I217)</f>
        <v/>
      </c>
    </row>
    <row r="218" spans="4:11" ht="14.4">
      <c r="D218" s="371"/>
      <c r="E218" s="122"/>
      <c r="F218" s="371"/>
      <c r="H218" s="123"/>
      <c r="K218" s="433" t="str">
        <f>IF(I218=0%,"",#REF!/I218)</f>
        <v/>
      </c>
    </row>
    <row r="219" spans="4:11" ht="14.4">
      <c r="D219" s="371"/>
      <c r="E219" s="122"/>
      <c r="F219" s="371"/>
      <c r="H219" s="123"/>
      <c r="K219" s="433" t="str">
        <f>IF(I219=0%,"",#REF!/I219)</f>
        <v/>
      </c>
    </row>
    <row r="220" spans="4:11" ht="14.4">
      <c r="D220" s="371"/>
      <c r="E220" s="122"/>
      <c r="F220" s="371"/>
      <c r="H220" s="123"/>
      <c r="K220" s="433" t="str">
        <f>IF(I220=0%,"",#REF!/I220)</f>
        <v/>
      </c>
    </row>
    <row r="221" spans="4:11" ht="14.4">
      <c r="D221" s="371"/>
      <c r="E221" s="122"/>
      <c r="F221" s="371"/>
      <c r="H221" s="123"/>
      <c r="K221" s="433" t="str">
        <f>IF(I221=0%,"",#REF!/I221)</f>
        <v/>
      </c>
    </row>
    <row r="222" spans="4:11" ht="14.4">
      <c r="D222" s="371"/>
      <c r="E222" s="122"/>
      <c r="F222" s="371"/>
      <c r="H222" s="123"/>
      <c r="K222" s="433" t="str">
        <f>IF(I222=0%,"",#REF!/I222)</f>
        <v/>
      </c>
    </row>
    <row r="223" spans="4:11" ht="14.4">
      <c r="D223" s="371"/>
      <c r="E223" s="122"/>
      <c r="F223" s="371"/>
      <c r="H223" s="123"/>
      <c r="K223" s="433" t="str">
        <f>IF(I223=0%,"",#REF!/I223)</f>
        <v/>
      </c>
    </row>
    <row r="224" spans="4:11" ht="14.4">
      <c r="D224" s="371"/>
      <c r="E224" s="122"/>
      <c r="F224" s="371"/>
      <c r="H224" s="123"/>
      <c r="K224" s="433" t="str">
        <f>IF(I224=0%,"",#REF!/I224)</f>
        <v/>
      </c>
    </row>
    <row r="225" spans="4:11" ht="14.4">
      <c r="D225" s="371"/>
      <c r="E225" s="122"/>
      <c r="F225" s="371"/>
      <c r="H225" s="123"/>
      <c r="K225" s="433" t="str">
        <f>IF(I225=0%,"",#REF!/I225)</f>
        <v/>
      </c>
    </row>
    <row r="226" spans="4:11" ht="14.4">
      <c r="D226" s="371"/>
      <c r="E226" s="122"/>
      <c r="F226" s="371"/>
      <c r="H226" s="123"/>
      <c r="K226" s="433" t="str">
        <f>IF(I226=0%,"",#REF!/I226)</f>
        <v/>
      </c>
    </row>
    <row r="227" spans="4:11" ht="14.4">
      <c r="D227" s="371"/>
      <c r="E227" s="122"/>
      <c r="F227" s="371"/>
      <c r="H227" s="123"/>
      <c r="K227" s="433" t="str">
        <f>IF(I227=0%,"",#REF!/I227)</f>
        <v/>
      </c>
    </row>
    <row r="228" spans="4:11" ht="14.4">
      <c r="D228" s="371"/>
      <c r="E228" s="122"/>
      <c r="F228" s="371"/>
      <c r="H228" s="123"/>
      <c r="K228" s="433" t="str">
        <f>IF(I228=0%,"",#REF!/I228)</f>
        <v/>
      </c>
    </row>
    <row r="229" spans="4:11" ht="14.4">
      <c r="D229" s="371"/>
      <c r="E229" s="122"/>
      <c r="F229" s="371"/>
      <c r="H229" s="123"/>
      <c r="K229" s="433" t="str">
        <f>IF(I229=0%,"",#REF!/I229)</f>
        <v/>
      </c>
    </row>
    <row r="230" spans="4:11" ht="14.4">
      <c r="D230" s="371"/>
      <c r="E230" s="122"/>
      <c r="F230" s="371"/>
      <c r="H230" s="123"/>
      <c r="K230" s="433" t="str">
        <f>IF(I230=0%,"",#REF!/I230)</f>
        <v/>
      </c>
    </row>
    <row r="231" spans="4:11" ht="14.4">
      <c r="D231" s="371"/>
      <c r="E231" s="122"/>
      <c r="F231" s="371"/>
      <c r="H231" s="123"/>
      <c r="K231" s="433" t="str">
        <f>IF(I231=0%,"",#REF!/I231)</f>
        <v/>
      </c>
    </row>
    <row r="232" spans="4:11" ht="14.4">
      <c r="D232" s="371"/>
      <c r="E232" s="122"/>
      <c r="F232" s="371"/>
      <c r="H232" s="123"/>
      <c r="K232" s="433" t="str">
        <f>IF(I232=0%,"",#REF!/I232)</f>
        <v/>
      </c>
    </row>
    <row r="233" spans="4:11" ht="14.4">
      <c r="D233" s="371"/>
      <c r="E233" s="122"/>
      <c r="F233" s="371"/>
      <c r="H233" s="123"/>
      <c r="K233" s="433" t="str">
        <f>IF(I233=0%,"",#REF!/I233)</f>
        <v/>
      </c>
    </row>
    <row r="234" spans="4:11" ht="14.4">
      <c r="D234" s="371"/>
      <c r="E234" s="122"/>
      <c r="F234" s="371"/>
      <c r="H234" s="123"/>
      <c r="K234" s="433" t="str">
        <f>IF(I234=0%,"",#REF!/I234)</f>
        <v/>
      </c>
    </row>
    <row r="235" spans="4:11" ht="14.4">
      <c r="D235" s="371"/>
      <c r="E235" s="122"/>
      <c r="F235" s="371"/>
      <c r="H235" s="123"/>
      <c r="K235" s="433" t="str">
        <f>IF(I235=0%,"",#REF!/I235)</f>
        <v/>
      </c>
    </row>
    <row r="236" spans="4:11" ht="14.4">
      <c r="D236" s="371"/>
      <c r="E236" s="122"/>
      <c r="F236" s="371"/>
      <c r="H236" s="123"/>
      <c r="K236" s="433" t="str">
        <f>IF(I236=0%,"",#REF!/I236)</f>
        <v/>
      </c>
    </row>
    <row r="237" spans="4:11" ht="14.4">
      <c r="D237" s="371"/>
      <c r="E237" s="122"/>
      <c r="F237" s="371"/>
      <c r="H237" s="123"/>
      <c r="K237" s="433" t="str">
        <f>IF(I237=0%,"",#REF!/I237)</f>
        <v/>
      </c>
    </row>
    <row r="238" spans="4:11" ht="14.4">
      <c r="D238" s="371"/>
      <c r="E238" s="122"/>
      <c r="F238" s="371"/>
      <c r="H238" s="123"/>
      <c r="K238" s="433" t="str">
        <f>IF(I238=0%,"",#REF!/I238)</f>
        <v/>
      </c>
    </row>
    <row r="239" spans="4:11" ht="14.4">
      <c r="D239" s="371"/>
      <c r="E239" s="122"/>
      <c r="F239" s="371"/>
      <c r="H239" s="123"/>
      <c r="K239" s="433" t="str">
        <f>IF(I239=0%,"",#REF!/I239)</f>
        <v/>
      </c>
    </row>
    <row r="240" spans="4:11" ht="14.4">
      <c r="D240" s="371"/>
      <c r="E240" s="122"/>
      <c r="F240" s="371"/>
      <c r="H240" s="123"/>
      <c r="K240" s="433" t="str">
        <f>IF(I240=0%,"",#REF!/I240)</f>
        <v/>
      </c>
    </row>
    <row r="241" spans="4:11" ht="14.4">
      <c r="D241" s="371"/>
      <c r="E241" s="122"/>
      <c r="F241" s="371"/>
      <c r="H241" s="123"/>
      <c r="K241" s="433" t="str">
        <f>IF(I241=0%,"",#REF!/I241)</f>
        <v/>
      </c>
    </row>
    <row r="242" spans="4:11" ht="14.4">
      <c r="D242" s="371"/>
      <c r="E242" s="122"/>
      <c r="F242" s="371"/>
      <c r="H242" s="123"/>
      <c r="K242" s="433" t="str">
        <f>IF(I242=0%,"",#REF!/I242)</f>
        <v/>
      </c>
    </row>
    <row r="243" spans="4:11" ht="14.4">
      <c r="D243" s="371"/>
      <c r="E243" s="122"/>
      <c r="F243" s="371"/>
      <c r="H243" s="123"/>
      <c r="K243" s="433" t="str">
        <f>IF(I243=0%,"",#REF!/I243)</f>
        <v/>
      </c>
    </row>
    <row r="244" spans="4:11" ht="14.4">
      <c r="D244" s="371"/>
      <c r="E244" s="122"/>
      <c r="F244" s="371"/>
      <c r="H244" s="123"/>
      <c r="K244" s="433" t="str">
        <f>IF(I244=0%,"",#REF!/I244)</f>
        <v/>
      </c>
    </row>
    <row r="245" spans="4:11" ht="14.4">
      <c r="D245" s="371"/>
      <c r="E245" s="122"/>
      <c r="F245" s="371"/>
      <c r="H245" s="123"/>
      <c r="K245" s="433" t="str">
        <f>IF(I245=0%,"",#REF!/I245)</f>
        <v/>
      </c>
    </row>
    <row r="246" spans="4:11" ht="14.4">
      <c r="D246" s="371"/>
      <c r="E246" s="122"/>
      <c r="F246" s="371"/>
      <c r="H246" s="123"/>
      <c r="K246" s="433" t="str">
        <f>IF(I246=0%,"",#REF!/I246)</f>
        <v/>
      </c>
    </row>
    <row r="247" spans="4:11" ht="14.4">
      <c r="D247" s="371"/>
      <c r="E247" s="122"/>
      <c r="F247" s="371"/>
      <c r="H247" s="123"/>
      <c r="K247" s="433" t="str">
        <f>IF(I247=0%,"",#REF!/I247)</f>
        <v/>
      </c>
    </row>
    <row r="248" spans="4:11" ht="14.4">
      <c r="D248" s="371"/>
      <c r="E248" s="122"/>
      <c r="F248" s="371"/>
      <c r="H248" s="123"/>
      <c r="K248" s="433" t="str">
        <f>IF(I248=0%,"",#REF!/I248)</f>
        <v/>
      </c>
    </row>
    <row r="249" spans="4:11" ht="14.4">
      <c r="D249" s="371"/>
      <c r="E249" s="122"/>
      <c r="F249" s="371"/>
      <c r="H249" s="123"/>
      <c r="K249" s="433" t="str">
        <f>IF(I249=0%,"",#REF!/I249)</f>
        <v/>
      </c>
    </row>
    <row r="250" spans="4:11" ht="14.4">
      <c r="D250" s="371"/>
      <c r="E250" s="122"/>
      <c r="F250" s="371"/>
      <c r="H250" s="123"/>
      <c r="K250" s="433" t="str">
        <f>IF(I250=0%,"",#REF!/I250)</f>
        <v/>
      </c>
    </row>
    <row r="251" spans="4:11" ht="14.4">
      <c r="D251" s="371"/>
      <c r="E251" s="122"/>
      <c r="F251" s="371"/>
      <c r="H251" s="123"/>
      <c r="K251" s="433" t="str">
        <f>IF(I251=0%,"",#REF!/I251)</f>
        <v/>
      </c>
    </row>
    <row r="252" spans="4:11" ht="14.4">
      <c r="D252" s="371"/>
      <c r="E252" s="122"/>
      <c r="F252" s="371"/>
      <c r="H252" s="123"/>
      <c r="K252" s="433" t="str">
        <f>IF(I252=0%,"",#REF!/I252)</f>
        <v/>
      </c>
    </row>
    <row r="253" spans="4:11" ht="14.4">
      <c r="D253" s="371"/>
      <c r="E253" s="122"/>
      <c r="F253" s="371"/>
      <c r="H253" s="123"/>
      <c r="K253" s="433" t="str">
        <f>IF(I253=0%,"",#REF!/I253)</f>
        <v/>
      </c>
    </row>
    <row r="254" spans="4:11" ht="14.4">
      <c r="D254" s="371"/>
      <c r="E254" s="122"/>
      <c r="F254" s="371"/>
      <c r="H254" s="123"/>
      <c r="K254" s="433" t="str">
        <f>IF(I254=0%,"",#REF!/I254)</f>
        <v/>
      </c>
    </row>
    <row r="255" spans="4:11" ht="14.4">
      <c r="D255" s="371"/>
      <c r="E255" s="122"/>
      <c r="F255" s="371"/>
      <c r="H255" s="123"/>
      <c r="K255" s="433" t="str">
        <f>IF(I255=0%,"",#REF!/I255)</f>
        <v/>
      </c>
    </row>
    <row r="256" spans="4:11" ht="14.4">
      <c r="D256" s="371"/>
      <c r="E256" s="122"/>
      <c r="F256" s="371"/>
      <c r="H256" s="123"/>
      <c r="K256" s="433" t="str">
        <f>IF(I256=0%,"",#REF!/I256)</f>
        <v/>
      </c>
    </row>
    <row r="257" spans="4:11" ht="14.4">
      <c r="D257" s="371"/>
      <c r="E257" s="122"/>
      <c r="F257" s="371"/>
      <c r="H257" s="123"/>
      <c r="K257" s="433" t="str">
        <f>IF(I257=0%,"",#REF!/I257)</f>
        <v/>
      </c>
    </row>
    <row r="258" spans="4:11" ht="14.4">
      <c r="D258" s="371"/>
      <c r="E258" s="122"/>
      <c r="F258" s="371"/>
      <c r="H258" s="123"/>
      <c r="K258" s="433" t="str">
        <f>IF(I258=0%,"",#REF!/I258)</f>
        <v/>
      </c>
    </row>
    <row r="259" spans="4:11" ht="14.4">
      <c r="D259" s="371"/>
      <c r="E259" s="122"/>
      <c r="F259" s="371"/>
      <c r="H259" s="123"/>
      <c r="K259" s="433" t="str">
        <f>IF(I259=0%,"",#REF!/I259)</f>
        <v/>
      </c>
    </row>
    <row r="260" spans="4:11" ht="14.4">
      <c r="D260" s="371"/>
      <c r="E260" s="122"/>
      <c r="F260" s="371"/>
      <c r="H260" s="123"/>
      <c r="K260" s="433" t="str">
        <f>IF(I260=0%,"",#REF!/I260)</f>
        <v/>
      </c>
    </row>
    <row r="261" spans="4:11" ht="14.4">
      <c r="D261" s="371"/>
      <c r="E261" s="122"/>
      <c r="F261" s="371"/>
      <c r="H261" s="123"/>
      <c r="K261" s="433" t="str">
        <f>IF(I261=0%,"",#REF!/I261)</f>
        <v/>
      </c>
    </row>
    <row r="262" spans="4:11" ht="14.4">
      <c r="D262" s="371"/>
      <c r="E262" s="122"/>
      <c r="F262" s="371"/>
      <c r="H262" s="123"/>
      <c r="K262" s="433" t="str">
        <f>IF(I262=0%,"",#REF!/I262)</f>
        <v/>
      </c>
    </row>
    <row r="263" spans="4:11" ht="14.4">
      <c r="D263" s="371"/>
      <c r="E263" s="122"/>
      <c r="F263" s="371"/>
      <c r="H263" s="123"/>
      <c r="K263" s="433" t="str">
        <f>IF(I263=0%,"",#REF!/I263)</f>
        <v/>
      </c>
    </row>
    <row r="264" spans="4:11" ht="14.4">
      <c r="D264" s="371"/>
      <c r="E264" s="122"/>
      <c r="F264" s="371"/>
      <c r="H264" s="123"/>
      <c r="K264" s="433" t="str">
        <f>IF(I264=0%,"",#REF!/I264)</f>
        <v/>
      </c>
    </row>
    <row r="265" spans="4:11" ht="14.4">
      <c r="D265" s="371"/>
      <c r="E265" s="122"/>
      <c r="F265" s="371"/>
      <c r="H265" s="123"/>
      <c r="K265" s="433" t="str">
        <f>IF(I265=0%,"",#REF!/I265)</f>
        <v/>
      </c>
    </row>
    <row r="266" spans="4:11" ht="14.4">
      <c r="D266" s="371"/>
      <c r="E266" s="122"/>
      <c r="F266" s="371"/>
      <c r="H266" s="123"/>
      <c r="K266" s="433" t="str">
        <f>IF(I266=0%,"",#REF!/I266)</f>
        <v/>
      </c>
    </row>
    <row r="267" spans="4:11" ht="14.4">
      <c r="D267" s="371"/>
      <c r="E267" s="122"/>
      <c r="F267" s="371"/>
      <c r="H267" s="123"/>
      <c r="K267" s="433" t="str">
        <f>IF(I267=0%,"",#REF!/I267)</f>
        <v/>
      </c>
    </row>
    <row r="268" spans="4:11" ht="14.4">
      <c r="D268" s="371"/>
      <c r="E268" s="122"/>
      <c r="F268" s="371"/>
      <c r="H268" s="123"/>
      <c r="K268" s="433" t="str">
        <f>IF(I268=0%,"",#REF!/I268)</f>
        <v/>
      </c>
    </row>
    <row r="269" spans="4:11" ht="14.4">
      <c r="D269" s="371"/>
      <c r="E269" s="122"/>
      <c r="F269" s="371"/>
      <c r="H269" s="123"/>
      <c r="K269" s="433" t="str">
        <f>IF(I269=0%,"",#REF!/I269)</f>
        <v/>
      </c>
    </row>
    <row r="270" spans="4:11" ht="14.4">
      <c r="D270" s="371"/>
      <c r="E270" s="122"/>
      <c r="F270" s="371"/>
      <c r="H270" s="123"/>
      <c r="K270" s="433" t="str">
        <f>IF(I270=0%,"",#REF!/I270)</f>
        <v/>
      </c>
    </row>
    <row r="271" spans="4:11" ht="14.4">
      <c r="D271" s="371"/>
      <c r="E271" s="122"/>
      <c r="F271" s="371"/>
      <c r="H271" s="123"/>
      <c r="K271" s="433" t="str">
        <f>IF(I271=0%,"",#REF!/I271)</f>
        <v/>
      </c>
    </row>
    <row r="272" spans="4:11" ht="14.4">
      <c r="D272" s="371"/>
      <c r="E272" s="122"/>
      <c r="F272" s="371"/>
      <c r="H272" s="123"/>
      <c r="K272" s="433" t="str">
        <f>IF(I272=0%,"",#REF!/I272)</f>
        <v/>
      </c>
    </row>
    <row r="273" spans="4:11" ht="14.4">
      <c r="D273" s="371"/>
      <c r="E273" s="122"/>
      <c r="F273" s="371"/>
      <c r="H273" s="123"/>
      <c r="K273" s="433" t="str">
        <f>IF(I273=0%,"",#REF!/I273)</f>
        <v/>
      </c>
    </row>
    <row r="274" spans="4:11" ht="14.4">
      <c r="D274" s="371"/>
      <c r="E274" s="122"/>
      <c r="F274" s="371"/>
      <c r="H274" s="123"/>
      <c r="K274" s="433" t="str">
        <f>IF(I274=0%,"",#REF!/I274)</f>
        <v/>
      </c>
    </row>
    <row r="275" spans="4:11" ht="14.4">
      <c r="D275" s="371"/>
      <c r="E275" s="122"/>
      <c r="F275" s="371"/>
      <c r="H275" s="123"/>
      <c r="K275" s="433" t="str">
        <f>IF(I275=0%,"",#REF!/I275)</f>
        <v/>
      </c>
    </row>
    <row r="276" spans="4:11" ht="14.4">
      <c r="D276" s="371"/>
      <c r="E276" s="122"/>
      <c r="F276" s="371"/>
      <c r="H276" s="123"/>
      <c r="K276" s="433" t="str">
        <f>IF(I276=0%,"",#REF!/I276)</f>
        <v/>
      </c>
    </row>
    <row r="277" spans="4:11" ht="14.4">
      <c r="D277" s="371"/>
      <c r="E277" s="122"/>
      <c r="F277" s="371"/>
      <c r="H277" s="123"/>
      <c r="K277" s="433" t="str">
        <f>IF(I277=0%,"",#REF!/I277)</f>
        <v/>
      </c>
    </row>
    <row r="278" spans="4:11" ht="14.4">
      <c r="D278" s="371"/>
      <c r="E278" s="122"/>
      <c r="F278" s="371"/>
      <c r="H278" s="123"/>
      <c r="K278" s="433" t="str">
        <f>IF(I278=0%,"",#REF!/I278)</f>
        <v/>
      </c>
    </row>
    <row r="279" spans="4:11" ht="14.4">
      <c r="D279" s="371"/>
      <c r="E279" s="122"/>
      <c r="F279" s="371"/>
      <c r="H279" s="123"/>
      <c r="K279" s="433" t="str">
        <f>IF(I279=0%,"",#REF!/I279)</f>
        <v/>
      </c>
    </row>
    <row r="280" spans="4:11" ht="14.4">
      <c r="D280" s="371"/>
      <c r="E280" s="122"/>
      <c r="F280" s="371"/>
      <c r="H280" s="123"/>
      <c r="K280" s="433" t="str">
        <f>IF(I280=0%,"",#REF!/I280)</f>
        <v/>
      </c>
    </row>
    <row r="281" spans="4:11" ht="14.4">
      <c r="D281" s="371"/>
      <c r="E281" s="122"/>
      <c r="F281" s="371"/>
      <c r="H281" s="123"/>
      <c r="K281" s="433" t="str">
        <f>IF(I281=0%,"",#REF!/I281)</f>
        <v/>
      </c>
    </row>
    <row r="282" spans="4:11" ht="14.4">
      <c r="D282" s="371"/>
      <c r="E282" s="122"/>
      <c r="F282" s="371"/>
      <c r="H282" s="123"/>
      <c r="K282" s="433" t="str">
        <f>IF(I282=0%,"",#REF!/I282)</f>
        <v/>
      </c>
    </row>
    <row r="283" spans="4:11" ht="14.4">
      <c r="D283" s="371"/>
      <c r="E283" s="122"/>
      <c r="F283" s="371"/>
      <c r="H283" s="123"/>
      <c r="K283" s="433" t="str">
        <f>IF(I283=0%,"",#REF!/I283)</f>
        <v/>
      </c>
    </row>
    <row r="284" spans="4:11" ht="14.4">
      <c r="D284" s="371"/>
      <c r="E284" s="122"/>
      <c r="F284" s="371"/>
      <c r="H284" s="123"/>
      <c r="K284" s="433" t="str">
        <f>IF(I284=0%,"",#REF!/I284)</f>
        <v/>
      </c>
    </row>
    <row r="285" spans="4:11" ht="14.4">
      <c r="D285" s="371"/>
      <c r="E285" s="122"/>
      <c r="F285" s="371"/>
      <c r="H285" s="123"/>
      <c r="K285" s="433" t="str">
        <f>IF(I285=0%,"",#REF!/I285)</f>
        <v/>
      </c>
    </row>
    <row r="286" spans="4:11" ht="14.4">
      <c r="D286" s="371"/>
      <c r="E286" s="122"/>
      <c r="F286" s="371"/>
      <c r="H286" s="123"/>
      <c r="K286" s="433" t="str">
        <f>IF(I286=0%,"",#REF!/I286)</f>
        <v/>
      </c>
    </row>
    <row r="287" spans="4:11" ht="14.4">
      <c r="D287" s="371"/>
      <c r="E287" s="122"/>
      <c r="F287" s="371"/>
      <c r="H287" s="123"/>
      <c r="K287" s="433" t="str">
        <f>IF(I287=0%,"",#REF!/I287)</f>
        <v/>
      </c>
    </row>
    <row r="288" spans="4:11" ht="14.4">
      <c r="D288" s="371"/>
      <c r="E288" s="122"/>
      <c r="F288" s="371"/>
      <c r="H288" s="123"/>
      <c r="K288" s="433" t="str">
        <f>IF(I288=0%,"",#REF!/I288)</f>
        <v/>
      </c>
    </row>
    <row r="289" spans="4:11" ht="14.4">
      <c r="D289" s="371"/>
      <c r="E289" s="122"/>
      <c r="F289" s="371"/>
      <c r="H289" s="123"/>
      <c r="K289" s="433" t="str">
        <f>IF(I289=0%,"",#REF!/I289)</f>
        <v/>
      </c>
    </row>
    <row r="290" spans="4:11" ht="14.4">
      <c r="D290" s="371"/>
      <c r="E290" s="122"/>
      <c r="F290" s="371"/>
      <c r="H290" s="123"/>
      <c r="K290" s="433" t="str">
        <f>IF(I290=0%,"",#REF!/I290)</f>
        <v/>
      </c>
    </row>
    <row r="291" spans="4:11" ht="14.4">
      <c r="D291" s="371"/>
      <c r="E291" s="122"/>
      <c r="F291" s="371"/>
      <c r="H291" s="123"/>
      <c r="K291" s="433" t="str">
        <f>IF(I291=0%,"",#REF!/I291)</f>
        <v/>
      </c>
    </row>
    <row r="292" spans="4:11" ht="14.4">
      <c r="D292" s="371"/>
      <c r="E292" s="122"/>
      <c r="F292" s="371"/>
      <c r="H292" s="123"/>
      <c r="K292" s="433" t="str">
        <f>IF(I292=0%,"",#REF!/I292)</f>
        <v/>
      </c>
    </row>
    <row r="293" spans="4:11" ht="14.4">
      <c r="D293" s="371"/>
      <c r="E293" s="122"/>
      <c r="F293" s="371"/>
      <c r="H293" s="123"/>
      <c r="K293" s="433" t="str">
        <f>IF(I293=0%,"",#REF!/I293)</f>
        <v/>
      </c>
    </row>
    <row r="294" spans="4:11" ht="14.4">
      <c r="D294" s="371"/>
      <c r="E294" s="122"/>
      <c r="F294" s="371"/>
      <c r="H294" s="123"/>
      <c r="K294" s="433" t="str">
        <f>IF(I294=0%,"",#REF!/I294)</f>
        <v/>
      </c>
    </row>
    <row r="295" spans="4:11" ht="14.4">
      <c r="D295" s="371"/>
      <c r="E295" s="122"/>
      <c r="F295" s="371"/>
      <c r="H295" s="123"/>
      <c r="K295" s="433" t="str">
        <f>IF(I295=0%,"",#REF!/I295)</f>
        <v/>
      </c>
    </row>
    <row r="296" spans="4:11" ht="14.4">
      <c r="D296" s="371"/>
      <c r="E296" s="122"/>
      <c r="F296" s="371"/>
      <c r="H296" s="123"/>
      <c r="K296" s="433" t="str">
        <f>IF(I296=0%,"",#REF!/I296)</f>
        <v/>
      </c>
    </row>
    <row r="297" spans="4:11" ht="14.4">
      <c r="D297" s="371"/>
      <c r="E297" s="122"/>
      <c r="F297" s="371"/>
      <c r="H297" s="123"/>
      <c r="K297" s="433" t="str">
        <f>IF(I297=0%,"",#REF!/I297)</f>
        <v/>
      </c>
    </row>
    <row r="298" spans="4:11" ht="14.4">
      <c r="D298" s="371"/>
      <c r="E298" s="122"/>
      <c r="F298" s="371"/>
      <c r="H298" s="123"/>
      <c r="K298" s="433" t="str">
        <f>IF(I298=0%,"",#REF!/I298)</f>
        <v/>
      </c>
    </row>
    <row r="299" spans="4:11" ht="14.4">
      <c r="D299" s="371"/>
      <c r="E299" s="122"/>
      <c r="F299" s="371"/>
      <c r="H299" s="123"/>
      <c r="K299" s="433" t="str">
        <f>IF(I299=0%,"",#REF!/I299)</f>
        <v/>
      </c>
    </row>
    <row r="300" spans="4:11" ht="14.4">
      <c r="D300" s="371"/>
      <c r="E300" s="122"/>
      <c r="F300" s="371"/>
      <c r="H300" s="123"/>
      <c r="K300" s="433" t="str">
        <f>IF(I300=0%,"",#REF!/I300)</f>
        <v/>
      </c>
    </row>
    <row r="301" spans="4:11" ht="14.4">
      <c r="D301" s="371"/>
      <c r="E301" s="122"/>
      <c r="F301" s="371"/>
      <c r="H301" s="123"/>
      <c r="K301" s="433" t="str">
        <f>IF(I301=0%,"",#REF!/I301)</f>
        <v/>
      </c>
    </row>
    <row r="302" spans="4:11" ht="14.4">
      <c r="D302" s="371"/>
      <c r="E302" s="122"/>
      <c r="F302" s="371"/>
      <c r="H302" s="123"/>
      <c r="K302" s="433" t="str">
        <f>IF(I302=0%,"",#REF!/I302)</f>
        <v/>
      </c>
    </row>
    <row r="303" spans="4:11" ht="14.4">
      <c r="D303" s="371"/>
      <c r="E303" s="122"/>
      <c r="F303" s="371"/>
      <c r="H303" s="123"/>
      <c r="K303" s="433" t="str">
        <f>IF(I303=0%,"",#REF!/I303)</f>
        <v/>
      </c>
    </row>
    <row r="304" spans="4:11" ht="14.4">
      <c r="D304" s="371"/>
      <c r="E304" s="122"/>
      <c r="F304" s="371"/>
      <c r="H304" s="123"/>
      <c r="K304" s="433" t="str">
        <f>IF(I304=0%,"",#REF!/I304)</f>
        <v/>
      </c>
    </row>
    <row r="305" spans="4:11" ht="14.4">
      <c r="D305" s="371"/>
      <c r="E305" s="122"/>
      <c r="F305" s="371"/>
      <c r="H305" s="123"/>
      <c r="K305" s="433" t="str">
        <f>IF(I305=0%,"",#REF!/I305)</f>
        <v/>
      </c>
    </row>
    <row r="306" spans="4:11" ht="14.4">
      <c r="D306" s="371"/>
      <c r="E306" s="122"/>
      <c r="F306" s="371"/>
      <c r="H306" s="123"/>
      <c r="K306" s="433" t="str">
        <f>IF(I306=0%,"",#REF!/I306)</f>
        <v/>
      </c>
    </row>
    <row r="307" spans="4:11" ht="14.4">
      <c r="D307" s="371"/>
      <c r="E307" s="122"/>
      <c r="F307" s="371"/>
      <c r="H307" s="123"/>
      <c r="K307" s="433" t="str">
        <f>IF(I307=0%,"",#REF!/I307)</f>
        <v/>
      </c>
    </row>
    <row r="308" spans="4:11" ht="14.4">
      <c r="D308" s="371"/>
      <c r="E308" s="122"/>
      <c r="F308" s="371"/>
      <c r="H308" s="123"/>
      <c r="K308" s="433" t="str">
        <f>IF(I308=0%,"",#REF!/I308)</f>
        <v/>
      </c>
    </row>
    <row r="309" spans="4:11" ht="14.4">
      <c r="D309" s="371"/>
      <c r="E309" s="122"/>
      <c r="F309" s="371"/>
      <c r="H309" s="123"/>
      <c r="K309" s="433" t="str">
        <f>IF(I309=0%,"",#REF!/I309)</f>
        <v/>
      </c>
    </row>
    <row r="310" spans="4:11" ht="14.4">
      <c r="D310" s="371"/>
      <c r="E310" s="122"/>
      <c r="F310" s="371"/>
      <c r="H310" s="123"/>
      <c r="K310" s="433" t="str">
        <f>IF(I310=0%,"",#REF!/I310)</f>
        <v/>
      </c>
    </row>
    <row r="311" spans="4:11" ht="14.4">
      <c r="D311" s="371"/>
      <c r="E311" s="122"/>
      <c r="F311" s="371"/>
      <c r="H311" s="123"/>
      <c r="K311" s="433" t="str">
        <f>IF(I311=0%,"",#REF!/I311)</f>
        <v/>
      </c>
    </row>
    <row r="312" spans="4:11" ht="14.4">
      <c r="D312" s="371"/>
      <c r="E312" s="122"/>
      <c r="F312" s="371"/>
      <c r="H312" s="123"/>
      <c r="K312" s="433" t="str">
        <f>IF(I312=0%,"",#REF!/I312)</f>
        <v/>
      </c>
    </row>
    <row r="313" spans="4:11" ht="14.4">
      <c r="D313" s="371"/>
      <c r="E313" s="122"/>
      <c r="F313" s="371"/>
      <c r="H313" s="123"/>
      <c r="K313" s="433" t="str">
        <f>IF(I313=0%,"",#REF!/I313)</f>
        <v/>
      </c>
    </row>
    <row r="314" spans="4:11" ht="14.4">
      <c r="D314" s="371"/>
      <c r="E314" s="122"/>
      <c r="F314" s="371"/>
      <c r="H314" s="123"/>
      <c r="K314" s="433" t="str">
        <f>IF(I314=0%,"",#REF!/I314)</f>
        <v/>
      </c>
    </row>
    <row r="315" spans="4:11" ht="14.4">
      <c r="D315" s="371"/>
      <c r="E315" s="122"/>
      <c r="F315" s="371"/>
      <c r="H315" s="123"/>
      <c r="K315" s="433" t="str">
        <f>IF(I315=0%,"",#REF!/I315)</f>
        <v/>
      </c>
    </row>
    <row r="316" spans="4:11" ht="14.4">
      <c r="D316" s="371"/>
      <c r="E316" s="122"/>
      <c r="F316" s="371"/>
      <c r="H316" s="123"/>
      <c r="K316" s="433" t="str">
        <f>IF(I316=0%,"",#REF!/I316)</f>
        <v/>
      </c>
    </row>
    <row r="317" spans="4:11" ht="14.4">
      <c r="D317" s="371"/>
      <c r="E317" s="122"/>
      <c r="F317" s="371"/>
      <c r="H317" s="123"/>
      <c r="K317" s="433" t="str">
        <f>IF(I317=0%,"",#REF!/I317)</f>
        <v/>
      </c>
    </row>
    <row r="318" spans="4:11" ht="14.4">
      <c r="D318" s="371"/>
      <c r="E318" s="122"/>
      <c r="F318" s="371"/>
      <c r="H318" s="123"/>
      <c r="K318" s="433" t="str">
        <f>IF(I318=0%,"",#REF!/I318)</f>
        <v/>
      </c>
    </row>
    <row r="319" spans="4:11" ht="14.4">
      <c r="D319" s="371"/>
      <c r="E319" s="122"/>
      <c r="F319" s="371"/>
      <c r="H319" s="123"/>
      <c r="K319" s="433" t="str">
        <f>IF(I319=0%,"",#REF!/I319)</f>
        <v/>
      </c>
    </row>
    <row r="320" spans="4:11" ht="14.4">
      <c r="D320" s="371"/>
      <c r="E320" s="122"/>
      <c r="F320" s="371"/>
      <c r="H320" s="123"/>
      <c r="K320" s="433" t="str">
        <f>IF(I320=0%,"",#REF!/I320)</f>
        <v/>
      </c>
    </row>
    <row r="321" spans="4:11" ht="14.4">
      <c r="D321" s="371"/>
      <c r="E321" s="122"/>
      <c r="F321" s="371"/>
      <c r="H321" s="123"/>
      <c r="K321" s="433" t="str">
        <f>IF(I321=0%,"",#REF!/I321)</f>
        <v/>
      </c>
    </row>
    <row r="322" spans="4:11" ht="14.4">
      <c r="D322" s="371"/>
      <c r="E322" s="122"/>
      <c r="F322" s="371"/>
      <c r="H322" s="123"/>
      <c r="K322" s="433" t="str">
        <f>IF(I322=0%,"",#REF!/I322)</f>
        <v/>
      </c>
    </row>
    <row r="323" spans="4:11" ht="14.4">
      <c r="D323" s="371"/>
      <c r="E323" s="122"/>
      <c r="F323" s="371"/>
      <c r="H323" s="123"/>
      <c r="K323" s="433" t="str">
        <f>IF(I323=0%,"",#REF!/I323)</f>
        <v/>
      </c>
    </row>
    <row r="324" spans="4:11" ht="14.4">
      <c r="D324" s="371"/>
      <c r="E324" s="122"/>
      <c r="F324" s="371"/>
      <c r="H324" s="123"/>
      <c r="K324" s="433" t="str">
        <f>IF(I324=0%,"",#REF!/I324)</f>
        <v/>
      </c>
    </row>
    <row r="325" spans="4:11" ht="14.4">
      <c r="D325" s="371"/>
      <c r="E325" s="122"/>
      <c r="F325" s="371"/>
      <c r="H325" s="123"/>
      <c r="K325" s="433" t="str">
        <f>IF(I325=0%,"",#REF!/I325)</f>
        <v/>
      </c>
    </row>
    <row r="326" spans="4:11" ht="14.4">
      <c r="D326" s="371"/>
      <c r="E326" s="122"/>
      <c r="F326" s="371"/>
      <c r="H326" s="123"/>
      <c r="K326" s="433" t="str">
        <f>IF(I326=0%,"",#REF!/I326)</f>
        <v/>
      </c>
    </row>
    <row r="327" spans="4:11" ht="14.4">
      <c r="D327" s="371"/>
      <c r="E327" s="122"/>
      <c r="F327" s="371"/>
      <c r="H327" s="123"/>
      <c r="K327" s="433" t="str">
        <f>IF(I327=0%,"",#REF!/I327)</f>
        <v/>
      </c>
    </row>
    <row r="328" spans="4:11" ht="14.4">
      <c r="D328" s="371"/>
      <c r="E328" s="122"/>
      <c r="F328" s="371"/>
      <c r="H328" s="123"/>
      <c r="K328" s="433" t="str">
        <f>IF(I328=0%,"",#REF!/I328)</f>
        <v/>
      </c>
    </row>
    <row r="329" spans="4:11" ht="14.4">
      <c r="D329" s="371"/>
      <c r="E329" s="122"/>
      <c r="F329" s="371"/>
      <c r="H329" s="123"/>
      <c r="K329" s="433" t="str">
        <f>IF(I329=0%,"",#REF!/I329)</f>
        <v/>
      </c>
    </row>
    <row r="330" spans="4:11" ht="14.4">
      <c r="D330" s="371"/>
      <c r="E330" s="122"/>
      <c r="F330" s="371"/>
      <c r="H330" s="123"/>
      <c r="K330" s="433" t="str">
        <f>IF(I330=0%,"",#REF!/I330)</f>
        <v/>
      </c>
    </row>
    <row r="331" spans="4:11" ht="14.4">
      <c r="D331" s="371"/>
      <c r="E331" s="122"/>
      <c r="F331" s="371"/>
      <c r="H331" s="123"/>
      <c r="K331" s="433" t="str">
        <f>IF(I331=0%,"",#REF!/I331)</f>
        <v/>
      </c>
    </row>
    <row r="332" spans="4:11" ht="14.4">
      <c r="D332" s="371"/>
      <c r="E332" s="122"/>
      <c r="F332" s="371"/>
      <c r="H332" s="123"/>
      <c r="K332" s="433" t="str">
        <f>IF(I332=0%,"",#REF!/I332)</f>
        <v/>
      </c>
    </row>
    <row r="333" spans="4:11" ht="14.4">
      <c r="D333" s="371"/>
      <c r="E333" s="122"/>
      <c r="F333" s="371"/>
      <c r="H333" s="123"/>
      <c r="K333" s="433" t="str">
        <f>IF(I333=0%,"",#REF!/I333)</f>
        <v/>
      </c>
    </row>
    <row r="334" spans="4:11" ht="14.4">
      <c r="D334" s="371"/>
      <c r="E334" s="122"/>
      <c r="F334" s="371"/>
      <c r="H334" s="123"/>
      <c r="K334" s="433" t="str">
        <f>IF(I334=0%,"",#REF!/I334)</f>
        <v/>
      </c>
    </row>
    <row r="335" spans="4:11" ht="14.4">
      <c r="D335" s="371"/>
      <c r="E335" s="122"/>
      <c r="F335" s="371"/>
      <c r="H335" s="123"/>
      <c r="K335" s="433" t="str">
        <f>IF(I335=0%,"",#REF!/I335)</f>
        <v/>
      </c>
    </row>
    <row r="336" spans="4:11" ht="14.4">
      <c r="D336" s="371"/>
      <c r="E336" s="122"/>
      <c r="F336" s="371"/>
      <c r="H336" s="123"/>
      <c r="K336" s="433" t="str">
        <f>IF(I336=0%,"",#REF!/I336)</f>
        <v/>
      </c>
    </row>
    <row r="337" spans="4:11" ht="14.4">
      <c r="D337" s="371"/>
      <c r="E337" s="122"/>
      <c r="F337" s="371"/>
      <c r="H337" s="123"/>
      <c r="K337" s="433" t="str">
        <f>IF(I337=0%,"",#REF!/I337)</f>
        <v/>
      </c>
    </row>
    <row r="338" spans="4:11" ht="14.4">
      <c r="D338" s="371"/>
      <c r="E338" s="122"/>
      <c r="F338" s="371"/>
      <c r="H338" s="123"/>
      <c r="K338" s="433" t="str">
        <f>IF(I338=0%,"",#REF!/I338)</f>
        <v/>
      </c>
    </row>
    <row r="339" spans="4:11" ht="14.4">
      <c r="D339" s="371"/>
      <c r="E339" s="122"/>
      <c r="F339" s="371"/>
      <c r="H339" s="123"/>
      <c r="K339" s="433" t="str">
        <f>IF(I339=0%,"",#REF!/I339)</f>
        <v/>
      </c>
    </row>
    <row r="340" spans="4:11" ht="14.4">
      <c r="D340" s="371"/>
      <c r="E340" s="122"/>
      <c r="F340" s="371"/>
      <c r="H340" s="123"/>
      <c r="K340" s="433" t="str">
        <f>IF(I340=0%,"",#REF!/I340)</f>
        <v/>
      </c>
    </row>
    <row r="341" spans="4:11" ht="14.4">
      <c r="D341" s="371"/>
      <c r="E341" s="122"/>
      <c r="F341" s="371"/>
      <c r="H341" s="123"/>
      <c r="K341" s="433" t="str">
        <f>IF(I341=0%,"",#REF!/I341)</f>
        <v/>
      </c>
    </row>
    <row r="342" spans="4:11" ht="14.4">
      <c r="D342" s="371"/>
      <c r="E342" s="122"/>
      <c r="F342" s="371"/>
      <c r="H342" s="123"/>
      <c r="K342" s="433" t="str">
        <f>IF(I342=0%,"",#REF!/I342)</f>
        <v/>
      </c>
    </row>
    <row r="343" spans="4:11" ht="14.4">
      <c r="D343" s="371"/>
      <c r="E343" s="122"/>
      <c r="F343" s="371"/>
      <c r="H343" s="123"/>
      <c r="K343" s="433" t="str">
        <f>IF(I343=0%,"",#REF!/I343)</f>
        <v/>
      </c>
    </row>
    <row r="344" spans="4:11" ht="14.4">
      <c r="D344" s="371"/>
      <c r="E344" s="122"/>
      <c r="F344" s="371"/>
      <c r="H344" s="123"/>
      <c r="K344" s="433" t="str">
        <f>IF(I344=0%,"",#REF!/I344)</f>
        <v/>
      </c>
    </row>
    <row r="345" spans="4:11" ht="14.4">
      <c r="D345" s="371"/>
      <c r="E345" s="122"/>
      <c r="F345" s="371"/>
      <c r="H345" s="123"/>
      <c r="K345" s="433" t="str">
        <f>IF(I345=0%,"",#REF!/I345)</f>
        <v/>
      </c>
    </row>
    <row r="346" spans="4:11" ht="14.4">
      <c r="D346" s="371"/>
      <c r="E346" s="122"/>
      <c r="F346" s="371"/>
      <c r="H346" s="123"/>
      <c r="K346" s="433" t="str">
        <f>IF(I346=0%,"",#REF!/I346)</f>
        <v/>
      </c>
    </row>
    <row r="347" spans="4:11" ht="14.4">
      <c r="D347" s="371"/>
      <c r="E347" s="122"/>
      <c r="F347" s="371"/>
      <c r="H347" s="123"/>
      <c r="K347" s="433" t="str">
        <f>IF(I347=0%,"",#REF!/I347)</f>
        <v/>
      </c>
    </row>
    <row r="348" spans="4:11" ht="14.4">
      <c r="D348" s="371"/>
      <c r="E348" s="122"/>
      <c r="F348" s="371"/>
      <c r="H348" s="123"/>
      <c r="K348" s="433" t="str">
        <f>IF(I348=0%,"",#REF!/I348)</f>
        <v/>
      </c>
    </row>
    <row r="349" spans="4:11" ht="14.4">
      <c r="D349" s="371"/>
      <c r="E349" s="122"/>
      <c r="F349" s="371"/>
      <c r="H349" s="123"/>
      <c r="K349" s="433" t="str">
        <f>IF(I349=0%,"",#REF!/I349)</f>
        <v/>
      </c>
    </row>
    <row r="350" spans="4:11" ht="14.4">
      <c r="D350" s="371"/>
      <c r="E350" s="122"/>
      <c r="F350" s="371"/>
      <c r="H350" s="123"/>
      <c r="K350" s="433" t="str">
        <f>IF(I350=0%,"",#REF!/I350)</f>
        <v/>
      </c>
    </row>
    <row r="351" spans="4:11" ht="14.4">
      <c r="D351" s="371"/>
      <c r="E351" s="122"/>
      <c r="F351" s="371"/>
      <c r="H351" s="123"/>
      <c r="K351" s="433" t="str">
        <f>IF(I351=0%,"",#REF!/I351)</f>
        <v/>
      </c>
    </row>
    <row r="352" spans="4:11" ht="14.4">
      <c r="D352" s="371"/>
      <c r="E352" s="122"/>
      <c r="F352" s="371"/>
      <c r="H352" s="123"/>
      <c r="K352" s="433" t="str">
        <f>IF(I352=0%,"",#REF!/I352)</f>
        <v/>
      </c>
    </row>
    <row r="353" spans="4:11" ht="14.4">
      <c r="D353" s="371"/>
      <c r="E353" s="122"/>
      <c r="F353" s="371"/>
      <c r="H353" s="123"/>
      <c r="K353" s="433" t="str">
        <f>IF(I353=0%,"",#REF!/I353)</f>
        <v/>
      </c>
    </row>
    <row r="354" spans="4:11" ht="14.4">
      <c r="D354" s="371"/>
      <c r="E354" s="122"/>
      <c r="F354" s="371"/>
      <c r="H354" s="123"/>
      <c r="K354" s="433" t="str">
        <f>IF(I354=0%,"",#REF!/I354)</f>
        <v/>
      </c>
    </row>
    <row r="355" spans="4:11" ht="14.4">
      <c r="D355" s="371"/>
      <c r="E355" s="122"/>
      <c r="F355" s="371"/>
      <c r="H355" s="123"/>
      <c r="K355" s="433" t="str">
        <f>IF(I355=0%,"",#REF!/I355)</f>
        <v/>
      </c>
    </row>
    <row r="356" spans="4:11" ht="14.4">
      <c r="D356" s="371"/>
      <c r="E356" s="122"/>
      <c r="F356" s="371"/>
      <c r="H356" s="123"/>
      <c r="K356" s="433" t="str">
        <f>IF(I356=0%,"",#REF!/I356)</f>
        <v/>
      </c>
    </row>
    <row r="357" spans="4:11" ht="14.4">
      <c r="D357" s="371"/>
      <c r="E357" s="122"/>
      <c r="F357" s="371"/>
      <c r="H357" s="123"/>
      <c r="K357" s="433" t="str">
        <f>IF(I357=0%,"",#REF!/I357)</f>
        <v/>
      </c>
    </row>
    <row r="358" spans="4:11" ht="14.4">
      <c r="D358" s="371"/>
      <c r="E358" s="122"/>
      <c r="F358" s="371"/>
      <c r="H358" s="123"/>
      <c r="K358" s="433" t="str">
        <f>IF(I358=0%,"",#REF!/I358)</f>
        <v/>
      </c>
    </row>
    <row r="359" spans="4:11" ht="14.4">
      <c r="D359" s="371"/>
      <c r="E359" s="122"/>
      <c r="F359" s="371"/>
      <c r="H359" s="123"/>
      <c r="K359" s="433" t="str">
        <f>IF(I359=0%,"",#REF!/I359)</f>
        <v/>
      </c>
    </row>
    <row r="360" spans="4:11" ht="14.4">
      <c r="D360" s="371"/>
      <c r="E360" s="122"/>
      <c r="F360" s="371"/>
      <c r="H360" s="123"/>
      <c r="K360" s="433" t="str">
        <f>IF(I360=0%,"",#REF!/I360)</f>
        <v/>
      </c>
    </row>
    <row r="361" spans="4:11" ht="14.4">
      <c r="D361" s="371"/>
      <c r="E361" s="122"/>
      <c r="F361" s="371"/>
      <c r="H361" s="123"/>
      <c r="K361" s="433" t="str">
        <f>IF(I361=0%,"",#REF!/I361)</f>
        <v/>
      </c>
    </row>
    <row r="362" spans="4:11" ht="14.4">
      <c r="D362" s="371"/>
      <c r="E362" s="122"/>
      <c r="F362" s="371"/>
      <c r="H362" s="123"/>
      <c r="K362" s="433" t="str">
        <f>IF(I362=0%,"",#REF!/I362)</f>
        <v/>
      </c>
    </row>
    <row r="363" spans="4:11" ht="14.4">
      <c r="D363" s="371"/>
      <c r="E363" s="122"/>
      <c r="F363" s="371"/>
      <c r="H363" s="123"/>
      <c r="K363" s="433" t="str">
        <f>IF(I363=0%,"",#REF!/I363)</f>
        <v/>
      </c>
    </row>
    <row r="364" spans="4:11" ht="14.4">
      <c r="D364" s="371"/>
      <c r="E364" s="122"/>
      <c r="F364" s="371"/>
      <c r="H364" s="123"/>
      <c r="K364" s="433" t="str">
        <f>IF(I364=0%,"",#REF!/I364)</f>
        <v/>
      </c>
    </row>
    <row r="365" spans="4:11" ht="14.4">
      <c r="D365" s="371"/>
      <c r="E365" s="122"/>
      <c r="F365" s="371"/>
      <c r="H365" s="123"/>
      <c r="K365" s="433" t="str">
        <f>IF(I365=0%,"",#REF!/I365)</f>
        <v/>
      </c>
    </row>
    <row r="366" spans="4:11" ht="14.4">
      <c r="D366" s="371"/>
      <c r="E366" s="122"/>
      <c r="F366" s="371"/>
      <c r="H366" s="123"/>
      <c r="K366" s="433" t="str">
        <f>IF(I366=0%,"",#REF!/I366)</f>
        <v/>
      </c>
    </row>
    <row r="367" spans="4:11" ht="14.4">
      <c r="D367" s="371"/>
      <c r="E367" s="122"/>
      <c r="F367" s="371"/>
      <c r="H367" s="123"/>
      <c r="K367" s="433" t="str">
        <f>IF(I367=0%,"",#REF!/I367)</f>
        <v/>
      </c>
    </row>
    <row r="368" spans="4:11" ht="14.4">
      <c r="D368" s="371"/>
      <c r="E368" s="122"/>
      <c r="F368" s="371"/>
      <c r="H368" s="123"/>
      <c r="K368" s="433" t="str">
        <f>IF(I368=0%,"",#REF!/I368)</f>
        <v/>
      </c>
    </row>
    <row r="369" spans="4:11" ht="14.4">
      <c r="D369" s="371"/>
      <c r="E369" s="122"/>
      <c r="F369" s="371"/>
      <c r="H369" s="123"/>
      <c r="K369" s="433" t="str">
        <f>IF(I369=0%,"",#REF!/I369)</f>
        <v/>
      </c>
    </row>
    <row r="370" spans="4:11" ht="14.4">
      <c r="D370" s="371"/>
      <c r="E370" s="122"/>
      <c r="F370" s="371"/>
      <c r="H370" s="123"/>
      <c r="K370" s="433" t="str">
        <f>IF(I370=0%,"",#REF!/I370)</f>
        <v/>
      </c>
    </row>
    <row r="371" spans="4:11" ht="14.4">
      <c r="D371" s="371"/>
      <c r="E371" s="122"/>
      <c r="F371" s="371"/>
      <c r="H371" s="123"/>
      <c r="K371" s="433" t="str">
        <f>IF(I371=0%,"",#REF!/I371)</f>
        <v/>
      </c>
    </row>
    <row r="372" spans="4:11" ht="14.4">
      <c r="D372" s="371"/>
      <c r="E372" s="122"/>
      <c r="F372" s="371"/>
      <c r="H372" s="123"/>
      <c r="K372" s="433" t="str">
        <f>IF(I372=0%,"",#REF!/I372)</f>
        <v/>
      </c>
    </row>
    <row r="373" spans="4:11" ht="14.4">
      <c r="D373" s="371"/>
      <c r="E373" s="122"/>
      <c r="F373" s="371"/>
      <c r="H373" s="123"/>
      <c r="K373" s="433" t="str">
        <f>IF(I373=0%,"",#REF!/I373)</f>
        <v/>
      </c>
    </row>
    <row r="374" spans="4:11" ht="14.4">
      <c r="D374" s="371"/>
      <c r="E374" s="122"/>
      <c r="F374" s="371"/>
      <c r="H374" s="123"/>
      <c r="K374" s="433" t="str">
        <f>IF(I374=0%,"",#REF!/I374)</f>
        <v/>
      </c>
    </row>
    <row r="375" spans="4:11" ht="14.4">
      <c r="D375" s="371"/>
      <c r="E375" s="122"/>
      <c r="F375" s="371"/>
      <c r="H375" s="123"/>
      <c r="K375" s="433" t="str">
        <f>IF(I375=0%,"",#REF!/I375)</f>
        <v/>
      </c>
    </row>
    <row r="376" spans="4:11" ht="14.4">
      <c r="D376" s="371"/>
      <c r="E376" s="122"/>
      <c r="F376" s="371"/>
      <c r="H376" s="123"/>
      <c r="K376" s="433" t="str">
        <f>IF(I376=0%,"",#REF!/I376)</f>
        <v/>
      </c>
    </row>
    <row r="377" spans="4:11" ht="14.4">
      <c r="D377" s="371"/>
      <c r="E377" s="122"/>
      <c r="F377" s="371"/>
      <c r="H377" s="123"/>
      <c r="K377" s="433" t="str">
        <f>IF(I377=0%,"",#REF!/I377)</f>
        <v/>
      </c>
    </row>
    <row r="378" spans="4:11" ht="14.4">
      <c r="D378" s="371"/>
      <c r="E378" s="122"/>
      <c r="F378" s="371"/>
      <c r="H378" s="123"/>
      <c r="K378" s="433" t="str">
        <f>IF(I378=0%,"",#REF!/I378)</f>
        <v/>
      </c>
    </row>
    <row r="379" spans="4:11" ht="14.4">
      <c r="D379" s="371"/>
      <c r="E379" s="122"/>
      <c r="F379" s="371"/>
      <c r="H379" s="123"/>
      <c r="K379" s="433" t="str">
        <f>IF(I379=0%,"",#REF!/I379)</f>
        <v/>
      </c>
    </row>
    <row r="380" spans="4:11" ht="14.4">
      <c r="D380" s="371"/>
      <c r="E380" s="122"/>
      <c r="F380" s="371"/>
      <c r="H380" s="123"/>
      <c r="K380" s="433" t="str">
        <f>IF(I380=0%,"",#REF!/I380)</f>
        <v/>
      </c>
    </row>
    <row r="381" spans="4:11" ht="14.4">
      <c r="D381" s="371"/>
      <c r="E381" s="122"/>
      <c r="F381" s="371"/>
      <c r="H381" s="123"/>
      <c r="K381" s="433" t="str">
        <f>IF(I381=0%,"",#REF!/I381)</f>
        <v/>
      </c>
    </row>
    <row r="382" spans="4:11" ht="14.4">
      <c r="D382" s="371"/>
      <c r="E382" s="122"/>
      <c r="F382" s="371"/>
      <c r="H382" s="123"/>
      <c r="K382" s="433" t="str">
        <f>IF(I382=0%,"",#REF!/I382)</f>
        <v/>
      </c>
    </row>
    <row r="383" spans="4:11" ht="14.4">
      <c r="D383" s="371"/>
      <c r="E383" s="122"/>
      <c r="F383" s="371"/>
      <c r="H383" s="123"/>
      <c r="K383" s="433" t="str">
        <f>IF(I383=0%,"",#REF!/I383)</f>
        <v/>
      </c>
    </row>
    <row r="384" spans="4:11" ht="14.4">
      <c r="D384" s="371"/>
      <c r="E384" s="122"/>
      <c r="F384" s="371"/>
      <c r="H384" s="123"/>
      <c r="K384" s="433" t="str">
        <f>IF(I384=0%,"",#REF!/I384)</f>
        <v/>
      </c>
    </row>
    <row r="385" spans="4:11" ht="14.4">
      <c r="D385" s="371"/>
      <c r="E385" s="122"/>
      <c r="F385" s="371"/>
      <c r="H385" s="123"/>
      <c r="K385" s="433" t="str">
        <f>IF(I385=0%,"",#REF!/I385)</f>
        <v/>
      </c>
    </row>
    <row r="386" spans="4:11" ht="14.4">
      <c r="D386" s="371"/>
      <c r="E386" s="122"/>
      <c r="F386" s="371"/>
      <c r="H386" s="123"/>
      <c r="K386" s="433" t="str">
        <f>IF(I386=0%,"",#REF!/I386)</f>
        <v/>
      </c>
    </row>
    <row r="387" spans="4:11" ht="14.4">
      <c r="D387" s="371"/>
      <c r="E387" s="122"/>
      <c r="F387" s="371"/>
      <c r="H387" s="123"/>
      <c r="K387" s="433" t="str">
        <f>IF(I387=0%,"",#REF!/I387)</f>
        <v/>
      </c>
    </row>
    <row r="388" spans="4:11" ht="14.4">
      <c r="D388" s="371"/>
      <c r="E388" s="122"/>
      <c r="F388" s="371"/>
      <c r="H388" s="123"/>
      <c r="K388" s="433" t="str">
        <f>IF(I388=0%,"",#REF!/I388)</f>
        <v/>
      </c>
    </row>
    <row r="389" spans="4:11" ht="14.4">
      <c r="D389" s="371"/>
      <c r="E389" s="122"/>
      <c r="F389" s="371"/>
      <c r="H389" s="123"/>
      <c r="K389" s="433" t="str">
        <f>IF(I389=0%,"",#REF!/I389)</f>
        <v/>
      </c>
    </row>
    <row r="390" spans="4:11" ht="14.4">
      <c r="D390" s="371"/>
      <c r="E390" s="122"/>
      <c r="F390" s="371"/>
      <c r="H390" s="123"/>
      <c r="K390" s="433" t="str">
        <f>IF(I390=0%,"",#REF!/I390)</f>
        <v/>
      </c>
    </row>
    <row r="391" spans="4:11" ht="14.4">
      <c r="D391" s="371"/>
      <c r="E391" s="122"/>
      <c r="F391" s="371"/>
      <c r="H391" s="123"/>
      <c r="K391" s="433" t="str">
        <f>IF(I391=0%,"",#REF!/I391)</f>
        <v/>
      </c>
    </row>
    <row r="392" spans="4:11" ht="14.4">
      <c r="D392" s="371"/>
      <c r="E392" s="122"/>
      <c r="F392" s="371"/>
      <c r="H392" s="123"/>
      <c r="K392" s="433" t="str">
        <f>IF(I392=0%,"",#REF!/I392)</f>
        <v/>
      </c>
    </row>
    <row r="393" spans="4:11" ht="14.4">
      <c r="D393" s="371"/>
      <c r="E393" s="122"/>
      <c r="F393" s="371"/>
      <c r="H393" s="123"/>
      <c r="K393" s="433" t="str">
        <f>IF(I393=0%,"",#REF!/I393)</f>
        <v/>
      </c>
    </row>
    <row r="394" spans="4:11" ht="14.4">
      <c r="D394" s="371"/>
      <c r="E394" s="122"/>
      <c r="F394" s="371"/>
      <c r="H394" s="123"/>
      <c r="K394" s="433" t="str">
        <f>IF(I394=0%,"",#REF!/I394)</f>
        <v/>
      </c>
    </row>
    <row r="395" spans="4:11" ht="14.4">
      <c r="D395" s="371"/>
      <c r="E395" s="122"/>
      <c r="F395" s="371"/>
      <c r="H395" s="123"/>
      <c r="K395" s="433" t="str">
        <f>IF(I395=0%,"",#REF!/I395)</f>
        <v/>
      </c>
    </row>
    <row r="396" spans="4:11" ht="14.4">
      <c r="D396" s="371"/>
      <c r="E396" s="122"/>
      <c r="F396" s="371"/>
      <c r="H396" s="123"/>
      <c r="K396" s="433" t="str">
        <f>IF(I396=0%,"",#REF!/I396)</f>
        <v/>
      </c>
    </row>
    <row r="397" spans="4:11" ht="14.4">
      <c r="D397" s="371"/>
      <c r="E397" s="122"/>
      <c r="F397" s="371"/>
      <c r="H397" s="123"/>
      <c r="K397" s="433" t="str">
        <f>IF(I397=0%,"",#REF!/I397)</f>
        <v/>
      </c>
    </row>
    <row r="398" spans="4:11" ht="14.4">
      <c r="D398" s="371"/>
      <c r="E398" s="122"/>
      <c r="F398" s="371"/>
      <c r="H398" s="123"/>
      <c r="K398" s="433" t="str">
        <f>IF(I398=0%,"",#REF!/I398)</f>
        <v/>
      </c>
    </row>
    <row r="399" spans="4:11" ht="14.4">
      <c r="D399" s="371"/>
      <c r="E399" s="122"/>
      <c r="F399" s="371"/>
      <c r="H399" s="123"/>
      <c r="K399" s="433" t="str">
        <f>IF(I399=0%,"",#REF!/I399)</f>
        <v/>
      </c>
    </row>
    <row r="400" spans="4:11" ht="14.4">
      <c r="D400" s="371"/>
      <c r="E400" s="122"/>
      <c r="F400" s="371"/>
      <c r="H400" s="123"/>
      <c r="K400" s="433" t="str">
        <f>IF(I400=0%,"",#REF!/I400)</f>
        <v/>
      </c>
    </row>
    <row r="401" spans="4:11" ht="14.4">
      <c r="D401" s="371"/>
      <c r="E401" s="122"/>
      <c r="F401" s="371"/>
      <c r="H401" s="123"/>
      <c r="K401" s="433" t="str">
        <f>IF(I401=0%,"",#REF!/I401)</f>
        <v/>
      </c>
    </row>
    <row r="402" spans="4:11" ht="14.4">
      <c r="D402" s="371"/>
      <c r="E402" s="122"/>
      <c r="F402" s="371"/>
      <c r="H402" s="123"/>
      <c r="K402" s="433" t="str">
        <f>IF(I402=0%,"",#REF!/I402)</f>
        <v/>
      </c>
    </row>
    <row r="403" spans="4:11" ht="14.4">
      <c r="D403" s="371"/>
      <c r="E403" s="122"/>
      <c r="F403" s="371"/>
      <c r="H403" s="123"/>
      <c r="K403" s="433" t="str">
        <f>IF(I403=0%,"",#REF!/I403)</f>
        <v/>
      </c>
    </row>
    <row r="404" spans="4:11" ht="14.4">
      <c r="D404" s="371"/>
      <c r="E404" s="122"/>
      <c r="F404" s="371"/>
      <c r="H404" s="123"/>
      <c r="K404" s="433" t="str">
        <f>IF(I404=0%,"",#REF!/I404)</f>
        <v/>
      </c>
    </row>
    <row r="405" spans="4:11" ht="14.4">
      <c r="D405" s="371"/>
      <c r="E405" s="122"/>
      <c r="F405" s="371"/>
      <c r="H405" s="123"/>
      <c r="K405" s="433" t="str">
        <f>IF(I405=0%,"",#REF!/I405)</f>
        <v/>
      </c>
    </row>
    <row r="406" spans="4:11" ht="14.4">
      <c r="D406" s="371"/>
      <c r="E406" s="122"/>
      <c r="F406" s="371"/>
      <c r="H406" s="123"/>
      <c r="K406" s="433" t="str">
        <f>IF(I406=0%,"",#REF!/I406)</f>
        <v/>
      </c>
    </row>
    <row r="407" spans="4:11" ht="14.4">
      <c r="D407" s="371"/>
      <c r="E407" s="122"/>
      <c r="F407" s="371"/>
      <c r="H407" s="123"/>
      <c r="K407" s="433" t="str">
        <f>IF(I407=0%,"",#REF!/I407)</f>
        <v/>
      </c>
    </row>
    <row r="408" spans="4:11" ht="14.4">
      <c r="D408" s="371"/>
      <c r="E408" s="122"/>
      <c r="F408" s="371"/>
      <c r="H408" s="123"/>
      <c r="K408" s="433" t="str">
        <f>IF(I408=0%,"",#REF!/I408)</f>
        <v/>
      </c>
    </row>
    <row r="409" spans="4:11" ht="14.4">
      <c r="D409" s="371"/>
      <c r="E409" s="122"/>
      <c r="F409" s="371"/>
      <c r="H409" s="123"/>
      <c r="K409" s="433" t="str">
        <f>IF(I409=0%,"",#REF!/I409)</f>
        <v/>
      </c>
    </row>
    <row r="410" spans="4:11" ht="14.4">
      <c r="D410" s="371"/>
      <c r="E410" s="122"/>
      <c r="F410" s="371"/>
      <c r="H410" s="123"/>
      <c r="K410" s="433" t="str">
        <f>IF(I410=0%,"",#REF!/I410)</f>
        <v/>
      </c>
    </row>
    <row r="411" spans="4:11" ht="14.4">
      <c r="D411" s="371"/>
      <c r="E411" s="122"/>
      <c r="F411" s="371"/>
      <c r="H411" s="123"/>
      <c r="K411" s="433" t="str">
        <f>IF(I411=0%,"",#REF!/I411)</f>
        <v/>
      </c>
    </row>
    <row r="412" spans="4:11" ht="14.4">
      <c r="D412" s="371"/>
      <c r="E412" s="122"/>
      <c r="F412" s="371"/>
      <c r="H412" s="123"/>
      <c r="K412" s="433" t="str">
        <f>IF(I412=0%,"",#REF!/I412)</f>
        <v/>
      </c>
    </row>
    <row r="413" spans="4:11" ht="14.4">
      <c r="D413" s="371"/>
      <c r="E413" s="122"/>
      <c r="F413" s="371"/>
      <c r="H413" s="123"/>
      <c r="K413" s="433" t="str">
        <f>IF(I413=0%,"",#REF!/I413)</f>
        <v/>
      </c>
    </row>
    <row r="414" spans="4:11" ht="14.4">
      <c r="D414" s="371"/>
      <c r="E414" s="122"/>
      <c r="F414" s="371"/>
      <c r="H414" s="123"/>
      <c r="K414" s="433" t="str">
        <f>IF(I414=0%,"",#REF!/I414)</f>
        <v/>
      </c>
    </row>
    <row r="415" spans="4:11" ht="14.4">
      <c r="D415" s="371"/>
      <c r="E415" s="122"/>
      <c r="F415" s="371"/>
      <c r="H415" s="123"/>
      <c r="K415" s="433" t="str">
        <f>IF(I415=0%,"",#REF!/I415)</f>
        <v/>
      </c>
    </row>
    <row r="416" spans="4:11" ht="14.4">
      <c r="D416" s="371"/>
      <c r="E416" s="122"/>
      <c r="F416" s="371"/>
      <c r="H416" s="123"/>
      <c r="K416" s="433" t="str">
        <f>IF(I416=0%,"",#REF!/I416)</f>
        <v/>
      </c>
    </row>
    <row r="417" spans="4:11" ht="14.4">
      <c r="D417" s="371"/>
      <c r="E417" s="122"/>
      <c r="F417" s="371"/>
      <c r="H417" s="123"/>
      <c r="K417" s="433" t="str">
        <f>IF(I417=0%,"",#REF!/I417)</f>
        <v/>
      </c>
    </row>
    <row r="418" spans="4:11" ht="14.4">
      <c r="D418" s="371"/>
      <c r="E418" s="122"/>
      <c r="F418" s="371"/>
      <c r="H418" s="123"/>
      <c r="K418" s="433" t="str">
        <f>IF(I418=0%,"",#REF!/I418)</f>
        <v/>
      </c>
    </row>
    <row r="419" spans="4:11" ht="14.4">
      <c r="D419" s="371"/>
      <c r="E419" s="122"/>
      <c r="F419" s="371"/>
      <c r="H419" s="123"/>
      <c r="K419" s="433" t="str">
        <f>IF(I419=0%,"",#REF!/I419)</f>
        <v/>
      </c>
    </row>
    <row r="420" spans="4:11" ht="14.4">
      <c r="D420" s="371"/>
      <c r="E420" s="122"/>
      <c r="F420" s="371"/>
      <c r="H420" s="123"/>
      <c r="K420" s="433" t="str">
        <f>IF(I420=0%,"",#REF!/I420)</f>
        <v/>
      </c>
    </row>
    <row r="421" spans="4:11" ht="14.4">
      <c r="D421" s="371"/>
      <c r="E421" s="122"/>
      <c r="F421" s="371"/>
      <c r="H421" s="123"/>
      <c r="K421" s="433" t="str">
        <f>IF(I421=0%,"",#REF!/I421)</f>
        <v/>
      </c>
    </row>
    <row r="422" spans="4:11" ht="14.4">
      <c r="D422" s="371"/>
      <c r="E422" s="122"/>
      <c r="F422" s="371"/>
      <c r="H422" s="123"/>
      <c r="K422" s="433" t="str">
        <f>IF(I422=0%,"",#REF!/I422)</f>
        <v/>
      </c>
    </row>
    <row r="423" spans="4:11" ht="14.4">
      <c r="D423" s="371"/>
      <c r="E423" s="122"/>
      <c r="F423" s="371"/>
      <c r="H423" s="123"/>
      <c r="K423" s="433" t="str">
        <f>IF(I423=0%,"",#REF!/I423)</f>
        <v/>
      </c>
    </row>
    <row r="424" spans="4:11" ht="14.4">
      <c r="D424" s="371"/>
      <c r="E424" s="122"/>
      <c r="F424" s="371"/>
      <c r="H424" s="123"/>
      <c r="K424" s="433" t="str">
        <f>IF(I424=0%,"",#REF!/I424)</f>
        <v/>
      </c>
    </row>
    <row r="425" spans="4:11" ht="14.4">
      <c r="D425" s="371"/>
      <c r="E425" s="122"/>
      <c r="F425" s="371"/>
      <c r="H425" s="123"/>
      <c r="K425" s="433" t="str">
        <f>IF(I425=0%,"",#REF!/I425)</f>
        <v/>
      </c>
    </row>
    <row r="426" spans="4:11" ht="14.4">
      <c r="D426" s="371"/>
      <c r="E426" s="122"/>
      <c r="F426" s="371"/>
      <c r="H426" s="123"/>
      <c r="K426" s="433" t="str">
        <f>IF(I426=0%,"",#REF!/I426)</f>
        <v/>
      </c>
    </row>
    <row r="427" spans="4:11" ht="14.4">
      <c r="D427" s="371"/>
      <c r="E427" s="122"/>
      <c r="F427" s="371"/>
      <c r="H427" s="123"/>
      <c r="K427" s="433" t="str">
        <f>IF(I427=0%,"",#REF!/I427)</f>
        <v/>
      </c>
    </row>
    <row r="428" spans="4:11" ht="14.4">
      <c r="D428" s="371"/>
      <c r="E428" s="122"/>
      <c r="F428" s="371"/>
      <c r="H428" s="123"/>
      <c r="K428" s="433" t="str">
        <f>IF(I428=0%,"",#REF!/I428)</f>
        <v/>
      </c>
    </row>
    <row r="429" spans="4:11" ht="14.4">
      <c r="D429" s="371"/>
      <c r="E429" s="122"/>
      <c r="F429" s="371"/>
      <c r="H429" s="123"/>
      <c r="K429" s="433" t="str">
        <f>IF(I429=0%,"",#REF!/I429)</f>
        <v/>
      </c>
    </row>
    <row r="430" spans="4:11" ht="14.4">
      <c r="D430" s="371"/>
      <c r="E430" s="122"/>
      <c r="F430" s="371"/>
      <c r="H430" s="123"/>
      <c r="K430" s="433" t="str">
        <f>IF(I430=0%,"",#REF!/I430)</f>
        <v/>
      </c>
    </row>
    <row r="431" spans="4:11" ht="14.4">
      <c r="D431" s="371"/>
      <c r="E431" s="122"/>
      <c r="F431" s="371"/>
      <c r="H431" s="123"/>
      <c r="K431" s="433" t="str">
        <f>IF(I431=0%,"",#REF!/I431)</f>
        <v/>
      </c>
    </row>
    <row r="432" spans="4:11" ht="14.4">
      <c r="D432" s="371"/>
      <c r="E432" s="122"/>
      <c r="F432" s="371"/>
      <c r="H432" s="123"/>
      <c r="K432" s="433" t="str">
        <f>IF(I432=0%,"",#REF!/I432)</f>
        <v/>
      </c>
    </row>
    <row r="433" spans="4:11" ht="14.4">
      <c r="D433" s="371"/>
      <c r="E433" s="122"/>
      <c r="F433" s="371"/>
      <c r="H433" s="123"/>
      <c r="K433" s="433" t="str">
        <f>IF(I433=0%,"",#REF!/I433)</f>
        <v/>
      </c>
    </row>
    <row r="434" spans="4:11" ht="14.4">
      <c r="D434" s="371"/>
      <c r="E434" s="122"/>
      <c r="F434" s="371"/>
      <c r="H434" s="123"/>
      <c r="K434" s="433" t="str">
        <f>IF(I434=0%,"",#REF!/I434)</f>
        <v/>
      </c>
    </row>
    <row r="435" spans="4:11" ht="14.4">
      <c r="D435" s="371"/>
      <c r="E435" s="122"/>
      <c r="F435" s="371"/>
      <c r="H435" s="123"/>
      <c r="K435" s="433" t="str">
        <f>IF(I435=0%,"",#REF!/I435)</f>
        <v/>
      </c>
    </row>
    <row r="436" spans="4:11" ht="14.4">
      <c r="D436" s="371"/>
      <c r="E436" s="122"/>
      <c r="F436" s="371"/>
      <c r="H436" s="123"/>
      <c r="K436" s="433" t="str">
        <f>IF(I436=0%,"",#REF!/I436)</f>
        <v/>
      </c>
    </row>
    <row r="437" spans="4:11" ht="14.4">
      <c r="D437" s="371"/>
      <c r="E437" s="122"/>
      <c r="F437" s="371"/>
      <c r="H437" s="123"/>
      <c r="K437" s="433" t="str">
        <f>IF(I437=0%,"",#REF!/I437)</f>
        <v/>
      </c>
    </row>
    <row r="438" spans="4:11" ht="14.4">
      <c r="D438" s="371"/>
      <c r="E438" s="122"/>
      <c r="F438" s="371"/>
      <c r="H438" s="123"/>
      <c r="K438" s="433" t="str">
        <f>IF(I438=0%,"",#REF!/I438)</f>
        <v/>
      </c>
    </row>
    <row r="439" spans="4:11" ht="14.4">
      <c r="D439" s="371"/>
      <c r="E439" s="122"/>
      <c r="F439" s="371"/>
      <c r="H439" s="123"/>
      <c r="K439" s="433" t="str">
        <f>IF(I439=0%,"",#REF!/I439)</f>
        <v/>
      </c>
    </row>
    <row r="440" spans="4:11" ht="14.4">
      <c r="D440" s="371"/>
      <c r="E440" s="122"/>
      <c r="F440" s="371"/>
      <c r="H440" s="123"/>
      <c r="K440" s="433" t="str">
        <f>IF(I440=0%,"",#REF!/I440)</f>
        <v/>
      </c>
    </row>
    <row r="441" spans="4:11" ht="14.4">
      <c r="D441" s="371"/>
      <c r="E441" s="122"/>
      <c r="F441" s="371"/>
      <c r="H441" s="123"/>
      <c r="K441" s="433" t="str">
        <f>IF(I441=0%,"",#REF!/I441)</f>
        <v/>
      </c>
    </row>
    <row r="442" spans="4:11" ht="14.4">
      <c r="D442" s="371"/>
      <c r="E442" s="122"/>
      <c r="F442" s="371"/>
      <c r="H442" s="123"/>
      <c r="K442" s="433" t="str">
        <f>IF(I442=0%,"",#REF!/I442)</f>
        <v/>
      </c>
    </row>
    <row r="443" spans="4:11" ht="14.4">
      <c r="D443" s="371"/>
      <c r="E443" s="122"/>
      <c r="F443" s="371"/>
      <c r="H443" s="123"/>
      <c r="K443" s="433" t="str">
        <f>IF(I443=0%,"",#REF!/I443)</f>
        <v/>
      </c>
    </row>
    <row r="444" spans="4:11" ht="14.4">
      <c r="D444" s="371"/>
      <c r="E444" s="122"/>
      <c r="F444" s="371"/>
      <c r="H444" s="123"/>
      <c r="K444" s="433" t="str">
        <f>IF(I444=0%,"",#REF!/I444)</f>
        <v/>
      </c>
    </row>
    <row r="445" spans="4:11" ht="14.4">
      <c r="D445" s="371"/>
      <c r="E445" s="122"/>
      <c r="F445" s="371"/>
      <c r="H445" s="123"/>
      <c r="K445" s="433" t="str">
        <f>IF(I445=0%,"",#REF!/I445)</f>
        <v/>
      </c>
    </row>
    <row r="446" spans="4:11" ht="14.4">
      <c r="D446" s="371"/>
      <c r="E446" s="122"/>
      <c r="F446" s="371"/>
      <c r="H446" s="123"/>
      <c r="K446" s="433" t="str">
        <f>IF(I446=0%,"",#REF!/I446)</f>
        <v/>
      </c>
    </row>
    <row r="447" spans="4:11" ht="14.4">
      <c r="D447" s="371"/>
      <c r="E447" s="122"/>
      <c r="F447" s="371"/>
      <c r="H447" s="123"/>
      <c r="K447" s="433" t="str">
        <f>IF(I447=0%,"",#REF!/I447)</f>
        <v/>
      </c>
    </row>
    <row r="448" spans="4:11" ht="14.4">
      <c r="D448" s="371"/>
      <c r="E448" s="122"/>
      <c r="F448" s="371"/>
      <c r="H448" s="123"/>
      <c r="K448" s="433" t="str">
        <f>IF(I448=0%,"",#REF!/I448)</f>
        <v/>
      </c>
    </row>
    <row r="449" spans="4:11" ht="14.4">
      <c r="D449" s="371"/>
      <c r="E449" s="122"/>
      <c r="F449" s="371"/>
      <c r="H449" s="123"/>
      <c r="K449" s="433" t="str">
        <f>IF(I449=0%,"",#REF!/I449)</f>
        <v/>
      </c>
    </row>
    <row r="450" spans="4:11" ht="14.4">
      <c r="D450" s="371"/>
      <c r="E450" s="122"/>
      <c r="F450" s="371"/>
      <c r="H450" s="123"/>
      <c r="K450" s="433" t="str">
        <f>IF(I450=0%,"",#REF!/I450)</f>
        <v/>
      </c>
    </row>
    <row r="451" spans="4:11" ht="14.4">
      <c r="D451" s="371"/>
      <c r="E451" s="122"/>
      <c r="F451" s="371"/>
      <c r="H451" s="123"/>
      <c r="K451" s="433" t="str">
        <f>IF(I451=0%,"",#REF!/I451)</f>
        <v/>
      </c>
    </row>
    <row r="452" spans="4:11" ht="14.4">
      <c r="D452" s="371"/>
      <c r="E452" s="122"/>
      <c r="F452" s="371"/>
      <c r="H452" s="123"/>
      <c r="K452" s="433" t="str">
        <f>IF(I452=0%,"",#REF!/I452)</f>
        <v/>
      </c>
    </row>
    <row r="453" spans="4:11" ht="14.4">
      <c r="D453" s="371"/>
      <c r="E453" s="122"/>
      <c r="F453" s="371"/>
      <c r="H453" s="123"/>
      <c r="K453" s="433" t="str">
        <f>IF(I453=0%,"",#REF!/I453)</f>
        <v/>
      </c>
    </row>
    <row r="454" spans="4:11" ht="14.4">
      <c r="D454" s="371"/>
      <c r="E454" s="122"/>
      <c r="F454" s="371"/>
      <c r="H454" s="123"/>
      <c r="K454" s="433" t="str">
        <f>IF(I454=0%,"",#REF!/I454)</f>
        <v/>
      </c>
    </row>
    <row r="455" spans="4:11" ht="14.4">
      <c r="D455" s="371"/>
      <c r="E455" s="122"/>
      <c r="F455" s="371"/>
      <c r="H455" s="123"/>
      <c r="K455" s="433" t="str">
        <f>IF(I455=0%,"",#REF!/I455)</f>
        <v/>
      </c>
    </row>
    <row r="456" spans="4:11" ht="14.4">
      <c r="D456" s="371"/>
      <c r="E456" s="122"/>
      <c r="F456" s="371"/>
      <c r="H456" s="123"/>
      <c r="K456" s="433" t="str">
        <f>IF(I456=0%,"",#REF!/I456)</f>
        <v/>
      </c>
    </row>
    <row r="457" spans="4:11" ht="14.4">
      <c r="D457" s="371"/>
      <c r="E457" s="122"/>
      <c r="F457" s="371"/>
      <c r="H457" s="123"/>
      <c r="K457" s="433" t="str">
        <f>IF(I457=0%,"",#REF!/I457)</f>
        <v/>
      </c>
    </row>
    <row r="458" spans="4:11" ht="14.4">
      <c r="D458" s="371"/>
      <c r="E458" s="122"/>
      <c r="F458" s="371"/>
      <c r="H458" s="123"/>
      <c r="K458" s="433" t="str">
        <f>IF(I458=0%,"",#REF!/I458)</f>
        <v/>
      </c>
    </row>
    <row r="459" spans="4:11" ht="14.4">
      <c r="D459" s="371"/>
      <c r="E459" s="122"/>
      <c r="F459" s="371"/>
      <c r="H459" s="123"/>
      <c r="K459" s="433" t="str">
        <f>IF(I459=0%,"",#REF!/I459)</f>
        <v/>
      </c>
    </row>
    <row r="460" spans="4:11" ht="14.4">
      <c r="D460" s="371"/>
      <c r="E460" s="122"/>
      <c r="F460" s="371"/>
      <c r="H460" s="123"/>
      <c r="K460" s="433" t="str">
        <f>IF(I460=0%,"",#REF!/I460)</f>
        <v/>
      </c>
    </row>
    <row r="461" spans="4:11" ht="14.4">
      <c r="D461" s="371"/>
      <c r="E461" s="122"/>
      <c r="F461" s="371"/>
      <c r="H461" s="123"/>
      <c r="K461" s="433" t="str">
        <f>IF(I461=0%,"",#REF!/I461)</f>
        <v/>
      </c>
    </row>
    <row r="462" spans="4:11" ht="14.4">
      <c r="D462" s="371"/>
      <c r="E462" s="122"/>
      <c r="F462" s="371"/>
      <c r="H462" s="123"/>
      <c r="K462" s="433" t="str">
        <f>IF(I462=0%,"",#REF!/I462)</f>
        <v/>
      </c>
    </row>
    <row r="463" spans="4:11" ht="14.4">
      <c r="D463" s="371"/>
      <c r="E463" s="122"/>
      <c r="F463" s="371"/>
      <c r="H463" s="123"/>
      <c r="K463" s="433" t="str">
        <f>IF(I463=0%,"",#REF!/I463)</f>
        <v/>
      </c>
    </row>
    <row r="464" spans="4:11" ht="14.4">
      <c r="D464" s="371"/>
      <c r="E464" s="122"/>
      <c r="F464" s="371"/>
      <c r="H464" s="123"/>
      <c r="K464" s="433" t="str">
        <f>IF(I464=0%,"",#REF!/I464)</f>
        <v/>
      </c>
    </row>
    <row r="465" spans="4:11" ht="14.4">
      <c r="D465" s="371"/>
      <c r="E465" s="122"/>
      <c r="F465" s="371"/>
      <c r="H465" s="123"/>
      <c r="K465" s="433" t="str">
        <f>IF(I465=0%,"",#REF!/I465)</f>
        <v/>
      </c>
    </row>
    <row r="466" spans="4:11" ht="14.4">
      <c r="D466" s="371"/>
      <c r="E466" s="122"/>
      <c r="F466" s="371"/>
      <c r="H466" s="123"/>
      <c r="K466" s="433" t="str">
        <f>IF(I466=0%,"",#REF!/I466)</f>
        <v/>
      </c>
    </row>
    <row r="467" spans="4:11" ht="14.4">
      <c r="D467" s="371"/>
      <c r="E467" s="122"/>
      <c r="F467" s="371"/>
      <c r="H467" s="123"/>
      <c r="K467" s="433" t="str">
        <f>IF(I467=0%,"",#REF!/I467)</f>
        <v/>
      </c>
    </row>
    <row r="468" spans="4:11" ht="14.4">
      <c r="D468" s="371"/>
      <c r="E468" s="122"/>
      <c r="F468" s="371"/>
      <c r="H468" s="123"/>
      <c r="K468" s="433" t="str">
        <f>IF(I468=0%,"",#REF!/I468)</f>
        <v/>
      </c>
    </row>
    <row r="469" spans="4:11" ht="14.4">
      <c r="D469" s="371"/>
      <c r="E469" s="122"/>
      <c r="F469" s="371"/>
      <c r="H469" s="123"/>
      <c r="K469" s="433" t="str">
        <f>IF(I469=0%,"",#REF!/I469)</f>
        <v/>
      </c>
    </row>
    <row r="470" spans="4:11" ht="14.4">
      <c r="D470" s="371"/>
      <c r="E470" s="122"/>
      <c r="F470" s="371"/>
      <c r="H470" s="123"/>
      <c r="K470" s="433" t="str">
        <f>IF(I470=0%,"",#REF!/I470)</f>
        <v/>
      </c>
    </row>
    <row r="471" spans="4:11" ht="14.4">
      <c r="D471" s="371"/>
      <c r="E471" s="122"/>
      <c r="F471" s="371"/>
      <c r="H471" s="123"/>
      <c r="K471" s="433" t="str">
        <f>IF(I471=0%,"",#REF!/I471)</f>
        <v/>
      </c>
    </row>
    <row r="472" spans="4:11" ht="14.4">
      <c r="D472" s="371"/>
      <c r="E472" s="122"/>
      <c r="F472" s="371"/>
      <c r="H472" s="123"/>
      <c r="K472" s="433" t="str">
        <f>IF(I472=0%,"",#REF!/I472)</f>
        <v/>
      </c>
    </row>
    <row r="473" spans="4:11" ht="14.4">
      <c r="D473" s="371"/>
      <c r="E473" s="122"/>
      <c r="F473" s="371"/>
      <c r="H473" s="123"/>
      <c r="K473" s="433" t="str">
        <f>IF(I473=0%,"",#REF!/I473)</f>
        <v/>
      </c>
    </row>
    <row r="474" spans="4:11" ht="14.4">
      <c r="D474" s="371"/>
      <c r="E474" s="122"/>
      <c r="F474" s="371"/>
      <c r="H474" s="123"/>
      <c r="K474" s="433" t="str">
        <f>IF(I474=0%,"",#REF!/I474)</f>
        <v/>
      </c>
    </row>
    <row r="475" spans="4:11" ht="14.4">
      <c r="D475" s="371"/>
      <c r="E475" s="122"/>
      <c r="F475" s="371"/>
      <c r="H475" s="123"/>
      <c r="K475" s="433" t="str">
        <f>IF(I475=0%,"",#REF!/I475)</f>
        <v/>
      </c>
    </row>
    <row r="476" spans="4:11" ht="14.4">
      <c r="D476" s="371"/>
      <c r="E476" s="122"/>
      <c r="F476" s="371"/>
      <c r="H476" s="123"/>
      <c r="K476" s="433" t="str">
        <f>IF(I476=0%,"",#REF!/I476)</f>
        <v/>
      </c>
    </row>
    <row r="477" spans="4:11" ht="14.4">
      <c r="D477" s="371"/>
      <c r="E477" s="122"/>
      <c r="F477" s="371"/>
      <c r="H477" s="123"/>
      <c r="K477" s="433" t="str">
        <f>IF(I477=0%,"",#REF!/I477)</f>
        <v/>
      </c>
    </row>
    <row r="478" spans="4:11" ht="14.4">
      <c r="D478" s="371"/>
      <c r="E478" s="122"/>
      <c r="F478" s="371"/>
      <c r="H478" s="123"/>
      <c r="K478" s="433" t="str">
        <f>IF(I478=0%,"",#REF!/I478)</f>
        <v/>
      </c>
    </row>
    <row r="479" spans="4:11" ht="14.4">
      <c r="D479" s="371"/>
      <c r="E479" s="122"/>
      <c r="F479" s="371"/>
      <c r="H479" s="123"/>
      <c r="K479" s="433" t="str">
        <f>IF(I479=0%,"",#REF!/I479)</f>
        <v/>
      </c>
    </row>
    <row r="480" spans="4:11" ht="14.4">
      <c r="D480" s="371"/>
      <c r="E480" s="122"/>
      <c r="F480" s="371"/>
      <c r="H480" s="123"/>
      <c r="K480" s="433" t="str">
        <f>IF(I480=0%,"",#REF!/I480)</f>
        <v/>
      </c>
    </row>
    <row r="481" spans="4:11" ht="14.4">
      <c r="D481" s="371"/>
      <c r="E481" s="122"/>
      <c r="F481" s="371"/>
      <c r="H481" s="123"/>
      <c r="K481" s="433" t="str">
        <f>IF(I481=0%,"",#REF!/I481)</f>
        <v/>
      </c>
    </row>
    <row r="482" spans="4:11" ht="14.4">
      <c r="D482" s="371"/>
      <c r="E482" s="122"/>
      <c r="F482" s="371"/>
      <c r="H482" s="123"/>
      <c r="K482" s="433" t="str">
        <f>IF(I482=0%,"",#REF!/I482)</f>
        <v/>
      </c>
    </row>
    <row r="483" spans="4:11" ht="14.4">
      <c r="D483" s="371"/>
      <c r="E483" s="122"/>
      <c r="F483" s="371"/>
      <c r="H483" s="123"/>
      <c r="K483" s="433" t="str">
        <f>IF(I483=0%,"",#REF!/I483)</f>
        <v/>
      </c>
    </row>
    <row r="484" spans="4:11" ht="14.4">
      <c r="D484" s="371"/>
      <c r="E484" s="122"/>
      <c r="F484" s="371"/>
      <c r="H484" s="123"/>
      <c r="K484" s="433" t="str">
        <f>IF(I484=0%,"",#REF!/I484)</f>
        <v/>
      </c>
    </row>
    <row r="485" spans="4:11" ht="14.4">
      <c r="D485" s="371"/>
      <c r="E485" s="122"/>
      <c r="F485" s="371"/>
      <c r="H485" s="123"/>
      <c r="K485" s="433" t="str">
        <f>IF(I485=0%,"",#REF!/I485)</f>
        <v/>
      </c>
    </row>
    <row r="486" spans="4:11" ht="14.4">
      <c r="D486" s="371"/>
      <c r="E486" s="122"/>
      <c r="F486" s="371"/>
      <c r="H486" s="123"/>
      <c r="K486" s="433" t="str">
        <f>IF(I486=0%,"",#REF!/I486)</f>
        <v/>
      </c>
    </row>
    <row r="487" spans="4:11" ht="14.4">
      <c r="D487" s="371"/>
      <c r="E487" s="122"/>
      <c r="F487" s="371"/>
      <c r="H487" s="123"/>
      <c r="K487" s="433" t="str">
        <f>IF(I487=0%,"",#REF!/I487)</f>
        <v/>
      </c>
    </row>
    <row r="488" spans="4:11" ht="14.4">
      <c r="D488" s="371"/>
      <c r="E488" s="122"/>
      <c r="F488" s="371"/>
      <c r="H488" s="123"/>
      <c r="K488" s="433" t="str">
        <f>IF(I488=0%,"",#REF!/I488)</f>
        <v/>
      </c>
    </row>
    <row r="489" spans="4:11" ht="14.4">
      <c r="D489" s="371"/>
      <c r="E489" s="122"/>
      <c r="F489" s="371"/>
      <c r="H489" s="123"/>
      <c r="K489" s="433" t="str">
        <f>IF(I489=0%,"",#REF!/I489)</f>
        <v/>
      </c>
    </row>
    <row r="490" spans="4:11" ht="14.4">
      <c r="D490" s="371"/>
      <c r="E490" s="122"/>
      <c r="F490" s="371"/>
      <c r="H490" s="123"/>
      <c r="K490" s="433" t="str">
        <f>IF(I490=0%,"",#REF!/I490)</f>
        <v/>
      </c>
    </row>
    <row r="491" spans="4:11" ht="14.4">
      <c r="D491" s="371"/>
      <c r="E491" s="122"/>
      <c r="F491" s="371"/>
      <c r="H491" s="123"/>
      <c r="K491" s="433" t="str">
        <f>IF(I491=0%,"",#REF!/I491)</f>
        <v/>
      </c>
    </row>
    <row r="492" spans="4:11" ht="14.4">
      <c r="D492" s="371"/>
      <c r="E492" s="122"/>
      <c r="F492" s="371"/>
      <c r="H492" s="123"/>
      <c r="K492" s="433" t="str">
        <f>IF(I492=0%,"",#REF!/I492)</f>
        <v/>
      </c>
    </row>
    <row r="493" spans="4:11" ht="14.4">
      <c r="D493" s="371"/>
      <c r="E493" s="122"/>
      <c r="F493" s="371"/>
      <c r="H493" s="123"/>
      <c r="K493" s="433" t="str">
        <f>IF(I493=0%,"",#REF!/I493)</f>
        <v/>
      </c>
    </row>
    <row r="494" spans="4:11" ht="14.4">
      <c r="D494" s="371"/>
      <c r="E494" s="122"/>
      <c r="F494" s="371"/>
      <c r="H494" s="123"/>
      <c r="K494" s="433" t="str">
        <f>IF(I494=0%,"",#REF!/I494)</f>
        <v/>
      </c>
    </row>
    <row r="495" spans="4:11" ht="14.4">
      <c r="D495" s="371"/>
      <c r="E495" s="122"/>
      <c r="F495" s="371"/>
      <c r="H495" s="123"/>
      <c r="K495" s="433" t="str">
        <f>IF(I495=0%,"",#REF!/I495)</f>
        <v/>
      </c>
    </row>
    <row r="496" spans="4:11" ht="14.4">
      <c r="D496" s="371"/>
      <c r="E496" s="122"/>
      <c r="F496" s="371"/>
      <c r="H496" s="123"/>
      <c r="K496" s="433" t="str">
        <f>IF(I496=0%,"",#REF!/I496)</f>
        <v/>
      </c>
    </row>
    <row r="497" spans="4:11" ht="14.4">
      <c r="D497" s="371"/>
      <c r="E497" s="122"/>
      <c r="F497" s="371"/>
      <c r="H497" s="123"/>
      <c r="K497" s="433" t="str">
        <f>IF(I497=0%,"",#REF!/I497)</f>
        <v/>
      </c>
    </row>
    <row r="498" spans="4:11" ht="14.4">
      <c r="D498" s="371"/>
      <c r="E498" s="122"/>
      <c r="F498" s="371"/>
      <c r="H498" s="123"/>
      <c r="K498" s="433" t="str">
        <f>IF(I498=0%,"",#REF!/I498)</f>
        <v/>
      </c>
    </row>
    <row r="499" spans="4:11" ht="14.4">
      <c r="D499" s="371"/>
      <c r="E499" s="122"/>
      <c r="F499" s="371"/>
      <c r="H499" s="123"/>
      <c r="K499" s="433" t="str">
        <f>IF(I499=0%,"",#REF!/I499)</f>
        <v/>
      </c>
    </row>
    <row r="500" spans="4:11" ht="14.4">
      <c r="D500" s="371"/>
      <c r="E500" s="122"/>
      <c r="F500" s="371"/>
      <c r="H500" s="123"/>
      <c r="K500" s="433" t="str">
        <f>IF(I500=0%,"",#REF!/I500)</f>
        <v/>
      </c>
    </row>
    <row r="501" spans="4:11" ht="14.4">
      <c r="D501" s="371"/>
      <c r="E501" s="122"/>
      <c r="F501" s="371"/>
      <c r="H501" s="123"/>
      <c r="K501" s="433" t="str">
        <f>IF(I501=0%,"",#REF!/I501)</f>
        <v/>
      </c>
    </row>
    <row r="502" spans="4:11" ht="14.4">
      <c r="D502" s="371"/>
      <c r="E502" s="122"/>
      <c r="F502" s="371"/>
      <c r="H502" s="123"/>
      <c r="K502" s="433" t="str">
        <f>IF(I502=0%,"",#REF!/I502)</f>
        <v/>
      </c>
    </row>
    <row r="503" spans="4:11" ht="14.4">
      <c r="D503" s="371"/>
      <c r="E503" s="122"/>
      <c r="F503" s="371"/>
      <c r="H503" s="123"/>
      <c r="K503" s="433" t="str">
        <f>IF(I503=0%,"",#REF!/I503)</f>
        <v/>
      </c>
    </row>
    <row r="504" spans="4:11" ht="14.4">
      <c r="D504" s="371"/>
      <c r="E504" s="122"/>
      <c r="F504" s="371"/>
      <c r="H504" s="123"/>
      <c r="K504" s="433" t="str">
        <f>IF(I504=0%,"",#REF!/I504)</f>
        <v/>
      </c>
    </row>
    <row r="505" spans="4:11" ht="14.4">
      <c r="D505" s="371"/>
      <c r="E505" s="122"/>
      <c r="F505" s="371"/>
      <c r="H505" s="123"/>
      <c r="K505" s="433" t="str">
        <f>IF(I505=0%,"",#REF!/I505)</f>
        <v/>
      </c>
    </row>
    <row r="506" spans="4:11" ht="14.4">
      <c r="D506" s="371"/>
      <c r="E506" s="122"/>
      <c r="F506" s="371"/>
      <c r="H506" s="123"/>
      <c r="K506" s="433" t="str">
        <f>IF(I506=0%,"",#REF!/I506)</f>
        <v/>
      </c>
    </row>
    <row r="507" spans="4:11" ht="14.4">
      <c r="D507" s="371"/>
      <c r="E507" s="122"/>
      <c r="F507" s="371"/>
      <c r="H507" s="123"/>
      <c r="K507" s="433" t="str">
        <f>IF(I507=0%,"",#REF!/I507)</f>
        <v/>
      </c>
    </row>
    <row r="508" spans="4:11" ht="14.4">
      <c r="D508" s="371"/>
      <c r="E508" s="122"/>
      <c r="F508" s="371"/>
      <c r="H508" s="123"/>
      <c r="K508" s="433" t="str">
        <f>IF(I508=0%,"",#REF!/I508)</f>
        <v/>
      </c>
    </row>
    <row r="509" spans="4:11" ht="14.4">
      <c r="D509" s="371"/>
      <c r="E509" s="122"/>
      <c r="F509" s="371"/>
      <c r="H509" s="123"/>
      <c r="K509" s="433" t="str">
        <f>IF(I509=0%,"",#REF!/I509)</f>
        <v/>
      </c>
    </row>
    <row r="510" spans="4:11" ht="14.4">
      <c r="D510" s="371"/>
      <c r="E510" s="122"/>
      <c r="F510" s="371"/>
      <c r="H510" s="123"/>
      <c r="K510" s="433" t="str">
        <f>IF(I510=0%,"",#REF!/I510)</f>
        <v/>
      </c>
    </row>
    <row r="511" spans="4:11" ht="14.4">
      <c r="D511" s="371"/>
      <c r="E511" s="122"/>
      <c r="F511" s="371"/>
      <c r="H511" s="123"/>
      <c r="K511" s="433" t="str">
        <f>IF(I511=0%,"",#REF!/I511)</f>
        <v/>
      </c>
    </row>
    <row r="512" spans="4:11" ht="14.4">
      <c r="D512" s="371"/>
      <c r="E512" s="122"/>
      <c r="F512" s="371"/>
      <c r="H512" s="123"/>
      <c r="K512" s="433" t="str">
        <f>IF(I512=0%,"",#REF!/I512)</f>
        <v/>
      </c>
    </row>
    <row r="513" spans="4:11" ht="14.4">
      <c r="D513" s="371"/>
      <c r="E513" s="122"/>
      <c r="F513" s="371"/>
      <c r="H513" s="123"/>
      <c r="K513" s="433" t="str">
        <f>IF(I513=0%,"",#REF!/I513)</f>
        <v/>
      </c>
    </row>
    <row r="514" spans="4:11" ht="14.4">
      <c r="D514" s="371"/>
      <c r="E514" s="122"/>
      <c r="F514" s="371"/>
      <c r="H514" s="123"/>
      <c r="K514" s="433" t="str">
        <f>IF(I514=0%,"",#REF!/I514)</f>
        <v/>
      </c>
    </row>
    <row r="515" spans="4:11" ht="14.4">
      <c r="D515" s="371"/>
      <c r="E515" s="122"/>
      <c r="F515" s="371"/>
      <c r="H515" s="123"/>
      <c r="K515" s="433" t="str">
        <f>IF(I515=0%,"",#REF!/I515)</f>
        <v/>
      </c>
    </row>
    <row r="516" spans="4:11" ht="14.4">
      <c r="D516" s="371"/>
      <c r="E516" s="122"/>
      <c r="F516" s="371"/>
      <c r="H516" s="123"/>
      <c r="K516" s="433" t="str">
        <f>IF(I516=0%,"",#REF!/I516)</f>
        <v/>
      </c>
    </row>
    <row r="517" spans="4:11" ht="14.4">
      <c r="D517" s="371"/>
      <c r="E517" s="122"/>
      <c r="F517" s="371"/>
      <c r="H517" s="123"/>
      <c r="K517" s="433" t="str">
        <f>IF(I517=0%,"",#REF!/I517)</f>
        <v/>
      </c>
    </row>
    <row r="518" spans="4:11" ht="14.4">
      <c r="D518" s="371"/>
      <c r="E518" s="122"/>
      <c r="F518" s="371"/>
      <c r="H518" s="123"/>
      <c r="K518" s="433" t="str">
        <f>IF(I518=0%,"",#REF!/I518)</f>
        <v/>
      </c>
    </row>
    <row r="519" spans="4:11" ht="14.4">
      <c r="D519" s="371"/>
      <c r="E519" s="122"/>
      <c r="F519" s="371"/>
      <c r="H519" s="123"/>
      <c r="K519" s="433" t="str">
        <f>IF(I519=0%,"",#REF!/I519)</f>
        <v/>
      </c>
    </row>
    <row r="520" spans="4:11" ht="14.4">
      <c r="D520" s="371"/>
      <c r="E520" s="122"/>
      <c r="F520" s="371"/>
      <c r="H520" s="123"/>
      <c r="K520" s="433" t="str">
        <f>IF(I520=0%,"",#REF!/I520)</f>
        <v/>
      </c>
    </row>
    <row r="521" spans="4:11" ht="14.4">
      <c r="D521" s="371"/>
      <c r="E521" s="122"/>
      <c r="F521" s="371"/>
      <c r="H521" s="123"/>
      <c r="K521" s="433" t="str">
        <f>IF(I521=0%,"",#REF!/I521)</f>
        <v/>
      </c>
    </row>
    <row r="522" spans="4:11" ht="14.4">
      <c r="D522" s="371"/>
      <c r="E522" s="122"/>
      <c r="F522" s="371"/>
      <c r="H522" s="123"/>
      <c r="K522" s="433" t="str">
        <f>IF(I522=0%,"",#REF!/I522)</f>
        <v/>
      </c>
    </row>
    <row r="523" spans="4:11" ht="14.4">
      <c r="D523" s="371"/>
      <c r="E523" s="122"/>
      <c r="F523" s="371"/>
      <c r="H523" s="123"/>
      <c r="K523" s="433" t="str">
        <f>IF(I523=0%,"",#REF!/I523)</f>
        <v/>
      </c>
    </row>
    <row r="524" spans="4:11" ht="14.4">
      <c r="D524" s="371"/>
      <c r="E524" s="122"/>
      <c r="F524" s="371"/>
      <c r="H524" s="123"/>
      <c r="K524" s="433" t="str">
        <f>IF(I524=0%,"",#REF!/I524)</f>
        <v/>
      </c>
    </row>
    <row r="525" spans="4:11" ht="14.4">
      <c r="D525" s="371"/>
      <c r="E525" s="122"/>
      <c r="F525" s="371"/>
      <c r="H525" s="123"/>
      <c r="K525" s="433" t="str">
        <f>IF(I525=0%,"",#REF!/I525)</f>
        <v/>
      </c>
    </row>
    <row r="526" spans="4:11" ht="14.4">
      <c r="D526" s="371"/>
      <c r="E526" s="122"/>
      <c r="F526" s="371"/>
      <c r="H526" s="123"/>
      <c r="K526" s="433" t="str">
        <f>IF(I526=0%,"",#REF!/I526)</f>
        <v/>
      </c>
    </row>
    <row r="527" spans="4:11" ht="14.4">
      <c r="D527" s="371"/>
      <c r="E527" s="122"/>
      <c r="F527" s="371"/>
      <c r="H527" s="123"/>
      <c r="K527" s="433" t="str">
        <f>IF(I527=0%,"",#REF!/I527)</f>
        <v/>
      </c>
    </row>
    <row r="528" spans="4:11" ht="14.4">
      <c r="D528" s="371"/>
      <c r="E528" s="122"/>
      <c r="F528" s="371"/>
      <c r="H528" s="123"/>
      <c r="K528" s="433" t="str">
        <f>IF(I528=0%,"",#REF!/I528)</f>
        <v/>
      </c>
    </row>
    <row r="529" spans="4:11" ht="14.4">
      <c r="D529" s="371"/>
      <c r="E529" s="122"/>
      <c r="F529" s="371"/>
      <c r="H529" s="123"/>
      <c r="K529" s="433" t="str">
        <f>IF(I529=0%,"",#REF!/I529)</f>
        <v/>
      </c>
    </row>
    <row r="530" spans="4:11" ht="14.4">
      <c r="D530" s="371"/>
      <c r="E530" s="122"/>
      <c r="F530" s="371"/>
      <c r="H530" s="123"/>
      <c r="K530" s="433" t="str">
        <f>IF(I530=0%,"",#REF!/I530)</f>
        <v/>
      </c>
    </row>
    <row r="531" spans="4:11" ht="14.4">
      <c r="D531" s="371"/>
      <c r="E531" s="122"/>
      <c r="F531" s="371"/>
      <c r="H531" s="123"/>
      <c r="K531" s="433" t="str">
        <f>IF(I531=0%,"",#REF!/I531)</f>
        <v/>
      </c>
    </row>
    <row r="532" spans="4:11" ht="14.4">
      <c r="D532" s="371"/>
      <c r="E532" s="122"/>
      <c r="F532" s="371"/>
      <c r="H532" s="123"/>
      <c r="K532" s="433" t="str">
        <f>IF(I532=0%,"",#REF!/I532)</f>
        <v/>
      </c>
    </row>
    <row r="533" spans="4:11" ht="14.4">
      <c r="D533" s="371"/>
      <c r="E533" s="122"/>
      <c r="F533" s="371"/>
      <c r="H533" s="123"/>
      <c r="K533" s="433" t="str">
        <f>IF(I533=0%,"",#REF!/I533)</f>
        <v/>
      </c>
    </row>
    <row r="534" spans="4:11" ht="14.4">
      <c r="D534" s="371"/>
      <c r="E534" s="122"/>
      <c r="F534" s="371"/>
      <c r="H534" s="123"/>
      <c r="K534" s="433" t="str">
        <f>IF(I534=0%,"",#REF!/I534)</f>
        <v/>
      </c>
    </row>
    <row r="535" spans="4:11" ht="14.4">
      <c r="D535" s="371"/>
      <c r="E535" s="122"/>
      <c r="F535" s="371"/>
      <c r="H535" s="123"/>
      <c r="K535" s="433" t="str">
        <f>IF(I535=0%,"",#REF!/I535)</f>
        <v/>
      </c>
    </row>
    <row r="536" spans="4:11" ht="14.4">
      <c r="D536" s="371"/>
      <c r="E536" s="122"/>
      <c r="F536" s="371"/>
      <c r="H536" s="123"/>
      <c r="K536" s="433" t="str">
        <f>IF(I536=0%,"",#REF!/I536)</f>
        <v/>
      </c>
    </row>
    <row r="537" spans="4:11" ht="14.4">
      <c r="D537" s="371"/>
      <c r="E537" s="122"/>
      <c r="F537" s="371"/>
      <c r="H537" s="123"/>
      <c r="K537" s="433" t="str">
        <f>IF(I537=0%,"",#REF!/I537)</f>
        <v/>
      </c>
    </row>
    <row r="538" spans="4:11" ht="14.4">
      <c r="D538" s="371"/>
      <c r="E538" s="122"/>
      <c r="F538" s="371"/>
      <c r="H538" s="123"/>
      <c r="K538" s="433" t="str">
        <f>IF(I538=0%,"",#REF!/I538)</f>
        <v/>
      </c>
    </row>
    <row r="539" spans="4:11" ht="14.4">
      <c r="D539" s="371"/>
      <c r="E539" s="122"/>
      <c r="F539" s="371"/>
      <c r="H539" s="123"/>
      <c r="K539" s="433" t="str">
        <f>IF(I539=0%,"",#REF!/I539)</f>
        <v/>
      </c>
    </row>
    <row r="540" spans="4:11" ht="14.4">
      <c r="D540" s="371"/>
      <c r="E540" s="122"/>
      <c r="F540" s="371"/>
      <c r="H540" s="123"/>
      <c r="K540" s="433" t="str">
        <f>IF(I540=0%,"",#REF!/I540)</f>
        <v/>
      </c>
    </row>
    <row r="541" spans="4:11" ht="14.4">
      <c r="D541" s="371"/>
      <c r="E541" s="122"/>
      <c r="F541" s="371"/>
      <c r="H541" s="123"/>
      <c r="K541" s="433" t="str">
        <f>IF(I541=0%,"",#REF!/I541)</f>
        <v/>
      </c>
    </row>
    <row r="542" spans="4:11" ht="14.4">
      <c r="D542" s="371"/>
      <c r="E542" s="122"/>
      <c r="F542" s="371"/>
      <c r="H542" s="123"/>
      <c r="K542" s="433" t="str">
        <f>IF(I542=0%,"",#REF!/I542)</f>
        <v/>
      </c>
    </row>
    <row r="543" spans="4:11" ht="14.4">
      <c r="D543" s="371"/>
      <c r="E543" s="122"/>
      <c r="F543" s="371"/>
      <c r="H543" s="123"/>
      <c r="K543" s="433" t="str">
        <f>IF(I543=0%,"",#REF!/I543)</f>
        <v/>
      </c>
    </row>
    <row r="544" spans="4:11" ht="14.4">
      <c r="D544" s="371"/>
      <c r="E544" s="122"/>
      <c r="F544" s="371"/>
      <c r="H544" s="123"/>
      <c r="K544" s="433" t="str">
        <f>IF(I544=0%,"",#REF!/I544)</f>
        <v/>
      </c>
    </row>
    <row r="545" spans="4:11" ht="14.4">
      <c r="D545" s="371"/>
      <c r="E545" s="122"/>
      <c r="F545" s="371"/>
      <c r="H545" s="123"/>
      <c r="K545" s="433" t="str">
        <f>IF(I545=0%,"",#REF!/I545)</f>
        <v/>
      </c>
    </row>
    <row r="546" spans="4:11" ht="14.4">
      <c r="D546" s="371"/>
      <c r="E546" s="122"/>
      <c r="F546" s="371"/>
      <c r="H546" s="123"/>
      <c r="K546" s="433" t="str">
        <f>IF(I546=0%,"",#REF!/I546)</f>
        <v/>
      </c>
    </row>
    <row r="547" spans="4:11" ht="14.4">
      <c r="D547" s="371"/>
      <c r="E547" s="122"/>
      <c r="F547" s="371"/>
      <c r="H547" s="123"/>
      <c r="K547" s="433" t="str">
        <f>IF(I547=0%,"",#REF!/I547)</f>
        <v/>
      </c>
    </row>
    <row r="548" spans="4:11" ht="14.4">
      <c r="D548" s="371"/>
      <c r="E548" s="122"/>
      <c r="F548" s="371"/>
      <c r="H548" s="123"/>
      <c r="K548" s="433" t="str">
        <f>IF(I548=0%,"",#REF!/I548)</f>
        <v/>
      </c>
    </row>
    <row r="549" spans="4:11" ht="14.4">
      <c r="D549" s="371"/>
      <c r="E549" s="122"/>
      <c r="F549" s="371"/>
      <c r="H549" s="123"/>
      <c r="K549" s="433" t="str">
        <f>IF(I549=0%,"",#REF!/I549)</f>
        <v/>
      </c>
    </row>
    <row r="550" spans="4:11" ht="14.4">
      <c r="D550" s="371"/>
      <c r="E550" s="122"/>
      <c r="F550" s="371"/>
      <c r="H550" s="123"/>
      <c r="K550" s="433" t="str">
        <f>IF(I550=0%,"",#REF!/I550)</f>
        <v/>
      </c>
    </row>
    <row r="551" spans="4:11" ht="14.4">
      <c r="D551" s="371"/>
      <c r="E551" s="122"/>
      <c r="F551" s="371"/>
      <c r="H551" s="123"/>
      <c r="K551" s="433" t="str">
        <f>IF(I551=0%,"",#REF!/I551)</f>
        <v/>
      </c>
    </row>
    <row r="552" spans="4:11" ht="14.4">
      <c r="D552" s="371"/>
      <c r="E552" s="122"/>
      <c r="F552" s="371"/>
      <c r="H552" s="123"/>
      <c r="K552" s="433" t="str">
        <f>IF(I552=0%,"",#REF!/I552)</f>
        <v/>
      </c>
    </row>
    <row r="553" spans="4:11" ht="14.4">
      <c r="D553" s="371"/>
      <c r="E553" s="122"/>
      <c r="F553" s="371"/>
      <c r="H553" s="123"/>
      <c r="K553" s="433" t="str">
        <f>IF(I553=0%,"",#REF!/I553)</f>
        <v/>
      </c>
    </row>
    <row r="554" spans="4:11" ht="14.4">
      <c r="D554" s="371"/>
      <c r="E554" s="122"/>
      <c r="F554" s="371"/>
      <c r="H554" s="123"/>
      <c r="K554" s="433" t="str">
        <f>IF(I554=0%,"",#REF!/I554)</f>
        <v/>
      </c>
    </row>
    <row r="555" spans="4:11" ht="14.4">
      <c r="D555" s="371"/>
      <c r="E555" s="122"/>
      <c r="F555" s="371"/>
      <c r="H555" s="123"/>
      <c r="K555" s="433" t="str">
        <f>IF(I555=0%,"",#REF!/I555)</f>
        <v/>
      </c>
    </row>
    <row r="556" spans="4:11" ht="14.4">
      <c r="D556" s="371"/>
      <c r="E556" s="122"/>
      <c r="F556" s="371"/>
      <c r="H556" s="123"/>
      <c r="K556" s="433" t="str">
        <f>IF(I556=0%,"",#REF!/I556)</f>
        <v/>
      </c>
    </row>
    <row r="557" spans="4:11" ht="14.4">
      <c r="D557" s="371"/>
      <c r="E557" s="122"/>
      <c r="F557" s="371"/>
      <c r="H557" s="123"/>
      <c r="K557" s="433" t="str">
        <f>IF(I557=0%,"",#REF!/I557)</f>
        <v/>
      </c>
    </row>
    <row r="558" spans="4:11" ht="14.4">
      <c r="D558" s="371"/>
      <c r="E558" s="122"/>
      <c r="F558" s="371"/>
      <c r="H558" s="123"/>
      <c r="K558" s="433" t="str">
        <f>IF(I558=0%,"",#REF!/I558)</f>
        <v/>
      </c>
    </row>
    <row r="559" spans="4:11" ht="14.4">
      <c r="D559" s="371"/>
      <c r="E559" s="122"/>
      <c r="F559" s="371"/>
      <c r="H559" s="123"/>
      <c r="K559" s="433" t="str">
        <f>IF(I559=0%,"",#REF!/I559)</f>
        <v/>
      </c>
    </row>
    <row r="560" spans="4:11" ht="14.4">
      <c r="D560" s="371"/>
      <c r="E560" s="122"/>
      <c r="F560" s="371"/>
      <c r="H560" s="123"/>
      <c r="K560" s="433" t="str">
        <f>IF(I560=0%,"",#REF!/I560)</f>
        <v/>
      </c>
    </row>
    <row r="561" spans="4:11" ht="14.4">
      <c r="D561" s="371"/>
      <c r="E561" s="122"/>
      <c r="F561" s="371"/>
      <c r="H561" s="123"/>
      <c r="K561" s="433" t="str">
        <f>IF(I561=0%,"",#REF!/I561)</f>
        <v/>
      </c>
    </row>
    <row r="562" spans="4:11" ht="14.4">
      <c r="D562" s="371"/>
      <c r="E562" s="122"/>
      <c r="F562" s="371"/>
      <c r="H562" s="123"/>
      <c r="K562" s="433" t="str">
        <f>IF(I562=0%,"",#REF!/I562)</f>
        <v/>
      </c>
    </row>
    <row r="563" spans="4:11" ht="14.4">
      <c r="D563" s="371"/>
      <c r="E563" s="122"/>
      <c r="F563" s="371"/>
      <c r="H563" s="123"/>
      <c r="K563" s="433" t="str">
        <f>IF(I563=0%,"",#REF!/I563)</f>
        <v/>
      </c>
    </row>
    <row r="564" spans="4:11" ht="14.4">
      <c r="D564" s="371"/>
      <c r="E564" s="122"/>
      <c r="F564" s="371"/>
      <c r="H564" s="123"/>
      <c r="K564" s="433" t="str">
        <f>IF(I564=0%,"",#REF!/I564)</f>
        <v/>
      </c>
    </row>
    <row r="565" spans="4:11" ht="14.4">
      <c r="D565" s="371"/>
      <c r="E565" s="122"/>
      <c r="F565" s="371"/>
      <c r="H565" s="123"/>
      <c r="K565" s="433" t="str">
        <f>IF(I565=0%,"",#REF!/I565)</f>
        <v/>
      </c>
    </row>
    <row r="566" spans="4:11" ht="14.4">
      <c r="D566" s="371"/>
      <c r="E566" s="122"/>
      <c r="F566" s="371"/>
      <c r="H566" s="123"/>
      <c r="K566" s="433" t="str">
        <f>IF(I566=0%,"",#REF!/I566)</f>
        <v/>
      </c>
    </row>
    <row r="567" spans="4:11" ht="14.4">
      <c r="D567" s="371"/>
      <c r="E567" s="122"/>
      <c r="F567" s="371"/>
      <c r="H567" s="123"/>
      <c r="K567" s="433" t="str">
        <f>IF(I567=0%,"",#REF!/I567)</f>
        <v/>
      </c>
    </row>
    <row r="568" spans="4:11" ht="14.4">
      <c r="D568" s="371"/>
      <c r="E568" s="122"/>
      <c r="F568" s="371"/>
      <c r="H568" s="123"/>
      <c r="K568" s="433" t="str">
        <f>IF(I568=0%,"",#REF!/I568)</f>
        <v/>
      </c>
    </row>
    <row r="569" spans="4:11" ht="14.4">
      <c r="D569" s="371"/>
      <c r="E569" s="122"/>
      <c r="F569" s="371"/>
      <c r="H569" s="123"/>
      <c r="K569" s="433" t="str">
        <f>IF(I569=0%,"",#REF!/I569)</f>
        <v/>
      </c>
    </row>
    <row r="570" spans="4:11" ht="14.4">
      <c r="D570" s="371"/>
      <c r="E570" s="122"/>
      <c r="F570" s="371"/>
      <c r="H570" s="123"/>
      <c r="K570" s="433" t="str">
        <f>IF(I570=0%,"",#REF!/I570)</f>
        <v/>
      </c>
    </row>
    <row r="571" spans="4:11" ht="14.4">
      <c r="D571" s="371"/>
      <c r="E571" s="122"/>
      <c r="F571" s="371"/>
      <c r="H571" s="123"/>
      <c r="K571" s="433" t="str">
        <f>IF(I571=0%,"",#REF!/I571)</f>
        <v/>
      </c>
    </row>
    <row r="572" spans="4:11" ht="14.4">
      <c r="D572" s="371"/>
      <c r="E572" s="122"/>
      <c r="F572" s="371"/>
      <c r="H572" s="123"/>
      <c r="K572" s="433" t="str">
        <f>IF(I572=0%,"",#REF!/I572)</f>
        <v/>
      </c>
    </row>
    <row r="573" spans="4:11" ht="14.4">
      <c r="D573" s="371"/>
      <c r="E573" s="122"/>
      <c r="F573" s="371"/>
      <c r="H573" s="123"/>
      <c r="K573" s="433" t="str">
        <f>IF(I573=0%,"",#REF!/I573)</f>
        <v/>
      </c>
    </row>
    <row r="574" spans="4:11" ht="14.4">
      <c r="D574" s="371"/>
      <c r="E574" s="122"/>
      <c r="F574" s="371"/>
      <c r="H574" s="123"/>
      <c r="K574" s="433" t="str">
        <f>IF(I574=0%,"",#REF!/I574)</f>
        <v/>
      </c>
    </row>
    <row r="575" spans="4:11" ht="14.4">
      <c r="D575" s="371"/>
      <c r="E575" s="122"/>
      <c r="F575" s="371"/>
      <c r="H575" s="123"/>
      <c r="K575" s="433" t="str">
        <f>IF(I575=0%,"",#REF!/I575)</f>
        <v/>
      </c>
    </row>
    <row r="576" spans="4:11" ht="14.4">
      <c r="D576" s="371"/>
      <c r="E576" s="122"/>
      <c r="F576" s="371"/>
      <c r="H576" s="123"/>
      <c r="K576" s="433" t="str">
        <f>IF(I576=0%,"",#REF!/I576)</f>
        <v/>
      </c>
    </row>
    <row r="577" spans="4:11" ht="14.4">
      <c r="D577" s="371"/>
      <c r="E577" s="122"/>
      <c r="F577" s="371"/>
      <c r="H577" s="123"/>
      <c r="K577" s="433" t="str">
        <f>IF(I577=0%,"",#REF!/I577)</f>
        <v/>
      </c>
    </row>
    <row r="578" spans="4:11" ht="14.4">
      <c r="D578" s="371"/>
      <c r="E578" s="122"/>
      <c r="F578" s="371"/>
      <c r="H578" s="123"/>
      <c r="K578" s="433" t="str">
        <f>IF(I578=0%,"",#REF!/I578)</f>
        <v/>
      </c>
    </row>
    <row r="579" spans="4:11" ht="14.4">
      <c r="D579" s="371"/>
      <c r="E579" s="122"/>
      <c r="F579" s="371"/>
      <c r="H579" s="123"/>
      <c r="K579" s="433" t="str">
        <f>IF(I579=0%,"",#REF!/I579)</f>
        <v/>
      </c>
    </row>
    <row r="580" spans="4:11" ht="14.4">
      <c r="D580" s="371"/>
      <c r="E580" s="122"/>
      <c r="F580" s="371"/>
      <c r="H580" s="123"/>
      <c r="K580" s="433" t="str">
        <f>IF(I580=0%,"",#REF!/I580)</f>
        <v/>
      </c>
    </row>
    <row r="581" spans="4:11" ht="14.4">
      <c r="D581" s="371"/>
      <c r="E581" s="122"/>
      <c r="F581" s="371"/>
      <c r="H581" s="123"/>
      <c r="K581" s="433" t="str">
        <f>IF(I581=0%,"",#REF!/I581)</f>
        <v/>
      </c>
    </row>
    <row r="582" spans="4:11" ht="14.4">
      <c r="D582" s="371"/>
      <c r="E582" s="122"/>
      <c r="F582" s="371"/>
      <c r="H582" s="123"/>
      <c r="K582" s="433" t="str">
        <f>IF(I582=0%,"",#REF!/I582)</f>
        <v/>
      </c>
    </row>
    <row r="583" spans="4:11" ht="14.4">
      <c r="D583" s="371"/>
      <c r="E583" s="122"/>
      <c r="F583" s="371"/>
      <c r="H583" s="123"/>
      <c r="K583" s="433" t="str">
        <f>IF(I583=0%,"",#REF!/I583)</f>
        <v/>
      </c>
    </row>
    <row r="584" spans="4:11" ht="14.4">
      <c r="D584" s="371"/>
      <c r="E584" s="122"/>
      <c r="F584" s="371"/>
      <c r="H584" s="123"/>
      <c r="K584" s="433" t="str">
        <f>IF(I584=0%,"",#REF!/I584)</f>
        <v/>
      </c>
    </row>
    <row r="585" spans="4:11" ht="14.4">
      <c r="D585" s="371"/>
      <c r="E585" s="122"/>
      <c r="F585" s="371"/>
      <c r="H585" s="123"/>
      <c r="K585" s="433" t="str">
        <f>IF(I585=0%,"",#REF!/I585)</f>
        <v/>
      </c>
    </row>
    <row r="586" spans="4:11" ht="14.4">
      <c r="D586" s="371"/>
      <c r="E586" s="122"/>
      <c r="F586" s="371"/>
      <c r="H586" s="123"/>
      <c r="K586" s="433" t="str">
        <f>IF(I586=0%,"",#REF!/I586)</f>
        <v/>
      </c>
    </row>
    <row r="587" spans="4:11" ht="14.4">
      <c r="D587" s="371"/>
      <c r="E587" s="122"/>
      <c r="F587" s="371"/>
      <c r="H587" s="123"/>
      <c r="K587" s="433" t="str">
        <f>IF(I587=0%,"",#REF!/I587)</f>
        <v/>
      </c>
    </row>
    <row r="588" spans="4:11" ht="14.4">
      <c r="D588" s="371"/>
      <c r="E588" s="122"/>
      <c r="F588" s="371"/>
      <c r="H588" s="123"/>
      <c r="K588" s="433" t="str">
        <f>IF(I588=0%,"",#REF!/I588)</f>
        <v/>
      </c>
    </row>
    <row r="589" spans="4:11" ht="14.4">
      <c r="D589" s="371"/>
      <c r="E589" s="122"/>
      <c r="F589" s="371"/>
      <c r="H589" s="123"/>
      <c r="K589" s="433" t="str">
        <f>IF(I589=0%,"",#REF!/I589)</f>
        <v/>
      </c>
    </row>
    <row r="590" spans="4:11" ht="14.4">
      <c r="D590" s="371"/>
      <c r="E590" s="122"/>
      <c r="F590" s="371"/>
      <c r="H590" s="123"/>
      <c r="K590" s="433" t="str">
        <f>IF(I590=0%,"",#REF!/I590)</f>
        <v/>
      </c>
    </row>
    <row r="591" spans="4:11" ht="14.4">
      <c r="D591" s="371"/>
      <c r="E591" s="122"/>
      <c r="F591" s="371"/>
      <c r="H591" s="123"/>
      <c r="K591" s="433" t="str">
        <f>IF(I591=0%,"",#REF!/I591)</f>
        <v/>
      </c>
    </row>
    <row r="592" spans="4:11" ht="14.4">
      <c r="D592" s="371"/>
      <c r="E592" s="122"/>
      <c r="F592" s="371"/>
      <c r="H592" s="123"/>
      <c r="K592" s="433" t="str">
        <f>IF(I592=0%,"",#REF!/I592)</f>
        <v/>
      </c>
    </row>
    <row r="593" spans="4:11" ht="14.4">
      <c r="D593" s="371"/>
      <c r="E593" s="122"/>
      <c r="F593" s="371"/>
      <c r="H593" s="123"/>
      <c r="K593" s="433" t="str">
        <f>IF(I593=0%,"",#REF!/I593)</f>
        <v/>
      </c>
    </row>
    <row r="594" spans="4:11" ht="14.4">
      <c r="D594" s="371"/>
      <c r="E594" s="122"/>
      <c r="F594" s="371"/>
      <c r="H594" s="123"/>
      <c r="K594" s="433" t="str">
        <f>IF(I594=0%,"",#REF!/I594)</f>
        <v/>
      </c>
    </row>
    <row r="595" spans="4:11" ht="14.4">
      <c r="D595" s="371"/>
      <c r="E595" s="122"/>
      <c r="F595" s="371"/>
      <c r="H595" s="123"/>
      <c r="K595" s="433" t="str">
        <f>IF(I595=0%,"",#REF!/I595)</f>
        <v/>
      </c>
    </row>
    <row r="596" spans="4:11" ht="14.4">
      <c r="D596" s="371"/>
      <c r="E596" s="122"/>
      <c r="F596" s="371"/>
      <c r="H596" s="123"/>
      <c r="K596" s="433" t="str">
        <f>IF(I596=0%,"",#REF!/I596)</f>
        <v/>
      </c>
    </row>
    <row r="597" spans="4:11" ht="14.4">
      <c r="D597" s="371"/>
      <c r="E597" s="122"/>
      <c r="F597" s="371"/>
      <c r="H597" s="123"/>
      <c r="K597" s="433" t="str">
        <f>IF(I597=0%,"",#REF!/I597)</f>
        <v/>
      </c>
    </row>
    <row r="598" spans="4:11" ht="14.4">
      <c r="D598" s="371"/>
      <c r="E598" s="122"/>
      <c r="F598" s="371"/>
      <c r="H598" s="123"/>
      <c r="K598" s="433" t="str">
        <f>IF(I598=0%,"",#REF!/I598)</f>
        <v/>
      </c>
    </row>
    <row r="599" spans="4:11" ht="14.4">
      <c r="D599" s="371"/>
      <c r="E599" s="122"/>
      <c r="F599" s="371"/>
      <c r="H599" s="123"/>
      <c r="K599" s="433" t="str">
        <f>IF(I599=0%,"",#REF!/I599)</f>
        <v/>
      </c>
    </row>
    <row r="600" spans="4:11" ht="14.4">
      <c r="D600" s="371"/>
      <c r="E600" s="122"/>
      <c r="F600" s="371"/>
      <c r="H600" s="123"/>
      <c r="K600" s="433" t="str">
        <f>IF(I600=0%,"",#REF!/I600)</f>
        <v/>
      </c>
    </row>
    <row r="601" spans="4:11" ht="14.4">
      <c r="D601" s="371"/>
      <c r="E601" s="122"/>
      <c r="F601" s="371"/>
      <c r="H601" s="123"/>
      <c r="K601" s="433" t="str">
        <f>IF(I601=0%,"",#REF!/I601)</f>
        <v/>
      </c>
    </row>
    <row r="602" spans="4:11" ht="14.4">
      <c r="D602" s="371"/>
      <c r="E602" s="122"/>
      <c r="F602" s="371"/>
      <c r="H602" s="123"/>
      <c r="K602" s="433" t="str">
        <f>IF(I602=0%,"",#REF!/I602)</f>
        <v/>
      </c>
    </row>
    <row r="603" spans="4:11" ht="14.4">
      <c r="D603" s="371"/>
      <c r="E603" s="122"/>
      <c r="F603" s="371"/>
      <c r="H603" s="123"/>
      <c r="K603" s="433" t="str">
        <f>IF(I603=0%,"",#REF!/I603)</f>
        <v/>
      </c>
    </row>
    <row r="604" spans="4:11" ht="14.4">
      <c r="D604" s="371"/>
      <c r="E604" s="122"/>
      <c r="F604" s="371"/>
      <c r="H604" s="123"/>
      <c r="K604" s="433" t="str">
        <f>IF(I604=0%,"",#REF!/I604)</f>
        <v/>
      </c>
    </row>
    <row r="605" spans="4:11" ht="14.4">
      <c r="D605" s="371"/>
      <c r="E605" s="122"/>
      <c r="F605" s="371"/>
      <c r="H605" s="123"/>
      <c r="K605" s="433" t="str">
        <f>IF(I605=0%,"",#REF!/I605)</f>
        <v/>
      </c>
    </row>
    <row r="606" spans="4:11" ht="14.4">
      <c r="D606" s="371"/>
      <c r="E606" s="122"/>
      <c r="F606" s="371"/>
      <c r="H606" s="123"/>
      <c r="K606" s="433" t="str">
        <f>IF(I606=0%,"",#REF!/I606)</f>
        <v/>
      </c>
    </row>
    <row r="607" spans="4:11" ht="14.4">
      <c r="D607" s="371"/>
      <c r="E607" s="122"/>
      <c r="F607" s="371"/>
      <c r="H607" s="123"/>
      <c r="K607" s="433" t="str">
        <f>IF(I607=0%,"",#REF!/I607)</f>
        <v/>
      </c>
    </row>
    <row r="608" spans="4:11" ht="14.4">
      <c r="D608" s="371"/>
      <c r="E608" s="122"/>
      <c r="F608" s="371"/>
      <c r="H608" s="123"/>
      <c r="K608" s="433" t="str">
        <f>IF(I608=0%,"",#REF!/I608)</f>
        <v/>
      </c>
    </row>
    <row r="609" spans="4:11" ht="14.4">
      <c r="D609" s="371"/>
      <c r="E609" s="122"/>
      <c r="F609" s="371"/>
      <c r="H609" s="123"/>
      <c r="K609" s="433" t="str">
        <f>IF(I609=0%,"",#REF!/I609)</f>
        <v/>
      </c>
    </row>
    <row r="610" spans="4:11" ht="14.4">
      <c r="D610" s="371"/>
      <c r="E610" s="122"/>
      <c r="F610" s="371"/>
      <c r="H610" s="123"/>
      <c r="K610" s="433" t="str">
        <f>IF(I610=0%,"",#REF!/I610)</f>
        <v/>
      </c>
    </row>
    <row r="611" spans="4:11" ht="14.4">
      <c r="D611" s="371"/>
      <c r="E611" s="122"/>
      <c r="F611" s="371"/>
      <c r="H611" s="123"/>
      <c r="K611" s="433" t="str">
        <f>IF(I611=0%,"",#REF!/I611)</f>
        <v/>
      </c>
    </row>
    <row r="612" spans="4:11" ht="14.4">
      <c r="D612" s="371"/>
      <c r="E612" s="122"/>
      <c r="F612" s="371"/>
      <c r="H612" s="123"/>
      <c r="K612" s="433" t="str">
        <f>IF(I612=0%,"",#REF!/I612)</f>
        <v/>
      </c>
    </row>
    <row r="613" spans="4:11" ht="14.4">
      <c r="D613" s="371"/>
      <c r="E613" s="122"/>
      <c r="F613" s="371"/>
      <c r="H613" s="123"/>
      <c r="K613" s="433" t="str">
        <f>IF(I613=0%,"",#REF!/I613)</f>
        <v/>
      </c>
    </row>
    <row r="614" spans="4:11" ht="14.4">
      <c r="D614" s="371"/>
      <c r="E614" s="122"/>
      <c r="F614" s="371"/>
      <c r="H614" s="123"/>
      <c r="K614" s="433" t="str">
        <f>IF(I614=0%,"",#REF!/I614)</f>
        <v/>
      </c>
    </row>
    <row r="615" spans="4:11" ht="14.4">
      <c r="D615" s="371"/>
      <c r="E615" s="122"/>
      <c r="F615" s="371"/>
      <c r="H615" s="123"/>
      <c r="K615" s="433" t="str">
        <f>IF(I615=0%,"",#REF!/I615)</f>
        <v/>
      </c>
    </row>
    <row r="616" spans="4:11" ht="14.4">
      <c r="D616" s="371"/>
      <c r="E616" s="122"/>
      <c r="F616" s="371"/>
      <c r="H616" s="123"/>
      <c r="K616" s="433" t="str">
        <f>IF(I616=0%,"",#REF!/I616)</f>
        <v/>
      </c>
    </row>
    <row r="617" spans="4:11" ht="14.4">
      <c r="D617" s="371"/>
      <c r="E617" s="122"/>
      <c r="F617" s="371"/>
      <c r="H617" s="123"/>
      <c r="K617" s="433" t="str">
        <f>IF(I617=0%,"",#REF!/I617)</f>
        <v/>
      </c>
    </row>
    <row r="618" spans="4:11" ht="14.4">
      <c r="D618" s="371"/>
      <c r="E618" s="122"/>
      <c r="F618" s="371"/>
      <c r="H618" s="123"/>
      <c r="K618" s="433" t="str">
        <f>IF(I618=0%,"",#REF!/I618)</f>
        <v/>
      </c>
    </row>
    <row r="619" spans="4:11" ht="14.4">
      <c r="D619" s="371"/>
      <c r="E619" s="122"/>
      <c r="F619" s="371"/>
      <c r="H619" s="123"/>
      <c r="K619" s="433" t="str">
        <f>IF(I619=0%,"",#REF!/I619)</f>
        <v/>
      </c>
    </row>
    <row r="620" spans="4:11" ht="14.4">
      <c r="D620" s="371"/>
      <c r="E620" s="122"/>
      <c r="F620" s="371"/>
      <c r="H620" s="123"/>
      <c r="K620" s="433" t="str">
        <f>IF(I620=0%,"",#REF!/I620)</f>
        <v/>
      </c>
    </row>
    <row r="621" spans="4:11" ht="14.4">
      <c r="D621" s="371"/>
      <c r="E621" s="122"/>
      <c r="F621" s="371"/>
      <c r="H621" s="123"/>
      <c r="K621" s="433" t="str">
        <f>IF(I621=0%,"",#REF!/I621)</f>
        <v/>
      </c>
    </row>
    <row r="622" spans="4:11" ht="14.4">
      <c r="D622" s="371"/>
      <c r="E622" s="122"/>
      <c r="F622" s="371"/>
      <c r="H622" s="123"/>
      <c r="K622" s="433" t="str">
        <f>IF(I622=0%,"",#REF!/I622)</f>
        <v/>
      </c>
    </row>
    <row r="623" spans="4:11" ht="14.4">
      <c r="D623" s="371"/>
      <c r="E623" s="122"/>
      <c r="F623" s="371"/>
      <c r="H623" s="123"/>
      <c r="K623" s="433" t="str">
        <f>IF(I623=0%,"",#REF!/I623)</f>
        <v/>
      </c>
    </row>
    <row r="624" spans="4:11" ht="14.4">
      <c r="D624" s="371"/>
      <c r="E624" s="122"/>
      <c r="F624" s="371"/>
      <c r="H624" s="123"/>
      <c r="K624" s="433" t="str">
        <f>IF(I624=0%,"",#REF!/I624)</f>
        <v/>
      </c>
    </row>
    <row r="625" spans="4:11" ht="14.4">
      <c r="D625" s="371"/>
      <c r="E625" s="122"/>
      <c r="F625" s="371"/>
      <c r="H625" s="123"/>
      <c r="K625" s="433" t="str">
        <f>IF(I625=0%,"",#REF!/I625)</f>
        <v/>
      </c>
    </row>
    <row r="626" spans="4:11" ht="14.4">
      <c r="D626" s="371"/>
      <c r="E626" s="122"/>
      <c r="F626" s="371"/>
      <c r="H626" s="123"/>
      <c r="K626" s="433" t="str">
        <f>IF(I626=0%,"",#REF!/I626)</f>
        <v/>
      </c>
    </row>
    <row r="627" spans="4:11" ht="14.4">
      <c r="D627" s="371"/>
      <c r="E627" s="122"/>
      <c r="F627" s="371"/>
      <c r="H627" s="123"/>
      <c r="K627" s="433" t="str">
        <f>IF(I627=0%,"",#REF!/I627)</f>
        <v/>
      </c>
    </row>
    <row r="628" spans="4:11" ht="14.4">
      <c r="D628" s="371"/>
      <c r="E628" s="122"/>
      <c r="F628" s="371"/>
      <c r="H628" s="123"/>
      <c r="K628" s="433" t="str">
        <f>IF(I628=0%,"",#REF!/I628)</f>
        <v/>
      </c>
    </row>
    <row r="629" spans="4:11" ht="14.4">
      <c r="D629" s="371"/>
      <c r="E629" s="122"/>
      <c r="F629" s="371"/>
      <c r="H629" s="123"/>
      <c r="K629" s="433" t="str">
        <f>IF(I629=0%,"",#REF!/I629)</f>
        <v/>
      </c>
    </row>
    <row r="630" spans="4:11" ht="14.4">
      <c r="D630" s="371"/>
      <c r="E630" s="122"/>
      <c r="F630" s="371"/>
      <c r="H630" s="123"/>
      <c r="K630" s="433" t="str">
        <f>IF(I630=0%,"",#REF!/I630)</f>
        <v/>
      </c>
    </row>
    <row r="631" spans="4:11" ht="14.4">
      <c r="D631" s="371"/>
      <c r="E631" s="122"/>
      <c r="F631" s="371"/>
      <c r="H631" s="123"/>
      <c r="K631" s="433" t="str">
        <f>IF(I631=0%,"",#REF!/I631)</f>
        <v/>
      </c>
    </row>
    <row r="632" spans="4:11" ht="14.4">
      <c r="D632" s="371"/>
      <c r="E632" s="122"/>
      <c r="F632" s="371"/>
      <c r="H632" s="123"/>
      <c r="K632" s="433" t="str">
        <f>IF(I632=0%,"",#REF!/I632)</f>
        <v/>
      </c>
    </row>
    <row r="633" spans="4:11" ht="14.4">
      <c r="D633" s="371"/>
      <c r="E633" s="122"/>
      <c r="F633" s="371"/>
      <c r="H633" s="123"/>
      <c r="K633" s="433" t="str">
        <f>IF(I633=0%,"",#REF!/I633)</f>
        <v/>
      </c>
    </row>
    <row r="634" spans="4:11" ht="14.4">
      <c r="D634" s="371"/>
      <c r="E634" s="122"/>
      <c r="F634" s="371"/>
      <c r="H634" s="123"/>
      <c r="K634" s="433" t="str">
        <f>IF(I634=0%,"",#REF!/I634)</f>
        <v/>
      </c>
    </row>
    <row r="635" spans="4:11" ht="14.4">
      <c r="D635" s="371"/>
      <c r="E635" s="122"/>
      <c r="F635" s="371"/>
      <c r="H635" s="123"/>
      <c r="K635" s="433" t="str">
        <f>IF(I635=0%,"",#REF!/I635)</f>
        <v/>
      </c>
    </row>
    <row r="636" spans="4:11" ht="14.4">
      <c r="D636" s="371"/>
      <c r="E636" s="122"/>
      <c r="F636" s="371"/>
      <c r="H636" s="123"/>
      <c r="K636" s="433" t="str">
        <f>IF(I636=0%,"",#REF!/I636)</f>
        <v/>
      </c>
    </row>
    <row r="637" spans="4:11" ht="14.4">
      <c r="D637" s="371"/>
      <c r="E637" s="122"/>
      <c r="F637" s="371"/>
      <c r="H637" s="123"/>
      <c r="K637" s="433" t="str">
        <f>IF(I637=0%,"",#REF!/I637)</f>
        <v/>
      </c>
    </row>
    <row r="638" spans="4:11" ht="14.4">
      <c r="D638" s="371"/>
      <c r="E638" s="122"/>
      <c r="F638" s="371"/>
      <c r="H638" s="123"/>
      <c r="K638" s="433" t="str">
        <f>IF(I638=0%,"",#REF!/I638)</f>
        <v/>
      </c>
    </row>
    <row r="639" spans="4:11" ht="14.4">
      <c r="D639" s="371"/>
      <c r="E639" s="122"/>
      <c r="F639" s="371"/>
      <c r="H639" s="123"/>
      <c r="K639" s="433" t="str">
        <f>IF(I639=0%,"",#REF!/I639)</f>
        <v/>
      </c>
    </row>
    <row r="640" spans="4:11" ht="14.4">
      <c r="D640" s="371"/>
      <c r="E640" s="122"/>
      <c r="F640" s="371"/>
      <c r="H640" s="123"/>
      <c r="K640" s="433" t="str">
        <f>IF(I640=0%,"",#REF!/I640)</f>
        <v/>
      </c>
    </row>
    <row r="641" spans="4:11" ht="14.4">
      <c r="D641" s="371"/>
      <c r="E641" s="122"/>
      <c r="F641" s="371"/>
      <c r="H641" s="123"/>
      <c r="K641" s="433" t="str">
        <f>IF(I641=0%,"",#REF!/I641)</f>
        <v/>
      </c>
    </row>
    <row r="642" spans="4:11" ht="14.4">
      <c r="D642" s="371"/>
      <c r="E642" s="122"/>
      <c r="F642" s="371"/>
      <c r="H642" s="123"/>
      <c r="K642" s="433" t="str">
        <f>IF(I642=0%,"",#REF!/I642)</f>
        <v/>
      </c>
    </row>
    <row r="643" spans="4:11" ht="14.4">
      <c r="D643" s="371"/>
      <c r="E643" s="122"/>
      <c r="F643" s="371"/>
      <c r="H643" s="123"/>
      <c r="K643" s="433" t="str">
        <f>IF(I643=0%,"",#REF!/I643)</f>
        <v/>
      </c>
    </row>
    <row r="644" spans="4:11" ht="14.4">
      <c r="D644" s="371"/>
      <c r="E644" s="122"/>
      <c r="F644" s="371"/>
      <c r="H644" s="123"/>
      <c r="K644" s="433" t="str">
        <f>IF(I644=0%,"",#REF!/I644)</f>
        <v/>
      </c>
    </row>
    <row r="645" spans="4:11" ht="14.4">
      <c r="D645" s="371"/>
      <c r="E645" s="122"/>
      <c r="F645" s="371"/>
      <c r="H645" s="123"/>
      <c r="K645" s="433" t="str">
        <f>IF(I645=0%,"",#REF!/I645)</f>
        <v/>
      </c>
    </row>
    <row r="646" spans="4:11" ht="14.4">
      <c r="D646" s="371"/>
      <c r="E646" s="122"/>
      <c r="F646" s="371"/>
      <c r="H646" s="123"/>
      <c r="K646" s="433" t="str">
        <f>IF(I646=0%,"",#REF!/I646)</f>
        <v/>
      </c>
    </row>
    <row r="647" spans="4:11" ht="14.4">
      <c r="D647" s="371"/>
      <c r="E647" s="122"/>
      <c r="F647" s="371"/>
      <c r="H647" s="123"/>
      <c r="K647" s="433" t="str">
        <f>IF(I647=0%,"",#REF!/I647)</f>
        <v/>
      </c>
    </row>
    <row r="648" spans="4:11" ht="14.4">
      <c r="D648" s="371"/>
      <c r="E648" s="122"/>
      <c r="F648" s="371"/>
      <c r="H648" s="123"/>
      <c r="K648" s="433" t="str">
        <f>IF(I648=0%,"",#REF!/I648)</f>
        <v/>
      </c>
    </row>
    <row r="649" spans="4:11" ht="14.4">
      <c r="D649" s="371"/>
      <c r="E649" s="122"/>
      <c r="F649" s="371"/>
      <c r="H649" s="123"/>
      <c r="K649" s="433" t="str">
        <f>IF(I649=0%,"",#REF!/I649)</f>
        <v/>
      </c>
    </row>
    <row r="650" spans="4:11" ht="14.4">
      <c r="D650" s="371"/>
      <c r="E650" s="122"/>
      <c r="F650" s="371"/>
      <c r="H650" s="123"/>
      <c r="K650" s="433" t="str">
        <f>IF(I650=0%,"",#REF!/I650)</f>
        <v/>
      </c>
    </row>
    <row r="651" spans="4:11" ht="14.4">
      <c r="D651" s="371"/>
      <c r="E651" s="122"/>
      <c r="F651" s="371"/>
      <c r="H651" s="123"/>
      <c r="K651" s="433" t="str">
        <f>IF(I651=0%,"",#REF!/I651)</f>
        <v/>
      </c>
    </row>
    <row r="652" spans="4:11" ht="14.4">
      <c r="D652" s="371"/>
      <c r="E652" s="122"/>
      <c r="F652" s="371"/>
      <c r="H652" s="123"/>
      <c r="K652" s="433" t="str">
        <f>IF(I652=0%,"",#REF!/I652)</f>
        <v/>
      </c>
    </row>
    <row r="653" spans="4:11" ht="14.4">
      <c r="D653" s="371"/>
      <c r="E653" s="122"/>
      <c r="F653" s="371"/>
      <c r="H653" s="123"/>
      <c r="K653" s="433" t="str">
        <f>IF(I653=0%,"",#REF!/I653)</f>
        <v/>
      </c>
    </row>
    <row r="654" spans="4:11" ht="14.4">
      <c r="D654" s="371"/>
      <c r="E654" s="122"/>
      <c r="F654" s="371"/>
      <c r="H654" s="123"/>
      <c r="K654" s="433" t="str">
        <f>IF(I654=0%,"",#REF!/I654)</f>
        <v/>
      </c>
    </row>
    <row r="655" spans="4:11" ht="14.4">
      <c r="D655" s="371"/>
      <c r="E655" s="122"/>
      <c r="F655" s="371"/>
      <c r="H655" s="123"/>
      <c r="K655" s="433" t="str">
        <f>IF(I655=0%,"",#REF!/I655)</f>
        <v/>
      </c>
    </row>
    <row r="656" spans="4:11" ht="14.4">
      <c r="D656" s="371"/>
      <c r="E656" s="122"/>
      <c r="F656" s="371"/>
      <c r="H656" s="123"/>
      <c r="K656" s="433" t="str">
        <f>IF(I656=0%,"",#REF!/I656)</f>
        <v/>
      </c>
    </row>
    <row r="657" spans="4:11" ht="14.4">
      <c r="D657" s="371"/>
      <c r="E657" s="122"/>
      <c r="F657" s="371"/>
      <c r="H657" s="123"/>
      <c r="K657" s="433" t="str">
        <f>IF(I657=0%,"",#REF!/I657)</f>
        <v/>
      </c>
    </row>
    <row r="658" spans="4:11" ht="14.4">
      <c r="D658" s="371"/>
      <c r="E658" s="122"/>
      <c r="F658" s="371"/>
      <c r="H658" s="123"/>
      <c r="K658" s="433" t="str">
        <f>IF(I658=0%,"",#REF!/I658)</f>
        <v/>
      </c>
    </row>
    <row r="659" spans="4:11" ht="14.4">
      <c r="D659" s="371"/>
      <c r="E659" s="122"/>
      <c r="F659" s="371"/>
      <c r="H659" s="123"/>
      <c r="K659" s="433" t="str">
        <f>IF(I659=0%,"",#REF!/I659)</f>
        <v/>
      </c>
    </row>
    <row r="660" spans="4:11" ht="14.4">
      <c r="D660" s="371"/>
      <c r="E660" s="122"/>
      <c r="F660" s="371"/>
      <c r="H660" s="123"/>
      <c r="K660" s="433" t="str">
        <f>IF(I660=0%,"",#REF!/I660)</f>
        <v/>
      </c>
    </row>
    <row r="661" spans="4:11" ht="14.4">
      <c r="D661" s="371"/>
      <c r="E661" s="122"/>
      <c r="F661" s="371"/>
      <c r="H661" s="123"/>
      <c r="K661" s="433" t="str">
        <f>IF(I661=0%,"",#REF!/I661)</f>
        <v/>
      </c>
    </row>
    <row r="662" spans="4:11" ht="14.4">
      <c r="D662" s="371"/>
      <c r="E662" s="122"/>
      <c r="F662" s="371"/>
      <c r="H662" s="123"/>
      <c r="K662" s="433" t="str">
        <f>IF(I662=0%,"",#REF!/I662)</f>
        <v/>
      </c>
    </row>
    <row r="663" spans="4:11" ht="14.4">
      <c r="D663" s="371"/>
      <c r="E663" s="122"/>
      <c r="F663" s="371"/>
      <c r="H663" s="123"/>
      <c r="K663" s="433" t="str">
        <f>IF(I663=0%,"",#REF!/I663)</f>
        <v/>
      </c>
    </row>
    <row r="664" spans="4:11" ht="14.4">
      <c r="D664" s="371"/>
      <c r="E664" s="122"/>
      <c r="F664" s="371"/>
      <c r="H664" s="123"/>
      <c r="K664" s="433" t="str">
        <f>IF(I664=0%,"",#REF!/I664)</f>
        <v/>
      </c>
    </row>
    <row r="665" spans="4:11" ht="14.4">
      <c r="D665" s="371"/>
      <c r="E665" s="122"/>
      <c r="F665" s="371"/>
      <c r="H665" s="123"/>
      <c r="K665" s="433" t="str">
        <f>IF(I665=0%,"",#REF!/I665)</f>
        <v/>
      </c>
    </row>
    <row r="666" spans="4:11" ht="14.4">
      <c r="D666" s="371"/>
      <c r="E666" s="122"/>
      <c r="F666" s="371"/>
      <c r="H666" s="123"/>
      <c r="K666" s="433" t="str">
        <f>IF(I666=0%,"",#REF!/I666)</f>
        <v/>
      </c>
    </row>
    <row r="667" spans="4:11" ht="14.4">
      <c r="D667" s="371"/>
      <c r="E667" s="122"/>
      <c r="F667" s="371"/>
      <c r="H667" s="123"/>
      <c r="K667" s="433" t="str">
        <f>IF(I667=0%,"",#REF!/I667)</f>
        <v/>
      </c>
    </row>
    <row r="668" spans="4:11" ht="14.4">
      <c r="D668" s="371"/>
      <c r="E668" s="122"/>
      <c r="F668" s="371"/>
      <c r="H668" s="123"/>
      <c r="K668" s="433" t="str">
        <f>IF(I668=0%,"",#REF!/I668)</f>
        <v/>
      </c>
    </row>
    <row r="669" spans="4:11" ht="14.4">
      <c r="D669" s="371"/>
      <c r="E669" s="122"/>
      <c r="F669" s="371"/>
      <c r="H669" s="123"/>
      <c r="K669" s="433" t="str">
        <f>IF(I669=0%,"",#REF!/I669)</f>
        <v/>
      </c>
    </row>
    <row r="670" spans="4:11" ht="14.4">
      <c r="D670" s="371"/>
      <c r="E670" s="122"/>
      <c r="F670" s="371"/>
      <c r="H670" s="123"/>
      <c r="K670" s="433" t="str">
        <f>IF(I670=0%,"",#REF!/I670)</f>
        <v/>
      </c>
    </row>
    <row r="671" spans="4:11" ht="14.4">
      <c r="D671" s="371"/>
      <c r="E671" s="122"/>
      <c r="F671" s="371"/>
      <c r="H671" s="123"/>
      <c r="K671" s="433" t="str">
        <f>IF(I671=0%,"",#REF!/I671)</f>
        <v/>
      </c>
    </row>
    <row r="672" spans="4:11" ht="14.4">
      <c r="D672" s="371"/>
      <c r="E672" s="122"/>
      <c r="F672" s="371"/>
      <c r="H672" s="123"/>
      <c r="K672" s="433" t="str">
        <f>IF(I672=0%,"",#REF!/I672)</f>
        <v/>
      </c>
    </row>
    <row r="673" spans="4:11" ht="14.4">
      <c r="D673" s="371"/>
      <c r="E673" s="122"/>
      <c r="F673" s="371"/>
      <c r="H673" s="123"/>
      <c r="K673" s="433" t="str">
        <f>IF(I673=0%,"",#REF!/I673)</f>
        <v/>
      </c>
    </row>
    <row r="674" spans="4:11" ht="14.4">
      <c r="D674" s="371"/>
      <c r="E674" s="122"/>
      <c r="F674" s="371"/>
      <c r="H674" s="123"/>
      <c r="K674" s="433" t="str">
        <f>IF(I674=0%,"",#REF!/I674)</f>
        <v/>
      </c>
    </row>
    <row r="675" spans="4:11" ht="14.4">
      <c r="D675" s="371"/>
      <c r="E675" s="122"/>
      <c r="F675" s="371"/>
      <c r="H675" s="123"/>
      <c r="K675" s="433" t="str">
        <f>IF(I675=0%,"",#REF!/I675)</f>
        <v/>
      </c>
    </row>
    <row r="676" spans="4:11" ht="14.4">
      <c r="D676" s="371"/>
      <c r="E676" s="122"/>
      <c r="F676" s="371"/>
      <c r="H676" s="123"/>
      <c r="K676" s="433" t="str">
        <f>IF(I676=0%,"",#REF!/I676)</f>
        <v/>
      </c>
    </row>
    <row r="677" spans="4:11" ht="14.4">
      <c r="D677" s="371"/>
      <c r="E677" s="122"/>
      <c r="F677" s="371"/>
      <c r="H677" s="123"/>
      <c r="K677" s="433" t="str">
        <f>IF(I677=0%,"",#REF!/I677)</f>
        <v/>
      </c>
    </row>
    <row r="678" spans="4:11" ht="14.4">
      <c r="D678" s="371"/>
      <c r="E678" s="122"/>
      <c r="F678" s="371"/>
      <c r="H678" s="123"/>
      <c r="K678" s="433" t="str">
        <f>IF(I678=0%,"",#REF!/I678)</f>
        <v/>
      </c>
    </row>
    <row r="679" spans="4:11" ht="14.4">
      <c r="D679" s="371"/>
      <c r="E679" s="122"/>
      <c r="F679" s="371"/>
      <c r="H679" s="123"/>
      <c r="K679" s="433" t="str">
        <f>IF(I679=0%,"",#REF!/I679)</f>
        <v/>
      </c>
    </row>
    <row r="680" spans="4:11" ht="14.4">
      <c r="D680" s="371"/>
      <c r="E680" s="122"/>
      <c r="F680" s="371"/>
      <c r="H680" s="123"/>
      <c r="K680" s="433" t="str">
        <f>IF(I680=0%,"",#REF!/I680)</f>
        <v/>
      </c>
    </row>
    <row r="681" spans="4:11" ht="14.4">
      <c r="D681" s="371"/>
      <c r="E681" s="122"/>
      <c r="F681" s="371"/>
      <c r="H681" s="123"/>
      <c r="K681" s="433" t="str">
        <f>IF(I681=0%,"",#REF!/I681)</f>
        <v/>
      </c>
    </row>
    <row r="682" spans="4:11" ht="14.4">
      <c r="D682" s="371"/>
      <c r="E682" s="122"/>
      <c r="F682" s="371"/>
      <c r="H682" s="123"/>
      <c r="K682" s="433" t="str">
        <f>IF(I682=0%,"",#REF!/I682)</f>
        <v/>
      </c>
    </row>
    <row r="683" spans="4:11" ht="14.4">
      <c r="D683" s="371"/>
      <c r="E683" s="122"/>
      <c r="F683" s="371"/>
      <c r="H683" s="123"/>
      <c r="K683" s="433" t="str">
        <f>IF(I683=0%,"",#REF!/I683)</f>
        <v/>
      </c>
    </row>
    <row r="684" spans="4:11" ht="14.4">
      <c r="D684" s="371"/>
      <c r="E684" s="122"/>
      <c r="F684" s="371"/>
      <c r="H684" s="123"/>
      <c r="K684" s="433" t="str">
        <f>IF(I684=0%,"",#REF!/I684)</f>
        <v/>
      </c>
    </row>
    <row r="685" spans="4:11" ht="14.4">
      <c r="D685" s="371"/>
      <c r="E685" s="122"/>
      <c r="F685" s="371"/>
      <c r="H685" s="123"/>
      <c r="K685" s="433" t="str">
        <f>IF(I685=0%,"",#REF!/I685)</f>
        <v/>
      </c>
    </row>
    <row r="686" spans="4:11" ht="14.4">
      <c r="D686" s="371"/>
      <c r="E686" s="122"/>
      <c r="F686" s="371"/>
      <c r="H686" s="123"/>
      <c r="K686" s="433" t="str">
        <f>IF(I686=0%,"",#REF!/I686)</f>
        <v/>
      </c>
    </row>
    <row r="687" spans="4:11" ht="14.4">
      <c r="D687" s="371"/>
      <c r="E687" s="122"/>
      <c r="F687" s="371"/>
      <c r="H687" s="123"/>
      <c r="K687" s="433" t="str">
        <f>IF(I687=0%,"",#REF!/I687)</f>
        <v/>
      </c>
    </row>
    <row r="688" spans="4:11" ht="14.4">
      <c r="D688" s="371"/>
      <c r="E688" s="122"/>
      <c r="F688" s="371"/>
      <c r="H688" s="123"/>
      <c r="K688" s="433" t="str">
        <f>IF(I688=0%,"",#REF!/I688)</f>
        <v/>
      </c>
    </row>
    <row r="689" spans="4:11" ht="14.4">
      <c r="D689" s="371"/>
      <c r="E689" s="122"/>
      <c r="F689" s="371"/>
      <c r="H689" s="123"/>
      <c r="K689" s="433" t="str">
        <f>IF(I689=0%,"",#REF!/I689)</f>
        <v/>
      </c>
    </row>
    <row r="690" spans="4:11" ht="14.4">
      <c r="D690" s="371"/>
      <c r="E690" s="122"/>
      <c r="F690" s="371"/>
      <c r="H690" s="123"/>
      <c r="K690" s="433" t="str">
        <f>IF(I690=0%,"",#REF!/I690)</f>
        <v/>
      </c>
    </row>
    <row r="691" spans="4:11" ht="14.4">
      <c r="D691" s="371"/>
      <c r="E691" s="122"/>
      <c r="F691" s="371"/>
      <c r="H691" s="123"/>
      <c r="K691" s="433" t="str">
        <f>IF(I691=0%,"",#REF!/I691)</f>
        <v/>
      </c>
    </row>
    <row r="692" spans="4:11" ht="14.4">
      <c r="D692" s="371"/>
      <c r="E692" s="122"/>
      <c r="F692" s="371"/>
      <c r="H692" s="123"/>
      <c r="K692" s="433" t="str">
        <f>IF(I692=0%,"",#REF!/I692)</f>
        <v/>
      </c>
    </row>
    <row r="693" spans="4:11" ht="14.4">
      <c r="D693" s="371"/>
      <c r="E693" s="122"/>
      <c r="F693" s="371"/>
      <c r="H693" s="123"/>
      <c r="K693" s="433" t="str">
        <f>IF(I693=0%,"",#REF!/I693)</f>
        <v/>
      </c>
    </row>
    <row r="694" spans="4:11" ht="14.4">
      <c r="D694" s="371"/>
      <c r="E694" s="122"/>
      <c r="F694" s="371"/>
      <c r="H694" s="123"/>
      <c r="K694" s="433" t="str">
        <f>IF(I694=0%,"",#REF!/I694)</f>
        <v/>
      </c>
    </row>
    <row r="695" spans="4:11" ht="14.4">
      <c r="D695" s="371"/>
      <c r="E695" s="122"/>
      <c r="F695" s="371"/>
      <c r="H695" s="123"/>
      <c r="K695" s="433" t="str">
        <f>IF(I695=0%,"",#REF!/I695)</f>
        <v/>
      </c>
    </row>
    <row r="696" spans="4:11" ht="14.4">
      <c r="D696" s="371"/>
      <c r="E696" s="122"/>
      <c r="F696" s="371"/>
      <c r="H696" s="123"/>
      <c r="K696" s="433" t="str">
        <f>IF(I696=0%,"",#REF!/I696)</f>
        <v/>
      </c>
    </row>
    <row r="697" spans="4:11" ht="14.4">
      <c r="D697" s="371"/>
      <c r="E697" s="122"/>
      <c r="F697" s="371"/>
      <c r="H697" s="123"/>
      <c r="K697" s="433" t="str">
        <f>IF(I697=0%,"",#REF!/I697)</f>
        <v/>
      </c>
    </row>
    <row r="698" spans="4:11" ht="14.4">
      <c r="D698" s="371"/>
      <c r="E698" s="122"/>
      <c r="F698" s="371"/>
      <c r="H698" s="123"/>
      <c r="K698" s="433" t="str">
        <f>IF(I698=0%,"",#REF!/I698)</f>
        <v/>
      </c>
    </row>
    <row r="699" spans="4:11" ht="14.4">
      <c r="D699" s="371"/>
      <c r="E699" s="122"/>
      <c r="F699" s="371"/>
      <c r="H699" s="123"/>
      <c r="K699" s="433" t="str">
        <f>IF(I699=0%,"",#REF!/I699)</f>
        <v/>
      </c>
    </row>
    <row r="700" spans="4:11" ht="14.4">
      <c r="D700" s="371"/>
      <c r="E700" s="122"/>
      <c r="F700" s="371"/>
      <c r="H700" s="123"/>
      <c r="K700" s="433" t="str">
        <f>IF(I700=0%,"",#REF!/I700)</f>
        <v/>
      </c>
    </row>
    <row r="701" spans="4:11" ht="14.4">
      <c r="D701" s="371"/>
      <c r="E701" s="122"/>
      <c r="F701" s="371"/>
      <c r="H701" s="123"/>
      <c r="K701" s="433" t="str">
        <f>IF(I701=0%,"",#REF!/I701)</f>
        <v/>
      </c>
    </row>
    <row r="702" spans="4:11" ht="14.4">
      <c r="D702" s="371"/>
      <c r="E702" s="122"/>
      <c r="F702" s="371"/>
      <c r="H702" s="123"/>
      <c r="K702" s="433" t="str">
        <f>IF(I702=0%,"",#REF!/I702)</f>
        <v/>
      </c>
    </row>
    <row r="703" spans="4:11" ht="14.4">
      <c r="D703" s="371"/>
      <c r="E703" s="122"/>
      <c r="F703" s="371"/>
      <c r="H703" s="123"/>
      <c r="K703" s="433" t="str">
        <f>IF(I703=0%,"",#REF!/I703)</f>
        <v/>
      </c>
    </row>
    <row r="704" spans="4:11" ht="14.4">
      <c r="D704" s="371"/>
      <c r="E704" s="122"/>
      <c r="F704" s="371"/>
      <c r="H704" s="123"/>
      <c r="K704" s="433" t="str">
        <f>IF(I704=0%,"",#REF!/I704)</f>
        <v/>
      </c>
    </row>
    <row r="705" spans="4:11" ht="14.4">
      <c r="D705" s="371"/>
      <c r="E705" s="122"/>
      <c r="F705" s="371"/>
      <c r="H705" s="123"/>
      <c r="K705" s="433" t="str">
        <f>IF(I705=0%,"",#REF!/I705)</f>
        <v/>
      </c>
    </row>
    <row r="706" spans="4:11" ht="14.4">
      <c r="D706" s="371"/>
      <c r="E706" s="122"/>
      <c r="F706" s="371"/>
      <c r="H706" s="123"/>
      <c r="K706" s="433" t="str">
        <f>IF(I706=0%,"",#REF!/I706)</f>
        <v/>
      </c>
    </row>
    <row r="707" spans="4:11" ht="14.4">
      <c r="D707" s="371"/>
      <c r="E707" s="122"/>
      <c r="F707" s="371"/>
      <c r="H707" s="123"/>
      <c r="K707" s="433" t="str">
        <f>IF(I707=0%,"",#REF!/I707)</f>
        <v/>
      </c>
    </row>
    <row r="708" spans="4:11" ht="14.4">
      <c r="D708" s="371"/>
      <c r="E708" s="122"/>
      <c r="F708" s="371"/>
      <c r="H708" s="123"/>
      <c r="K708" s="433" t="str">
        <f>IF(I708=0%,"",#REF!/I708)</f>
        <v/>
      </c>
    </row>
    <row r="709" spans="4:11" ht="14.4">
      <c r="D709" s="371"/>
      <c r="E709" s="122"/>
      <c r="F709" s="371"/>
      <c r="H709" s="123"/>
      <c r="K709" s="433" t="str">
        <f>IF(I709=0%,"",#REF!/I709)</f>
        <v/>
      </c>
    </row>
    <row r="710" spans="4:11" ht="14.4">
      <c r="D710" s="371"/>
      <c r="E710" s="122"/>
      <c r="F710" s="371"/>
      <c r="H710" s="123"/>
      <c r="K710" s="433" t="str">
        <f>IF(I710=0%,"",#REF!/I710)</f>
        <v/>
      </c>
    </row>
    <row r="711" spans="4:11" ht="14.4">
      <c r="D711" s="371"/>
      <c r="E711" s="122"/>
      <c r="F711" s="371"/>
      <c r="H711" s="123"/>
      <c r="K711" s="433" t="str">
        <f>IF(I711=0%,"",#REF!/I711)</f>
        <v/>
      </c>
    </row>
    <row r="712" spans="4:11" ht="14.4">
      <c r="D712" s="371"/>
      <c r="E712" s="122"/>
      <c r="F712" s="371"/>
      <c r="H712" s="123"/>
      <c r="K712" s="433" t="str">
        <f>IF(I712=0%,"",#REF!/I712)</f>
        <v/>
      </c>
    </row>
    <row r="713" spans="4:11" ht="14.4">
      <c r="D713" s="371"/>
      <c r="E713" s="122"/>
      <c r="F713" s="371"/>
      <c r="H713" s="123"/>
      <c r="K713" s="433" t="str">
        <f>IF(I713=0%,"",#REF!/I713)</f>
        <v/>
      </c>
    </row>
    <row r="714" spans="4:11" ht="14.4">
      <c r="D714" s="371"/>
      <c r="E714" s="122"/>
      <c r="F714" s="371"/>
      <c r="H714" s="123"/>
      <c r="K714" s="433" t="str">
        <f>IF(I714=0%,"",#REF!/I714)</f>
        <v/>
      </c>
    </row>
    <row r="715" spans="4:11" ht="14.4">
      <c r="D715" s="371"/>
      <c r="E715" s="122"/>
      <c r="F715" s="371"/>
      <c r="H715" s="123"/>
      <c r="K715" s="433" t="str">
        <f>IF(I715=0%,"",#REF!/I715)</f>
        <v/>
      </c>
    </row>
    <row r="716" spans="4:11" ht="14.4">
      <c r="D716" s="371"/>
      <c r="E716" s="122"/>
      <c r="F716" s="371"/>
      <c r="H716" s="123"/>
      <c r="K716" s="433" t="str">
        <f>IF(I716=0%,"",#REF!/I716)</f>
        <v/>
      </c>
    </row>
    <row r="717" spans="4:11" ht="14.4">
      <c r="D717" s="371"/>
      <c r="E717" s="122"/>
      <c r="F717" s="371"/>
      <c r="H717" s="123"/>
      <c r="K717" s="433" t="str">
        <f>IF(I717=0%,"",#REF!/I717)</f>
        <v/>
      </c>
    </row>
    <row r="718" spans="4:11" ht="14.4">
      <c r="D718" s="371"/>
      <c r="E718" s="122"/>
      <c r="F718" s="371"/>
      <c r="H718" s="123"/>
      <c r="K718" s="433" t="str">
        <f>IF(I718=0%,"",#REF!/I718)</f>
        <v/>
      </c>
    </row>
    <row r="719" spans="4:11" ht="14.4">
      <c r="D719" s="371"/>
      <c r="E719" s="122"/>
      <c r="F719" s="371"/>
      <c r="H719" s="123"/>
      <c r="K719" s="433" t="str">
        <f>IF(I719=0%,"",#REF!/I719)</f>
        <v/>
      </c>
    </row>
    <row r="720" spans="4:11" ht="14.4">
      <c r="D720" s="371"/>
      <c r="E720" s="122"/>
      <c r="F720" s="371"/>
      <c r="H720" s="123"/>
      <c r="K720" s="433" t="str">
        <f>IF(I720=0%,"",#REF!/I720)</f>
        <v/>
      </c>
    </row>
    <row r="721" spans="4:11" ht="14.4">
      <c r="D721" s="371"/>
      <c r="E721" s="122"/>
      <c r="F721" s="371"/>
      <c r="H721" s="123"/>
      <c r="K721" s="433" t="str">
        <f>IF(I721=0%,"",#REF!/I721)</f>
        <v/>
      </c>
    </row>
    <row r="722" spans="4:11" ht="14.4">
      <c r="D722" s="371"/>
      <c r="E722" s="122"/>
      <c r="F722" s="371"/>
      <c r="H722" s="123"/>
      <c r="K722" s="433" t="str">
        <f>IF(I722=0%,"",#REF!/I722)</f>
        <v/>
      </c>
    </row>
    <row r="723" spans="4:11" ht="14.4">
      <c r="D723" s="371"/>
      <c r="E723" s="122"/>
      <c r="F723" s="371"/>
      <c r="H723" s="123"/>
      <c r="K723" s="433" t="str">
        <f>IF(I723=0%,"",#REF!/I723)</f>
        <v/>
      </c>
    </row>
    <row r="724" spans="4:11" ht="14.4">
      <c r="D724" s="371"/>
      <c r="E724" s="122"/>
      <c r="F724" s="371"/>
      <c r="H724" s="123"/>
      <c r="K724" s="433" t="str">
        <f>IF(I724=0%,"",#REF!/I724)</f>
        <v/>
      </c>
    </row>
    <row r="725" spans="4:11" ht="14.4">
      <c r="D725" s="371"/>
      <c r="E725" s="122"/>
      <c r="F725" s="371"/>
      <c r="H725" s="123"/>
      <c r="K725" s="433" t="str">
        <f>IF(I725=0%,"",#REF!/I725)</f>
        <v/>
      </c>
    </row>
    <row r="726" spans="4:11" ht="14.4">
      <c r="D726" s="371"/>
      <c r="E726" s="122"/>
      <c r="F726" s="371"/>
      <c r="H726" s="123"/>
      <c r="K726" s="433" t="str">
        <f>IF(I726=0%,"",#REF!/I726)</f>
        <v/>
      </c>
    </row>
    <row r="727" spans="4:11" ht="14.4">
      <c r="D727" s="371"/>
      <c r="E727" s="122"/>
      <c r="F727" s="371"/>
      <c r="H727" s="123"/>
      <c r="K727" s="433" t="str">
        <f>IF(I727=0%,"",#REF!/I727)</f>
        <v/>
      </c>
    </row>
    <row r="728" spans="4:11" ht="14.4">
      <c r="D728" s="371"/>
      <c r="E728" s="122"/>
      <c r="F728" s="371"/>
      <c r="H728" s="123"/>
      <c r="K728" s="433" t="str">
        <f>IF(I728=0%,"",#REF!/I728)</f>
        <v/>
      </c>
    </row>
    <row r="729" spans="4:11" ht="14.4">
      <c r="D729" s="371"/>
      <c r="E729" s="122"/>
      <c r="F729" s="371"/>
      <c r="H729" s="123"/>
      <c r="K729" s="433" t="str">
        <f>IF(I729=0%,"",#REF!/I729)</f>
        <v/>
      </c>
    </row>
    <row r="730" spans="4:11" ht="14.4">
      <c r="D730" s="371"/>
      <c r="E730" s="122"/>
      <c r="F730" s="371"/>
      <c r="H730" s="123"/>
      <c r="K730" s="433" t="str">
        <f>IF(I730=0%,"",#REF!/I730)</f>
        <v/>
      </c>
    </row>
    <row r="731" spans="4:11" ht="14.4">
      <c r="D731" s="371"/>
      <c r="E731" s="122"/>
      <c r="F731" s="371"/>
      <c r="H731" s="123"/>
      <c r="K731" s="433" t="str">
        <f>IF(I731=0%,"",#REF!/I731)</f>
        <v/>
      </c>
    </row>
    <row r="732" spans="4:11" ht="14.4">
      <c r="D732" s="371"/>
      <c r="E732" s="122"/>
      <c r="F732" s="371"/>
      <c r="H732" s="123"/>
      <c r="K732" s="433" t="str">
        <f>IF(I732=0%,"",#REF!/I732)</f>
        <v/>
      </c>
    </row>
    <row r="733" spans="4:11" ht="14.4">
      <c r="D733" s="371"/>
      <c r="E733" s="122"/>
      <c r="F733" s="371"/>
      <c r="H733" s="123"/>
      <c r="K733" s="433" t="str">
        <f>IF(I733=0%,"",#REF!/I733)</f>
        <v/>
      </c>
    </row>
    <row r="734" spans="4:11" ht="14.4">
      <c r="D734" s="371"/>
      <c r="E734" s="122"/>
      <c r="F734" s="371"/>
      <c r="H734" s="123"/>
      <c r="K734" s="433" t="str">
        <f>IF(I734=0%,"",#REF!/I734)</f>
        <v/>
      </c>
    </row>
    <row r="735" spans="4:11" ht="14.4">
      <c r="D735" s="371"/>
      <c r="E735" s="122"/>
      <c r="F735" s="371"/>
      <c r="H735" s="123"/>
      <c r="K735" s="433" t="str">
        <f>IF(I735=0%,"",#REF!/I735)</f>
        <v/>
      </c>
    </row>
    <row r="736" spans="4:11" ht="14.4">
      <c r="D736" s="371"/>
      <c r="E736" s="122"/>
      <c r="F736" s="371"/>
      <c r="H736" s="123"/>
      <c r="K736" s="433" t="str">
        <f>IF(I736=0%,"",#REF!/I736)</f>
        <v/>
      </c>
    </row>
    <row r="737" spans="4:11" ht="14.4">
      <c r="D737" s="371"/>
      <c r="E737" s="122"/>
      <c r="F737" s="371"/>
      <c r="H737" s="123"/>
      <c r="K737" s="433" t="str">
        <f>IF(I737=0%,"",#REF!/I737)</f>
        <v/>
      </c>
    </row>
    <row r="738" spans="4:11" ht="14.4">
      <c r="D738" s="371"/>
      <c r="E738" s="122"/>
      <c r="F738" s="371"/>
      <c r="H738" s="123"/>
      <c r="K738" s="433" t="str">
        <f>IF(I738=0%,"",#REF!/I738)</f>
        <v/>
      </c>
    </row>
    <row r="739" spans="4:11" ht="14.4">
      <c r="D739" s="371"/>
      <c r="E739" s="122"/>
      <c r="F739" s="371"/>
      <c r="H739" s="123"/>
      <c r="K739" s="433" t="str">
        <f>IF(I739=0%,"",#REF!/I739)</f>
        <v/>
      </c>
    </row>
    <row r="740" spans="4:11" ht="14.4">
      <c r="D740" s="371"/>
      <c r="E740" s="122"/>
      <c r="F740" s="371"/>
      <c r="H740" s="123"/>
      <c r="K740" s="433" t="str">
        <f>IF(I740=0%,"",#REF!/I740)</f>
        <v/>
      </c>
    </row>
    <row r="741" spans="4:11" ht="14.4">
      <c r="D741" s="371"/>
      <c r="E741" s="122"/>
      <c r="F741" s="371"/>
      <c r="H741" s="123"/>
      <c r="K741" s="433" t="str">
        <f>IF(I741=0%,"",#REF!/I741)</f>
        <v/>
      </c>
    </row>
    <row r="742" spans="4:11" ht="14.4">
      <c r="D742" s="371"/>
      <c r="E742" s="122"/>
      <c r="F742" s="371"/>
      <c r="H742" s="123"/>
      <c r="K742" s="433" t="str">
        <f>IF(I742=0%,"",#REF!/I742)</f>
        <v/>
      </c>
    </row>
    <row r="743" spans="4:11" ht="14.4">
      <c r="D743" s="371"/>
      <c r="E743" s="122"/>
      <c r="F743" s="371"/>
      <c r="H743" s="123"/>
      <c r="K743" s="433" t="str">
        <f>IF(I743=0%,"",#REF!/I743)</f>
        <v/>
      </c>
    </row>
    <row r="744" spans="4:11" ht="14.4">
      <c r="D744" s="371"/>
      <c r="E744" s="122"/>
      <c r="F744" s="371"/>
      <c r="H744" s="123"/>
      <c r="K744" s="433" t="str">
        <f>IF(I744=0%,"",#REF!/I744)</f>
        <v/>
      </c>
    </row>
    <row r="745" spans="4:11" ht="14.4">
      <c r="D745" s="371"/>
      <c r="E745" s="122"/>
      <c r="F745" s="371"/>
      <c r="H745" s="123"/>
      <c r="K745" s="433" t="str">
        <f>IF(I745=0%,"",#REF!/I745)</f>
        <v/>
      </c>
    </row>
    <row r="746" spans="4:11" ht="14.4">
      <c r="D746" s="371"/>
      <c r="E746" s="122"/>
      <c r="F746" s="371"/>
      <c r="H746" s="123"/>
      <c r="K746" s="433" t="str">
        <f>IF(I746=0%,"",#REF!/I746)</f>
        <v/>
      </c>
    </row>
    <row r="747" spans="4:11" ht="14.4">
      <c r="D747" s="371"/>
      <c r="E747" s="122"/>
      <c r="F747" s="371"/>
      <c r="H747" s="123"/>
      <c r="K747" s="433" t="str">
        <f>IF(I747=0%,"",#REF!/I747)</f>
        <v/>
      </c>
    </row>
    <row r="748" spans="4:11" ht="14.4">
      <c r="D748" s="371"/>
      <c r="E748" s="122"/>
      <c r="F748" s="371"/>
      <c r="H748" s="123"/>
      <c r="K748" s="433" t="str">
        <f>IF(I748=0%,"",#REF!/I748)</f>
        <v/>
      </c>
    </row>
    <row r="749" spans="4:11" ht="14.4">
      <c r="D749" s="371"/>
      <c r="E749" s="122"/>
      <c r="F749" s="371"/>
      <c r="H749" s="123"/>
      <c r="K749" s="433" t="str">
        <f>IF(I749=0%,"",#REF!/I749)</f>
        <v/>
      </c>
    </row>
    <row r="750" spans="4:11" ht="14.4">
      <c r="D750" s="371"/>
      <c r="E750" s="122"/>
      <c r="F750" s="371"/>
      <c r="H750" s="123"/>
      <c r="K750" s="433" t="str">
        <f>IF(I750=0%,"",#REF!/I750)</f>
        <v/>
      </c>
    </row>
    <row r="751" spans="4:11" ht="14.4">
      <c r="D751" s="371"/>
      <c r="E751" s="122"/>
      <c r="F751" s="371"/>
      <c r="H751" s="123"/>
      <c r="K751" s="433" t="str">
        <f>IF(I751=0%,"",#REF!/I751)</f>
        <v/>
      </c>
    </row>
    <row r="752" spans="4:11" ht="14.4">
      <c r="D752" s="371"/>
      <c r="E752" s="122"/>
      <c r="F752" s="371"/>
      <c r="H752" s="123"/>
      <c r="K752" s="433" t="str">
        <f>IF(I752=0%,"",#REF!/I752)</f>
        <v/>
      </c>
    </row>
    <row r="753" spans="4:11" ht="14.4">
      <c r="D753" s="371"/>
      <c r="E753" s="122"/>
      <c r="F753" s="371"/>
      <c r="H753" s="123"/>
      <c r="K753" s="433" t="str">
        <f>IF(I753=0%,"",#REF!/I753)</f>
        <v/>
      </c>
    </row>
    <row r="754" spans="4:11" ht="14.4">
      <c r="D754" s="371"/>
      <c r="E754" s="122"/>
      <c r="F754" s="371"/>
      <c r="H754" s="123"/>
      <c r="K754" s="433" t="str">
        <f>IF(I754=0%,"",#REF!/I754)</f>
        <v/>
      </c>
    </row>
    <row r="755" spans="4:11" ht="14.4">
      <c r="D755" s="371"/>
      <c r="E755" s="122"/>
      <c r="F755" s="371"/>
      <c r="H755" s="123"/>
      <c r="K755" s="433" t="str">
        <f>IF(I755=0%,"",#REF!/I755)</f>
        <v/>
      </c>
    </row>
    <row r="756" spans="4:11" ht="14.4">
      <c r="D756" s="371"/>
      <c r="E756" s="122"/>
      <c r="F756" s="371"/>
      <c r="H756" s="123"/>
      <c r="K756" s="433" t="str">
        <f>IF(I756=0%,"",#REF!/I756)</f>
        <v/>
      </c>
    </row>
    <row r="757" spans="4:11" ht="14.4">
      <c r="D757" s="371"/>
      <c r="E757" s="122"/>
      <c r="F757" s="371"/>
      <c r="H757" s="123"/>
      <c r="K757" s="433" t="str">
        <f>IF(I757=0%,"",#REF!/I757)</f>
        <v/>
      </c>
    </row>
    <row r="758" spans="4:11" ht="14.4">
      <c r="D758" s="371"/>
      <c r="E758" s="122"/>
      <c r="F758" s="371"/>
      <c r="H758" s="123"/>
      <c r="K758" s="433" t="str">
        <f>IF(I758=0%,"",#REF!/I758)</f>
        <v/>
      </c>
    </row>
    <row r="759" spans="4:11" ht="14.4">
      <c r="D759" s="371"/>
      <c r="E759" s="122"/>
      <c r="F759" s="371"/>
      <c r="H759" s="123"/>
      <c r="K759" s="433" t="str">
        <f>IF(I759=0%,"",#REF!/I759)</f>
        <v/>
      </c>
    </row>
    <row r="760" spans="4:11" ht="14.4">
      <c r="D760" s="371"/>
      <c r="E760" s="122"/>
      <c r="F760" s="371"/>
      <c r="H760" s="123"/>
      <c r="K760" s="433" t="str">
        <f>IF(I760=0%,"",#REF!/I760)</f>
        <v/>
      </c>
    </row>
    <row r="761" spans="4:11" ht="14.4">
      <c r="D761" s="371"/>
      <c r="E761" s="122"/>
      <c r="F761" s="371"/>
      <c r="H761" s="123"/>
      <c r="K761" s="433" t="str">
        <f>IF(I761=0%,"",#REF!/I761)</f>
        <v/>
      </c>
    </row>
    <row r="762" spans="4:11" ht="14.4">
      <c r="D762" s="371"/>
      <c r="E762" s="122"/>
      <c r="F762" s="371"/>
      <c r="H762" s="123"/>
      <c r="K762" s="433" t="str">
        <f>IF(I762=0%,"",#REF!/I762)</f>
        <v/>
      </c>
    </row>
    <row r="763" spans="4:11" ht="14.4">
      <c r="D763" s="371"/>
      <c r="E763" s="122"/>
      <c r="F763" s="371"/>
      <c r="H763" s="123"/>
      <c r="K763" s="433" t="str">
        <f>IF(I763=0%,"",#REF!/I763)</f>
        <v/>
      </c>
    </row>
    <row r="764" spans="4:11" ht="14.4">
      <c r="D764" s="371"/>
      <c r="E764" s="122"/>
      <c r="F764" s="371"/>
      <c r="H764" s="123"/>
      <c r="K764" s="433" t="str">
        <f>IF(I764=0%,"",#REF!/I764)</f>
        <v/>
      </c>
    </row>
    <row r="765" spans="4:11" ht="14.4">
      <c r="D765" s="371"/>
      <c r="E765" s="122"/>
      <c r="F765" s="371"/>
      <c r="H765" s="123"/>
      <c r="K765" s="433" t="str">
        <f>IF(I765=0%,"",#REF!/I765)</f>
        <v/>
      </c>
    </row>
    <row r="766" spans="4:11" ht="14.4">
      <c r="D766" s="371"/>
      <c r="E766" s="122"/>
      <c r="F766" s="371"/>
      <c r="H766" s="123"/>
      <c r="K766" s="433" t="str">
        <f>IF(I766=0%,"",#REF!/I766)</f>
        <v/>
      </c>
    </row>
    <row r="767" spans="4:11" ht="14.4">
      <c r="D767" s="371"/>
      <c r="E767" s="122"/>
      <c r="F767" s="371"/>
      <c r="H767" s="123"/>
      <c r="K767" s="433" t="str">
        <f>IF(I767=0%,"",#REF!/I767)</f>
        <v/>
      </c>
    </row>
    <row r="768" spans="4:11" ht="14.4">
      <c r="D768" s="371"/>
      <c r="E768" s="122"/>
      <c r="F768" s="371"/>
      <c r="H768" s="123"/>
      <c r="K768" s="433" t="str">
        <f>IF(I768=0%,"",#REF!/I768)</f>
        <v/>
      </c>
    </row>
    <row r="769" spans="4:11" ht="14.4">
      <c r="D769" s="371"/>
      <c r="E769" s="122"/>
      <c r="F769" s="371"/>
      <c r="H769" s="123"/>
      <c r="K769" s="433" t="str">
        <f>IF(I769=0%,"",#REF!/I769)</f>
        <v/>
      </c>
    </row>
    <row r="770" spans="4:11" ht="14.4">
      <c r="D770" s="371"/>
      <c r="E770" s="122"/>
      <c r="F770" s="371"/>
      <c r="H770" s="123"/>
      <c r="K770" s="433" t="str">
        <f>IF(I770=0%,"",#REF!/I770)</f>
        <v/>
      </c>
    </row>
    <row r="771" spans="4:11" ht="14.4">
      <c r="D771" s="371"/>
      <c r="E771" s="122"/>
      <c r="F771" s="371"/>
      <c r="H771" s="123"/>
      <c r="K771" s="433" t="str">
        <f>IF(I771=0%,"",#REF!/I771)</f>
        <v/>
      </c>
    </row>
    <row r="772" spans="4:11" ht="14.4">
      <c r="D772" s="371"/>
      <c r="E772" s="122"/>
      <c r="F772" s="371"/>
      <c r="H772" s="123"/>
      <c r="K772" s="433" t="str">
        <f>IF(I772=0%,"",#REF!/I772)</f>
        <v/>
      </c>
    </row>
    <row r="773" spans="4:11" ht="14.4">
      <c r="D773" s="371"/>
      <c r="E773" s="122"/>
      <c r="F773" s="371"/>
      <c r="H773" s="123"/>
      <c r="K773" s="433" t="str">
        <f>IF(I773=0%,"",#REF!/I773)</f>
        <v/>
      </c>
    </row>
    <row r="774" spans="4:11" ht="14.4">
      <c r="D774" s="371"/>
      <c r="E774" s="122"/>
      <c r="F774" s="371"/>
      <c r="H774" s="123"/>
      <c r="K774" s="433" t="str">
        <f>IF(I774=0%,"",#REF!/I774)</f>
        <v/>
      </c>
    </row>
    <row r="775" spans="4:11" ht="14.4">
      <c r="D775" s="371"/>
      <c r="E775" s="122"/>
      <c r="F775" s="371"/>
      <c r="H775" s="123"/>
      <c r="K775" s="433" t="str">
        <f>IF(I775=0%,"",#REF!/I775)</f>
        <v/>
      </c>
    </row>
    <row r="776" spans="4:11" ht="14.4">
      <c r="D776" s="371"/>
      <c r="E776" s="122"/>
      <c r="F776" s="371"/>
      <c r="H776" s="123"/>
      <c r="K776" s="433" t="str">
        <f>IF(I776=0%,"",#REF!/I776)</f>
        <v/>
      </c>
    </row>
    <row r="777" spans="4:11" ht="14.4">
      <c r="D777" s="371"/>
      <c r="E777" s="122"/>
      <c r="F777" s="371"/>
      <c r="H777" s="123"/>
      <c r="K777" s="433" t="str">
        <f>IF(I777=0%,"",#REF!/I777)</f>
        <v/>
      </c>
    </row>
    <row r="778" spans="4:11" ht="14.4">
      <c r="D778" s="371"/>
      <c r="E778" s="122"/>
      <c r="F778" s="371"/>
      <c r="H778" s="123"/>
      <c r="K778" s="433" t="str">
        <f>IF(I778=0%,"",#REF!/I778)</f>
        <v/>
      </c>
    </row>
    <row r="779" spans="4:11" ht="14.4">
      <c r="D779" s="371"/>
      <c r="E779" s="122"/>
      <c r="F779" s="371"/>
      <c r="H779" s="123"/>
      <c r="K779" s="433" t="str">
        <f>IF(I779=0%,"",#REF!/I779)</f>
        <v/>
      </c>
    </row>
    <row r="780" spans="4:11" ht="14.4">
      <c r="D780" s="371"/>
      <c r="E780" s="122"/>
      <c r="F780" s="371"/>
      <c r="H780" s="123"/>
      <c r="K780" s="433" t="str">
        <f>IF(I780=0%,"",#REF!/I780)</f>
        <v/>
      </c>
    </row>
    <row r="781" spans="4:11" ht="14.4">
      <c r="D781" s="371"/>
      <c r="E781" s="122"/>
      <c r="F781" s="371"/>
      <c r="H781" s="123"/>
      <c r="K781" s="433" t="str">
        <f>IF(I781=0%,"",#REF!/I781)</f>
        <v/>
      </c>
    </row>
    <row r="782" spans="4:11" ht="14.4">
      <c r="D782" s="371"/>
      <c r="E782" s="122"/>
      <c r="F782" s="371"/>
      <c r="H782" s="123"/>
      <c r="K782" s="433" t="str">
        <f>IF(I782=0%,"",#REF!/I782)</f>
        <v/>
      </c>
    </row>
    <row r="783" spans="4:11" ht="14.4">
      <c r="D783" s="371"/>
      <c r="E783" s="122"/>
      <c r="F783" s="371"/>
      <c r="H783" s="123"/>
      <c r="K783" s="433" t="str">
        <f>IF(I783=0%,"",#REF!/I783)</f>
        <v/>
      </c>
    </row>
    <row r="784" spans="4:11" ht="14.4">
      <c r="D784" s="371"/>
      <c r="E784" s="122"/>
      <c r="F784" s="371"/>
      <c r="H784" s="123"/>
      <c r="K784" s="433" t="str">
        <f>IF(I784=0%,"",#REF!/I784)</f>
        <v/>
      </c>
    </row>
    <row r="785" spans="4:11" ht="14.4">
      <c r="D785" s="371"/>
      <c r="E785" s="122"/>
      <c r="F785" s="371"/>
      <c r="H785" s="123"/>
      <c r="K785" s="433" t="str">
        <f>IF(I785=0%,"",#REF!/I785)</f>
        <v/>
      </c>
    </row>
    <row r="786" spans="4:11" ht="14.4">
      <c r="D786" s="371"/>
      <c r="E786" s="122"/>
      <c r="F786" s="371"/>
      <c r="H786" s="123"/>
      <c r="K786" s="433" t="str">
        <f>IF(I786=0%,"",#REF!/I786)</f>
        <v/>
      </c>
    </row>
    <row r="787" spans="4:11" ht="14.4">
      <c r="D787" s="371"/>
      <c r="E787" s="122"/>
      <c r="F787" s="371"/>
      <c r="H787" s="123"/>
      <c r="K787" s="433" t="str">
        <f>IF(I787=0%,"",#REF!/I787)</f>
        <v/>
      </c>
    </row>
    <row r="788" spans="4:11" ht="14.4">
      <c r="D788" s="371"/>
      <c r="E788" s="122"/>
      <c r="F788" s="371"/>
      <c r="H788" s="123"/>
      <c r="K788" s="433" t="str">
        <f>IF(I788=0%,"",#REF!/I788)</f>
        <v/>
      </c>
    </row>
    <row r="789" spans="4:11" ht="14.4">
      <c r="D789" s="371"/>
      <c r="E789" s="122"/>
      <c r="F789" s="371"/>
      <c r="H789" s="123"/>
      <c r="K789" s="433" t="str">
        <f>IF(I789=0%,"",#REF!/I789)</f>
        <v/>
      </c>
    </row>
    <row r="790" spans="4:11" ht="14.4">
      <c r="D790" s="371"/>
      <c r="E790" s="122"/>
      <c r="F790" s="371"/>
      <c r="H790" s="123"/>
      <c r="K790" s="433" t="str">
        <f>IF(I790=0%,"",#REF!/I790)</f>
        <v/>
      </c>
    </row>
    <row r="791" spans="4:11" ht="14.4">
      <c r="D791" s="371"/>
      <c r="E791" s="122"/>
      <c r="F791" s="371"/>
      <c r="H791" s="123"/>
      <c r="K791" s="433" t="str">
        <f>IF(I791=0%,"",#REF!/I791)</f>
        <v/>
      </c>
    </row>
    <row r="792" spans="4:11" ht="14.4">
      <c r="D792" s="371"/>
      <c r="E792" s="122"/>
      <c r="F792" s="371"/>
      <c r="H792" s="123"/>
      <c r="K792" s="433" t="str">
        <f>IF(I792=0%,"",#REF!/I792)</f>
        <v/>
      </c>
    </row>
    <row r="793" spans="4:11" ht="14.4">
      <c r="D793" s="371"/>
      <c r="E793" s="122"/>
      <c r="F793" s="371"/>
      <c r="H793" s="123"/>
      <c r="K793" s="433" t="str">
        <f>IF(I793=0%,"",#REF!/I793)</f>
        <v/>
      </c>
    </row>
    <row r="794" spans="4:11" ht="14.4">
      <c r="D794" s="371"/>
      <c r="E794" s="122"/>
      <c r="F794" s="371"/>
      <c r="H794" s="123"/>
      <c r="K794" s="433" t="str">
        <f>IF(I794=0%,"",#REF!/I794)</f>
        <v/>
      </c>
    </row>
    <row r="795" spans="4:11" ht="14.4">
      <c r="D795" s="371"/>
      <c r="E795" s="122"/>
      <c r="F795" s="371"/>
      <c r="H795" s="123"/>
      <c r="K795" s="433" t="str">
        <f>IF(I795=0%,"",#REF!/I795)</f>
        <v/>
      </c>
    </row>
    <row r="796" spans="4:11" ht="14.4">
      <c r="D796" s="371"/>
      <c r="E796" s="122"/>
      <c r="F796" s="371"/>
      <c r="H796" s="123"/>
      <c r="K796" s="433" t="str">
        <f>IF(I796=0%,"",#REF!/I796)</f>
        <v/>
      </c>
    </row>
    <row r="797" spans="4:11" ht="14.4">
      <c r="D797" s="371"/>
      <c r="E797" s="122"/>
      <c r="F797" s="371"/>
      <c r="H797" s="123"/>
      <c r="K797" s="433" t="str">
        <f>IF(I797=0%,"",#REF!/I797)</f>
        <v/>
      </c>
    </row>
    <row r="798" spans="4:11" ht="14.4">
      <c r="D798" s="371"/>
      <c r="E798" s="122"/>
      <c r="F798" s="371"/>
      <c r="H798" s="123"/>
      <c r="K798" s="433" t="str">
        <f>IF(I798=0%,"",#REF!/I798)</f>
        <v/>
      </c>
    </row>
    <row r="799" spans="4:11" ht="14.4">
      <c r="D799" s="371"/>
      <c r="E799" s="122"/>
      <c r="F799" s="371"/>
      <c r="H799" s="123"/>
      <c r="K799" s="433" t="str">
        <f>IF(I799=0%,"",#REF!/I799)</f>
        <v/>
      </c>
    </row>
    <row r="800" spans="4:11" ht="14.4">
      <c r="D800" s="371"/>
      <c r="E800" s="122"/>
      <c r="F800" s="371"/>
      <c r="H800" s="123"/>
      <c r="K800" s="433" t="str">
        <f>IF(I800=0%,"",#REF!/I800)</f>
        <v/>
      </c>
    </row>
    <row r="801" spans="4:11" ht="14.4">
      <c r="D801" s="371"/>
      <c r="E801" s="122"/>
      <c r="F801" s="371"/>
      <c r="H801" s="123"/>
      <c r="K801" s="433" t="str">
        <f>IF(I801=0%,"",#REF!/I801)</f>
        <v/>
      </c>
    </row>
    <row r="802" spans="4:11" ht="14.4">
      <c r="D802" s="371"/>
      <c r="E802" s="122"/>
      <c r="F802" s="371"/>
      <c r="H802" s="123"/>
      <c r="K802" s="433" t="str">
        <f>IF(I802=0%,"",#REF!/I802)</f>
        <v/>
      </c>
    </row>
    <row r="803" spans="4:11" ht="14.4">
      <c r="D803" s="371"/>
      <c r="E803" s="122"/>
      <c r="F803" s="371"/>
      <c r="H803" s="123"/>
      <c r="K803" s="433" t="str">
        <f>IF(I803=0%,"",#REF!/I803)</f>
        <v/>
      </c>
    </row>
    <row r="804" spans="4:11" ht="14.4">
      <c r="D804" s="371"/>
      <c r="E804" s="122"/>
      <c r="F804" s="371"/>
      <c r="H804" s="123"/>
      <c r="K804" s="433" t="str">
        <f>IF(I804=0%,"",#REF!/I804)</f>
        <v/>
      </c>
    </row>
    <row r="805" spans="4:11" ht="14.4">
      <c r="D805" s="371"/>
      <c r="E805" s="122"/>
      <c r="F805" s="371"/>
      <c r="H805" s="123"/>
      <c r="K805" s="433" t="str">
        <f>IF(I805=0%,"",#REF!/I805)</f>
        <v/>
      </c>
    </row>
    <row r="806" spans="4:11" ht="14.4">
      <c r="D806" s="371"/>
      <c r="E806" s="122"/>
      <c r="F806" s="371"/>
      <c r="H806" s="123"/>
      <c r="K806" s="433" t="str">
        <f>IF(I806=0%,"",#REF!/I806)</f>
        <v/>
      </c>
    </row>
    <row r="807" spans="4:11" ht="14.4">
      <c r="D807" s="371"/>
      <c r="E807" s="122"/>
      <c r="F807" s="371"/>
      <c r="H807" s="123"/>
      <c r="K807" s="433" t="str">
        <f>IF(I807=0%,"",#REF!/I807)</f>
        <v/>
      </c>
    </row>
    <row r="808" spans="4:11" ht="14.4">
      <c r="D808" s="371"/>
      <c r="E808" s="122"/>
      <c r="F808" s="371"/>
      <c r="H808" s="123"/>
      <c r="K808" s="433" t="str">
        <f>IF(I808=0%,"",#REF!/I808)</f>
        <v/>
      </c>
    </row>
    <row r="809" spans="4:11" ht="14.4">
      <c r="D809" s="371"/>
      <c r="E809" s="122"/>
      <c r="F809" s="371"/>
      <c r="H809" s="123"/>
      <c r="K809" s="433" t="str">
        <f>IF(I809=0%,"",#REF!/I809)</f>
        <v/>
      </c>
    </row>
    <row r="810" spans="4:11" ht="14.4">
      <c r="D810" s="371"/>
      <c r="E810" s="122"/>
      <c r="F810" s="371"/>
      <c r="H810" s="123"/>
      <c r="K810" s="433" t="str">
        <f>IF(I810=0%,"",#REF!/I810)</f>
        <v/>
      </c>
    </row>
    <row r="811" spans="4:11" ht="14.4">
      <c r="D811" s="371"/>
      <c r="E811" s="122"/>
      <c r="F811" s="371"/>
      <c r="H811" s="123"/>
      <c r="K811" s="433" t="str">
        <f>IF(I811=0%,"",#REF!/I811)</f>
        <v/>
      </c>
    </row>
    <row r="812" spans="4:11" ht="14.4">
      <c r="D812" s="371"/>
      <c r="E812" s="122"/>
      <c r="F812" s="371"/>
      <c r="H812" s="123"/>
      <c r="K812" s="433" t="str">
        <f>IF(I812=0%,"",#REF!/I812)</f>
        <v/>
      </c>
    </row>
    <row r="813" spans="4:11" ht="14.4">
      <c r="D813" s="371"/>
      <c r="E813" s="122"/>
      <c r="F813" s="371"/>
      <c r="H813" s="123"/>
      <c r="K813" s="433" t="str">
        <f>IF(I813=0%,"",#REF!/I813)</f>
        <v/>
      </c>
    </row>
    <row r="814" spans="4:11" ht="14.4">
      <c r="D814" s="371"/>
      <c r="E814" s="122"/>
      <c r="F814" s="371"/>
      <c r="H814" s="123"/>
      <c r="K814" s="433" t="str">
        <f>IF(I814=0%,"",#REF!/I814)</f>
        <v/>
      </c>
    </row>
    <row r="815" spans="4:11" ht="14.4">
      <c r="D815" s="371"/>
      <c r="E815" s="122"/>
      <c r="F815" s="371"/>
      <c r="H815" s="123"/>
      <c r="K815" s="433" t="str">
        <f>IF(I815=0%,"",#REF!/I815)</f>
        <v/>
      </c>
    </row>
    <row r="816" spans="4:11" ht="14.4">
      <c r="D816" s="371"/>
      <c r="E816" s="122"/>
      <c r="F816" s="371"/>
      <c r="H816" s="123"/>
      <c r="K816" s="433" t="str">
        <f>IF(I816=0%,"",#REF!/I816)</f>
        <v/>
      </c>
    </row>
    <row r="817" spans="4:11" ht="14.4">
      <c r="D817" s="371"/>
      <c r="E817" s="122"/>
      <c r="F817" s="371"/>
      <c r="H817" s="123"/>
      <c r="K817" s="433" t="str">
        <f>IF(I817=0%,"",#REF!/I817)</f>
        <v/>
      </c>
    </row>
    <row r="818" spans="4:11" ht="14.4">
      <c r="D818" s="371"/>
      <c r="E818" s="122"/>
      <c r="F818" s="371"/>
      <c r="H818" s="123"/>
      <c r="K818" s="433" t="str">
        <f>IF(I818=0%,"",#REF!/I818)</f>
        <v/>
      </c>
    </row>
    <row r="819" spans="4:11" ht="14.4">
      <c r="D819" s="371"/>
      <c r="E819" s="122"/>
      <c r="F819" s="371"/>
      <c r="H819" s="123"/>
      <c r="K819" s="433" t="str">
        <f>IF(I819=0%,"",#REF!/I819)</f>
        <v/>
      </c>
    </row>
    <row r="820" spans="4:11" ht="14.4">
      <c r="D820" s="371"/>
      <c r="E820" s="122"/>
      <c r="F820" s="371"/>
      <c r="H820" s="123"/>
      <c r="K820" s="433" t="str">
        <f>IF(I820=0%,"",#REF!/I820)</f>
        <v/>
      </c>
    </row>
    <row r="821" spans="4:11" ht="14.4">
      <c r="D821" s="371"/>
      <c r="E821" s="122"/>
      <c r="F821" s="371"/>
      <c r="H821" s="123"/>
      <c r="K821" s="433" t="str">
        <f>IF(I821=0%,"",#REF!/I821)</f>
        <v/>
      </c>
    </row>
    <row r="822" spans="4:11" ht="14.4">
      <c r="D822" s="371"/>
      <c r="E822" s="122"/>
      <c r="F822" s="371"/>
      <c r="H822" s="123"/>
      <c r="K822" s="433" t="str">
        <f>IF(I822=0%,"",#REF!/I822)</f>
        <v/>
      </c>
    </row>
    <row r="823" spans="4:11" ht="14.4">
      <c r="D823" s="371"/>
      <c r="E823" s="122"/>
      <c r="F823" s="371"/>
      <c r="H823" s="123"/>
      <c r="K823" s="433" t="str">
        <f>IF(I823=0%,"",#REF!/I823)</f>
        <v/>
      </c>
    </row>
    <row r="824" spans="4:11" ht="14.4">
      <c r="D824" s="371"/>
      <c r="E824" s="122"/>
      <c r="F824" s="371"/>
      <c r="H824" s="123"/>
      <c r="K824" s="433" t="str">
        <f>IF(I824=0%,"",#REF!/I824)</f>
        <v/>
      </c>
    </row>
    <row r="825" spans="4:11" ht="14.4">
      <c r="D825" s="371"/>
      <c r="E825" s="122"/>
      <c r="F825" s="371"/>
      <c r="H825" s="123"/>
      <c r="K825" s="433" t="str">
        <f>IF(I825=0%,"",#REF!/I825)</f>
        <v/>
      </c>
    </row>
    <row r="826" spans="4:11" ht="14.4">
      <c r="D826" s="371"/>
      <c r="E826" s="122"/>
      <c r="F826" s="371"/>
      <c r="H826" s="123"/>
      <c r="K826" s="433" t="str">
        <f>IF(I826=0%,"",#REF!/I826)</f>
        <v/>
      </c>
    </row>
    <row r="827" spans="4:11" ht="14.4">
      <c r="D827" s="371"/>
      <c r="E827" s="122"/>
      <c r="F827" s="371"/>
      <c r="H827" s="123"/>
      <c r="K827" s="433" t="str">
        <f>IF(I827=0%,"",#REF!/I827)</f>
        <v/>
      </c>
    </row>
    <row r="828" spans="4:11" ht="14.4">
      <c r="D828" s="371"/>
      <c r="E828" s="122"/>
      <c r="F828" s="371"/>
      <c r="H828" s="123"/>
      <c r="K828" s="433" t="str">
        <f>IF(I828=0%,"",#REF!/I828)</f>
        <v/>
      </c>
    </row>
    <row r="829" spans="4:11" ht="14.4">
      <c r="D829" s="371"/>
      <c r="E829" s="122"/>
      <c r="F829" s="371"/>
      <c r="H829" s="123"/>
      <c r="K829" s="433" t="str">
        <f>IF(I829=0%,"",#REF!/I829)</f>
        <v/>
      </c>
    </row>
    <row r="830" spans="4:11" ht="14.4">
      <c r="D830" s="371"/>
      <c r="E830" s="122"/>
      <c r="F830" s="371"/>
      <c r="H830" s="123"/>
      <c r="K830" s="433" t="str">
        <f>IF(I830=0%,"",#REF!/I830)</f>
        <v/>
      </c>
    </row>
    <row r="831" spans="4:11" ht="14.4">
      <c r="D831" s="371"/>
      <c r="E831" s="122"/>
      <c r="F831" s="371"/>
      <c r="H831" s="123"/>
      <c r="K831" s="433" t="str">
        <f>IF(I831=0%,"",#REF!/I831)</f>
        <v/>
      </c>
    </row>
    <row r="832" spans="4:11" ht="14.4">
      <c r="D832" s="371"/>
      <c r="E832" s="122"/>
      <c r="F832" s="371"/>
      <c r="H832" s="123"/>
      <c r="K832" s="433" t="str">
        <f>IF(I832=0%,"",#REF!/I832)</f>
        <v/>
      </c>
    </row>
    <row r="833" spans="4:11" ht="14.4">
      <c r="D833" s="371"/>
      <c r="E833" s="122"/>
      <c r="F833" s="371"/>
      <c r="H833" s="123"/>
      <c r="K833" s="433" t="str">
        <f>IF(I833=0%,"",#REF!/I833)</f>
        <v/>
      </c>
    </row>
    <row r="834" spans="4:11" ht="14.4">
      <c r="D834" s="371"/>
      <c r="E834" s="122"/>
      <c r="F834" s="371"/>
      <c r="H834" s="123"/>
      <c r="K834" s="433" t="str">
        <f>IF(I834=0%,"",#REF!/I834)</f>
        <v/>
      </c>
    </row>
    <row r="835" spans="4:11" ht="14.4">
      <c r="D835" s="371"/>
      <c r="E835" s="122"/>
      <c r="F835" s="371"/>
      <c r="H835" s="123"/>
      <c r="K835" s="433" t="str">
        <f>IF(I835=0%,"",#REF!/I835)</f>
        <v/>
      </c>
    </row>
    <row r="836" spans="4:11" ht="14.4">
      <c r="D836" s="371"/>
      <c r="E836" s="122"/>
      <c r="F836" s="371"/>
      <c r="H836" s="123"/>
      <c r="K836" s="433" t="str">
        <f>IF(I836=0%,"",#REF!/I836)</f>
        <v/>
      </c>
    </row>
    <row r="837" spans="4:11" ht="14.4">
      <c r="D837" s="371"/>
      <c r="E837" s="122"/>
      <c r="F837" s="371"/>
      <c r="H837" s="123"/>
      <c r="K837" s="433" t="str">
        <f>IF(I837=0%,"",#REF!/I837)</f>
        <v/>
      </c>
    </row>
    <row r="838" spans="4:11" ht="14.4">
      <c r="D838" s="371"/>
      <c r="E838" s="122"/>
      <c r="F838" s="371"/>
      <c r="H838" s="123"/>
      <c r="K838" s="433" t="str">
        <f>IF(I838=0%,"",#REF!/I838)</f>
        <v/>
      </c>
    </row>
    <row r="839" spans="4:11" ht="14.4">
      <c r="D839" s="371"/>
      <c r="E839" s="122"/>
      <c r="F839" s="371"/>
      <c r="H839" s="123"/>
      <c r="K839" s="433" t="str">
        <f>IF(I839=0%,"",#REF!/I839)</f>
        <v/>
      </c>
    </row>
    <row r="840" spans="4:11" ht="14.4">
      <c r="D840" s="371"/>
      <c r="E840" s="122"/>
      <c r="F840" s="371"/>
      <c r="H840" s="123"/>
      <c r="K840" s="433" t="str">
        <f>IF(I840=0%,"",#REF!/I840)</f>
        <v/>
      </c>
    </row>
    <row r="841" spans="4:11" ht="14.4">
      <c r="D841" s="371"/>
      <c r="E841" s="122"/>
      <c r="F841" s="371"/>
      <c r="H841" s="123"/>
      <c r="K841" s="433" t="str">
        <f>IF(I841=0%,"",#REF!/I841)</f>
        <v/>
      </c>
    </row>
    <row r="842" spans="4:11" ht="14.4">
      <c r="D842" s="371"/>
      <c r="E842" s="122"/>
      <c r="F842" s="371"/>
      <c r="H842" s="123"/>
      <c r="K842" s="433" t="str">
        <f>IF(I842=0%,"",#REF!/I842)</f>
        <v/>
      </c>
    </row>
    <row r="843" spans="4:11" ht="14.4">
      <c r="D843" s="371"/>
      <c r="E843" s="122"/>
      <c r="F843" s="371"/>
      <c r="H843" s="123"/>
      <c r="K843" s="433" t="str">
        <f>IF(I843=0%,"",#REF!/I843)</f>
        <v/>
      </c>
    </row>
    <row r="844" spans="4:11" ht="14.4">
      <c r="D844" s="371"/>
      <c r="E844" s="122"/>
      <c r="F844" s="371"/>
      <c r="H844" s="123"/>
      <c r="K844" s="433" t="str">
        <f>IF(I844=0%,"",#REF!/I844)</f>
        <v/>
      </c>
    </row>
    <row r="845" spans="4:11" ht="14.4">
      <c r="D845" s="371"/>
      <c r="E845" s="122"/>
      <c r="F845" s="371"/>
      <c r="H845" s="123"/>
      <c r="K845" s="433" t="str">
        <f>IF(I845=0%,"",#REF!/I845)</f>
        <v/>
      </c>
    </row>
    <row r="846" spans="4:11" ht="14.4">
      <c r="D846" s="371"/>
      <c r="E846" s="122"/>
      <c r="F846" s="371"/>
      <c r="H846" s="123"/>
      <c r="K846" s="433" t="str">
        <f>IF(I846=0%,"",#REF!/I846)</f>
        <v/>
      </c>
    </row>
    <row r="847" spans="4:11" ht="14.4">
      <c r="D847" s="371"/>
      <c r="E847" s="122"/>
      <c r="F847" s="371"/>
      <c r="H847" s="123"/>
      <c r="K847" s="433" t="str">
        <f>IF(I847=0%,"",#REF!/I847)</f>
        <v/>
      </c>
    </row>
    <row r="848" spans="4:11" ht="14.4">
      <c r="D848" s="371"/>
      <c r="E848" s="122"/>
      <c r="F848" s="371"/>
      <c r="H848" s="123"/>
      <c r="K848" s="433" t="str">
        <f>IF(I848=0%,"",#REF!/I848)</f>
        <v/>
      </c>
    </row>
    <row r="849" spans="4:11" ht="14.4">
      <c r="D849" s="371"/>
      <c r="E849" s="122"/>
      <c r="F849" s="371"/>
      <c r="H849" s="123"/>
      <c r="K849" s="433" t="str">
        <f>IF(I849=0%,"",#REF!/I849)</f>
        <v/>
      </c>
    </row>
    <row r="850" spans="4:11" ht="14.4">
      <c r="D850" s="371"/>
      <c r="E850" s="122"/>
      <c r="F850" s="371"/>
      <c r="H850" s="123"/>
      <c r="K850" s="433" t="str">
        <f>IF(I850=0%,"",#REF!/I850)</f>
        <v/>
      </c>
    </row>
    <row r="851" spans="4:11" ht="14.4">
      <c r="D851" s="371"/>
      <c r="E851" s="122"/>
      <c r="F851" s="371"/>
      <c r="H851" s="123"/>
      <c r="K851" s="433" t="str">
        <f>IF(I851=0%,"",#REF!/I851)</f>
        <v/>
      </c>
    </row>
    <row r="852" spans="4:11" ht="14.4">
      <c r="D852" s="371"/>
      <c r="E852" s="122"/>
      <c r="F852" s="371"/>
      <c r="H852" s="123"/>
      <c r="K852" s="433" t="str">
        <f>IF(I852=0%,"",#REF!/I852)</f>
        <v/>
      </c>
    </row>
    <row r="853" spans="4:11" ht="14.4">
      <c r="D853" s="371"/>
      <c r="E853" s="122"/>
      <c r="F853" s="371"/>
      <c r="H853" s="123"/>
      <c r="K853" s="433" t="str">
        <f>IF(I853=0%,"",#REF!/I853)</f>
        <v/>
      </c>
    </row>
    <row r="854" spans="4:11" ht="14.4">
      <c r="D854" s="371"/>
      <c r="E854" s="122"/>
      <c r="F854" s="371"/>
      <c r="H854" s="123"/>
      <c r="K854" s="433" t="str">
        <f>IF(I854=0%,"",#REF!/I854)</f>
        <v/>
      </c>
    </row>
    <row r="855" spans="4:11" ht="14.4">
      <c r="D855" s="371"/>
      <c r="E855" s="122"/>
      <c r="F855" s="371"/>
      <c r="H855" s="123"/>
      <c r="K855" s="433" t="str">
        <f>IF(I855=0%,"",#REF!/I855)</f>
        <v/>
      </c>
    </row>
    <row r="856" spans="4:11" ht="14.4">
      <c r="D856" s="371"/>
      <c r="E856" s="122"/>
      <c r="F856" s="371"/>
      <c r="H856" s="123"/>
      <c r="K856" s="433" t="str">
        <f>IF(I856=0%,"",#REF!/I856)</f>
        <v/>
      </c>
    </row>
    <row r="857" spans="4:11" ht="14.4">
      <c r="D857" s="371"/>
      <c r="E857" s="122"/>
      <c r="F857" s="371"/>
      <c r="H857" s="123"/>
      <c r="K857" s="433" t="str">
        <f>IF(I857=0%,"",#REF!/I857)</f>
        <v/>
      </c>
    </row>
    <row r="858" spans="4:11" ht="14.4">
      <c r="D858" s="371"/>
      <c r="E858" s="122"/>
      <c r="F858" s="371"/>
      <c r="H858" s="123"/>
      <c r="K858" s="433" t="str">
        <f>IF(I858=0%,"",#REF!/I858)</f>
        <v/>
      </c>
    </row>
    <row r="859" spans="4:11" ht="14.4">
      <c r="D859" s="371"/>
      <c r="E859" s="122"/>
      <c r="F859" s="371"/>
      <c r="H859" s="123"/>
      <c r="K859" s="433" t="str">
        <f>IF(I859=0%,"",#REF!/I859)</f>
        <v/>
      </c>
    </row>
    <row r="860" spans="4:11" ht="14.4">
      <c r="D860" s="371"/>
      <c r="E860" s="122"/>
      <c r="F860" s="371"/>
      <c r="H860" s="123"/>
      <c r="K860" s="433" t="str">
        <f>IF(I860=0%,"",#REF!/I860)</f>
        <v/>
      </c>
    </row>
    <row r="861" spans="4:11" ht="14.4">
      <c r="D861" s="371"/>
      <c r="E861" s="122"/>
      <c r="F861" s="371"/>
      <c r="H861" s="123"/>
      <c r="K861" s="433" t="str">
        <f>IF(I861=0%,"",#REF!/I861)</f>
        <v/>
      </c>
    </row>
    <row r="862" spans="4:11" ht="14.4">
      <c r="D862" s="371"/>
      <c r="E862" s="122"/>
      <c r="F862" s="371"/>
      <c r="H862" s="123"/>
      <c r="K862" s="433" t="str">
        <f>IF(I862=0%,"",#REF!/I862)</f>
        <v/>
      </c>
    </row>
    <row r="863" spans="4:11" ht="14.4">
      <c r="D863" s="371"/>
      <c r="E863" s="122"/>
      <c r="F863" s="371"/>
      <c r="H863" s="123"/>
      <c r="K863" s="433" t="str">
        <f>IF(I863=0%,"",#REF!/I863)</f>
        <v/>
      </c>
    </row>
    <row r="864" spans="4:11" ht="14.4">
      <c r="D864" s="371"/>
      <c r="E864" s="122"/>
      <c r="F864" s="371"/>
      <c r="H864" s="123"/>
      <c r="K864" s="433" t="str">
        <f>IF(I864=0%,"",#REF!/I864)</f>
        <v/>
      </c>
    </row>
    <row r="865" spans="4:11" ht="14.4">
      <c r="D865" s="371"/>
      <c r="E865" s="122"/>
      <c r="F865" s="371"/>
      <c r="H865" s="123"/>
      <c r="K865" s="433" t="str">
        <f>IF(I865=0%,"",#REF!/I865)</f>
        <v/>
      </c>
    </row>
    <row r="866" spans="4:11" ht="14.4">
      <c r="D866" s="371"/>
      <c r="E866" s="122"/>
      <c r="F866" s="371"/>
      <c r="H866" s="123"/>
      <c r="K866" s="433" t="str">
        <f>IF(I866=0%,"",#REF!/I866)</f>
        <v/>
      </c>
    </row>
    <row r="867" spans="4:11" ht="14.4">
      <c r="D867" s="371"/>
      <c r="E867" s="122"/>
      <c r="F867" s="371"/>
      <c r="H867" s="123"/>
      <c r="K867" s="433" t="str">
        <f>IF(I867=0%,"",#REF!/I867)</f>
        <v/>
      </c>
    </row>
    <row r="868" spans="4:11" ht="14.4">
      <c r="D868" s="371"/>
      <c r="E868" s="122"/>
      <c r="F868" s="371"/>
      <c r="H868" s="123"/>
      <c r="K868" s="433" t="str">
        <f>IF(I868=0%,"",#REF!/I868)</f>
        <v/>
      </c>
    </row>
    <row r="869" spans="4:11" ht="14.4">
      <c r="D869" s="371"/>
      <c r="E869" s="122"/>
      <c r="F869" s="371"/>
      <c r="H869" s="123"/>
      <c r="K869" s="433" t="str">
        <f>IF(I869=0%,"",#REF!/I869)</f>
        <v/>
      </c>
    </row>
    <row r="870" spans="4:11" ht="14.4">
      <c r="D870" s="371"/>
      <c r="E870" s="122"/>
      <c r="F870" s="371"/>
      <c r="H870" s="123"/>
      <c r="K870" s="433" t="str">
        <f>IF(I870=0%,"",#REF!/I870)</f>
        <v/>
      </c>
    </row>
    <row r="871" spans="4:11" ht="14.4">
      <c r="D871" s="371"/>
      <c r="E871" s="122"/>
      <c r="F871" s="371"/>
      <c r="H871" s="123"/>
      <c r="K871" s="433" t="str">
        <f>IF(I871=0%,"",#REF!/I871)</f>
        <v/>
      </c>
    </row>
    <row r="872" spans="4:11" ht="14.4">
      <c r="D872" s="371"/>
      <c r="E872" s="122"/>
      <c r="F872" s="371"/>
      <c r="H872" s="123"/>
      <c r="K872" s="433" t="str">
        <f>IF(I872=0%,"",#REF!/I872)</f>
        <v/>
      </c>
    </row>
    <row r="873" spans="4:11" ht="14.4">
      <c r="D873" s="371"/>
      <c r="E873" s="122"/>
      <c r="F873" s="371"/>
      <c r="H873" s="123"/>
      <c r="K873" s="433" t="str">
        <f>IF(I873=0%,"",#REF!/I873)</f>
        <v/>
      </c>
    </row>
    <row r="874" spans="4:11" ht="14.4">
      <c r="D874" s="371"/>
      <c r="E874" s="122"/>
      <c r="F874" s="371"/>
      <c r="H874" s="123"/>
      <c r="K874" s="433" t="str">
        <f>IF(I874=0%,"",#REF!/I874)</f>
        <v/>
      </c>
    </row>
    <row r="875" spans="4:11" ht="14.4">
      <c r="D875" s="371"/>
      <c r="E875" s="122"/>
      <c r="F875" s="371"/>
      <c r="H875" s="123"/>
      <c r="K875" s="433" t="str">
        <f>IF(I875=0%,"",#REF!/I875)</f>
        <v/>
      </c>
    </row>
    <row r="876" spans="4:11" ht="14.4">
      <c r="D876" s="371"/>
      <c r="E876" s="122"/>
      <c r="F876" s="371"/>
      <c r="H876" s="123"/>
      <c r="K876" s="433" t="str">
        <f>IF(I876=0%,"",#REF!/I876)</f>
        <v/>
      </c>
    </row>
    <row r="877" spans="4:11" ht="14.4">
      <c r="D877" s="371"/>
      <c r="E877" s="122"/>
      <c r="F877" s="371"/>
      <c r="H877" s="123"/>
      <c r="K877" s="433" t="str">
        <f>IF(I877=0%,"",#REF!/I877)</f>
        <v/>
      </c>
    </row>
    <row r="878" spans="4:11" ht="14.4">
      <c r="D878" s="371"/>
      <c r="E878" s="122"/>
      <c r="F878" s="371"/>
      <c r="H878" s="123"/>
      <c r="K878" s="433" t="str">
        <f>IF(I878=0%,"",#REF!/I878)</f>
        <v/>
      </c>
    </row>
    <row r="879" spans="4:11" ht="14.4">
      <c r="D879" s="371"/>
      <c r="E879" s="122"/>
      <c r="F879" s="371"/>
      <c r="H879" s="123"/>
      <c r="K879" s="433" t="str">
        <f>IF(I879=0%,"",#REF!/I879)</f>
        <v/>
      </c>
    </row>
    <row r="880" spans="4:11" ht="14.4">
      <c r="D880" s="371"/>
      <c r="E880" s="122"/>
      <c r="F880" s="371"/>
      <c r="H880" s="123"/>
      <c r="K880" s="433" t="str">
        <f>IF(I880=0%,"",#REF!/I880)</f>
        <v/>
      </c>
    </row>
    <row r="881" spans="4:11" ht="14.4">
      <c r="D881" s="371"/>
      <c r="E881" s="122"/>
      <c r="F881" s="371"/>
      <c r="H881" s="123"/>
      <c r="K881" s="433" t="str">
        <f>IF(I881=0%,"",#REF!/I881)</f>
        <v/>
      </c>
    </row>
    <row r="882" spans="4:11" ht="14.4">
      <c r="D882" s="371"/>
      <c r="E882" s="122"/>
      <c r="F882" s="371"/>
      <c r="H882" s="123"/>
      <c r="K882" s="433" t="str">
        <f>IF(I882=0%,"",#REF!/I882)</f>
        <v/>
      </c>
    </row>
    <row r="883" spans="4:11" ht="14.4">
      <c r="D883" s="371"/>
      <c r="E883" s="122"/>
      <c r="F883" s="371"/>
      <c r="H883" s="123"/>
      <c r="K883" s="433" t="str">
        <f>IF(I883=0%,"",#REF!/I883)</f>
        <v/>
      </c>
    </row>
    <row r="884" spans="4:11" ht="14.4">
      <c r="D884" s="371"/>
      <c r="E884" s="122"/>
      <c r="F884" s="371"/>
      <c r="H884" s="123"/>
      <c r="K884" s="433" t="str">
        <f>IF(I884=0%,"",#REF!/I884)</f>
        <v/>
      </c>
    </row>
    <row r="885" spans="4:11" ht="14.4">
      <c r="D885" s="371"/>
      <c r="E885" s="122"/>
      <c r="F885" s="371"/>
      <c r="H885" s="123"/>
      <c r="K885" s="433" t="str">
        <f>IF(I885=0%,"",#REF!/I885)</f>
        <v/>
      </c>
    </row>
    <row r="886" spans="4:11" ht="14.4">
      <c r="D886" s="371"/>
      <c r="E886" s="122"/>
      <c r="F886" s="371"/>
      <c r="H886" s="123"/>
      <c r="K886" s="433" t="str">
        <f>IF(I886=0%,"",#REF!/I886)</f>
        <v/>
      </c>
    </row>
    <row r="887" spans="4:11" ht="14.4">
      <c r="D887" s="371"/>
      <c r="E887" s="122"/>
      <c r="F887" s="371"/>
      <c r="H887" s="123"/>
      <c r="K887" s="433" t="str">
        <f>IF(I887=0%,"",#REF!/I887)</f>
        <v/>
      </c>
    </row>
    <row r="888" spans="4:11" ht="14.4">
      <c r="D888" s="371"/>
      <c r="E888" s="122"/>
      <c r="F888" s="371"/>
      <c r="H888" s="123"/>
      <c r="K888" s="433" t="str">
        <f>IF(I888=0%,"",#REF!/I888)</f>
        <v/>
      </c>
    </row>
    <row r="889" spans="4:11" ht="14.4">
      <c r="D889" s="371"/>
      <c r="E889" s="122"/>
      <c r="F889" s="371"/>
      <c r="H889" s="123"/>
      <c r="K889" s="433" t="str">
        <f>IF(I889=0%,"",#REF!/I889)</f>
        <v/>
      </c>
    </row>
    <row r="890" spans="4:11" ht="14.4">
      <c r="D890" s="371"/>
      <c r="E890" s="122"/>
      <c r="F890" s="371"/>
      <c r="H890" s="123"/>
      <c r="K890" s="433" t="str">
        <f>IF(I890=0%,"",#REF!/I890)</f>
        <v/>
      </c>
    </row>
    <row r="891" spans="4:11" ht="14.4">
      <c r="D891" s="371"/>
      <c r="E891" s="122"/>
      <c r="F891" s="371"/>
      <c r="H891" s="123"/>
      <c r="K891" s="433" t="str">
        <f>IF(I891=0%,"",#REF!/I891)</f>
        <v/>
      </c>
    </row>
    <row r="892" spans="4:11" ht="14.4">
      <c r="D892" s="371"/>
      <c r="E892" s="122"/>
      <c r="F892" s="371"/>
      <c r="H892" s="123"/>
      <c r="K892" s="433" t="str">
        <f>IF(I892=0%,"",#REF!/I892)</f>
        <v/>
      </c>
    </row>
    <row r="893" spans="4:11" ht="14.4">
      <c r="D893" s="371"/>
      <c r="E893" s="122"/>
      <c r="F893" s="371"/>
      <c r="H893" s="123"/>
      <c r="K893" s="433" t="str">
        <f>IF(I893=0%,"",#REF!/I893)</f>
        <v/>
      </c>
    </row>
    <row r="894" spans="4:11" ht="14.4">
      <c r="D894" s="371"/>
      <c r="E894" s="122"/>
      <c r="F894" s="371"/>
      <c r="H894" s="123"/>
      <c r="K894" s="433" t="str">
        <f>IF(I894=0%,"",#REF!/I894)</f>
        <v/>
      </c>
    </row>
    <row r="895" spans="4:11" ht="14.4">
      <c r="D895" s="371"/>
      <c r="E895" s="122"/>
      <c r="F895" s="371"/>
      <c r="H895" s="123"/>
      <c r="K895" s="433" t="str">
        <f>IF(I895=0%,"",#REF!/I895)</f>
        <v/>
      </c>
    </row>
    <row r="896" spans="4:11" ht="14.4">
      <c r="D896" s="371"/>
      <c r="E896" s="122"/>
      <c r="F896" s="371"/>
      <c r="H896" s="123"/>
      <c r="K896" s="433" t="str">
        <f>IF(I896=0%,"",#REF!/I896)</f>
        <v/>
      </c>
    </row>
    <row r="897" spans="4:11" ht="14.4">
      <c r="D897" s="371"/>
      <c r="E897" s="122"/>
      <c r="F897" s="371"/>
      <c r="H897" s="123"/>
      <c r="K897" s="433" t="str">
        <f>IF(I897=0%,"",#REF!/I897)</f>
        <v/>
      </c>
    </row>
    <row r="898" spans="4:11" ht="14.4">
      <c r="D898" s="371"/>
      <c r="E898" s="122"/>
      <c r="F898" s="371"/>
      <c r="H898" s="123"/>
      <c r="K898" s="433" t="str">
        <f>IF(I898=0%,"",#REF!/I898)</f>
        <v/>
      </c>
    </row>
    <row r="899" spans="4:11" ht="14.4">
      <c r="D899" s="371"/>
      <c r="E899" s="122"/>
      <c r="F899" s="371"/>
      <c r="H899" s="123"/>
      <c r="K899" s="433" t="str">
        <f>IF(I899=0%,"",#REF!/I899)</f>
        <v/>
      </c>
    </row>
    <row r="900" spans="4:11" ht="14.4">
      <c r="D900" s="371"/>
      <c r="E900" s="122"/>
      <c r="F900" s="371"/>
      <c r="H900" s="123"/>
      <c r="K900" s="433" t="str">
        <f>IF(I900=0%,"",#REF!/I900)</f>
        <v/>
      </c>
    </row>
    <row r="901" spans="4:11" ht="14.4">
      <c r="D901" s="371"/>
      <c r="E901" s="122"/>
      <c r="F901" s="371"/>
      <c r="H901" s="123"/>
      <c r="K901" s="433" t="str">
        <f>IF(I901=0%,"",#REF!/I901)</f>
        <v/>
      </c>
    </row>
    <row r="902" spans="4:11" ht="14.4">
      <c r="D902" s="371"/>
      <c r="E902" s="122"/>
      <c r="F902" s="371"/>
      <c r="H902" s="123"/>
      <c r="K902" s="433" t="str">
        <f>IF(I902=0%,"",#REF!/I902)</f>
        <v/>
      </c>
    </row>
    <row r="903" spans="4:11" ht="14.4">
      <c r="D903" s="371"/>
      <c r="E903" s="122"/>
      <c r="F903" s="371"/>
      <c r="H903" s="123"/>
      <c r="K903" s="433" t="str">
        <f>IF(I903=0%,"",#REF!/I903)</f>
        <v/>
      </c>
    </row>
    <row r="904" spans="4:11" ht="14.4">
      <c r="D904" s="371"/>
      <c r="E904" s="122"/>
      <c r="F904" s="371"/>
      <c r="H904" s="123"/>
      <c r="K904" s="433" t="str">
        <f>IF(I904=0%,"",#REF!/I904)</f>
        <v/>
      </c>
    </row>
    <row r="905" spans="4:11" ht="14.4">
      <c r="D905" s="371"/>
      <c r="E905" s="122"/>
      <c r="F905" s="371"/>
      <c r="H905" s="123"/>
      <c r="K905" s="433" t="str">
        <f>IF(I905=0%,"",#REF!/I905)</f>
        <v/>
      </c>
    </row>
    <row r="906" spans="4:11" ht="14.4">
      <c r="D906" s="371"/>
      <c r="E906" s="122"/>
      <c r="F906" s="371"/>
      <c r="H906" s="123"/>
      <c r="K906" s="433" t="str">
        <f>IF(I906=0%,"",#REF!/I906)</f>
        <v/>
      </c>
    </row>
    <row r="907" spans="4:11" ht="14.4">
      <c r="D907" s="371"/>
      <c r="E907" s="122"/>
      <c r="F907" s="371"/>
      <c r="H907" s="123"/>
      <c r="K907" s="433" t="str">
        <f>IF(I907=0%,"",#REF!/I907)</f>
        <v/>
      </c>
    </row>
    <row r="908" spans="4:11" ht="14.4">
      <c r="D908" s="371"/>
      <c r="E908" s="122"/>
      <c r="F908" s="371"/>
      <c r="H908" s="123"/>
      <c r="K908" s="433" t="str">
        <f>IF(I908=0%,"",#REF!/I908)</f>
        <v/>
      </c>
    </row>
    <row r="909" spans="4:11" ht="14.4">
      <c r="D909" s="371"/>
      <c r="E909" s="122"/>
      <c r="F909" s="371"/>
      <c r="H909" s="123"/>
      <c r="K909" s="433" t="str">
        <f>IF(I909=0%,"",#REF!/I909)</f>
        <v/>
      </c>
    </row>
    <row r="910" spans="4:11" ht="14.4">
      <c r="D910" s="371"/>
      <c r="E910" s="122"/>
      <c r="F910" s="371"/>
      <c r="H910" s="123"/>
      <c r="K910" s="433" t="str">
        <f>IF(I910=0%,"",#REF!/I910)</f>
        <v/>
      </c>
    </row>
    <row r="911" spans="4:11" ht="14.4">
      <c r="D911" s="371"/>
      <c r="E911" s="122"/>
      <c r="F911" s="371"/>
      <c r="H911" s="123"/>
      <c r="K911" s="433" t="str">
        <f>IF(I911=0%,"",#REF!/I911)</f>
        <v/>
      </c>
    </row>
    <row r="912" spans="4:11" ht="14.4">
      <c r="D912" s="371"/>
      <c r="E912" s="122"/>
      <c r="F912" s="371"/>
      <c r="H912" s="123"/>
      <c r="K912" s="433" t="str">
        <f>IF(I912=0%,"",#REF!/I912)</f>
        <v/>
      </c>
    </row>
    <row r="913" spans="4:11" ht="14.4">
      <c r="D913" s="371"/>
      <c r="E913" s="122"/>
      <c r="F913" s="371"/>
      <c r="H913" s="123"/>
      <c r="K913" s="433" t="str">
        <f>IF(I913=0%,"",#REF!/I913)</f>
        <v/>
      </c>
    </row>
    <row r="914" spans="4:11" ht="14.4">
      <c r="D914" s="371"/>
      <c r="E914" s="122"/>
      <c r="F914" s="371"/>
      <c r="H914" s="123"/>
      <c r="K914" s="433" t="str">
        <f>IF(I914=0%,"",#REF!/I914)</f>
        <v/>
      </c>
    </row>
    <row r="915" spans="4:11" ht="14.4">
      <c r="D915" s="371"/>
      <c r="E915" s="122"/>
      <c r="F915" s="371"/>
      <c r="H915" s="123"/>
      <c r="K915" s="433" t="str">
        <f>IF(I915=0%,"",#REF!/I915)</f>
        <v/>
      </c>
    </row>
    <row r="916" spans="4:11" ht="14.4">
      <c r="D916" s="371"/>
      <c r="E916" s="122"/>
      <c r="F916" s="371"/>
      <c r="H916" s="123"/>
      <c r="K916" s="433" t="str">
        <f>IF(I916=0%,"",#REF!/I916)</f>
        <v/>
      </c>
    </row>
    <row r="917" spans="4:11" ht="14.4">
      <c r="D917" s="371"/>
      <c r="E917" s="122"/>
      <c r="F917" s="371"/>
      <c r="H917" s="123"/>
      <c r="K917" s="433" t="str">
        <f>IF(I917=0%,"",#REF!/I917)</f>
        <v/>
      </c>
    </row>
    <row r="918" spans="4:11" ht="14.4">
      <c r="D918" s="371"/>
      <c r="E918" s="122"/>
      <c r="F918" s="371"/>
      <c r="H918" s="123"/>
      <c r="K918" s="433" t="str">
        <f>IF(I918=0%,"",#REF!/I918)</f>
        <v/>
      </c>
    </row>
    <row r="919" spans="4:11" ht="14.4">
      <c r="D919" s="371"/>
      <c r="E919" s="122"/>
      <c r="F919" s="371"/>
      <c r="H919" s="123"/>
      <c r="K919" s="433" t="str">
        <f>IF(I919=0%,"",#REF!/I919)</f>
        <v/>
      </c>
    </row>
    <row r="920" spans="4:11" ht="14.4">
      <c r="D920" s="371"/>
      <c r="E920" s="122"/>
      <c r="F920" s="371"/>
      <c r="H920" s="123"/>
      <c r="K920" s="433" t="str">
        <f>IF(I920=0%,"",#REF!/I920)</f>
        <v/>
      </c>
    </row>
    <row r="921" spans="4:11" ht="14.4">
      <c r="D921" s="371"/>
      <c r="E921" s="122"/>
      <c r="F921" s="371"/>
      <c r="H921" s="123"/>
      <c r="K921" s="433" t="str">
        <f>IF(I921=0%,"",#REF!/I921)</f>
        <v/>
      </c>
    </row>
    <row r="922" spans="4:11" ht="14.4">
      <c r="D922" s="371"/>
      <c r="E922" s="122"/>
      <c r="F922" s="371"/>
      <c r="H922" s="123"/>
      <c r="K922" s="433" t="str">
        <f>IF(I922=0%,"",#REF!/I922)</f>
        <v/>
      </c>
    </row>
    <row r="923" spans="4:11" ht="14.4">
      <c r="D923" s="371"/>
      <c r="E923" s="122"/>
      <c r="F923" s="371"/>
      <c r="H923" s="123"/>
      <c r="K923" s="433" t="str">
        <f>IF(I923=0%,"",#REF!/I923)</f>
        <v/>
      </c>
    </row>
    <row r="924" spans="4:11" ht="14.4">
      <c r="D924" s="371"/>
      <c r="E924" s="122"/>
      <c r="F924" s="371"/>
      <c r="H924" s="123"/>
      <c r="K924" s="433" t="str">
        <f>IF(I924=0%,"",#REF!/I924)</f>
        <v/>
      </c>
    </row>
    <row r="925" spans="4:11" ht="14.4">
      <c r="D925" s="371"/>
      <c r="E925" s="122"/>
      <c r="F925" s="371"/>
      <c r="H925" s="123"/>
      <c r="K925" s="433" t="str">
        <f>IF(I925=0%,"",#REF!/I925)</f>
        <v/>
      </c>
    </row>
    <row r="926" spans="4:11" ht="14.4">
      <c r="D926" s="371"/>
      <c r="E926" s="122"/>
      <c r="F926" s="371"/>
      <c r="H926" s="123"/>
      <c r="K926" s="433" t="str">
        <f>IF(I926=0%,"",#REF!/I926)</f>
        <v/>
      </c>
    </row>
    <row r="927" spans="4:11" ht="14.4">
      <c r="D927" s="371"/>
      <c r="E927" s="122"/>
      <c r="F927" s="371"/>
      <c r="H927" s="123"/>
      <c r="K927" s="433" t="str">
        <f>IF(I927=0%,"",#REF!/I927)</f>
        <v/>
      </c>
    </row>
    <row r="928" spans="4:11" ht="14.4">
      <c r="D928" s="371"/>
      <c r="E928" s="122"/>
      <c r="F928" s="371"/>
      <c r="H928" s="123"/>
      <c r="K928" s="433" t="str">
        <f>IF(I928=0%,"",#REF!/I928)</f>
        <v/>
      </c>
    </row>
    <row r="929" spans="4:11" ht="14.4">
      <c r="D929" s="371"/>
      <c r="E929" s="122"/>
      <c r="F929" s="371"/>
      <c r="H929" s="123"/>
      <c r="K929" s="433" t="str">
        <f>IF(I929=0%,"",#REF!/I929)</f>
        <v/>
      </c>
    </row>
    <row r="930" spans="4:11" ht="14.4">
      <c r="D930" s="371"/>
      <c r="E930" s="122"/>
      <c r="F930" s="371"/>
      <c r="H930" s="123"/>
      <c r="K930" s="433" t="str">
        <f>IF(I930=0%,"",#REF!/I930)</f>
        <v/>
      </c>
    </row>
    <row r="931" spans="4:11" ht="14.4">
      <c r="D931" s="371"/>
      <c r="E931" s="122"/>
      <c r="F931" s="371"/>
      <c r="H931" s="123"/>
      <c r="K931" s="433" t="str">
        <f>IF(I931=0%,"",#REF!/I931)</f>
        <v/>
      </c>
    </row>
    <row r="932" spans="4:11" ht="14.4">
      <c r="D932" s="371"/>
      <c r="E932" s="122"/>
      <c r="F932" s="371"/>
      <c r="H932" s="123"/>
      <c r="K932" s="433" t="str">
        <f>IF(I932=0%,"",#REF!/I932)</f>
        <v/>
      </c>
    </row>
    <row r="933" spans="4:11" ht="14.4">
      <c r="D933" s="371"/>
      <c r="E933" s="122"/>
      <c r="F933" s="371"/>
      <c r="H933" s="123"/>
      <c r="K933" s="433" t="str">
        <f>IF(I933=0%,"",#REF!/I933)</f>
        <v/>
      </c>
    </row>
    <row r="934" spans="4:11" ht="14.4">
      <c r="D934" s="371"/>
      <c r="E934" s="122"/>
      <c r="F934" s="371"/>
      <c r="H934" s="123"/>
      <c r="K934" s="433" t="str">
        <f>IF(I934=0%,"",#REF!/I934)</f>
        <v/>
      </c>
    </row>
    <row r="935" spans="4:11" ht="14.4">
      <c r="D935" s="371"/>
      <c r="E935" s="122"/>
      <c r="F935" s="371"/>
      <c r="H935" s="123"/>
      <c r="K935" s="433" t="str">
        <f>IF(I935=0%,"",#REF!/I935)</f>
        <v/>
      </c>
    </row>
    <row r="936" spans="4:11" ht="14.4">
      <c r="D936" s="371"/>
      <c r="E936" s="122"/>
      <c r="F936" s="371"/>
      <c r="H936" s="123"/>
      <c r="K936" s="433" t="str">
        <f>IF(I936=0%,"",#REF!/I936)</f>
        <v/>
      </c>
    </row>
    <row r="937" spans="4:11" ht="14.4">
      <c r="D937" s="371"/>
      <c r="E937" s="122"/>
      <c r="F937" s="371"/>
      <c r="H937" s="123"/>
      <c r="K937" s="433" t="str">
        <f>IF(I937=0%,"",#REF!/I937)</f>
        <v/>
      </c>
    </row>
    <row r="938" spans="4:11" ht="14.4">
      <c r="D938" s="371"/>
      <c r="E938" s="122"/>
      <c r="F938" s="371"/>
      <c r="H938" s="123"/>
      <c r="K938" s="433" t="str">
        <f>IF(I938=0%,"",#REF!/I938)</f>
        <v/>
      </c>
    </row>
    <row r="939" spans="4:11" ht="14.4">
      <c r="D939" s="371"/>
      <c r="E939" s="122"/>
      <c r="F939" s="371"/>
      <c r="H939" s="123"/>
      <c r="K939" s="433" t="str">
        <f>IF(I939=0%,"",#REF!/I939)</f>
        <v/>
      </c>
    </row>
    <row r="940" spans="4:11" ht="14.4">
      <c r="D940" s="371"/>
      <c r="E940" s="122"/>
      <c r="F940" s="371"/>
      <c r="H940" s="123"/>
      <c r="K940" s="433" t="str">
        <f>IF(I940=0%,"",#REF!/I940)</f>
        <v/>
      </c>
    </row>
    <row r="941" spans="4:11" ht="14.4">
      <c r="D941" s="371"/>
      <c r="E941" s="122"/>
      <c r="F941" s="371"/>
      <c r="H941" s="123"/>
      <c r="K941" s="433" t="str">
        <f>IF(I941=0%,"",#REF!/I941)</f>
        <v/>
      </c>
    </row>
    <row r="942" spans="4:11" ht="14.4">
      <c r="D942" s="371"/>
      <c r="E942" s="122"/>
      <c r="F942" s="371"/>
      <c r="H942" s="123"/>
      <c r="K942" s="433" t="str">
        <f>IF(I942=0%,"",#REF!/I942)</f>
        <v/>
      </c>
    </row>
    <row r="943" spans="4:11" ht="14.4">
      <c r="D943" s="371"/>
      <c r="E943" s="122"/>
      <c r="F943" s="371"/>
      <c r="H943" s="123"/>
      <c r="K943" s="433" t="str">
        <f>IF(I943=0%,"",#REF!/I943)</f>
        <v/>
      </c>
    </row>
    <row r="944" spans="4:11" ht="14.4">
      <c r="D944" s="371"/>
      <c r="E944" s="122"/>
      <c r="F944" s="371"/>
      <c r="H944" s="123"/>
      <c r="K944" s="433" t="str">
        <f>IF(I944=0%,"",#REF!/I944)</f>
        <v/>
      </c>
    </row>
    <row r="945" spans="4:11" ht="14.4">
      <c r="D945" s="371"/>
      <c r="E945" s="122"/>
      <c r="F945" s="371"/>
      <c r="H945" s="123"/>
      <c r="K945" s="433" t="str">
        <f>IF(I945=0%,"",#REF!/I945)</f>
        <v/>
      </c>
    </row>
    <row r="946" spans="4:11" ht="14.4">
      <c r="D946" s="371"/>
      <c r="E946" s="122"/>
      <c r="F946" s="371"/>
      <c r="H946" s="123"/>
      <c r="K946" s="433" t="str">
        <f>IF(I946=0%,"",#REF!/I946)</f>
        <v/>
      </c>
    </row>
    <row r="947" spans="4:11" ht="14.4">
      <c r="D947" s="371"/>
      <c r="E947" s="122"/>
      <c r="F947" s="371"/>
      <c r="H947" s="123"/>
      <c r="K947" s="433" t="str">
        <f>IF(I947=0%,"",#REF!/I947)</f>
        <v/>
      </c>
    </row>
    <row r="948" spans="4:11" ht="14.4">
      <c r="D948" s="371"/>
      <c r="E948" s="122"/>
      <c r="F948" s="371"/>
      <c r="H948" s="123"/>
      <c r="K948" s="433" t="str">
        <f>IF(I948=0%,"",#REF!/I948)</f>
        <v/>
      </c>
    </row>
    <row r="949" spans="4:11" ht="14.4">
      <c r="D949" s="371"/>
      <c r="E949" s="122"/>
      <c r="F949" s="371"/>
      <c r="H949" s="123"/>
      <c r="K949" s="433" t="str">
        <f>IF(I949=0%,"",#REF!/I949)</f>
        <v/>
      </c>
    </row>
    <row r="950" spans="4:11" ht="14.4">
      <c r="D950" s="371"/>
      <c r="E950" s="122"/>
      <c r="F950" s="371"/>
      <c r="H950" s="123"/>
      <c r="K950" s="433" t="str">
        <f>IF(I950=0%,"",#REF!/I950)</f>
        <v/>
      </c>
    </row>
    <row r="951" spans="4:11" ht="14.4">
      <c r="D951" s="371"/>
      <c r="E951" s="122"/>
      <c r="F951" s="371"/>
      <c r="H951" s="123"/>
      <c r="K951" s="433" t="str">
        <f>IF(I951=0%,"",#REF!/I951)</f>
        <v/>
      </c>
    </row>
    <row r="952" spans="4:11" ht="14.4">
      <c r="D952" s="371"/>
      <c r="E952" s="122"/>
      <c r="F952" s="371"/>
      <c r="H952" s="123"/>
      <c r="K952" s="433" t="str">
        <f>IF(I952=0%,"",#REF!/I952)</f>
        <v/>
      </c>
    </row>
    <row r="953" spans="4:11" ht="14.4">
      <c r="D953" s="371"/>
      <c r="E953" s="122"/>
      <c r="F953" s="371"/>
      <c r="H953" s="123"/>
      <c r="K953" s="433" t="str">
        <f>IF(I953=0%,"",#REF!/I953)</f>
        <v/>
      </c>
    </row>
    <row r="954" spans="4:11" ht="14.4">
      <c r="D954" s="371"/>
      <c r="E954" s="122"/>
      <c r="F954" s="371"/>
      <c r="H954" s="123"/>
      <c r="K954" s="433" t="str">
        <f>IF(I954=0%,"",#REF!/I954)</f>
        <v/>
      </c>
    </row>
    <row r="955" spans="4:11" ht="14.4">
      <c r="D955" s="371"/>
      <c r="E955" s="122"/>
      <c r="F955" s="371"/>
      <c r="H955" s="123"/>
      <c r="K955" s="433" t="str">
        <f>IF(I955=0%,"",#REF!/I955)</f>
        <v/>
      </c>
    </row>
    <row r="956" spans="4:11" ht="14.4">
      <c r="D956" s="371"/>
      <c r="E956" s="122"/>
      <c r="F956" s="371"/>
      <c r="H956" s="123"/>
      <c r="K956" s="433" t="str">
        <f>IF(I956=0%,"",#REF!/I956)</f>
        <v/>
      </c>
    </row>
    <row r="957" spans="4:11" ht="14.4">
      <c r="D957" s="371"/>
      <c r="E957" s="122"/>
      <c r="F957" s="371"/>
      <c r="H957" s="123"/>
      <c r="K957" s="433" t="str">
        <f>IF(I957=0%,"",#REF!/I957)</f>
        <v/>
      </c>
    </row>
    <row r="958" spans="4:11" ht="14.4">
      <c r="D958" s="371"/>
      <c r="E958" s="122"/>
      <c r="F958" s="371"/>
      <c r="H958" s="123"/>
      <c r="K958" s="433" t="str">
        <f>IF(I958=0%,"",#REF!/I958)</f>
        <v/>
      </c>
    </row>
    <row r="959" spans="4:11" ht="14.4">
      <c r="D959" s="371"/>
      <c r="E959" s="122"/>
      <c r="F959" s="371"/>
      <c r="H959" s="123"/>
      <c r="K959" s="433" t="str">
        <f>IF(I959=0%,"",#REF!/I959)</f>
        <v/>
      </c>
    </row>
    <row r="960" spans="4:11" ht="14.4">
      <c r="D960" s="371"/>
      <c r="E960" s="122"/>
      <c r="F960" s="371"/>
      <c r="H960" s="123"/>
      <c r="K960" s="433" t="str">
        <f>IF(I960=0%,"",#REF!/I960)</f>
        <v/>
      </c>
    </row>
    <row r="961" spans="4:11" ht="14.4">
      <c r="D961" s="371"/>
      <c r="E961" s="122"/>
      <c r="F961" s="371"/>
      <c r="H961" s="123"/>
      <c r="K961" s="433" t="str">
        <f>IF(I961=0%,"",#REF!/I961)</f>
        <v/>
      </c>
    </row>
    <row r="962" spans="4:11" ht="14.4">
      <c r="D962" s="371"/>
      <c r="E962" s="122"/>
      <c r="F962" s="371"/>
      <c r="H962" s="123"/>
      <c r="K962" s="433" t="str">
        <f>IF(I962=0%,"",#REF!/I962)</f>
        <v/>
      </c>
    </row>
    <row r="963" spans="4:11" ht="14.4">
      <c r="D963" s="371"/>
      <c r="E963" s="122"/>
      <c r="F963" s="371"/>
      <c r="H963" s="123"/>
      <c r="K963" s="433" t="str">
        <f>IF(I963=0%,"",#REF!/I963)</f>
        <v/>
      </c>
    </row>
    <row r="964" spans="4:11" ht="14.4">
      <c r="D964" s="371"/>
      <c r="E964" s="122"/>
      <c r="F964" s="371"/>
      <c r="H964" s="123"/>
      <c r="K964" s="433" t="str">
        <f>IF(I964=0%,"",#REF!/I964)</f>
        <v/>
      </c>
    </row>
    <row r="965" spans="4:11" ht="14.4">
      <c r="D965" s="371"/>
      <c r="E965" s="122"/>
      <c r="F965" s="371"/>
      <c r="H965" s="123"/>
      <c r="K965" s="433" t="str">
        <f>IF(I965=0%,"",#REF!/I965)</f>
        <v/>
      </c>
    </row>
    <row r="966" spans="4:11" ht="14.4">
      <c r="D966" s="371"/>
      <c r="E966" s="122"/>
      <c r="F966" s="371"/>
      <c r="H966" s="123"/>
      <c r="K966" s="433" t="str">
        <f>IF(I966=0%,"",#REF!/I966)</f>
        <v/>
      </c>
    </row>
    <row r="967" spans="4:11" ht="14.4">
      <c r="D967" s="371"/>
      <c r="E967" s="122"/>
      <c r="F967" s="371"/>
      <c r="H967" s="123"/>
      <c r="K967" s="433" t="str">
        <f>IF(I967=0%,"",#REF!/I967)</f>
        <v/>
      </c>
    </row>
    <row r="968" spans="4:11" ht="14.4">
      <c r="D968" s="371"/>
      <c r="E968" s="122"/>
      <c r="F968" s="371"/>
      <c r="H968" s="123"/>
      <c r="K968" s="433" t="str">
        <f>IF(I968=0%,"",#REF!/I968)</f>
        <v/>
      </c>
    </row>
    <row r="969" spans="4:11" ht="14.4">
      <c r="D969" s="371"/>
      <c r="E969" s="122"/>
      <c r="F969" s="371"/>
      <c r="H969" s="123"/>
      <c r="K969" s="433" t="str">
        <f>IF(I969=0%,"",#REF!/I969)</f>
        <v/>
      </c>
    </row>
    <row r="970" spans="4:11" ht="14.4">
      <c r="D970" s="371"/>
      <c r="E970" s="122"/>
      <c r="F970" s="371"/>
      <c r="H970" s="123"/>
      <c r="K970" s="433" t="str">
        <f>IF(I970=0%,"",#REF!/I970)</f>
        <v/>
      </c>
    </row>
    <row r="971" spans="4:11" ht="14.4">
      <c r="D971" s="371"/>
      <c r="E971" s="122"/>
      <c r="F971" s="371"/>
      <c r="H971" s="123"/>
      <c r="K971" s="433" t="str">
        <f>IF(I971=0%,"",#REF!/I971)</f>
        <v/>
      </c>
    </row>
    <row r="972" spans="4:11" ht="14.4">
      <c r="D972" s="371"/>
      <c r="E972" s="122"/>
      <c r="F972" s="371"/>
      <c r="H972" s="123"/>
      <c r="K972" s="433" t="str">
        <f>IF(I972=0%,"",#REF!/I972)</f>
        <v/>
      </c>
    </row>
    <row r="973" spans="4:11" ht="14.4">
      <c r="D973" s="371"/>
      <c r="E973" s="122"/>
      <c r="F973" s="371"/>
      <c r="H973" s="123"/>
      <c r="K973" s="433" t="str">
        <f>IF(I973=0%,"",#REF!/I973)</f>
        <v/>
      </c>
    </row>
    <row r="974" spans="4:11" ht="14.4">
      <c r="D974" s="371"/>
      <c r="E974" s="122"/>
      <c r="F974" s="371"/>
      <c r="H974" s="123"/>
      <c r="K974" s="433" t="str">
        <f>IF(I974=0%,"",#REF!/I974)</f>
        <v/>
      </c>
    </row>
    <row r="975" spans="4:11" ht="14.4">
      <c r="D975" s="371"/>
      <c r="E975" s="122"/>
      <c r="F975" s="371"/>
      <c r="H975" s="123"/>
      <c r="K975" s="433" t="str">
        <f>IF(I975=0%,"",#REF!/I975)</f>
        <v/>
      </c>
    </row>
    <row r="976" spans="4:11" ht="14.4">
      <c r="D976" s="371"/>
      <c r="E976" s="122"/>
      <c r="F976" s="371"/>
      <c r="H976" s="123"/>
      <c r="K976" s="433" t="str">
        <f>IF(I976=0%,"",#REF!/I976)</f>
        <v/>
      </c>
    </row>
    <row r="977" spans="4:11" ht="14.4">
      <c r="D977" s="371"/>
      <c r="E977" s="122"/>
      <c r="F977" s="371"/>
      <c r="H977" s="123"/>
      <c r="K977" s="433" t="str">
        <f>IF(I977=0%,"",#REF!/I977)</f>
        <v/>
      </c>
    </row>
    <row r="978" spans="4:11" ht="14.4">
      <c r="D978" s="371"/>
      <c r="E978" s="122"/>
      <c r="F978" s="371"/>
      <c r="H978" s="123"/>
      <c r="K978" s="433" t="str">
        <f>IF(I978=0%,"",#REF!/I978)</f>
        <v/>
      </c>
    </row>
    <row r="979" spans="4:11" ht="14.4">
      <c r="D979" s="371"/>
      <c r="E979" s="122"/>
      <c r="F979" s="371"/>
      <c r="H979" s="123"/>
      <c r="K979" s="433" t="str">
        <f>IF(I979=0%,"",#REF!/I979)</f>
        <v/>
      </c>
    </row>
    <row r="980" spans="4:11" ht="14.4">
      <c r="D980" s="371"/>
      <c r="E980" s="122"/>
      <c r="F980" s="371"/>
      <c r="H980" s="123"/>
      <c r="K980" s="433" t="str">
        <f>IF(I980=0%,"",#REF!/I980)</f>
        <v/>
      </c>
    </row>
    <row r="981" spans="4:11" ht="14.4">
      <c r="D981" s="371"/>
      <c r="E981" s="122"/>
      <c r="F981" s="371"/>
      <c r="H981" s="123"/>
      <c r="K981" s="433" t="str">
        <f>IF(I981=0%,"",#REF!/I981)</f>
        <v/>
      </c>
    </row>
    <row r="982" spans="4:11" ht="14.4">
      <c r="D982" s="371"/>
      <c r="E982" s="122"/>
      <c r="F982" s="371"/>
      <c r="H982" s="123"/>
      <c r="K982" s="433" t="str">
        <f>IF(I982=0%,"",#REF!/I982)</f>
        <v/>
      </c>
    </row>
    <row r="983" spans="4:11" ht="14.4">
      <c r="D983" s="371"/>
      <c r="E983" s="122"/>
      <c r="F983" s="371"/>
      <c r="H983" s="123"/>
      <c r="K983" s="433" t="str">
        <f>IF(I983=0%,"",#REF!/I983)</f>
        <v/>
      </c>
    </row>
    <row r="984" spans="4:11" ht="14.4">
      <c r="D984" s="371"/>
      <c r="E984" s="122"/>
      <c r="F984" s="371"/>
      <c r="H984" s="123"/>
      <c r="K984" s="433" t="str">
        <f>IF(I984=0%,"",#REF!/I984)</f>
        <v/>
      </c>
    </row>
    <row r="985" spans="4:11" ht="14.4">
      <c r="D985" s="371"/>
      <c r="E985" s="122"/>
      <c r="F985" s="371"/>
      <c r="H985" s="123"/>
      <c r="K985" s="433" t="str">
        <f>IF(I985=0%,"",#REF!/I985)</f>
        <v/>
      </c>
    </row>
    <row r="986" spans="4:11" ht="14.4">
      <c r="D986" s="371"/>
      <c r="E986" s="122"/>
      <c r="F986" s="371"/>
      <c r="H986" s="123"/>
      <c r="K986" s="433" t="str">
        <f>IF(I986=0%,"",#REF!/I986)</f>
        <v/>
      </c>
    </row>
    <row r="987" spans="4:11" ht="14.4">
      <c r="D987" s="371"/>
      <c r="E987" s="122"/>
      <c r="F987" s="371"/>
      <c r="H987" s="123"/>
      <c r="K987" s="433" t="str">
        <f>IF(I987=0%,"",#REF!/I987)</f>
        <v/>
      </c>
    </row>
    <row r="988" spans="4:11" ht="14.4">
      <c r="D988" s="371"/>
      <c r="E988" s="122"/>
      <c r="F988" s="371"/>
      <c r="H988" s="123"/>
      <c r="K988" s="433" t="str">
        <f>IF(I988=0%,"",#REF!/I988)</f>
        <v/>
      </c>
    </row>
    <row r="989" spans="4:11" ht="14.4">
      <c r="D989" s="371"/>
      <c r="E989" s="122"/>
      <c r="F989" s="371"/>
      <c r="H989" s="123"/>
      <c r="K989" s="433" t="str">
        <f>IF(I989=0%,"",#REF!/I989)</f>
        <v/>
      </c>
    </row>
    <row r="990" spans="4:11" ht="14.4">
      <c r="D990" s="371"/>
      <c r="E990" s="122"/>
      <c r="F990" s="371"/>
      <c r="H990" s="123"/>
      <c r="K990" s="433" t="str">
        <f>IF(I990=0%,"",#REF!/I990)</f>
        <v/>
      </c>
    </row>
    <row r="991" spans="4:11" ht="14.4">
      <c r="D991" s="371"/>
      <c r="E991" s="122"/>
      <c r="F991" s="371"/>
      <c r="H991" s="123"/>
      <c r="K991" s="433" t="str">
        <f>IF(I991=0%,"",#REF!/I991)</f>
        <v/>
      </c>
    </row>
    <row r="992" spans="4:11" ht="14.4">
      <c r="D992" s="371"/>
      <c r="E992" s="122"/>
      <c r="F992" s="371"/>
      <c r="H992" s="123"/>
      <c r="K992" s="433" t="str">
        <f>IF(I992=0%,"",#REF!/I992)</f>
        <v/>
      </c>
    </row>
    <row r="993" spans="4:11" ht="14.4">
      <c r="D993" s="371"/>
      <c r="E993" s="122"/>
      <c r="F993" s="371"/>
      <c r="H993" s="123"/>
      <c r="K993" s="433" t="str">
        <f>IF(I993=0%,"",#REF!/I993)</f>
        <v/>
      </c>
    </row>
    <row r="994" spans="4:11" ht="14.4">
      <c r="D994" s="371"/>
      <c r="E994" s="122"/>
      <c r="F994" s="371"/>
      <c r="H994" s="123"/>
      <c r="K994" s="433" t="str">
        <f>IF(I994=0%,"",#REF!/I994)</f>
        <v/>
      </c>
    </row>
    <row r="995" spans="4:11" ht="14.4">
      <c r="D995" s="371"/>
      <c r="E995" s="122"/>
      <c r="F995" s="371"/>
      <c r="H995" s="123"/>
      <c r="K995" s="433" t="str">
        <f>IF(I995=0%,"",#REF!/I995)</f>
        <v/>
      </c>
    </row>
    <row r="996" spans="4:11" ht="14.4">
      <c r="D996" s="371"/>
      <c r="E996" s="122"/>
      <c r="F996" s="371"/>
      <c r="H996" s="123"/>
      <c r="K996" s="433" t="str">
        <f>IF(I996=0%,"",#REF!/I996)</f>
        <v/>
      </c>
    </row>
    <row r="997" spans="4:11" ht="14.4">
      <c r="D997" s="371"/>
      <c r="E997" s="122"/>
      <c r="F997" s="371"/>
      <c r="H997" s="123"/>
      <c r="K997" s="433" t="str">
        <f>IF(I997=0%,"",#REF!/I997)</f>
        <v/>
      </c>
    </row>
    <row r="998" spans="4:11" ht="14.4">
      <c r="D998" s="371"/>
      <c r="E998" s="122"/>
      <c r="F998" s="371"/>
      <c r="H998" s="123"/>
      <c r="K998" s="433" t="str">
        <f>IF(I998=0%,"",#REF!/I998)</f>
        <v/>
      </c>
    </row>
    <row r="999" spans="4:11" ht="14.4">
      <c r="D999" s="371"/>
      <c r="E999" s="122"/>
      <c r="F999" s="371"/>
      <c r="H999" s="123"/>
      <c r="K999" s="433" t="str">
        <f>IF(I999=0%,"",#REF!/I999)</f>
        <v/>
      </c>
    </row>
    <row r="1000" spans="4:11" ht="14.4">
      <c r="D1000" s="371"/>
      <c r="E1000" s="122"/>
      <c r="F1000" s="371"/>
      <c r="H1000" s="123"/>
      <c r="K1000" s="433" t="str">
        <f>IF(I1000=0%,"",#REF!/I1000)</f>
        <v/>
      </c>
    </row>
    <row r="1001" spans="4:11" ht="14.4">
      <c r="D1001" s="371"/>
      <c r="E1001" s="122"/>
      <c r="F1001" s="371"/>
      <c r="H1001" s="123"/>
      <c r="K1001" s="433" t="str">
        <f>IF(I1001=0%,"",#REF!/I1001)</f>
        <v/>
      </c>
    </row>
    <row r="1002" spans="4:11" ht="14.4">
      <c r="D1002" s="371"/>
      <c r="E1002" s="122"/>
      <c r="F1002" s="371"/>
      <c r="H1002" s="123"/>
      <c r="K1002" s="433" t="str">
        <f>IF(I1002=0%,"",#REF!/I1002)</f>
        <v/>
      </c>
    </row>
    <row r="1003" spans="4:11" ht="14.4">
      <c r="D1003" s="371"/>
      <c r="E1003" s="122"/>
      <c r="F1003" s="371"/>
      <c r="H1003" s="123"/>
      <c r="K1003" s="433" t="str">
        <f>IF(I1003=0%,"",#REF!/I1003)</f>
        <v/>
      </c>
    </row>
    <row r="1004" spans="4:11" ht="14.4">
      <c r="D1004" s="371"/>
      <c r="E1004" s="122"/>
      <c r="F1004" s="371"/>
      <c r="H1004" s="123"/>
      <c r="K1004" s="433" t="str">
        <f>IF(I1004=0%,"",#REF!/I1004)</f>
        <v/>
      </c>
    </row>
    <row r="1005" spans="4:11" ht="14.4">
      <c r="D1005" s="371"/>
      <c r="E1005" s="122"/>
      <c r="F1005" s="371"/>
      <c r="H1005" s="123"/>
      <c r="K1005" s="433" t="str">
        <f>IF(I1005=0%,"",#REF!/I1005)</f>
        <v/>
      </c>
    </row>
    <row r="1006" spans="4:11" ht="14.4">
      <c r="D1006" s="371"/>
      <c r="E1006" s="122"/>
      <c r="F1006" s="371"/>
      <c r="H1006" s="123"/>
      <c r="K1006" s="433" t="str">
        <f>IF(I1006=0%,"",#REF!/I1006)</f>
        <v/>
      </c>
    </row>
    <row r="1007" spans="4:11" ht="14.4">
      <c r="D1007" s="371"/>
      <c r="E1007" s="122"/>
      <c r="F1007" s="371"/>
      <c r="H1007" s="123"/>
      <c r="K1007" s="433" t="str">
        <f>IF(I1007=0%,"",#REF!/I1007)</f>
        <v/>
      </c>
    </row>
    <row r="1008" spans="4:11" ht="14.4">
      <c r="D1008" s="371"/>
      <c r="E1008" s="122"/>
      <c r="F1008" s="371"/>
      <c r="H1008" s="123"/>
      <c r="K1008" s="433" t="str">
        <f>IF(I1008=0%,"",#REF!/I1008)</f>
        <v/>
      </c>
    </row>
    <row r="1009" spans="4:11" ht="14.4">
      <c r="D1009" s="371"/>
      <c r="E1009" s="122"/>
      <c r="F1009" s="371"/>
      <c r="H1009" s="123"/>
      <c r="K1009" s="433" t="str">
        <f>IF(I1009=0%,"",#REF!/I1009)</f>
        <v/>
      </c>
    </row>
    <row r="1010" spans="4:11" ht="14.4">
      <c r="D1010" s="371"/>
      <c r="E1010" s="122"/>
      <c r="F1010" s="371"/>
      <c r="H1010" s="123"/>
      <c r="K1010" s="433" t="str">
        <f>IF(I1010=0%,"",#REF!/I1010)</f>
        <v/>
      </c>
    </row>
    <row r="1011" spans="4:11" ht="14.4">
      <c r="D1011" s="371"/>
      <c r="E1011" s="122"/>
      <c r="F1011" s="371"/>
      <c r="H1011" s="123"/>
      <c r="K1011" s="433" t="str">
        <f>IF(I1011=0%,"",#REF!/I1011)</f>
        <v/>
      </c>
    </row>
    <row r="1012" spans="4:11" ht="14.4">
      <c r="D1012" s="371"/>
      <c r="E1012" s="122"/>
      <c r="F1012" s="371"/>
      <c r="H1012" s="123"/>
      <c r="K1012" s="433" t="str">
        <f>IF(I1012=0%,"",#REF!/I1012)</f>
        <v/>
      </c>
    </row>
    <row r="1013" spans="4:11" ht="14.4">
      <c r="D1013" s="371"/>
      <c r="E1013" s="122"/>
      <c r="F1013" s="371"/>
      <c r="H1013" s="123"/>
      <c r="K1013" s="433" t="str">
        <f>IF(I1013=0%,"",#REF!/I1013)</f>
        <v/>
      </c>
    </row>
    <row r="1014" spans="4:11" ht="14.4">
      <c r="D1014" s="371"/>
      <c r="E1014" s="122"/>
      <c r="F1014" s="371"/>
      <c r="H1014" s="123"/>
      <c r="K1014" s="433" t="str">
        <f>IF(I1014=0%,"",#REF!/I1014)</f>
        <v/>
      </c>
    </row>
    <row r="1015" spans="4:11" ht="14.4">
      <c r="D1015" s="371"/>
      <c r="E1015" s="122"/>
      <c r="F1015" s="371"/>
      <c r="H1015" s="123"/>
      <c r="K1015" s="433" t="str">
        <f>IF(I1015=0%,"",#REF!/I1015)</f>
        <v/>
      </c>
    </row>
    <row r="1016" spans="4:11" ht="14.4">
      <c r="D1016" s="371"/>
      <c r="E1016" s="122"/>
      <c r="F1016" s="371"/>
      <c r="H1016" s="123"/>
      <c r="K1016" s="433" t="str">
        <f>IF(I1016=0%,"",#REF!/I1016)</f>
        <v/>
      </c>
    </row>
    <row r="1017" spans="4:11" ht="14.4">
      <c r="D1017" s="371"/>
      <c r="E1017" s="122"/>
      <c r="F1017" s="371"/>
      <c r="H1017" s="123"/>
      <c r="K1017" s="433" t="str">
        <f>IF(I1017=0%,"",#REF!/I1017)</f>
        <v/>
      </c>
    </row>
    <row r="1018" spans="4:11" ht="14.4">
      <c r="D1018" s="371"/>
      <c r="E1018" s="122"/>
      <c r="F1018" s="371"/>
      <c r="H1018" s="123"/>
      <c r="K1018" s="433" t="str">
        <f>IF(I1018=0%,"",#REF!/I1018)</f>
        <v/>
      </c>
    </row>
    <row r="1019" spans="4:11" ht="14.4">
      <c r="D1019" s="371"/>
      <c r="E1019" s="122"/>
      <c r="F1019" s="371"/>
      <c r="H1019" s="123"/>
      <c r="K1019" s="433" t="str">
        <f>IF(I1019=0%,"",#REF!/I1019)</f>
        <v/>
      </c>
    </row>
    <row r="1020" spans="4:11" ht="14.4">
      <c r="D1020" s="371"/>
      <c r="E1020" s="122"/>
      <c r="F1020" s="371"/>
      <c r="H1020" s="123"/>
      <c r="K1020" s="433" t="str">
        <f>IF(I1020=0%,"",#REF!/I1020)</f>
        <v/>
      </c>
    </row>
    <row r="1021" spans="4:11" ht="14.4">
      <c r="D1021" s="371"/>
      <c r="E1021" s="122"/>
      <c r="F1021" s="371"/>
      <c r="H1021" s="123"/>
      <c r="K1021" s="433" t="str">
        <f>IF(I1021=0%,"",#REF!/I1021)</f>
        <v/>
      </c>
    </row>
    <row r="1022" spans="4:11" ht="14.4">
      <c r="D1022" s="371"/>
      <c r="E1022" s="122"/>
      <c r="F1022" s="371"/>
      <c r="H1022" s="123"/>
      <c r="K1022" s="433" t="str">
        <f>IF(I1022=0%,"",#REF!/I1022)</f>
        <v/>
      </c>
    </row>
    <row r="1023" spans="4:11" ht="14.4">
      <c r="D1023" s="371"/>
      <c r="E1023" s="122"/>
      <c r="F1023" s="371"/>
      <c r="H1023" s="123"/>
      <c r="K1023" s="433" t="str">
        <f>IF(I1023=0%,"",#REF!/I1023)</f>
        <v/>
      </c>
    </row>
    <row r="1024" spans="4:11" ht="14.4">
      <c r="D1024" s="371"/>
      <c r="E1024" s="122"/>
      <c r="F1024" s="371"/>
      <c r="H1024" s="123"/>
      <c r="K1024" s="433" t="str">
        <f>IF(I1024=0%,"",#REF!/I1024)</f>
        <v/>
      </c>
    </row>
    <row r="1025" spans="4:11" ht="14.4">
      <c r="D1025" s="371"/>
      <c r="E1025" s="122"/>
      <c r="F1025" s="371"/>
      <c r="H1025" s="123"/>
      <c r="K1025" s="433" t="str">
        <f>IF(I1025=0%,"",#REF!/I1025)</f>
        <v/>
      </c>
    </row>
    <row r="1026" spans="4:11" ht="14.4">
      <c r="D1026" s="371"/>
      <c r="E1026" s="122"/>
      <c r="F1026" s="371"/>
      <c r="H1026" s="123"/>
      <c r="K1026" s="433" t="str">
        <f>IF(I1026=0%,"",#REF!/I1026)</f>
        <v/>
      </c>
    </row>
    <row r="1027" spans="4:11" ht="14.4">
      <c r="D1027" s="371"/>
      <c r="E1027" s="122"/>
      <c r="F1027" s="371"/>
      <c r="H1027" s="123"/>
      <c r="K1027" s="433" t="str">
        <f>IF(I1027=0%,"",#REF!/I1027)</f>
        <v/>
      </c>
    </row>
    <row r="1028" spans="4:11" ht="14.4">
      <c r="D1028" s="371"/>
      <c r="E1028" s="122"/>
      <c r="F1028" s="371"/>
      <c r="H1028" s="123"/>
      <c r="K1028" s="433" t="str">
        <f>IF(I1028=0%,"",#REF!/I1028)</f>
        <v/>
      </c>
    </row>
    <row r="1029" spans="4:11" ht="14.4">
      <c r="D1029" s="371"/>
      <c r="E1029" s="122"/>
      <c r="F1029" s="371"/>
      <c r="H1029" s="123"/>
      <c r="K1029" s="433" t="str">
        <f>IF(I1029=0%,"",#REF!/I1029)</f>
        <v/>
      </c>
    </row>
    <row r="1030" spans="4:11" ht="14.4">
      <c r="D1030" s="371"/>
      <c r="E1030" s="122"/>
      <c r="F1030" s="371"/>
      <c r="H1030" s="123"/>
      <c r="K1030" s="433" t="str">
        <f>IF(I1030=0%,"",#REF!/I1030)</f>
        <v/>
      </c>
    </row>
    <row r="1031" spans="4:11" ht="14.4">
      <c r="D1031" s="371"/>
      <c r="E1031" s="122"/>
      <c r="F1031" s="371"/>
      <c r="H1031" s="123"/>
      <c r="K1031" s="433" t="str">
        <f>IF(I1031=0%,"",#REF!/I1031)</f>
        <v/>
      </c>
    </row>
    <row r="1032" spans="4:11" ht="14.4">
      <c r="D1032" s="371"/>
      <c r="E1032" s="122"/>
      <c r="F1032" s="371"/>
      <c r="H1032" s="123"/>
      <c r="K1032" s="433" t="str">
        <f>IF(I1032=0%,"",#REF!/I1032)</f>
        <v/>
      </c>
    </row>
    <row r="1033" spans="4:11" ht="14.4">
      <c r="D1033" s="371"/>
      <c r="E1033" s="122"/>
      <c r="F1033" s="371"/>
      <c r="H1033" s="123"/>
      <c r="K1033" s="433" t="str">
        <f>IF(I1033=0%,"",#REF!/I1033)</f>
        <v/>
      </c>
    </row>
    <row r="1034" spans="4:11" ht="14.4">
      <c r="D1034" s="371"/>
      <c r="E1034" s="122"/>
      <c r="F1034" s="371"/>
      <c r="H1034" s="123"/>
      <c r="K1034" s="433" t="str">
        <f>IF(I1034=0%,"",#REF!/I1034)</f>
        <v/>
      </c>
    </row>
    <row r="1035" spans="4:11" ht="14.4">
      <c r="D1035" s="371"/>
      <c r="E1035" s="122"/>
      <c r="F1035" s="371"/>
      <c r="H1035" s="123"/>
      <c r="K1035" s="433" t="str">
        <f>IF(I1035=0%,"",#REF!/I1035)</f>
        <v/>
      </c>
    </row>
    <row r="1036" spans="4:11" ht="14.4">
      <c r="D1036" s="371"/>
      <c r="E1036" s="122"/>
      <c r="F1036" s="371"/>
      <c r="H1036" s="123"/>
      <c r="K1036" s="433" t="str">
        <f>IF(I1036=0%,"",#REF!/I1036)</f>
        <v/>
      </c>
    </row>
    <row r="1037" spans="4:11" ht="14.4">
      <c r="D1037" s="371"/>
      <c r="E1037" s="122"/>
      <c r="F1037" s="371"/>
      <c r="H1037" s="123"/>
      <c r="K1037" s="433" t="str">
        <f>IF(I1037=0%,"",#REF!/I1037)</f>
        <v/>
      </c>
    </row>
    <row r="1038" spans="4:11" ht="14.4">
      <c r="D1038" s="371"/>
      <c r="E1038" s="122"/>
      <c r="F1038" s="371"/>
      <c r="H1038" s="123"/>
      <c r="K1038" s="433" t="str">
        <f>IF(I1038=0%,"",#REF!/I1038)</f>
        <v/>
      </c>
    </row>
    <row r="1039" spans="4:11" ht="14.4">
      <c r="D1039" s="371"/>
      <c r="E1039" s="122"/>
      <c r="F1039" s="371"/>
      <c r="H1039" s="123"/>
      <c r="K1039" s="433" t="str">
        <f>IF(I1039=0%,"",#REF!/I1039)</f>
        <v/>
      </c>
    </row>
    <row r="1040" spans="4:11" ht="14.4">
      <c r="D1040" s="371"/>
      <c r="E1040" s="122"/>
      <c r="F1040" s="371"/>
      <c r="H1040" s="123"/>
      <c r="K1040" s="433" t="str">
        <f>IF(I1040=0%,"",#REF!/I1040)</f>
        <v/>
      </c>
    </row>
    <row r="1041" spans="4:11" ht="14.4">
      <c r="D1041" s="371"/>
      <c r="E1041" s="122"/>
      <c r="F1041" s="371"/>
      <c r="H1041" s="123"/>
      <c r="K1041" s="433" t="str">
        <f>IF(I1041=0%,"",#REF!/I1041)</f>
        <v/>
      </c>
    </row>
    <row r="1042" spans="4:11" ht="14.4">
      <c r="D1042" s="371"/>
      <c r="E1042" s="122"/>
      <c r="F1042" s="371"/>
      <c r="H1042" s="123"/>
      <c r="K1042" s="433" t="str">
        <f>IF(I1042=0%,"",#REF!/I1042)</f>
        <v/>
      </c>
    </row>
    <row r="1043" spans="4:11" ht="14.4">
      <c r="D1043" s="371"/>
      <c r="E1043" s="122"/>
      <c r="F1043" s="371"/>
      <c r="H1043" s="123"/>
      <c r="K1043" s="433" t="str">
        <f>IF(I1043=0%,"",#REF!/I1043)</f>
        <v/>
      </c>
    </row>
    <row r="1044" spans="4:11" ht="14.4">
      <c r="D1044" s="371"/>
      <c r="E1044" s="122"/>
      <c r="F1044" s="371"/>
      <c r="H1044" s="123"/>
      <c r="K1044" s="433" t="str">
        <f>IF(I1044=0%,"",#REF!/I1044)</f>
        <v/>
      </c>
    </row>
    <row r="1045" spans="4:11" ht="14.4">
      <c r="D1045" s="371"/>
      <c r="E1045" s="122"/>
      <c r="F1045" s="371"/>
      <c r="H1045" s="123"/>
      <c r="K1045" s="433" t="str">
        <f>IF(I1045=0%,"",#REF!/I1045)</f>
        <v/>
      </c>
    </row>
    <row r="1046" spans="4:11" ht="14.4">
      <c r="D1046" s="371"/>
      <c r="E1046" s="122"/>
      <c r="F1046" s="371"/>
      <c r="H1046" s="123"/>
      <c r="K1046" s="433" t="str">
        <f>IF(I1046=0%,"",#REF!/I1046)</f>
        <v/>
      </c>
    </row>
    <row r="1047" spans="4:11" ht="14.4">
      <c r="D1047" s="371"/>
      <c r="E1047" s="122"/>
      <c r="F1047" s="371"/>
      <c r="H1047" s="123"/>
      <c r="K1047" s="433" t="str">
        <f>IF(I1047=0%,"",#REF!/I1047)</f>
        <v/>
      </c>
    </row>
    <row r="1048" spans="4:11" ht="14.4">
      <c r="D1048" s="371"/>
      <c r="E1048" s="122"/>
      <c r="F1048" s="371"/>
      <c r="H1048" s="123"/>
      <c r="K1048" s="433" t="str">
        <f>IF(I1048=0%,"",#REF!/I1048)</f>
        <v/>
      </c>
    </row>
    <row r="1049" spans="4:11" ht="14.4">
      <c r="D1049" s="371"/>
      <c r="E1049" s="122"/>
      <c r="F1049" s="371"/>
      <c r="H1049" s="123"/>
      <c r="K1049" s="433" t="str">
        <f>IF(I1049=0%,"",#REF!/I1049)</f>
        <v/>
      </c>
    </row>
    <row r="1050" spans="4:11" ht="14.4">
      <c r="D1050" s="371"/>
      <c r="E1050" s="122"/>
      <c r="F1050" s="371"/>
      <c r="H1050" s="123"/>
      <c r="K1050" s="433" t="str">
        <f>IF(I1050=0%,"",#REF!/I1050)</f>
        <v/>
      </c>
    </row>
    <row r="1051" spans="4:11" ht="14.4">
      <c r="D1051" s="371"/>
      <c r="E1051" s="122"/>
      <c r="F1051" s="371"/>
      <c r="H1051" s="123"/>
      <c r="K1051" s="433" t="str">
        <f>IF(I1051=0%,"",#REF!/I1051)</f>
        <v/>
      </c>
    </row>
    <row r="1052" spans="4:11" ht="14.4">
      <c r="D1052" s="371"/>
      <c r="E1052" s="122"/>
      <c r="F1052" s="371"/>
      <c r="H1052" s="123"/>
      <c r="K1052" s="433" t="str">
        <f>IF(I1052=0%,"",#REF!/I1052)</f>
        <v/>
      </c>
    </row>
    <row r="1053" spans="4:11" ht="14.4">
      <c r="D1053" s="371"/>
      <c r="E1053" s="122"/>
      <c r="F1053" s="371"/>
      <c r="H1053" s="123"/>
      <c r="K1053" s="433" t="str">
        <f>IF(I1053=0%,"",#REF!/I1053)</f>
        <v/>
      </c>
    </row>
    <row r="1054" spans="4:11" ht="14.4">
      <c r="D1054" s="371"/>
      <c r="E1054" s="122"/>
      <c r="F1054" s="371"/>
      <c r="H1054" s="123"/>
      <c r="K1054" s="433" t="str">
        <f>IF(I1054=0%,"",#REF!/I1054)</f>
        <v/>
      </c>
    </row>
    <row r="1055" spans="4:11" ht="14.4">
      <c r="D1055" s="371"/>
      <c r="E1055" s="122"/>
      <c r="F1055" s="371"/>
      <c r="H1055" s="123"/>
      <c r="K1055" s="433" t="str">
        <f>IF(I1055=0%,"",#REF!/I1055)</f>
        <v/>
      </c>
    </row>
    <row r="1056" spans="4:11" ht="14.4">
      <c r="D1056" s="371"/>
      <c r="E1056" s="122"/>
      <c r="F1056" s="371"/>
      <c r="H1056" s="123"/>
      <c r="K1056" s="433" t="str">
        <f>IF(I1056=0%,"",#REF!/I1056)</f>
        <v/>
      </c>
    </row>
    <row r="1057" spans="4:11" ht="14.4">
      <c r="D1057" s="371"/>
      <c r="E1057" s="122"/>
      <c r="F1057" s="371"/>
      <c r="H1057" s="123"/>
      <c r="K1057" s="433" t="str">
        <f>IF(I1057=0%,"",#REF!/I1057)</f>
        <v/>
      </c>
    </row>
    <row r="1058" spans="4:11" ht="14.4">
      <c r="D1058" s="371"/>
      <c r="E1058" s="122"/>
      <c r="F1058" s="371"/>
      <c r="H1058" s="123"/>
      <c r="K1058" s="433" t="str">
        <f>IF(I1058=0%,"",#REF!/I1058)</f>
        <v/>
      </c>
    </row>
    <row r="1059" spans="4:11" ht="14.4">
      <c r="D1059" s="371"/>
      <c r="E1059" s="122"/>
      <c r="F1059" s="371"/>
      <c r="H1059" s="123"/>
      <c r="K1059" s="433" t="str">
        <f>IF(I1059=0%,"",#REF!/I1059)</f>
        <v/>
      </c>
    </row>
    <row r="1060" spans="4:11" ht="14.4">
      <c r="D1060" s="371"/>
      <c r="E1060" s="122"/>
      <c r="F1060" s="371"/>
      <c r="H1060" s="123"/>
      <c r="K1060" s="433" t="str">
        <f>IF(I1060=0%,"",#REF!/I1060)</f>
        <v/>
      </c>
    </row>
    <row r="1061" spans="4:11" ht="14.4">
      <c r="D1061" s="371"/>
      <c r="E1061" s="122"/>
      <c r="F1061" s="371"/>
      <c r="H1061" s="123"/>
      <c r="K1061" s="433" t="str">
        <f>IF(I1061=0%,"",#REF!/I1061)</f>
        <v/>
      </c>
    </row>
    <row r="1062" spans="4:11" ht="14.4">
      <c r="D1062" s="371"/>
      <c r="E1062" s="122"/>
      <c r="F1062" s="371"/>
      <c r="H1062" s="123"/>
      <c r="K1062" s="433" t="str">
        <f>IF(I1062=0%,"",#REF!/I1062)</f>
        <v/>
      </c>
    </row>
    <row r="1063" spans="4:11" ht="14.4">
      <c r="D1063" s="371"/>
      <c r="E1063" s="122"/>
      <c r="F1063" s="371"/>
      <c r="H1063" s="123"/>
      <c r="K1063" s="433" t="str">
        <f>IF(I1063=0%,"",#REF!/I1063)</f>
        <v/>
      </c>
    </row>
    <row r="1064" spans="4:11" ht="14.4">
      <c r="D1064" s="371"/>
      <c r="E1064" s="122"/>
      <c r="F1064" s="371"/>
      <c r="H1064" s="123"/>
      <c r="K1064" s="433" t="str">
        <f>IF(I1064=0%,"",#REF!/I1064)</f>
        <v/>
      </c>
    </row>
    <row r="1065" spans="4:11" ht="14.4">
      <c r="D1065" s="371"/>
      <c r="E1065" s="122"/>
      <c r="F1065" s="371"/>
      <c r="H1065" s="123"/>
      <c r="K1065" s="433" t="str">
        <f>IF(I1065=0%,"",#REF!/I1065)</f>
        <v/>
      </c>
    </row>
    <row r="1066" spans="4:11" ht="14.4">
      <c r="D1066" s="371"/>
      <c r="E1066" s="122"/>
      <c r="F1066" s="371"/>
      <c r="H1066" s="123"/>
      <c r="K1066" s="433" t="str">
        <f>IF(I1066=0%,"",#REF!/I1066)</f>
        <v/>
      </c>
    </row>
    <row r="1067" spans="4:11" ht="14.4">
      <c r="D1067" s="371"/>
      <c r="E1067" s="122"/>
      <c r="F1067" s="371"/>
      <c r="H1067" s="123"/>
      <c r="K1067" s="433" t="str">
        <f>IF(I1067=0%,"",#REF!/I1067)</f>
        <v/>
      </c>
    </row>
    <row r="1068" spans="4:11" ht="14.4">
      <c r="D1068" s="371"/>
      <c r="E1068" s="122"/>
      <c r="F1068" s="371"/>
      <c r="H1068" s="123"/>
      <c r="K1068" s="433" t="str">
        <f>IF(I1068=0%,"",#REF!/I1068)</f>
        <v/>
      </c>
    </row>
    <row r="1069" spans="4:11" ht="14.4">
      <c r="D1069" s="371"/>
      <c r="E1069" s="122"/>
      <c r="F1069" s="371"/>
      <c r="H1069" s="123"/>
      <c r="K1069" s="433" t="str">
        <f>IF(I1069=0%,"",#REF!/I1069)</f>
        <v/>
      </c>
    </row>
    <row r="1070" spans="4:11" ht="14.4">
      <c r="D1070" s="371"/>
      <c r="E1070" s="122"/>
      <c r="F1070" s="371"/>
      <c r="H1070" s="123"/>
      <c r="K1070" s="433" t="str">
        <f>IF(I1070=0%,"",#REF!/I1070)</f>
        <v/>
      </c>
    </row>
    <row r="1071" spans="4:11" ht="14.4">
      <c r="D1071" s="371"/>
      <c r="E1071" s="122"/>
      <c r="F1071" s="371"/>
      <c r="H1071" s="123"/>
      <c r="K1071" s="433" t="str">
        <f>IF(I1071=0%,"",#REF!/I1071)</f>
        <v/>
      </c>
    </row>
    <row r="1072" spans="4:11" ht="14.4">
      <c r="D1072" s="371"/>
      <c r="E1072" s="122"/>
      <c r="F1072" s="371"/>
      <c r="H1072" s="123"/>
      <c r="K1072" s="433" t="str">
        <f>IF(I1072=0%,"",#REF!/I1072)</f>
        <v/>
      </c>
    </row>
    <row r="1073" spans="4:11" ht="14.4">
      <c r="D1073" s="371"/>
      <c r="E1073" s="122"/>
      <c r="F1073" s="371"/>
      <c r="H1073" s="123"/>
      <c r="K1073" s="433" t="str">
        <f>IF(I1073=0%,"",#REF!/I1073)</f>
        <v/>
      </c>
    </row>
    <row r="1074" spans="4:11" ht="14.4">
      <c r="D1074" s="371"/>
      <c r="E1074" s="122"/>
      <c r="F1074" s="371"/>
      <c r="H1074" s="123"/>
      <c r="K1074" s="433" t="str">
        <f>IF(I1074=0%,"",#REF!/I1074)</f>
        <v/>
      </c>
    </row>
    <row r="1075" spans="4:11" ht="14.4">
      <c r="D1075" s="371"/>
      <c r="E1075" s="122"/>
      <c r="F1075" s="371"/>
      <c r="H1075" s="123"/>
      <c r="K1075" s="433" t="str">
        <f>IF(I1075=0%,"",#REF!/I1075)</f>
        <v/>
      </c>
    </row>
    <row r="1076" spans="4:11" ht="14.4">
      <c r="D1076" s="371"/>
      <c r="E1076" s="122"/>
      <c r="F1076" s="371"/>
      <c r="H1076" s="123"/>
      <c r="K1076" s="433" t="str">
        <f>IF(I1076=0%,"",#REF!/I1076)</f>
        <v/>
      </c>
    </row>
    <row r="1077" spans="4:11" ht="14.4">
      <c r="D1077" s="371"/>
      <c r="E1077" s="122"/>
      <c r="F1077" s="371"/>
      <c r="H1077" s="123"/>
      <c r="K1077" s="433" t="str">
        <f>IF(I1077=0%,"",#REF!/I1077)</f>
        <v/>
      </c>
    </row>
    <row r="1078" spans="4:11" ht="14.4">
      <c r="D1078" s="371"/>
      <c r="E1078" s="122"/>
      <c r="F1078" s="371"/>
      <c r="H1078" s="123"/>
      <c r="K1078" s="433" t="str">
        <f>IF(I1078=0%,"",#REF!/I1078)</f>
        <v/>
      </c>
    </row>
    <row r="1079" spans="4:11" ht="14.4">
      <c r="D1079" s="371"/>
      <c r="E1079" s="122"/>
      <c r="F1079" s="371"/>
      <c r="H1079" s="123"/>
      <c r="K1079" s="433" t="str">
        <f>IF(I1079=0%,"",#REF!/I1079)</f>
        <v/>
      </c>
    </row>
    <row r="1080" spans="4:11" ht="14.4">
      <c r="D1080" s="371"/>
      <c r="E1080" s="122"/>
      <c r="F1080" s="371"/>
      <c r="H1080" s="123"/>
      <c r="K1080" s="433" t="str">
        <f>IF(I1080=0%,"",#REF!/I1080)</f>
        <v/>
      </c>
    </row>
    <row r="1081" spans="4:11" ht="14.4">
      <c r="D1081" s="371"/>
      <c r="E1081" s="122"/>
      <c r="F1081" s="371"/>
      <c r="H1081" s="123"/>
      <c r="K1081" s="433" t="str">
        <f>IF(I1081=0%,"",#REF!/I1081)</f>
        <v/>
      </c>
    </row>
    <row r="1082" spans="4:11" ht="14.4">
      <c r="D1082" s="371"/>
      <c r="E1082" s="122"/>
      <c r="F1082" s="371"/>
      <c r="H1082" s="123"/>
      <c r="K1082" s="433" t="str">
        <f>IF(I1082=0%,"",#REF!/I1082)</f>
        <v/>
      </c>
    </row>
    <row r="1083" spans="4:11" ht="14.4">
      <c r="D1083" s="371"/>
      <c r="E1083" s="122"/>
      <c r="F1083" s="371"/>
      <c r="H1083" s="123"/>
      <c r="K1083" s="433" t="str">
        <f>IF(I1083=0%,"",#REF!/I1083)</f>
        <v/>
      </c>
    </row>
    <row r="1084" spans="4:11" ht="14.4">
      <c r="D1084" s="371"/>
      <c r="E1084" s="122"/>
      <c r="F1084" s="371"/>
      <c r="H1084" s="123"/>
      <c r="K1084" s="433" t="str">
        <f>IF(I1084=0%,"",#REF!/I1084)</f>
        <v/>
      </c>
    </row>
    <row r="1085" spans="4:11" ht="14.4">
      <c r="D1085" s="371"/>
      <c r="E1085" s="122"/>
      <c r="F1085" s="371"/>
      <c r="H1085" s="123"/>
      <c r="K1085" s="433" t="str">
        <f>IF(I1085=0%,"",#REF!/I1085)</f>
        <v/>
      </c>
    </row>
    <row r="1086" spans="4:11" ht="14.4">
      <c r="D1086" s="371"/>
      <c r="E1086" s="122"/>
      <c r="F1086" s="371"/>
      <c r="H1086" s="123"/>
      <c r="K1086" s="433" t="str">
        <f>IF(I1086=0%,"",#REF!/I1086)</f>
        <v/>
      </c>
    </row>
    <row r="1087" spans="4:11" ht="14.4">
      <c r="D1087" s="371"/>
      <c r="E1087" s="122"/>
      <c r="F1087" s="371"/>
      <c r="H1087" s="123"/>
      <c r="K1087" s="433" t="str">
        <f>IF(I1087=0%,"",#REF!/I1087)</f>
        <v/>
      </c>
    </row>
    <row r="1088" spans="4:11" ht="14.4">
      <c r="D1088" s="371"/>
      <c r="E1088" s="122"/>
      <c r="F1088" s="371"/>
      <c r="H1088" s="123"/>
      <c r="K1088" s="433" t="str">
        <f>IF(I1088=0%,"",#REF!/I1088)</f>
        <v/>
      </c>
    </row>
    <row r="1089" spans="4:11" ht="14.4">
      <c r="D1089" s="371"/>
      <c r="E1089" s="122"/>
      <c r="F1089" s="371"/>
      <c r="H1089" s="123"/>
      <c r="K1089" s="433" t="str">
        <f>IF(I1089=0%,"",#REF!/I1089)</f>
        <v/>
      </c>
    </row>
    <row r="1090" spans="4:11" ht="14.4">
      <c r="D1090" s="371"/>
      <c r="E1090" s="122"/>
      <c r="F1090" s="371"/>
      <c r="H1090" s="123"/>
      <c r="K1090" s="433" t="str">
        <f>IF(I1090=0%,"",#REF!/I1090)</f>
        <v/>
      </c>
    </row>
    <row r="1091" spans="4:11" ht="14.4">
      <c r="D1091" s="371"/>
      <c r="E1091" s="122"/>
      <c r="F1091" s="371"/>
      <c r="H1091" s="123"/>
      <c r="K1091" s="433" t="str">
        <f>IF(I1091=0%,"",#REF!/I1091)</f>
        <v/>
      </c>
    </row>
    <row r="1092" spans="4:11" ht="14.4">
      <c r="D1092" s="371"/>
      <c r="E1092" s="122"/>
      <c r="F1092" s="371"/>
      <c r="H1092" s="123"/>
      <c r="K1092" s="433" t="str">
        <f>IF(I1092=0%,"",#REF!/I1092)</f>
        <v/>
      </c>
    </row>
    <row r="1093" spans="4:11" ht="14.4">
      <c r="D1093" s="371"/>
      <c r="E1093" s="122"/>
      <c r="F1093" s="371"/>
      <c r="H1093" s="123"/>
      <c r="K1093" s="433" t="str">
        <f>IF(I1093=0%,"",#REF!/I1093)</f>
        <v/>
      </c>
    </row>
    <row r="1094" spans="4:11" ht="14.4">
      <c r="D1094" s="371"/>
      <c r="E1094" s="122"/>
      <c r="F1094" s="371"/>
      <c r="H1094" s="123"/>
      <c r="K1094" s="433" t="str">
        <f>IF(I1094=0%,"",#REF!/I1094)</f>
        <v/>
      </c>
    </row>
    <row r="1095" spans="4:11" ht="14.4">
      <c r="D1095" s="371"/>
      <c r="E1095" s="122"/>
      <c r="F1095" s="371"/>
      <c r="H1095" s="123"/>
      <c r="K1095" s="433" t="str">
        <f>IF(I1095=0%,"",#REF!/I1095)</f>
        <v/>
      </c>
    </row>
    <row r="1096" spans="4:11" ht="14.4">
      <c r="D1096" s="371"/>
      <c r="E1096" s="122"/>
      <c r="F1096" s="371"/>
      <c r="H1096" s="123"/>
      <c r="K1096" s="433" t="str">
        <f>IF(I1096=0%,"",#REF!/I1096)</f>
        <v/>
      </c>
    </row>
    <row r="1097" spans="4:11" ht="14.4">
      <c r="D1097" s="371"/>
      <c r="E1097" s="122"/>
      <c r="F1097" s="371"/>
      <c r="H1097" s="123"/>
      <c r="K1097" s="433" t="str">
        <f>IF(I1097=0%,"",#REF!/I1097)</f>
        <v/>
      </c>
    </row>
    <row r="1098" spans="4:11" ht="14.4">
      <c r="D1098" s="371"/>
      <c r="E1098" s="122"/>
      <c r="F1098" s="371"/>
      <c r="H1098" s="123"/>
      <c r="K1098" s="433" t="str">
        <f>IF(I1098=0%,"",#REF!/I1098)</f>
        <v/>
      </c>
    </row>
    <row r="1099" spans="4:11" ht="14.4">
      <c r="D1099" s="371"/>
      <c r="E1099" s="122"/>
      <c r="F1099" s="371"/>
      <c r="H1099" s="123"/>
      <c r="K1099" s="433" t="str">
        <f>IF(I1099=0%,"",#REF!/I1099)</f>
        <v/>
      </c>
    </row>
    <row r="1100" spans="4:11" ht="14.4">
      <c r="D1100" s="371"/>
      <c r="E1100" s="122"/>
      <c r="F1100" s="371"/>
      <c r="H1100" s="123"/>
      <c r="K1100" s="433" t="str">
        <f>IF(I1100=0%,"",#REF!/I1100)</f>
        <v/>
      </c>
    </row>
    <row r="1101" spans="4:11" ht="14.4">
      <c r="D1101" s="371"/>
      <c r="E1101" s="122"/>
      <c r="F1101" s="371"/>
      <c r="H1101" s="123"/>
      <c r="K1101" s="433" t="str">
        <f>IF(I1101=0%,"",#REF!/I1101)</f>
        <v/>
      </c>
    </row>
    <row r="1102" spans="4:11" ht="14.4">
      <c r="D1102" s="371"/>
      <c r="E1102" s="122"/>
      <c r="F1102" s="371"/>
      <c r="H1102" s="123"/>
      <c r="K1102" s="433" t="str">
        <f>IF(I1102=0%,"",#REF!/I1102)</f>
        <v/>
      </c>
    </row>
    <row r="1103" spans="4:11" ht="14.4">
      <c r="D1103" s="371"/>
      <c r="E1103" s="122"/>
      <c r="F1103" s="371"/>
      <c r="H1103" s="123"/>
      <c r="K1103" s="433" t="str">
        <f>IF(I1103=0%,"",#REF!/I1103)</f>
        <v/>
      </c>
    </row>
    <row r="1104" spans="4:11" ht="14.4">
      <c r="D1104" s="371"/>
      <c r="E1104" s="122"/>
      <c r="F1104" s="371"/>
      <c r="H1104" s="123"/>
      <c r="K1104" s="433" t="str">
        <f>IF(I1104=0%,"",#REF!/I1104)</f>
        <v/>
      </c>
    </row>
    <row r="1105" spans="4:11" ht="14.4">
      <c r="D1105" s="371"/>
      <c r="E1105" s="122"/>
      <c r="F1105" s="371"/>
      <c r="H1105" s="123"/>
      <c r="K1105" s="433" t="str">
        <f>IF(I1105=0%,"",#REF!/I1105)</f>
        <v/>
      </c>
    </row>
    <row r="1106" spans="4:11" ht="14.4">
      <c r="D1106" s="371"/>
      <c r="E1106" s="122"/>
      <c r="F1106" s="371"/>
      <c r="H1106" s="123"/>
      <c r="K1106" s="433" t="str">
        <f>IF(I1106=0%,"",#REF!/I1106)</f>
        <v/>
      </c>
    </row>
    <row r="1107" spans="4:11" ht="14.4">
      <c r="D1107" s="371"/>
      <c r="E1107" s="122"/>
      <c r="F1107" s="371"/>
      <c r="H1107" s="123"/>
      <c r="K1107" s="433" t="str">
        <f>IF(I1107=0%,"",#REF!/I1107)</f>
        <v/>
      </c>
    </row>
    <row r="1108" spans="4:11" ht="14.4">
      <c r="D1108" s="371"/>
      <c r="E1108" s="122"/>
      <c r="F1108" s="371"/>
      <c r="H1108" s="123"/>
      <c r="K1108" s="433" t="str">
        <f>IF(I1108=0%,"",#REF!/I1108)</f>
        <v/>
      </c>
    </row>
    <row r="1109" spans="4:11" ht="14.4">
      <c r="D1109" s="371"/>
      <c r="E1109" s="122"/>
      <c r="F1109" s="371"/>
      <c r="H1109" s="123"/>
      <c r="K1109" s="433" t="str">
        <f>IF(I1109=0%,"",#REF!/I1109)</f>
        <v/>
      </c>
    </row>
    <row r="1110" spans="4:11" ht="14.4">
      <c r="D1110" s="371"/>
      <c r="E1110" s="122"/>
      <c r="F1110" s="371"/>
      <c r="H1110" s="123"/>
      <c r="K1110" s="433" t="str">
        <f>IF(I1110=0%,"",#REF!/I1110)</f>
        <v/>
      </c>
    </row>
    <row r="1111" spans="4:11" ht="14.4">
      <c r="D1111" s="371"/>
      <c r="E1111" s="122"/>
      <c r="F1111" s="371"/>
      <c r="H1111" s="123"/>
      <c r="K1111" s="433" t="str">
        <f>IF(I1111=0%,"",#REF!/I1111)</f>
        <v/>
      </c>
    </row>
    <row r="1112" spans="4:11" ht="14.4">
      <c r="D1112" s="371"/>
      <c r="E1112" s="122"/>
      <c r="F1112" s="371"/>
      <c r="H1112" s="123"/>
      <c r="K1112" s="433" t="str">
        <f>IF(I1112=0%,"",#REF!/I1112)</f>
        <v/>
      </c>
    </row>
    <row r="1113" spans="4:11" ht="14.4">
      <c r="D1113" s="371"/>
      <c r="E1113" s="122"/>
      <c r="F1113" s="371"/>
      <c r="H1113" s="123"/>
      <c r="K1113" s="433" t="str">
        <f>IF(I1113=0%,"",#REF!/I1113)</f>
        <v/>
      </c>
    </row>
    <row r="1114" spans="4:11" ht="14.4">
      <c r="D1114" s="371"/>
      <c r="E1114" s="122"/>
      <c r="F1114" s="371"/>
      <c r="H1114" s="123"/>
      <c r="K1114" s="433" t="str">
        <f>IF(I1114=0%,"",#REF!/I1114)</f>
        <v/>
      </c>
    </row>
    <row r="1115" spans="4:11" ht="14.4">
      <c r="D1115" s="371"/>
      <c r="E1115" s="122"/>
      <c r="F1115" s="371"/>
      <c r="H1115" s="123"/>
      <c r="K1115" s="433" t="str">
        <f>IF(I1115=0%,"",#REF!/I1115)</f>
        <v/>
      </c>
    </row>
    <row r="1116" spans="4:11" ht="14.4">
      <c r="D1116" s="371"/>
      <c r="E1116" s="122"/>
      <c r="F1116" s="371"/>
      <c r="H1116" s="123"/>
      <c r="K1116" s="433" t="str">
        <f>IF(I1116=0%,"",#REF!/I1116)</f>
        <v/>
      </c>
    </row>
    <row r="1117" spans="4:11" ht="14.4">
      <c r="D1117" s="371"/>
      <c r="E1117" s="122"/>
      <c r="F1117" s="371"/>
      <c r="H1117" s="123"/>
      <c r="K1117" s="433" t="str">
        <f>IF(I1117=0%,"",#REF!/I1117)</f>
        <v/>
      </c>
    </row>
    <row r="1118" spans="4:11" ht="14.4">
      <c r="D1118" s="371"/>
      <c r="E1118" s="122"/>
      <c r="F1118" s="371"/>
      <c r="H1118" s="123"/>
      <c r="K1118" s="433" t="str">
        <f>IF(I1118=0%,"",#REF!/I1118)</f>
        <v/>
      </c>
    </row>
    <row r="1119" spans="4:11" ht="14.4">
      <c r="D1119" s="371"/>
      <c r="E1119" s="122"/>
      <c r="F1119" s="371"/>
      <c r="H1119" s="123"/>
      <c r="K1119" s="433" t="str">
        <f>IF(I1119=0%,"",#REF!/I1119)</f>
        <v/>
      </c>
    </row>
    <row r="1120" spans="4:11" ht="14.4">
      <c r="D1120" s="371"/>
      <c r="E1120" s="122"/>
      <c r="F1120" s="371"/>
      <c r="H1120" s="123"/>
      <c r="K1120" s="433" t="str">
        <f>IF(I1120=0%,"",#REF!/I1120)</f>
        <v/>
      </c>
    </row>
    <row r="1121" spans="4:11" ht="14.4">
      <c r="D1121" s="371"/>
      <c r="E1121" s="122"/>
      <c r="F1121" s="371"/>
      <c r="H1121" s="123"/>
      <c r="K1121" s="433" t="str">
        <f>IF(I1121=0%,"",#REF!/I1121)</f>
        <v/>
      </c>
    </row>
    <row r="1122" spans="4:11" ht="14.4">
      <c r="D1122" s="371"/>
      <c r="E1122" s="122"/>
      <c r="F1122" s="371"/>
      <c r="H1122" s="123"/>
      <c r="K1122" s="433" t="str">
        <f>IF(I1122=0%,"",#REF!/I1122)</f>
        <v/>
      </c>
    </row>
    <row r="1123" spans="4:11" ht="14.4">
      <c r="D1123" s="371"/>
      <c r="E1123" s="122"/>
      <c r="F1123" s="371"/>
      <c r="H1123" s="123"/>
      <c r="K1123" s="433" t="str">
        <f>IF(I1123=0%,"",#REF!/I1123)</f>
        <v/>
      </c>
    </row>
    <row r="1124" spans="4:11" ht="14.4">
      <c r="D1124" s="371"/>
      <c r="E1124" s="122"/>
      <c r="F1124" s="371"/>
      <c r="H1124" s="123"/>
      <c r="K1124" s="433" t="str">
        <f>IF(I1124=0%,"",#REF!/I1124)</f>
        <v/>
      </c>
    </row>
    <row r="1125" spans="4:11" ht="14.4">
      <c r="D1125" s="371"/>
      <c r="E1125" s="122"/>
      <c r="F1125" s="371"/>
      <c r="H1125" s="123"/>
      <c r="K1125" s="433" t="str">
        <f>IF(I1125=0%,"",#REF!/I1125)</f>
        <v/>
      </c>
    </row>
    <row r="1126" spans="4:11" ht="14.4">
      <c r="D1126" s="371"/>
      <c r="E1126" s="122"/>
      <c r="F1126" s="371"/>
      <c r="H1126" s="123"/>
      <c r="K1126" s="433" t="str">
        <f>IF(I1126=0%,"",#REF!/I1126)</f>
        <v/>
      </c>
    </row>
    <row r="1127" spans="4:11" ht="14.4">
      <c r="D1127" s="371"/>
      <c r="E1127" s="122"/>
      <c r="F1127" s="371"/>
      <c r="H1127" s="123"/>
      <c r="K1127" s="433" t="str">
        <f>IF(I1127=0%,"",#REF!/I1127)</f>
        <v/>
      </c>
    </row>
    <row r="1128" spans="4:11" ht="14.4">
      <c r="D1128" s="371"/>
      <c r="E1128" s="122"/>
      <c r="F1128" s="371"/>
      <c r="H1128" s="123"/>
      <c r="K1128" s="433" t="str">
        <f>IF(I1128=0%,"",#REF!/I1128)</f>
        <v/>
      </c>
    </row>
    <row r="1129" spans="4:11" ht="14.4">
      <c r="D1129" s="371"/>
      <c r="E1129" s="122"/>
      <c r="F1129" s="371"/>
      <c r="H1129" s="123"/>
      <c r="K1129" s="433" t="str">
        <f>IF(I1129=0%,"",#REF!/I1129)</f>
        <v/>
      </c>
    </row>
    <row r="1130" spans="4:11" ht="14.4">
      <c r="D1130" s="371"/>
      <c r="E1130" s="122"/>
      <c r="F1130" s="371"/>
      <c r="H1130" s="123"/>
      <c r="K1130" s="433" t="str">
        <f>IF(I1130=0%,"",#REF!/I1130)</f>
        <v/>
      </c>
    </row>
    <row r="1131" spans="4:11" ht="14.4">
      <c r="D1131" s="371"/>
      <c r="E1131" s="122"/>
      <c r="F1131" s="371"/>
      <c r="H1131" s="123"/>
      <c r="K1131" s="433" t="str">
        <f>IF(I1131=0%,"",#REF!/I1131)</f>
        <v/>
      </c>
    </row>
    <row r="1132" spans="4:11" ht="14.4">
      <c r="D1132" s="371"/>
      <c r="E1132" s="122"/>
      <c r="F1132" s="371"/>
      <c r="H1132" s="123"/>
      <c r="K1132" s="433" t="str">
        <f>IF(I1132=0%,"",#REF!/I1132)</f>
        <v/>
      </c>
    </row>
    <row r="1133" spans="4:11" ht="14.4">
      <c r="D1133" s="371"/>
      <c r="E1133" s="122"/>
      <c r="F1133" s="371"/>
      <c r="H1133" s="123"/>
      <c r="K1133" s="433" t="str">
        <f>IF(I1133=0%,"",#REF!/I1133)</f>
        <v/>
      </c>
    </row>
    <row r="1134" spans="4:11" ht="14.4">
      <c r="D1134" s="371"/>
      <c r="E1134" s="122"/>
      <c r="F1134" s="371"/>
      <c r="H1134" s="123"/>
      <c r="K1134" s="433" t="str">
        <f>IF(I1134=0%,"",#REF!/I1134)</f>
        <v/>
      </c>
    </row>
    <row r="1135" spans="4:11" ht="14.4">
      <c r="D1135" s="371"/>
      <c r="E1135" s="122"/>
      <c r="F1135" s="371"/>
      <c r="H1135" s="123"/>
      <c r="K1135" s="433" t="str">
        <f>IF(I1135=0%,"",#REF!/I1135)</f>
        <v/>
      </c>
    </row>
    <row r="1136" spans="4:11" ht="14.4">
      <c r="D1136" s="371"/>
      <c r="E1136" s="122"/>
      <c r="F1136" s="371"/>
      <c r="H1136" s="123"/>
      <c r="K1136" s="433" t="str">
        <f>IF(I1136=0%,"",#REF!/I1136)</f>
        <v/>
      </c>
    </row>
    <row r="1137" spans="4:11" ht="14.4">
      <c r="D1137" s="371"/>
      <c r="E1137" s="122"/>
      <c r="F1137" s="371"/>
      <c r="H1137" s="123"/>
      <c r="K1137" s="433" t="str">
        <f>IF(I1137=0%,"",#REF!/I1137)</f>
        <v/>
      </c>
    </row>
    <row r="1138" spans="4:11" ht="14.4">
      <c r="D1138" s="371"/>
      <c r="E1138" s="122"/>
      <c r="F1138" s="371"/>
      <c r="H1138" s="123"/>
      <c r="K1138" s="433" t="str">
        <f>IF(I1138=0%,"",#REF!/I1138)</f>
        <v/>
      </c>
    </row>
    <row r="1139" spans="4:11" ht="14.4">
      <c r="D1139" s="371"/>
      <c r="E1139" s="122"/>
      <c r="F1139" s="371"/>
      <c r="H1139" s="123"/>
      <c r="K1139" s="433" t="str">
        <f>IF(I1139=0%,"",#REF!/I1139)</f>
        <v/>
      </c>
    </row>
    <row r="1140" spans="4:11" ht="14.4">
      <c r="D1140" s="371"/>
      <c r="E1140" s="122"/>
      <c r="F1140" s="371"/>
      <c r="H1140" s="123"/>
      <c r="K1140" s="433" t="str">
        <f>IF(I1140=0%,"",#REF!/I1140)</f>
        <v/>
      </c>
    </row>
    <row r="1141" spans="4:11" ht="14.4">
      <c r="D1141" s="371"/>
      <c r="E1141" s="122"/>
      <c r="F1141" s="371"/>
      <c r="H1141" s="123"/>
      <c r="K1141" s="433" t="str">
        <f>IF(I1141=0%,"",#REF!/I1141)</f>
        <v/>
      </c>
    </row>
    <row r="1142" spans="4:11" ht="14.4">
      <c r="D1142" s="371"/>
      <c r="E1142" s="122"/>
      <c r="F1142" s="371"/>
      <c r="H1142" s="123"/>
      <c r="K1142" s="433" t="str">
        <f>IF(I1142=0%,"",#REF!/I1142)</f>
        <v/>
      </c>
    </row>
    <row r="1143" spans="4:11" ht="14.4">
      <c r="D1143" s="371"/>
      <c r="E1143" s="122"/>
      <c r="F1143" s="371"/>
      <c r="H1143" s="123"/>
      <c r="K1143" s="433" t="str">
        <f>IF(I1143=0%,"",#REF!/I1143)</f>
        <v/>
      </c>
    </row>
    <row r="1144" spans="4:11" ht="14.4">
      <c r="D1144" s="371"/>
      <c r="E1144" s="122"/>
      <c r="F1144" s="371"/>
      <c r="H1144" s="123"/>
      <c r="K1144" s="433" t="str">
        <f>IF(I1144=0%,"",#REF!/I1144)</f>
        <v/>
      </c>
    </row>
    <row r="1145" spans="4:11" ht="14.4">
      <c r="D1145" s="371"/>
      <c r="E1145" s="122"/>
      <c r="F1145" s="371"/>
      <c r="H1145" s="123"/>
      <c r="K1145" s="433" t="str">
        <f>IF(I1145=0%,"",#REF!/I1145)</f>
        <v/>
      </c>
    </row>
    <row r="1146" spans="4:11" ht="14.4">
      <c r="D1146" s="371"/>
      <c r="E1146" s="122"/>
      <c r="F1146" s="371"/>
      <c r="H1146" s="123"/>
      <c r="K1146" s="433" t="str">
        <f>IF(I1146=0%,"",#REF!/I1146)</f>
        <v/>
      </c>
    </row>
    <row r="1147" spans="4:11" ht="14.4">
      <c r="D1147" s="371"/>
      <c r="E1147" s="122"/>
      <c r="F1147" s="371"/>
      <c r="H1147" s="123"/>
      <c r="K1147" s="433" t="str">
        <f>IF(I1147=0%,"",#REF!/I1147)</f>
        <v/>
      </c>
    </row>
    <row r="1148" spans="4:11" ht="14.4">
      <c r="D1148" s="371"/>
      <c r="E1148" s="122"/>
      <c r="F1148" s="371"/>
      <c r="H1148" s="123"/>
      <c r="K1148" s="433" t="str">
        <f>IF(I1148=0%,"",#REF!/I1148)</f>
        <v/>
      </c>
    </row>
    <row r="1149" spans="4:11" ht="14.4">
      <c r="D1149" s="371"/>
      <c r="E1149" s="122"/>
      <c r="F1149" s="371"/>
      <c r="H1149" s="123"/>
      <c r="K1149" s="433" t="str">
        <f>IF(I1149=0%,"",#REF!/I1149)</f>
        <v/>
      </c>
    </row>
    <row r="1150" spans="4:11" ht="14.4">
      <c r="D1150" s="371"/>
      <c r="E1150" s="122"/>
      <c r="F1150" s="371"/>
      <c r="H1150" s="123"/>
      <c r="K1150" s="433" t="str">
        <f>IF(I1150=0%,"",#REF!/I1150)</f>
        <v/>
      </c>
    </row>
    <row r="1151" spans="4:11" ht="14.4">
      <c r="D1151" s="371"/>
      <c r="E1151" s="122"/>
      <c r="F1151" s="371"/>
      <c r="H1151" s="123"/>
      <c r="K1151" s="433" t="str">
        <f>IF(I1151=0%,"",#REF!/I1151)</f>
        <v/>
      </c>
    </row>
    <row r="1152" spans="4:11" ht="14.4">
      <c r="D1152" s="371"/>
      <c r="E1152" s="122"/>
      <c r="F1152" s="371"/>
      <c r="H1152" s="123"/>
      <c r="K1152" s="433" t="str">
        <f>IF(I1152=0%,"",#REF!/I1152)</f>
        <v/>
      </c>
    </row>
    <row r="1153" spans="4:11" ht="14.4">
      <c r="D1153" s="371"/>
      <c r="E1153" s="122"/>
      <c r="F1153" s="371"/>
      <c r="H1153" s="123"/>
      <c r="K1153" s="433" t="str">
        <f>IF(I1153=0%,"",#REF!/I1153)</f>
        <v/>
      </c>
    </row>
    <row r="1154" spans="4:11" ht="14.4">
      <c r="D1154" s="371"/>
      <c r="E1154" s="122"/>
      <c r="F1154" s="371"/>
      <c r="H1154" s="123"/>
      <c r="K1154" s="433" t="str">
        <f>IF(I1154=0%,"",#REF!/I1154)</f>
        <v/>
      </c>
    </row>
    <row r="1155" spans="4:11" ht="14.4">
      <c r="D1155" s="371"/>
      <c r="E1155" s="122"/>
      <c r="F1155" s="371"/>
      <c r="H1155" s="123"/>
      <c r="K1155" s="433" t="str">
        <f>IF(I1155=0%,"",#REF!/I1155)</f>
        <v/>
      </c>
    </row>
    <row r="1156" spans="4:11" ht="14.4">
      <c r="D1156" s="371"/>
      <c r="E1156" s="122"/>
      <c r="F1156" s="371"/>
      <c r="H1156" s="123"/>
      <c r="K1156" s="433" t="str">
        <f>IF(I1156=0%,"",#REF!/I1156)</f>
        <v/>
      </c>
    </row>
    <row r="1157" spans="4:11" ht="14.4">
      <c r="D1157" s="371"/>
      <c r="E1157" s="122"/>
      <c r="F1157" s="371"/>
      <c r="H1157" s="123"/>
      <c r="K1157" s="433" t="str">
        <f>IF(I1157=0%,"",#REF!/I1157)</f>
        <v/>
      </c>
    </row>
    <row r="1158" spans="4:11" ht="14.4">
      <c r="D1158" s="371"/>
      <c r="E1158" s="122"/>
      <c r="F1158" s="371"/>
      <c r="H1158" s="123"/>
      <c r="K1158" s="433" t="str">
        <f>IF(I1158=0%,"",#REF!/I1158)</f>
        <v/>
      </c>
    </row>
    <row r="1159" spans="4:11" ht="14.4">
      <c r="D1159" s="371"/>
      <c r="E1159" s="122"/>
      <c r="F1159" s="371"/>
      <c r="H1159" s="123"/>
      <c r="K1159" s="433" t="str">
        <f>IF(I1159=0%,"",#REF!/I1159)</f>
        <v/>
      </c>
    </row>
    <row r="1160" spans="4:11" ht="14.4">
      <c r="D1160" s="371"/>
      <c r="E1160" s="122"/>
      <c r="F1160" s="371"/>
      <c r="H1160" s="123"/>
      <c r="K1160" s="433" t="str">
        <f>IF(I1160=0%,"",#REF!/I1160)</f>
        <v/>
      </c>
    </row>
    <row r="1161" spans="4:11" ht="14.4">
      <c r="D1161" s="371"/>
      <c r="E1161" s="122"/>
      <c r="F1161" s="371"/>
      <c r="H1161" s="123"/>
      <c r="K1161" s="433" t="str">
        <f>IF(I1161=0%,"",#REF!/I1161)</f>
        <v/>
      </c>
    </row>
    <row r="1162" spans="4:11" ht="14.4">
      <c r="D1162" s="371"/>
      <c r="E1162" s="122"/>
      <c r="F1162" s="371"/>
      <c r="H1162" s="123"/>
      <c r="K1162" s="433" t="str">
        <f>IF(I1162=0%,"",#REF!/I1162)</f>
        <v/>
      </c>
    </row>
    <row r="1163" spans="4:11" ht="14.4">
      <c r="D1163" s="371"/>
      <c r="E1163" s="122"/>
      <c r="F1163" s="371"/>
      <c r="H1163" s="123"/>
      <c r="K1163" s="433" t="str">
        <f>IF(I1163=0%,"",#REF!/I1163)</f>
        <v/>
      </c>
    </row>
    <row r="1164" spans="4:11" ht="14.4">
      <c r="D1164" s="371"/>
      <c r="E1164" s="122"/>
      <c r="F1164" s="371"/>
      <c r="H1164" s="123"/>
      <c r="K1164" s="433" t="str">
        <f>IF(I1164=0%,"",#REF!/I1164)</f>
        <v/>
      </c>
    </row>
    <row r="1165" spans="4:11" ht="14.4">
      <c r="D1165" s="371"/>
      <c r="E1165" s="122"/>
      <c r="F1165" s="371"/>
      <c r="H1165" s="123"/>
      <c r="K1165" s="433" t="str">
        <f>IF(I1165=0%,"",#REF!/I1165)</f>
        <v/>
      </c>
    </row>
    <row r="1166" spans="4:11" ht="14.4">
      <c r="D1166" s="371"/>
      <c r="E1166" s="122"/>
      <c r="F1166" s="371"/>
      <c r="H1166" s="123"/>
      <c r="K1166" s="433" t="str">
        <f>IF(I1166=0%,"",#REF!/I1166)</f>
        <v/>
      </c>
    </row>
    <row r="1167" spans="4:11" ht="14.4">
      <c r="D1167" s="371"/>
      <c r="E1167" s="122"/>
      <c r="F1167" s="371"/>
      <c r="H1167" s="123"/>
      <c r="K1167" s="433" t="str">
        <f>IF(I1167=0%,"",#REF!/I1167)</f>
        <v/>
      </c>
    </row>
    <row r="1168" spans="4:11" ht="14.4">
      <c r="D1168" s="371"/>
      <c r="E1168" s="122"/>
      <c r="F1168" s="371"/>
      <c r="H1168" s="123"/>
      <c r="K1168" s="433" t="str">
        <f>IF(I1168=0%,"",#REF!/I1168)</f>
        <v/>
      </c>
    </row>
    <row r="1169" spans="4:11" ht="14.4">
      <c r="D1169" s="371"/>
      <c r="E1169" s="122"/>
      <c r="F1169" s="371"/>
      <c r="H1169" s="123"/>
      <c r="K1169" s="433" t="str">
        <f>IF(I1169=0%,"",#REF!/I1169)</f>
        <v/>
      </c>
    </row>
    <row r="1170" spans="4:11" ht="14.4">
      <c r="D1170" s="371"/>
      <c r="E1170" s="122"/>
      <c r="F1170" s="371"/>
      <c r="H1170" s="123"/>
      <c r="K1170" s="433" t="str">
        <f>IF(I1170=0%,"",#REF!/I1170)</f>
        <v/>
      </c>
    </row>
    <row r="1171" spans="4:11" ht="14.4">
      <c r="D1171" s="371"/>
      <c r="E1171" s="122"/>
      <c r="F1171" s="371"/>
      <c r="H1171" s="123"/>
      <c r="K1171" s="433" t="str">
        <f>IF(I1171=0%,"",#REF!/I1171)</f>
        <v/>
      </c>
    </row>
    <row r="1172" spans="4:11" ht="14.4">
      <c r="D1172" s="371"/>
      <c r="E1172" s="122"/>
      <c r="F1172" s="371"/>
      <c r="H1172" s="123"/>
      <c r="K1172" s="433" t="str">
        <f>IF(I1172=0%,"",#REF!/I1172)</f>
        <v/>
      </c>
    </row>
    <row r="1173" spans="4:11" ht="14.4">
      <c r="D1173" s="371"/>
      <c r="E1173" s="122"/>
      <c r="F1173" s="371"/>
      <c r="H1173" s="123"/>
      <c r="K1173" s="433" t="str">
        <f>IF(I1173=0%,"",#REF!/I1173)</f>
        <v/>
      </c>
    </row>
    <row r="1174" spans="4:11" ht="14.4">
      <c r="D1174" s="371"/>
      <c r="E1174" s="122"/>
      <c r="F1174" s="371"/>
      <c r="H1174" s="123"/>
      <c r="K1174" s="433" t="str">
        <f>IF(I1174=0%,"",#REF!/I1174)</f>
        <v/>
      </c>
    </row>
    <row r="1175" spans="4:11" ht="14.4">
      <c r="D1175" s="371"/>
      <c r="E1175" s="122"/>
      <c r="F1175" s="371"/>
      <c r="H1175" s="123"/>
      <c r="K1175" s="433" t="str">
        <f>IF(I1175=0%,"",#REF!/I1175)</f>
        <v/>
      </c>
    </row>
    <row r="1176" spans="4:11" ht="14.4">
      <c r="D1176" s="371"/>
      <c r="E1176" s="122"/>
      <c r="F1176" s="371"/>
      <c r="H1176" s="123"/>
      <c r="K1176" s="433" t="str">
        <f>IF(I1176=0%,"",#REF!/I1176)</f>
        <v/>
      </c>
    </row>
    <row r="1177" spans="4:11" ht="14.4">
      <c r="D1177" s="371"/>
      <c r="E1177" s="122"/>
      <c r="F1177" s="371"/>
      <c r="H1177" s="123"/>
      <c r="K1177" s="433" t="str">
        <f>IF(I1177=0%,"",#REF!/I1177)</f>
        <v/>
      </c>
    </row>
    <row r="1178" spans="4:11" ht="14.4">
      <c r="D1178" s="371"/>
      <c r="E1178" s="122"/>
      <c r="F1178" s="371"/>
      <c r="H1178" s="123"/>
      <c r="K1178" s="433" t="str">
        <f>IF(I1178=0%,"",#REF!/I1178)</f>
        <v/>
      </c>
    </row>
    <row r="1179" spans="4:11" ht="14.4">
      <c r="D1179" s="371"/>
      <c r="E1179" s="122"/>
      <c r="F1179" s="371"/>
      <c r="H1179" s="123"/>
      <c r="K1179" s="433" t="str">
        <f>IF(I1179=0%,"",#REF!/I1179)</f>
        <v/>
      </c>
    </row>
    <row r="1180" spans="4:11" ht="14.4">
      <c r="D1180" s="371"/>
      <c r="E1180" s="122"/>
      <c r="F1180" s="371"/>
      <c r="H1180" s="123"/>
      <c r="K1180" s="433" t="str">
        <f>IF(I1180=0%,"",#REF!/I1180)</f>
        <v/>
      </c>
    </row>
    <row r="1181" spans="4:11" ht="14.4">
      <c r="D1181" s="371"/>
      <c r="E1181" s="122"/>
      <c r="F1181" s="371"/>
      <c r="H1181" s="123"/>
      <c r="K1181" s="433" t="str">
        <f>IF(I1181=0%,"",#REF!/I1181)</f>
        <v/>
      </c>
    </row>
    <row r="1182" spans="4:11" ht="14.4">
      <c r="D1182" s="371"/>
      <c r="E1182" s="122"/>
      <c r="F1182" s="371"/>
      <c r="H1182" s="123"/>
      <c r="K1182" s="433" t="str">
        <f>IF(I1182=0%,"",#REF!/I1182)</f>
        <v/>
      </c>
    </row>
    <row r="1183" spans="4:11" ht="14.4">
      <c r="D1183" s="371"/>
      <c r="E1183" s="122"/>
      <c r="F1183" s="371"/>
      <c r="H1183" s="123"/>
      <c r="K1183" s="433" t="str">
        <f>IF(I1183=0%,"",#REF!/I1183)</f>
        <v/>
      </c>
    </row>
    <row r="1184" spans="4:11" ht="14.4">
      <c r="D1184" s="371"/>
      <c r="E1184" s="122"/>
      <c r="F1184" s="371"/>
      <c r="H1184" s="123"/>
      <c r="K1184" s="433" t="str">
        <f>IF(I1184=0%,"",#REF!/I1184)</f>
        <v/>
      </c>
    </row>
    <row r="1185" spans="4:11" ht="14.4">
      <c r="D1185" s="371"/>
      <c r="E1185" s="122"/>
      <c r="F1185" s="371"/>
      <c r="H1185" s="123"/>
      <c r="K1185" s="433" t="str">
        <f>IF(I1185=0%,"",#REF!/I1185)</f>
        <v/>
      </c>
    </row>
    <row r="1186" spans="4:11" ht="14.4">
      <c r="D1186" s="371"/>
      <c r="E1186" s="122"/>
      <c r="F1186" s="371"/>
      <c r="H1186" s="123"/>
      <c r="K1186" s="433" t="str">
        <f>IF(I1186=0%,"",#REF!/I1186)</f>
        <v/>
      </c>
    </row>
    <row r="1187" spans="4:11" ht="14.4">
      <c r="D1187" s="371"/>
      <c r="E1187" s="122"/>
      <c r="F1187" s="371"/>
      <c r="H1187" s="123"/>
      <c r="K1187" s="433" t="str">
        <f>IF(I1187=0%,"",#REF!/I1187)</f>
        <v/>
      </c>
    </row>
    <row r="1188" spans="4:11" ht="14.4">
      <c r="D1188" s="371"/>
      <c r="E1188" s="122"/>
      <c r="F1188" s="371"/>
      <c r="H1188" s="123"/>
      <c r="K1188" s="433" t="str">
        <f>IF(I1188=0%,"",#REF!/I1188)</f>
        <v/>
      </c>
    </row>
    <row r="1189" spans="4:11" ht="14.4">
      <c r="D1189" s="371"/>
      <c r="E1189" s="122"/>
      <c r="F1189" s="371"/>
      <c r="H1189" s="123"/>
      <c r="K1189" s="433" t="str">
        <f>IF(I1189=0%,"",#REF!/I1189)</f>
        <v/>
      </c>
    </row>
    <row r="1190" spans="4:11" ht="14.4">
      <c r="D1190" s="371"/>
      <c r="E1190" s="122"/>
      <c r="F1190" s="371"/>
      <c r="H1190" s="123"/>
      <c r="K1190" s="433" t="str">
        <f>IF(I1190=0%,"",#REF!/I1190)</f>
        <v/>
      </c>
    </row>
    <row r="1191" spans="4:11" ht="14.4">
      <c r="D1191" s="371"/>
      <c r="E1191" s="122"/>
      <c r="F1191" s="371"/>
      <c r="H1191" s="123"/>
      <c r="K1191" s="433" t="str">
        <f>IF(I1191=0%,"",#REF!/I1191)</f>
        <v/>
      </c>
    </row>
    <row r="1192" spans="4:11" ht="14.4">
      <c r="D1192" s="371"/>
      <c r="E1192" s="122"/>
      <c r="F1192" s="371"/>
      <c r="H1192" s="123"/>
      <c r="K1192" s="433" t="str">
        <f>IF(I1192=0%,"",#REF!/I1192)</f>
        <v/>
      </c>
    </row>
    <row r="1193" spans="4:11" ht="14.4">
      <c r="D1193" s="371"/>
      <c r="E1193" s="122"/>
      <c r="F1193" s="371"/>
      <c r="H1193" s="123"/>
      <c r="K1193" s="433" t="str">
        <f>IF(I1193=0%,"",#REF!/I1193)</f>
        <v/>
      </c>
    </row>
    <row r="1194" spans="4:11" ht="14.4">
      <c r="D1194" s="371"/>
      <c r="E1194" s="122"/>
      <c r="F1194" s="371"/>
      <c r="H1194" s="123"/>
      <c r="K1194" s="433" t="str">
        <f>IF(I1194=0%,"",#REF!/I1194)</f>
        <v/>
      </c>
    </row>
    <row r="1195" spans="4:11" ht="14.4">
      <c r="D1195" s="371"/>
      <c r="E1195" s="122"/>
      <c r="F1195" s="371"/>
      <c r="H1195" s="123"/>
      <c r="K1195" s="433" t="str">
        <f>IF(I1195=0%,"",#REF!/I1195)</f>
        <v/>
      </c>
    </row>
    <row r="1196" spans="4:11" ht="14.4">
      <c r="D1196" s="371"/>
      <c r="E1196" s="122"/>
      <c r="F1196" s="371"/>
      <c r="H1196" s="123"/>
      <c r="K1196" s="433" t="str">
        <f>IF(I1196=0%,"",#REF!/I1196)</f>
        <v/>
      </c>
    </row>
    <row r="1197" spans="4:11" ht="14.4">
      <c r="D1197" s="371"/>
      <c r="E1197" s="122"/>
      <c r="F1197" s="371"/>
      <c r="H1197" s="123"/>
      <c r="K1197" s="433" t="str">
        <f>IF(I1197=0%,"",#REF!/I1197)</f>
        <v/>
      </c>
    </row>
    <row r="1198" spans="4:11" ht="14.4">
      <c r="D1198" s="371"/>
      <c r="E1198" s="122"/>
      <c r="F1198" s="371"/>
      <c r="H1198" s="123"/>
      <c r="K1198" s="433" t="str">
        <f>IF(I1198=0%,"",#REF!/I1198)</f>
        <v/>
      </c>
    </row>
    <row r="1199" spans="4:11" ht="14.4">
      <c r="D1199" s="371"/>
      <c r="E1199" s="122"/>
      <c r="F1199" s="371"/>
      <c r="H1199" s="123"/>
      <c r="K1199" s="433" t="str">
        <f>IF(I1199=0%,"",#REF!/I1199)</f>
        <v/>
      </c>
    </row>
    <row r="1200" spans="4:11" ht="14.4">
      <c r="D1200" s="371"/>
      <c r="E1200" s="122"/>
      <c r="F1200" s="371"/>
      <c r="H1200" s="123"/>
      <c r="K1200" s="433" t="str">
        <f>IF(I1200=0%,"",#REF!/I1200)</f>
        <v/>
      </c>
    </row>
    <row r="1201" spans="4:11" ht="14.4">
      <c r="D1201" s="371"/>
      <c r="E1201" s="122"/>
      <c r="F1201" s="371"/>
      <c r="H1201" s="123"/>
      <c r="K1201" s="433" t="str">
        <f>IF(I1201=0%,"",#REF!/I1201)</f>
        <v/>
      </c>
    </row>
    <row r="1202" spans="4:11" ht="14.4">
      <c r="D1202" s="371"/>
      <c r="E1202" s="122"/>
      <c r="F1202" s="371"/>
      <c r="H1202" s="123"/>
      <c r="K1202" s="433" t="str">
        <f>IF(I1202=0%,"",#REF!/I1202)</f>
        <v/>
      </c>
    </row>
    <row r="1203" spans="4:11" ht="14.4">
      <c r="D1203" s="371"/>
      <c r="E1203" s="122"/>
      <c r="F1203" s="371"/>
      <c r="H1203" s="123"/>
      <c r="K1203" s="433" t="str">
        <f>IF(I1203=0%,"",#REF!/I1203)</f>
        <v/>
      </c>
    </row>
    <row r="1204" spans="4:11" ht="14.4">
      <c r="D1204" s="371"/>
      <c r="E1204" s="122"/>
      <c r="F1204" s="371"/>
      <c r="H1204" s="123"/>
      <c r="K1204" s="433" t="str">
        <f>IF(I1204=0%,"",#REF!/I1204)</f>
        <v/>
      </c>
    </row>
    <row r="1205" spans="4:11" ht="14.4">
      <c r="D1205" s="371"/>
      <c r="E1205" s="122"/>
      <c r="F1205" s="371"/>
      <c r="H1205" s="123"/>
      <c r="K1205" s="433" t="str">
        <f>IF(I1205=0%,"",#REF!/I1205)</f>
        <v/>
      </c>
    </row>
    <row r="1206" spans="4:11" ht="14.4">
      <c r="D1206" s="371"/>
      <c r="E1206" s="122"/>
      <c r="F1206" s="371"/>
      <c r="H1206" s="123"/>
      <c r="K1206" s="433" t="str">
        <f>IF(I1206=0%,"",#REF!/I1206)</f>
        <v/>
      </c>
    </row>
    <row r="1207" spans="4:11" ht="14.4">
      <c r="D1207" s="371"/>
      <c r="E1207" s="122"/>
      <c r="F1207" s="371"/>
      <c r="H1207" s="123"/>
      <c r="K1207" s="433" t="str">
        <f>IF(I1207=0%,"",#REF!/I1207)</f>
        <v/>
      </c>
    </row>
    <row r="1208" spans="4:11" ht="14.4">
      <c r="D1208" s="371"/>
      <c r="E1208" s="122"/>
      <c r="F1208" s="371"/>
      <c r="H1208" s="123"/>
      <c r="K1208" s="433" t="str">
        <f>IF(I1208=0%,"",#REF!/I1208)</f>
        <v/>
      </c>
    </row>
    <row r="1209" spans="4:11" ht="14.4">
      <c r="D1209" s="371"/>
      <c r="E1209" s="122"/>
      <c r="F1209" s="371"/>
      <c r="H1209" s="123"/>
      <c r="K1209" s="433" t="str">
        <f>IF(I1209=0%,"",#REF!/I1209)</f>
        <v/>
      </c>
    </row>
    <row r="1210" spans="4:11" ht="14.4">
      <c r="D1210" s="371"/>
      <c r="E1210" s="122"/>
      <c r="F1210" s="371"/>
      <c r="H1210" s="123"/>
      <c r="K1210" s="433" t="str">
        <f>IF(I1210=0%,"",#REF!/I1210)</f>
        <v/>
      </c>
    </row>
    <row r="1211" spans="4:11" ht="14.4">
      <c r="D1211" s="371"/>
      <c r="E1211" s="122"/>
      <c r="F1211" s="371"/>
      <c r="H1211" s="123"/>
      <c r="K1211" s="433" t="str">
        <f>IF(I1211=0%,"",#REF!/I1211)</f>
        <v/>
      </c>
    </row>
    <row r="1212" spans="4:11" ht="14.4">
      <c r="D1212" s="371"/>
      <c r="E1212" s="122"/>
      <c r="F1212" s="371"/>
      <c r="H1212" s="123"/>
      <c r="K1212" s="433" t="str">
        <f>IF(I1212=0%,"",#REF!/I1212)</f>
        <v/>
      </c>
    </row>
    <row r="1213" spans="4:11" ht="14.4">
      <c r="D1213" s="371"/>
      <c r="E1213" s="122"/>
      <c r="F1213" s="371"/>
      <c r="H1213" s="123"/>
      <c r="K1213" s="433" t="str">
        <f>IF(I1213=0%,"",#REF!/I1213)</f>
        <v/>
      </c>
    </row>
    <row r="1214" spans="4:11" ht="14.4">
      <c r="D1214" s="371"/>
      <c r="E1214" s="122"/>
      <c r="F1214" s="371"/>
      <c r="H1214" s="123"/>
      <c r="K1214" s="433" t="str">
        <f>IF(I1214=0%,"",#REF!/I1214)</f>
        <v/>
      </c>
    </row>
    <row r="1215" spans="4:11" ht="14.4">
      <c r="D1215" s="371"/>
      <c r="E1215" s="122"/>
      <c r="F1215" s="371"/>
      <c r="H1215" s="123"/>
      <c r="K1215" s="433" t="str">
        <f>IF(I1215=0%,"",#REF!/I1215)</f>
        <v/>
      </c>
    </row>
    <row r="1216" spans="4:11" ht="14.4">
      <c r="D1216" s="371"/>
      <c r="E1216" s="122"/>
      <c r="F1216" s="371"/>
      <c r="H1216" s="123"/>
      <c r="K1216" s="433" t="str">
        <f>IF(I1216=0%,"",#REF!/I1216)</f>
        <v/>
      </c>
    </row>
    <row r="1217" spans="4:11" ht="14.4">
      <c r="D1217" s="371"/>
      <c r="E1217" s="122"/>
      <c r="F1217" s="371"/>
      <c r="H1217" s="123"/>
      <c r="K1217" s="433" t="str">
        <f>IF(I1217=0%,"",#REF!/I1217)</f>
        <v/>
      </c>
    </row>
    <row r="1218" spans="4:11" ht="14.4">
      <c r="D1218" s="371"/>
      <c r="E1218" s="122"/>
      <c r="F1218" s="371"/>
      <c r="H1218" s="123"/>
      <c r="K1218" s="433" t="str">
        <f>IF(I1218=0%,"",#REF!/I1218)</f>
        <v/>
      </c>
    </row>
    <row r="1219" spans="4:11" ht="14.4">
      <c r="D1219" s="371"/>
      <c r="E1219" s="122"/>
      <c r="F1219" s="371"/>
      <c r="H1219" s="123"/>
      <c r="K1219" s="433" t="str">
        <f>IF(I1219=0%,"",#REF!/I1219)</f>
        <v/>
      </c>
    </row>
    <row r="1220" spans="4:11" ht="14.4">
      <c r="D1220" s="371"/>
      <c r="E1220" s="122"/>
      <c r="F1220" s="371"/>
      <c r="H1220" s="123"/>
      <c r="K1220" s="433" t="str">
        <f>IF(I1220=0%,"",#REF!/I1220)</f>
        <v/>
      </c>
    </row>
    <row r="1221" spans="4:11" ht="14.4">
      <c r="D1221" s="371"/>
      <c r="E1221" s="122"/>
      <c r="F1221" s="371"/>
      <c r="H1221" s="123"/>
      <c r="K1221" s="433" t="str">
        <f>IF(I1221=0%,"",#REF!/I1221)</f>
        <v/>
      </c>
    </row>
    <row r="1222" spans="4:11" ht="14.4">
      <c r="D1222" s="371"/>
      <c r="E1222" s="122"/>
      <c r="F1222" s="371"/>
      <c r="H1222" s="123"/>
      <c r="K1222" s="433" t="str">
        <f>IF(I1222=0%,"",#REF!/I1222)</f>
        <v/>
      </c>
    </row>
    <row r="1223" spans="4:11" ht="14.4">
      <c r="D1223" s="371"/>
      <c r="E1223" s="122"/>
      <c r="F1223" s="371"/>
      <c r="H1223" s="123"/>
      <c r="K1223" s="433" t="str">
        <f>IF(I1223=0%,"",#REF!/I1223)</f>
        <v/>
      </c>
    </row>
    <row r="1224" spans="4:11" ht="14.4">
      <c r="D1224" s="371"/>
      <c r="E1224" s="122"/>
      <c r="F1224" s="371"/>
      <c r="H1224" s="123"/>
      <c r="K1224" s="433" t="str">
        <f>IF(I1224=0%,"",#REF!/I1224)</f>
        <v/>
      </c>
    </row>
    <row r="1225" spans="4:11" ht="14.4">
      <c r="D1225" s="371"/>
      <c r="E1225" s="122"/>
      <c r="F1225" s="371"/>
      <c r="H1225" s="123"/>
      <c r="K1225" s="433" t="str">
        <f>IF(I1225=0%,"",#REF!/I1225)</f>
        <v/>
      </c>
    </row>
    <row r="1226" spans="4:11" ht="14.4">
      <c r="D1226" s="371"/>
      <c r="E1226" s="122"/>
      <c r="F1226" s="371"/>
      <c r="H1226" s="123"/>
      <c r="K1226" s="433" t="str">
        <f>IF(I1226=0%,"",#REF!/I1226)</f>
        <v/>
      </c>
    </row>
    <row r="1227" spans="4:11" ht="14.4">
      <c r="D1227" s="371"/>
      <c r="E1227" s="122"/>
      <c r="F1227" s="371"/>
      <c r="H1227" s="123"/>
      <c r="K1227" s="433" t="str">
        <f>IF(I1227=0%,"",#REF!/I1227)</f>
        <v/>
      </c>
    </row>
    <row r="1228" spans="4:11" ht="14.4">
      <c r="D1228" s="371"/>
      <c r="E1228" s="122"/>
      <c r="F1228" s="371"/>
      <c r="H1228" s="123"/>
      <c r="K1228" s="433" t="str">
        <f>IF(I1228=0%,"",#REF!/I1228)</f>
        <v/>
      </c>
    </row>
    <row r="1229" spans="4:11" ht="14.4">
      <c r="D1229" s="371"/>
      <c r="E1229" s="122"/>
      <c r="F1229" s="371"/>
      <c r="H1229" s="123"/>
      <c r="K1229" s="433" t="str">
        <f>IF(I1229=0%,"",#REF!/I1229)</f>
        <v/>
      </c>
    </row>
    <row r="1230" spans="4:11" ht="14.4">
      <c r="D1230" s="371"/>
      <c r="E1230" s="122"/>
      <c r="F1230" s="371"/>
      <c r="H1230" s="123"/>
      <c r="K1230" s="433" t="str">
        <f>IF(I1230=0%,"",#REF!/I1230)</f>
        <v/>
      </c>
    </row>
    <row r="1231" spans="4:11" ht="14.4">
      <c r="D1231" s="371"/>
      <c r="E1231" s="122"/>
      <c r="F1231" s="371"/>
      <c r="H1231" s="123"/>
      <c r="K1231" s="433" t="str">
        <f>IF(I1231=0%,"",#REF!/I1231)</f>
        <v/>
      </c>
    </row>
    <row r="1232" spans="4:11" ht="14.4">
      <c r="D1232" s="371"/>
      <c r="E1232" s="122"/>
      <c r="F1232" s="371"/>
      <c r="H1232" s="123"/>
      <c r="K1232" s="433" t="str">
        <f>IF(I1232=0%,"",#REF!/I1232)</f>
        <v/>
      </c>
    </row>
    <row r="1233" spans="4:11" ht="14.4">
      <c r="D1233" s="371"/>
      <c r="E1233" s="122"/>
      <c r="F1233" s="371"/>
      <c r="H1233" s="123"/>
      <c r="K1233" s="433" t="str">
        <f>IF(I1233=0%,"",#REF!/I1233)</f>
        <v/>
      </c>
    </row>
    <row r="1234" spans="4:11" ht="14.4">
      <c r="D1234" s="371"/>
      <c r="E1234" s="122"/>
      <c r="F1234" s="371"/>
      <c r="H1234" s="123"/>
      <c r="K1234" s="433" t="str">
        <f>IF(I1234=0%,"",#REF!/I1234)</f>
        <v/>
      </c>
    </row>
    <row r="1235" spans="4:11" ht="14.4">
      <c r="D1235" s="371"/>
      <c r="E1235" s="122"/>
      <c r="F1235" s="371"/>
      <c r="H1235" s="123"/>
      <c r="K1235" s="433" t="str">
        <f>IF(I1235=0%,"",#REF!/I1235)</f>
        <v/>
      </c>
    </row>
    <row r="1236" spans="4:11" ht="14.4">
      <c r="D1236" s="371"/>
      <c r="E1236" s="122"/>
      <c r="F1236" s="371"/>
      <c r="H1236" s="123"/>
      <c r="K1236" s="433" t="str">
        <f>IF(I1236=0%,"",#REF!/I1236)</f>
        <v/>
      </c>
    </row>
    <row r="1237" spans="4:11" ht="14.4">
      <c r="D1237" s="371"/>
      <c r="E1237" s="122"/>
      <c r="F1237" s="371"/>
      <c r="H1237" s="123"/>
      <c r="K1237" s="433" t="str">
        <f>IF(I1237=0%,"",#REF!/I1237)</f>
        <v/>
      </c>
    </row>
    <row r="1238" spans="4:11" ht="14.4">
      <c r="D1238" s="371"/>
      <c r="E1238" s="122"/>
      <c r="F1238" s="371"/>
      <c r="H1238" s="123"/>
      <c r="K1238" s="433" t="str">
        <f>IF(I1238=0%,"",#REF!/I1238)</f>
        <v/>
      </c>
    </row>
    <row r="1239" spans="4:11" ht="14.4">
      <c r="D1239" s="371"/>
      <c r="E1239" s="122"/>
      <c r="F1239" s="371"/>
      <c r="H1239" s="123"/>
      <c r="K1239" s="433" t="str">
        <f>IF(I1239=0%,"",#REF!/I1239)</f>
        <v/>
      </c>
    </row>
    <row r="1240" spans="4:11" ht="14.4">
      <c r="D1240" s="371"/>
      <c r="E1240" s="122"/>
      <c r="F1240" s="371"/>
      <c r="H1240" s="123"/>
      <c r="K1240" s="433" t="str">
        <f>IF(I1240=0%,"",#REF!/I1240)</f>
        <v/>
      </c>
    </row>
    <row r="1241" spans="4:11" ht="14.4">
      <c r="D1241" s="371"/>
      <c r="E1241" s="122"/>
      <c r="F1241" s="371"/>
      <c r="H1241" s="123"/>
      <c r="K1241" s="433" t="str">
        <f>IF(I1241=0%,"",#REF!/I1241)</f>
        <v/>
      </c>
    </row>
    <row r="1242" spans="4:11" ht="14.4">
      <c r="D1242" s="371"/>
      <c r="E1242" s="122"/>
      <c r="F1242" s="371"/>
      <c r="H1242" s="123"/>
      <c r="K1242" s="433" t="str">
        <f>IF(I1242=0%,"",#REF!/I1242)</f>
        <v/>
      </c>
    </row>
    <row r="1243" spans="4:11" ht="14.4">
      <c r="D1243" s="371"/>
      <c r="E1243" s="122"/>
      <c r="F1243" s="371"/>
      <c r="H1243" s="123"/>
      <c r="K1243" s="433" t="str">
        <f>IF(I1243=0%,"",#REF!/I1243)</f>
        <v/>
      </c>
    </row>
    <row r="1244" spans="4:11" ht="14.4">
      <c r="D1244" s="371"/>
      <c r="E1244" s="122"/>
      <c r="F1244" s="371"/>
      <c r="H1244" s="123"/>
      <c r="K1244" s="433" t="str">
        <f>IF(I1244=0%,"",#REF!/I1244)</f>
        <v/>
      </c>
    </row>
    <row r="1245" spans="4:11" ht="14.4">
      <c r="D1245" s="371"/>
      <c r="E1245" s="122"/>
      <c r="F1245" s="371"/>
      <c r="H1245" s="123"/>
      <c r="K1245" s="433" t="str">
        <f>IF(I1245=0%,"",#REF!/I1245)</f>
        <v/>
      </c>
    </row>
    <row r="1246" spans="4:11" ht="14.4">
      <c r="D1246" s="371"/>
      <c r="E1246" s="122"/>
      <c r="F1246" s="371"/>
      <c r="H1246" s="123"/>
      <c r="K1246" s="433" t="str">
        <f>IF(I1246=0%,"",#REF!/I1246)</f>
        <v/>
      </c>
    </row>
    <row r="1247" spans="4:11" ht="14.4">
      <c r="D1247" s="371"/>
      <c r="E1247" s="122"/>
      <c r="F1247" s="371"/>
      <c r="H1247" s="123"/>
      <c r="K1247" s="433" t="str">
        <f>IF(I1247=0%,"",#REF!/I1247)</f>
        <v/>
      </c>
    </row>
    <row r="1248" spans="4:11" ht="14.4">
      <c r="D1248" s="371"/>
      <c r="E1248" s="122"/>
      <c r="F1248" s="371"/>
      <c r="H1248" s="123"/>
      <c r="K1248" s="433" t="str">
        <f>IF(I1248=0%,"",#REF!/I1248)</f>
        <v/>
      </c>
    </row>
    <row r="1249" spans="4:11" ht="14.4">
      <c r="D1249" s="371"/>
      <c r="E1249" s="122"/>
      <c r="F1249" s="371"/>
      <c r="H1249" s="123"/>
      <c r="K1249" s="433" t="str">
        <f>IF(I1249=0%,"",#REF!/I1249)</f>
        <v/>
      </c>
    </row>
    <row r="1250" spans="4:11" ht="14.4">
      <c r="D1250" s="371"/>
      <c r="E1250" s="122"/>
      <c r="F1250" s="371"/>
      <c r="H1250" s="123"/>
      <c r="K1250" s="433" t="str">
        <f>IF(I1250=0%,"",#REF!/I1250)</f>
        <v/>
      </c>
    </row>
    <row r="1251" spans="4:11" ht="14.4">
      <c r="D1251" s="371"/>
      <c r="E1251" s="122"/>
      <c r="F1251" s="371"/>
      <c r="H1251" s="123"/>
      <c r="K1251" s="433" t="str">
        <f>IF(I1251=0%,"",#REF!/I1251)</f>
        <v/>
      </c>
    </row>
    <row r="1252" spans="4:11" ht="14.4">
      <c r="D1252" s="371"/>
      <c r="E1252" s="122"/>
      <c r="F1252" s="371"/>
      <c r="H1252" s="123"/>
      <c r="K1252" s="433" t="str">
        <f>IF(I1252=0%,"",#REF!/I1252)</f>
        <v/>
      </c>
    </row>
    <row r="1253" spans="4:11" ht="14.4">
      <c r="D1253" s="371"/>
      <c r="E1253" s="122"/>
      <c r="F1253" s="371"/>
      <c r="H1253" s="123"/>
      <c r="K1253" s="433" t="str">
        <f>IF(I1253=0%,"",#REF!/I1253)</f>
        <v/>
      </c>
    </row>
    <row r="1254" spans="4:11" ht="14.4">
      <c r="D1254" s="371"/>
      <c r="E1254" s="122"/>
      <c r="F1254" s="371"/>
      <c r="H1254" s="123"/>
      <c r="K1254" s="433" t="str">
        <f>IF(I1254=0%,"",#REF!/I1254)</f>
        <v/>
      </c>
    </row>
    <row r="1255" spans="4:11" ht="14.4">
      <c r="D1255" s="371"/>
      <c r="E1255" s="122"/>
      <c r="F1255" s="371"/>
      <c r="H1255" s="123"/>
      <c r="K1255" s="433" t="str">
        <f>IF(I1255=0%,"",#REF!/I1255)</f>
        <v/>
      </c>
    </row>
    <row r="1256" spans="4:11" ht="14.4">
      <c r="D1256" s="371"/>
      <c r="E1256" s="122"/>
      <c r="F1256" s="371"/>
      <c r="H1256" s="123"/>
      <c r="K1256" s="433" t="str">
        <f>IF(I1256=0%,"",#REF!/I1256)</f>
        <v/>
      </c>
    </row>
    <row r="1257" spans="4:11" ht="14.4">
      <c r="D1257" s="371"/>
      <c r="E1257" s="122"/>
      <c r="F1257" s="371"/>
      <c r="H1257" s="123"/>
      <c r="K1257" s="433" t="str">
        <f>IF(I1257=0%,"",#REF!/I1257)</f>
        <v/>
      </c>
    </row>
    <row r="1258" spans="4:11" ht="14.4">
      <c r="D1258" s="371"/>
      <c r="E1258" s="122"/>
      <c r="F1258" s="371"/>
      <c r="H1258" s="123"/>
      <c r="K1258" s="433" t="str">
        <f>IF(I1258=0%,"",#REF!/I1258)</f>
        <v/>
      </c>
    </row>
    <row r="1259" spans="4:11" ht="14.4">
      <c r="D1259" s="371"/>
      <c r="E1259" s="122"/>
      <c r="F1259" s="371"/>
      <c r="H1259" s="123"/>
      <c r="K1259" s="433" t="str">
        <f>IF(I1259=0%,"",#REF!/I1259)</f>
        <v/>
      </c>
    </row>
    <row r="1260" spans="4:11" ht="14.4">
      <c r="D1260" s="371"/>
      <c r="E1260" s="122"/>
      <c r="F1260" s="371"/>
      <c r="H1260" s="123"/>
      <c r="K1260" s="433" t="str">
        <f>IF(I1260=0%,"",#REF!/I1260)</f>
        <v/>
      </c>
    </row>
    <row r="1261" spans="4:11" ht="14.4">
      <c r="D1261" s="371"/>
      <c r="E1261" s="122"/>
      <c r="F1261" s="371"/>
      <c r="H1261" s="123"/>
      <c r="K1261" s="433" t="str">
        <f>IF(I1261=0%,"",#REF!/I1261)</f>
        <v/>
      </c>
    </row>
    <row r="1262" spans="4:11" ht="14.4">
      <c r="D1262" s="371"/>
      <c r="E1262" s="122"/>
      <c r="F1262" s="371"/>
      <c r="H1262" s="123"/>
      <c r="K1262" s="433" t="str">
        <f>IF(I1262=0%,"",#REF!/I1262)</f>
        <v/>
      </c>
    </row>
    <row r="1263" spans="4:11" ht="14.4">
      <c r="D1263" s="371"/>
      <c r="E1263" s="122"/>
      <c r="F1263" s="371"/>
      <c r="H1263" s="123"/>
      <c r="K1263" s="433" t="str">
        <f>IF(I1263=0%,"",#REF!/I1263)</f>
        <v/>
      </c>
    </row>
    <row r="1264" spans="4:11" ht="14.4">
      <c r="D1264" s="371"/>
      <c r="E1264" s="122"/>
      <c r="F1264" s="371"/>
      <c r="H1264" s="123"/>
      <c r="K1264" s="433" t="str">
        <f>IF(I1264=0%,"",#REF!/I1264)</f>
        <v/>
      </c>
    </row>
    <row r="1265" spans="4:11" ht="14.4">
      <c r="D1265" s="371"/>
      <c r="E1265" s="122"/>
      <c r="F1265" s="371"/>
      <c r="H1265" s="123"/>
      <c r="K1265" s="433" t="str">
        <f>IF(I1265=0%,"",#REF!/I1265)</f>
        <v/>
      </c>
    </row>
    <row r="1266" spans="4:11" ht="14.4">
      <c r="D1266" s="371"/>
      <c r="E1266" s="122"/>
      <c r="F1266" s="371"/>
      <c r="H1266" s="123"/>
      <c r="K1266" s="433" t="str">
        <f>IF(I1266=0%,"",#REF!/I1266)</f>
        <v/>
      </c>
    </row>
    <row r="1267" spans="4:11" ht="14.4">
      <c r="D1267" s="371"/>
      <c r="E1267" s="122"/>
      <c r="F1267" s="371"/>
      <c r="H1267" s="123"/>
      <c r="K1267" s="433" t="str">
        <f>IF(I1267=0%,"",#REF!/I1267)</f>
        <v/>
      </c>
    </row>
    <row r="1268" spans="4:11" ht="14.4">
      <c r="D1268" s="371"/>
      <c r="E1268" s="122"/>
      <c r="F1268" s="371"/>
      <c r="H1268" s="123"/>
      <c r="K1268" s="433" t="str">
        <f>IF(I1268=0%,"",#REF!/I1268)</f>
        <v/>
      </c>
    </row>
    <row r="1269" spans="4:11" ht="14.4">
      <c r="D1269" s="371"/>
      <c r="E1269" s="122"/>
      <c r="F1269" s="371"/>
      <c r="H1269" s="123"/>
      <c r="K1269" s="433" t="str">
        <f>IF(I1269=0%,"",#REF!/I1269)</f>
        <v/>
      </c>
    </row>
    <row r="1270" spans="4:11" ht="14.4">
      <c r="D1270" s="371"/>
      <c r="E1270" s="122"/>
      <c r="F1270" s="371"/>
      <c r="H1270" s="123"/>
      <c r="K1270" s="433" t="str">
        <f>IF(I1270=0%,"",#REF!/I1270)</f>
        <v/>
      </c>
    </row>
    <row r="1271" spans="4:11" ht="14.4">
      <c r="D1271" s="371"/>
      <c r="E1271" s="122"/>
      <c r="F1271" s="371"/>
      <c r="H1271" s="123"/>
      <c r="K1271" s="433" t="str">
        <f>IF(I1271=0%,"",#REF!/I1271)</f>
        <v/>
      </c>
    </row>
    <row r="1272" spans="4:11" ht="14.4">
      <c r="D1272" s="371"/>
      <c r="E1272" s="122"/>
      <c r="F1272" s="371"/>
      <c r="H1272" s="123"/>
      <c r="K1272" s="433" t="str">
        <f>IF(I1272=0%,"",#REF!/I1272)</f>
        <v/>
      </c>
    </row>
    <row r="1273" spans="4:11" ht="14.4">
      <c r="D1273" s="371"/>
      <c r="E1273" s="122"/>
      <c r="F1273" s="371"/>
      <c r="H1273" s="123"/>
      <c r="K1273" s="433" t="str">
        <f>IF(I1273=0%,"",#REF!/I1273)</f>
        <v/>
      </c>
    </row>
    <row r="1274" spans="4:11" ht="14.4">
      <c r="D1274" s="371"/>
      <c r="E1274" s="122"/>
      <c r="F1274" s="371"/>
      <c r="H1274" s="123"/>
      <c r="K1274" s="433" t="str">
        <f>IF(I1274=0%,"",#REF!/I1274)</f>
        <v/>
      </c>
    </row>
    <row r="1275" spans="4:11" ht="14.4">
      <c r="D1275" s="371"/>
      <c r="E1275" s="122"/>
      <c r="F1275" s="371"/>
      <c r="H1275" s="123"/>
      <c r="K1275" s="433" t="str">
        <f>IF(I1275=0%,"",#REF!/I1275)</f>
        <v/>
      </c>
    </row>
    <row r="1276" spans="4:11" ht="14.4">
      <c r="D1276" s="371"/>
      <c r="E1276" s="122"/>
      <c r="F1276" s="371"/>
      <c r="H1276" s="123"/>
      <c r="K1276" s="433" t="str">
        <f>IF(I1276=0%,"",#REF!/I1276)</f>
        <v/>
      </c>
    </row>
    <row r="1277" spans="4:11" ht="14.4">
      <c r="D1277" s="371"/>
      <c r="E1277" s="122"/>
      <c r="F1277" s="371"/>
      <c r="H1277" s="123"/>
      <c r="K1277" s="433" t="str">
        <f>IF(I1277=0%,"",#REF!/I1277)</f>
        <v/>
      </c>
    </row>
    <row r="1278" spans="4:11" ht="14.4">
      <c r="D1278" s="371"/>
      <c r="E1278" s="122"/>
      <c r="F1278" s="371"/>
      <c r="H1278" s="123"/>
      <c r="K1278" s="433" t="str">
        <f>IF(I1278=0%,"",#REF!/I1278)</f>
        <v/>
      </c>
    </row>
    <row r="1279" spans="4:11" ht="14.4">
      <c r="D1279" s="371"/>
      <c r="E1279" s="122"/>
      <c r="F1279" s="371"/>
      <c r="H1279" s="123"/>
      <c r="K1279" s="433" t="str">
        <f>IF(I1279=0%,"",#REF!/I1279)</f>
        <v/>
      </c>
    </row>
    <row r="1280" spans="4:11" ht="14.4">
      <c r="D1280" s="371"/>
      <c r="E1280" s="122"/>
      <c r="F1280" s="371"/>
      <c r="H1280" s="123"/>
      <c r="K1280" s="433" t="str">
        <f>IF(I1280=0%,"",#REF!/I1280)</f>
        <v/>
      </c>
    </row>
    <row r="1281" spans="4:11" ht="14.4">
      <c r="D1281" s="371"/>
      <c r="E1281" s="122"/>
      <c r="F1281" s="371"/>
      <c r="H1281" s="123"/>
      <c r="K1281" s="433" t="str">
        <f>IF(I1281=0%,"",#REF!/I1281)</f>
        <v/>
      </c>
    </row>
    <row r="1282" spans="4:11" ht="14.4">
      <c r="D1282" s="371"/>
      <c r="E1282" s="122"/>
      <c r="F1282" s="371"/>
      <c r="H1282" s="123"/>
      <c r="K1282" s="433" t="str">
        <f>IF(I1282=0%,"",#REF!/I1282)</f>
        <v/>
      </c>
    </row>
    <row r="1283" spans="4:11" ht="14.4">
      <c r="D1283" s="371"/>
      <c r="E1283" s="122"/>
      <c r="F1283" s="371"/>
      <c r="H1283" s="123"/>
      <c r="K1283" s="433" t="str">
        <f>IF(I1283=0%,"",#REF!/I1283)</f>
        <v/>
      </c>
    </row>
    <row r="1284" spans="4:11" ht="14.4">
      <c r="D1284" s="371"/>
      <c r="E1284" s="122"/>
      <c r="F1284" s="371"/>
      <c r="H1284" s="123"/>
      <c r="K1284" s="433" t="str">
        <f>IF(I1284=0%,"",#REF!/I1284)</f>
        <v/>
      </c>
    </row>
    <row r="1285" spans="4:11" ht="14.4">
      <c r="D1285" s="371"/>
      <c r="E1285" s="122"/>
      <c r="F1285" s="371"/>
      <c r="H1285" s="123"/>
      <c r="K1285" s="433" t="str">
        <f>IF(I1285=0%,"",#REF!/I1285)</f>
        <v/>
      </c>
    </row>
    <row r="1286" spans="4:11" ht="14.4">
      <c r="D1286" s="371"/>
      <c r="E1286" s="122"/>
      <c r="F1286" s="371"/>
      <c r="H1286" s="123"/>
      <c r="K1286" s="433" t="str">
        <f>IF(I1286=0%,"",#REF!/I1286)</f>
        <v/>
      </c>
    </row>
    <row r="1287" spans="4:11" ht="14.4">
      <c r="D1287" s="371"/>
      <c r="E1287" s="122"/>
      <c r="F1287" s="371"/>
      <c r="H1287" s="123"/>
      <c r="K1287" s="433" t="str">
        <f>IF(I1287=0%,"",#REF!/I1287)</f>
        <v/>
      </c>
    </row>
    <row r="1288" spans="4:11" ht="14.4">
      <c r="D1288" s="371"/>
      <c r="E1288" s="122"/>
      <c r="F1288" s="371"/>
      <c r="H1288" s="123"/>
      <c r="K1288" s="433" t="str">
        <f>IF(I1288=0%,"",#REF!/I1288)</f>
        <v/>
      </c>
    </row>
    <row r="1289" spans="4:11" ht="14.4">
      <c r="D1289" s="371"/>
      <c r="E1289" s="122"/>
      <c r="F1289" s="371"/>
      <c r="H1289" s="123"/>
      <c r="K1289" s="433" t="str">
        <f>IF(I1289=0%,"",#REF!/I1289)</f>
        <v/>
      </c>
    </row>
    <row r="1290" spans="4:11" ht="14.4">
      <c r="D1290" s="371"/>
      <c r="E1290" s="122"/>
      <c r="F1290" s="371"/>
      <c r="H1290" s="123"/>
      <c r="K1290" s="433" t="str">
        <f>IF(I1290=0%,"",#REF!/I1290)</f>
        <v/>
      </c>
    </row>
    <row r="1291" spans="4:11" ht="14.4">
      <c r="D1291" s="371"/>
      <c r="E1291" s="122"/>
      <c r="F1291" s="371"/>
      <c r="H1291" s="123"/>
      <c r="K1291" s="433" t="str">
        <f>IF(I1291=0%,"",#REF!/I1291)</f>
        <v/>
      </c>
    </row>
    <row r="1292" spans="4:11" ht="14.4">
      <c r="D1292" s="371"/>
      <c r="E1292" s="122"/>
      <c r="F1292" s="371"/>
      <c r="H1292" s="123"/>
      <c r="K1292" s="433" t="str">
        <f>IF(I1292=0%,"",#REF!/I1292)</f>
        <v/>
      </c>
    </row>
    <row r="1293" spans="4:11" ht="14.4">
      <c r="D1293" s="371"/>
      <c r="E1293" s="122"/>
      <c r="F1293" s="371"/>
      <c r="H1293" s="123"/>
      <c r="K1293" s="433" t="str">
        <f>IF(I1293=0%,"",#REF!/I1293)</f>
        <v/>
      </c>
    </row>
    <row r="1294" spans="4:11" ht="14.4">
      <c r="D1294" s="371"/>
      <c r="E1294" s="122"/>
      <c r="F1294" s="371"/>
      <c r="H1294" s="123"/>
      <c r="K1294" s="433" t="str">
        <f>IF(I1294=0%,"",#REF!/I1294)</f>
        <v/>
      </c>
    </row>
    <row r="1295" spans="4:11" ht="14.4">
      <c r="D1295" s="371"/>
      <c r="E1295" s="122"/>
      <c r="F1295" s="371"/>
      <c r="H1295" s="123"/>
      <c r="K1295" s="433" t="str">
        <f>IF(I1295=0%,"",#REF!/I1295)</f>
        <v/>
      </c>
    </row>
    <row r="1296" spans="4:11" ht="14.4">
      <c r="D1296" s="371"/>
      <c r="E1296" s="122"/>
      <c r="F1296" s="371"/>
      <c r="H1296" s="123"/>
      <c r="K1296" s="433" t="str">
        <f>IF(I1296=0%,"",#REF!/I1296)</f>
        <v/>
      </c>
    </row>
    <row r="1297" spans="4:11" ht="14.4">
      <c r="D1297" s="371"/>
      <c r="E1297" s="122"/>
      <c r="F1297" s="371"/>
      <c r="H1297" s="123"/>
      <c r="K1297" s="433" t="str">
        <f>IF(I1297=0%,"",#REF!/I1297)</f>
        <v/>
      </c>
    </row>
    <row r="1298" spans="4:11" ht="14.4">
      <c r="D1298" s="371"/>
      <c r="E1298" s="122"/>
      <c r="F1298" s="371"/>
      <c r="H1298" s="123"/>
      <c r="K1298" s="433" t="str">
        <f>IF(I1298=0%,"",#REF!/I1298)</f>
        <v/>
      </c>
    </row>
    <row r="1299" spans="4:11" ht="14.4">
      <c r="D1299" s="371"/>
      <c r="E1299" s="122"/>
      <c r="F1299" s="371"/>
      <c r="H1299" s="123"/>
      <c r="K1299" s="433" t="str">
        <f>IF(I1299=0%,"",#REF!/I1299)</f>
        <v/>
      </c>
    </row>
    <row r="1300" spans="4:11" ht="14.4">
      <c r="D1300" s="371"/>
      <c r="E1300" s="122"/>
      <c r="F1300" s="371"/>
      <c r="H1300" s="123"/>
      <c r="K1300" s="433" t="str">
        <f>IF(I1300=0%,"",#REF!/I1300)</f>
        <v/>
      </c>
    </row>
    <row r="1301" spans="4:11" ht="14.4">
      <c r="D1301" s="371"/>
      <c r="E1301" s="122"/>
      <c r="F1301" s="371"/>
      <c r="H1301" s="123"/>
      <c r="K1301" s="433" t="str">
        <f>IF(I1301=0%,"",#REF!/I1301)</f>
        <v/>
      </c>
    </row>
    <row r="1302" spans="4:11" ht="14.4">
      <c r="D1302" s="371"/>
      <c r="E1302" s="122"/>
      <c r="F1302" s="371"/>
      <c r="H1302" s="123"/>
      <c r="K1302" s="433" t="str">
        <f>IF(I1302=0%,"",#REF!/I1302)</f>
        <v/>
      </c>
    </row>
    <row r="1303" spans="4:11" ht="14.4">
      <c r="D1303" s="371"/>
      <c r="E1303" s="122"/>
      <c r="F1303" s="371"/>
      <c r="H1303" s="123"/>
      <c r="K1303" s="433" t="str">
        <f>IF(I1303=0%,"",#REF!/I1303)</f>
        <v/>
      </c>
    </row>
    <row r="1304" spans="4:11" ht="14.4">
      <c r="D1304" s="371"/>
      <c r="E1304" s="122"/>
      <c r="F1304" s="371"/>
      <c r="H1304" s="123"/>
      <c r="K1304" s="433" t="str">
        <f>IF(I1304=0%,"",#REF!/I1304)</f>
        <v/>
      </c>
    </row>
    <row r="1305" spans="4:11" ht="14.4">
      <c r="D1305" s="371"/>
      <c r="E1305" s="122"/>
      <c r="F1305" s="371"/>
      <c r="H1305" s="123"/>
      <c r="K1305" s="433" t="str">
        <f>IF(I1305=0%,"",#REF!/I1305)</f>
        <v/>
      </c>
    </row>
    <row r="1306" spans="4:11" ht="14.4">
      <c r="D1306" s="371"/>
      <c r="E1306" s="122"/>
      <c r="F1306" s="371"/>
      <c r="H1306" s="123"/>
      <c r="K1306" s="433" t="str">
        <f>IF(I1306=0%,"",#REF!/I1306)</f>
        <v/>
      </c>
    </row>
    <row r="1307" spans="4:11" ht="14.4">
      <c r="D1307" s="371"/>
      <c r="E1307" s="122"/>
      <c r="F1307" s="371"/>
      <c r="H1307" s="123"/>
      <c r="K1307" s="433" t="str">
        <f>IF(I1307=0%,"",#REF!/I1307)</f>
        <v/>
      </c>
    </row>
    <row r="1308" spans="4:11" ht="14.4">
      <c r="D1308" s="371"/>
      <c r="E1308" s="122"/>
      <c r="F1308" s="371"/>
      <c r="H1308" s="123"/>
      <c r="K1308" s="433" t="str">
        <f>IF(I1308=0%,"",#REF!/I1308)</f>
        <v/>
      </c>
    </row>
    <row r="1309" spans="4:11" ht="14.4">
      <c r="D1309" s="371"/>
      <c r="E1309" s="122"/>
      <c r="F1309" s="371"/>
      <c r="H1309" s="123"/>
      <c r="K1309" s="433" t="str">
        <f>IF(I1309=0%,"",#REF!/I1309)</f>
        <v/>
      </c>
    </row>
    <row r="1310" spans="4:11" ht="14.4">
      <c r="D1310" s="371"/>
      <c r="E1310" s="122"/>
      <c r="F1310" s="371"/>
      <c r="H1310" s="123"/>
      <c r="K1310" s="433" t="str">
        <f>IF(I1310=0%,"",#REF!/I1310)</f>
        <v/>
      </c>
    </row>
    <row r="1311" spans="4:11" ht="14.4">
      <c r="D1311" s="371"/>
      <c r="E1311" s="122"/>
      <c r="F1311" s="371"/>
      <c r="H1311" s="123"/>
      <c r="K1311" s="433" t="str">
        <f>IF(I1311=0%,"",#REF!/I1311)</f>
        <v/>
      </c>
    </row>
    <row r="1312" spans="4:11" ht="14.4">
      <c r="D1312" s="371"/>
      <c r="E1312" s="122"/>
      <c r="F1312" s="371"/>
      <c r="H1312" s="123"/>
      <c r="K1312" s="433" t="str">
        <f>IF(I1312=0%,"",#REF!/I1312)</f>
        <v/>
      </c>
    </row>
    <row r="1313" spans="4:11" ht="14.4">
      <c r="D1313" s="371"/>
      <c r="E1313" s="122"/>
      <c r="F1313" s="371"/>
      <c r="H1313" s="123"/>
      <c r="K1313" s="433" t="str">
        <f>IF(I1313=0%,"",#REF!/I1313)</f>
        <v/>
      </c>
    </row>
    <row r="1314" spans="4:11" ht="14.4">
      <c r="D1314" s="371"/>
      <c r="E1314" s="122"/>
      <c r="F1314" s="371"/>
      <c r="H1314" s="123"/>
      <c r="K1314" s="433" t="str">
        <f>IF(I1314=0%,"",#REF!/I1314)</f>
        <v/>
      </c>
    </row>
    <row r="1315" spans="4:11" ht="14.4">
      <c r="D1315" s="371"/>
      <c r="E1315" s="122"/>
      <c r="F1315" s="371"/>
      <c r="H1315" s="123"/>
      <c r="K1315" s="433" t="str">
        <f>IF(I1315=0%,"",#REF!/I1315)</f>
        <v/>
      </c>
    </row>
    <row r="1316" spans="4:11" ht="14.4">
      <c r="D1316" s="371"/>
      <c r="E1316" s="122"/>
      <c r="F1316" s="371"/>
      <c r="H1316" s="123"/>
      <c r="K1316" s="433" t="str">
        <f>IF(I1316=0%,"",#REF!/I1316)</f>
        <v/>
      </c>
    </row>
    <row r="1317" spans="4:11" ht="14.4">
      <c r="D1317" s="371"/>
      <c r="E1317" s="122"/>
      <c r="F1317" s="371"/>
      <c r="H1317" s="123"/>
      <c r="K1317" s="433" t="str">
        <f>IF(I1317=0%,"",#REF!/I1317)</f>
        <v/>
      </c>
    </row>
    <row r="1318" spans="4:11" ht="14.4">
      <c r="D1318" s="371"/>
      <c r="E1318" s="122"/>
      <c r="F1318" s="371"/>
      <c r="H1318" s="123"/>
      <c r="K1318" s="433" t="str">
        <f>IF(I1318=0%,"",#REF!/I1318)</f>
        <v/>
      </c>
    </row>
    <row r="1319" spans="4:11" ht="14.4">
      <c r="D1319" s="371"/>
      <c r="E1319" s="122"/>
      <c r="F1319" s="371"/>
      <c r="H1319" s="123"/>
      <c r="K1319" s="433" t="str">
        <f>IF(I1319=0%,"",#REF!/I1319)</f>
        <v/>
      </c>
    </row>
    <row r="1320" spans="4:11" ht="14.4">
      <c r="D1320" s="371"/>
      <c r="E1320" s="122"/>
      <c r="F1320" s="371"/>
      <c r="H1320" s="123"/>
      <c r="K1320" s="433" t="str">
        <f>IF(I1320=0%,"",#REF!/I1320)</f>
        <v/>
      </c>
    </row>
    <row r="1321" spans="4:11" ht="14.4">
      <c r="D1321" s="371"/>
      <c r="E1321" s="122"/>
      <c r="F1321" s="371"/>
      <c r="H1321" s="123"/>
      <c r="K1321" s="433" t="str">
        <f>IF(I1321=0%,"",#REF!/I1321)</f>
        <v/>
      </c>
    </row>
    <row r="1322" spans="4:11" ht="14.4">
      <c r="D1322" s="371"/>
      <c r="E1322" s="122"/>
      <c r="F1322" s="371"/>
      <c r="H1322" s="123"/>
      <c r="K1322" s="433" t="str">
        <f>IF(I1322=0%,"",#REF!/I1322)</f>
        <v/>
      </c>
    </row>
    <row r="1323" spans="4:11" ht="14.4">
      <c r="D1323" s="371"/>
      <c r="E1323" s="122"/>
      <c r="F1323" s="371"/>
      <c r="H1323" s="123"/>
      <c r="K1323" s="433" t="str">
        <f>IF(I1323=0%,"",#REF!/I1323)</f>
        <v/>
      </c>
    </row>
    <row r="1324" spans="4:11" ht="14.4">
      <c r="D1324" s="371"/>
      <c r="E1324" s="122"/>
      <c r="F1324" s="371"/>
      <c r="H1324" s="123"/>
      <c r="K1324" s="433" t="str">
        <f>IF(I1324=0%,"",#REF!/I1324)</f>
        <v/>
      </c>
    </row>
    <row r="1325" spans="4:11" ht="14.4">
      <c r="D1325" s="371"/>
      <c r="E1325" s="122"/>
      <c r="F1325" s="371"/>
      <c r="H1325" s="123"/>
      <c r="K1325" s="433" t="str">
        <f>IF(I1325=0%,"",#REF!/I1325)</f>
        <v/>
      </c>
    </row>
    <row r="1326" spans="4:11" ht="14.4">
      <c r="D1326" s="371"/>
      <c r="E1326" s="122"/>
      <c r="F1326" s="371"/>
      <c r="H1326" s="123"/>
      <c r="K1326" s="433" t="str">
        <f>IF(I1326=0%,"",#REF!/I1326)</f>
        <v/>
      </c>
    </row>
    <row r="1327" spans="4:11" ht="14.4">
      <c r="D1327" s="371"/>
      <c r="E1327" s="122"/>
      <c r="F1327" s="371"/>
      <c r="H1327" s="123"/>
      <c r="K1327" s="433" t="str">
        <f>IF(I1327=0%,"",#REF!/I1327)</f>
        <v/>
      </c>
    </row>
    <row r="1328" spans="4:11" ht="14.4">
      <c r="D1328" s="371"/>
      <c r="E1328" s="122"/>
      <c r="F1328" s="371"/>
      <c r="H1328" s="123"/>
      <c r="K1328" s="433" t="str">
        <f>IF(I1328=0%,"",#REF!/I1328)</f>
        <v/>
      </c>
    </row>
    <row r="1329" spans="4:11" ht="14.4">
      <c r="D1329" s="371"/>
      <c r="E1329" s="122"/>
      <c r="F1329" s="371"/>
      <c r="H1329" s="123"/>
      <c r="K1329" s="433" t="str">
        <f>IF(I1329=0%,"",#REF!/I1329)</f>
        <v/>
      </c>
    </row>
    <row r="1330" spans="4:11" ht="14.4">
      <c r="D1330" s="371"/>
      <c r="E1330" s="122"/>
      <c r="F1330" s="371"/>
      <c r="H1330" s="123"/>
      <c r="K1330" s="433" t="str">
        <f>IF(I1330=0%,"",#REF!/I1330)</f>
        <v/>
      </c>
    </row>
    <row r="1331" spans="4:11" ht="14.4">
      <c r="D1331" s="371"/>
      <c r="E1331" s="122"/>
      <c r="F1331" s="371"/>
      <c r="H1331" s="123"/>
      <c r="K1331" s="433" t="str">
        <f>IF(I1331=0%,"",#REF!/I1331)</f>
        <v/>
      </c>
    </row>
    <row r="1332" spans="4:11" ht="14.4">
      <c r="D1332" s="371"/>
      <c r="E1332" s="122"/>
      <c r="F1332" s="371"/>
      <c r="H1332" s="123"/>
      <c r="K1332" s="433" t="str">
        <f>IF(I1332=0%,"",#REF!/I1332)</f>
        <v/>
      </c>
    </row>
    <row r="1333" spans="4:11" ht="14.4">
      <c r="D1333" s="371"/>
      <c r="E1333" s="122"/>
      <c r="F1333" s="371"/>
      <c r="H1333" s="123"/>
      <c r="K1333" s="433" t="str">
        <f>IF(I1333=0%,"",#REF!/I1333)</f>
        <v/>
      </c>
    </row>
    <row r="1334" spans="4:11" ht="14.4">
      <c r="D1334" s="371"/>
      <c r="E1334" s="122"/>
      <c r="F1334" s="371"/>
      <c r="H1334" s="123"/>
      <c r="K1334" s="433" t="str">
        <f>IF(I1334=0%,"",#REF!/I1334)</f>
        <v/>
      </c>
    </row>
    <row r="1335" spans="4:11" ht="14.4">
      <c r="D1335" s="371"/>
      <c r="E1335" s="122"/>
      <c r="F1335" s="371"/>
      <c r="H1335" s="123"/>
      <c r="K1335" s="433" t="str">
        <f>IF(I1335=0%,"",#REF!/I1335)</f>
        <v/>
      </c>
    </row>
    <row r="1336" spans="4:11" ht="14.4">
      <c r="D1336" s="371"/>
      <c r="E1336" s="122"/>
      <c r="F1336" s="371"/>
      <c r="H1336" s="123"/>
      <c r="K1336" s="433" t="str">
        <f>IF(I1336=0%,"",#REF!/I1336)</f>
        <v/>
      </c>
    </row>
    <row r="1337" spans="4:11" ht="14.4">
      <c r="D1337" s="371"/>
      <c r="E1337" s="122"/>
      <c r="F1337" s="371"/>
      <c r="H1337" s="123"/>
      <c r="K1337" s="433" t="str">
        <f>IF(I1337=0%,"",#REF!/I1337)</f>
        <v/>
      </c>
    </row>
    <row r="1338" spans="4:11" ht="14.4">
      <c r="D1338" s="371"/>
      <c r="E1338" s="122"/>
      <c r="F1338" s="371"/>
      <c r="H1338" s="123"/>
      <c r="K1338" s="433" t="str">
        <f>IF(I1338=0%,"",#REF!/I1338)</f>
        <v/>
      </c>
    </row>
    <row r="1339" spans="4:11" ht="14.4">
      <c r="D1339" s="371"/>
      <c r="E1339" s="122"/>
      <c r="F1339" s="371"/>
      <c r="H1339" s="123"/>
      <c r="K1339" s="433" t="str">
        <f>IF(I1339=0%,"",#REF!/I1339)</f>
        <v/>
      </c>
    </row>
    <row r="1340" spans="4:11" ht="14.4">
      <c r="D1340" s="371"/>
      <c r="E1340" s="122"/>
      <c r="F1340" s="371"/>
      <c r="H1340" s="123"/>
      <c r="K1340" s="433" t="str">
        <f>IF(I1340=0%,"",#REF!/I1340)</f>
        <v/>
      </c>
    </row>
    <row r="1341" spans="4:11" ht="14.4">
      <c r="D1341" s="371"/>
      <c r="E1341" s="122"/>
      <c r="F1341" s="371"/>
      <c r="H1341" s="123"/>
      <c r="K1341" s="433" t="str">
        <f>IF(I1341=0%,"",#REF!/I1341)</f>
        <v/>
      </c>
    </row>
    <row r="1342" spans="4:11" ht="14.4">
      <c r="D1342" s="371"/>
      <c r="E1342" s="122"/>
      <c r="F1342" s="371"/>
      <c r="H1342" s="123"/>
      <c r="K1342" s="433" t="str">
        <f>IF(I1342=0%,"",#REF!/I1342)</f>
        <v/>
      </c>
    </row>
    <row r="1343" spans="4:11" ht="14.4">
      <c r="D1343" s="371"/>
      <c r="E1343" s="122"/>
      <c r="F1343" s="371"/>
      <c r="H1343" s="123"/>
      <c r="K1343" s="433" t="str">
        <f>IF(I1343=0%,"",#REF!/I1343)</f>
        <v/>
      </c>
    </row>
    <row r="1344" spans="4:11" ht="14.4">
      <c r="D1344" s="371"/>
      <c r="E1344" s="122"/>
      <c r="F1344" s="371"/>
      <c r="H1344" s="123"/>
      <c r="K1344" s="433" t="str">
        <f>IF(I1344=0%,"",#REF!/I1344)</f>
        <v/>
      </c>
    </row>
    <row r="1345" spans="4:11" ht="14.4">
      <c r="D1345" s="371"/>
      <c r="E1345" s="122"/>
      <c r="F1345" s="371"/>
      <c r="H1345" s="123"/>
      <c r="K1345" s="433" t="str">
        <f>IF(I1345=0%,"",#REF!/I1345)</f>
        <v/>
      </c>
    </row>
    <row r="1346" spans="4:11" ht="14.4">
      <c r="D1346" s="371"/>
      <c r="E1346" s="122"/>
      <c r="F1346" s="371"/>
      <c r="H1346" s="123"/>
      <c r="K1346" s="433" t="str">
        <f>IF(I1346=0%,"",#REF!/I1346)</f>
        <v/>
      </c>
    </row>
    <row r="1347" spans="4:11" ht="14.4">
      <c r="D1347" s="371"/>
      <c r="E1347" s="122"/>
      <c r="F1347" s="371"/>
      <c r="H1347" s="123"/>
      <c r="K1347" s="433" t="str">
        <f>IF(I1347=0%,"",#REF!/I1347)</f>
        <v/>
      </c>
    </row>
    <row r="1348" spans="4:11" ht="14.4">
      <c r="D1348" s="371"/>
      <c r="E1348" s="122"/>
      <c r="F1348" s="371"/>
      <c r="H1348" s="123"/>
      <c r="K1348" s="433" t="str">
        <f>IF(I1348=0%,"",#REF!/I1348)</f>
        <v/>
      </c>
    </row>
    <row r="1349" spans="4:11" ht="14.4">
      <c r="D1349" s="371"/>
      <c r="E1349" s="122"/>
      <c r="F1349" s="371"/>
      <c r="H1349" s="123"/>
      <c r="K1349" s="433" t="str">
        <f>IF(I1349=0%,"",#REF!/I1349)</f>
        <v/>
      </c>
    </row>
    <row r="1350" spans="4:11" ht="14.4">
      <c r="D1350" s="371"/>
      <c r="E1350" s="122"/>
      <c r="F1350" s="371"/>
      <c r="H1350" s="123"/>
      <c r="K1350" s="433" t="str">
        <f>IF(I1350=0%,"",#REF!/I1350)</f>
        <v/>
      </c>
    </row>
    <row r="1351" spans="4:11" ht="14.4">
      <c r="D1351" s="371"/>
      <c r="E1351" s="122"/>
      <c r="F1351" s="371"/>
      <c r="H1351" s="123"/>
      <c r="K1351" s="433" t="str">
        <f>IF(I1351=0%,"",#REF!/I1351)</f>
        <v/>
      </c>
    </row>
    <row r="1352" spans="4:11" ht="14.4">
      <c r="D1352" s="371"/>
      <c r="E1352" s="122"/>
      <c r="F1352" s="371"/>
      <c r="H1352" s="123"/>
      <c r="K1352" s="433" t="str">
        <f>IF(I1352=0%,"",#REF!/I1352)</f>
        <v/>
      </c>
    </row>
    <row r="1353" spans="4:11" ht="14.4">
      <c r="D1353" s="371"/>
      <c r="E1353" s="122"/>
      <c r="F1353" s="371"/>
      <c r="H1353" s="123"/>
      <c r="K1353" s="433" t="str">
        <f>IF(I1353=0%,"",#REF!/I1353)</f>
        <v/>
      </c>
    </row>
    <row r="1354" spans="4:11" ht="14.4">
      <c r="D1354" s="371"/>
      <c r="E1354" s="122"/>
      <c r="F1354" s="371"/>
      <c r="H1354" s="123"/>
      <c r="K1354" s="433" t="str">
        <f>IF(I1354=0%,"",#REF!/I1354)</f>
        <v/>
      </c>
    </row>
    <row r="1355" spans="4:11" ht="14.4">
      <c r="D1355" s="371"/>
      <c r="E1355" s="122"/>
      <c r="F1355" s="371"/>
      <c r="H1355" s="123"/>
      <c r="K1355" s="433" t="str">
        <f>IF(I1355=0%,"",#REF!/I1355)</f>
        <v/>
      </c>
    </row>
    <row r="1356" spans="4:11" ht="14.4">
      <c r="D1356" s="371"/>
      <c r="E1356" s="122"/>
      <c r="F1356" s="371"/>
      <c r="H1356" s="123"/>
      <c r="K1356" s="433" t="str">
        <f>IF(I1356=0%,"",#REF!/I1356)</f>
        <v/>
      </c>
    </row>
    <row r="1357" spans="4:11" ht="14.4">
      <c r="D1357" s="371"/>
      <c r="E1357" s="122"/>
      <c r="F1357" s="371"/>
      <c r="H1357" s="123"/>
      <c r="K1357" s="433" t="str">
        <f>IF(I1357=0%,"",#REF!/I1357)</f>
        <v/>
      </c>
    </row>
    <row r="1358" spans="4:11" ht="14.4">
      <c r="D1358" s="371"/>
      <c r="E1358" s="122"/>
      <c r="F1358" s="371"/>
      <c r="H1358" s="123"/>
      <c r="K1358" s="433" t="str">
        <f>IF(I1358=0%,"",#REF!/I1358)</f>
        <v/>
      </c>
    </row>
    <row r="1359" spans="4:11" ht="14.4">
      <c r="D1359" s="371"/>
      <c r="E1359" s="122"/>
      <c r="F1359" s="371"/>
      <c r="H1359" s="123"/>
      <c r="K1359" s="433" t="str">
        <f>IF(I1359=0%,"",#REF!/I1359)</f>
        <v/>
      </c>
    </row>
    <row r="1360" spans="4:11" ht="14.4">
      <c r="D1360" s="371"/>
      <c r="E1360" s="122"/>
      <c r="F1360" s="371"/>
      <c r="H1360" s="123"/>
      <c r="K1360" s="433" t="str">
        <f>IF(I1360=0%,"",#REF!/I1360)</f>
        <v/>
      </c>
    </row>
    <row r="1361" spans="4:11" ht="14.4">
      <c r="D1361" s="371"/>
      <c r="E1361" s="122"/>
      <c r="F1361" s="371"/>
      <c r="H1361" s="123"/>
      <c r="K1361" s="433" t="str">
        <f>IF(I1361=0%,"",#REF!/I1361)</f>
        <v/>
      </c>
    </row>
    <row r="1362" spans="4:11" ht="14.4">
      <c r="D1362" s="371"/>
      <c r="E1362" s="122"/>
      <c r="F1362" s="371"/>
      <c r="H1362" s="123"/>
      <c r="K1362" s="433" t="str">
        <f>IF(I1362=0%,"",#REF!/I1362)</f>
        <v/>
      </c>
    </row>
    <row r="1363" spans="4:11" ht="14.4">
      <c r="D1363" s="371"/>
      <c r="E1363" s="122"/>
      <c r="F1363" s="371"/>
      <c r="H1363" s="123"/>
      <c r="K1363" s="433" t="str">
        <f>IF(I1363=0%,"",#REF!/I1363)</f>
        <v/>
      </c>
    </row>
    <row r="1364" spans="4:11" ht="14.4">
      <c r="D1364" s="371"/>
      <c r="E1364" s="122"/>
      <c r="F1364" s="371"/>
      <c r="H1364" s="123"/>
      <c r="K1364" s="433" t="str">
        <f>IF(I1364=0%,"",#REF!/I1364)</f>
        <v/>
      </c>
    </row>
    <row r="1365" spans="4:11" ht="14.4">
      <c r="D1365" s="371"/>
      <c r="E1365" s="122"/>
      <c r="F1365" s="371"/>
      <c r="H1365" s="123"/>
      <c r="K1365" s="433" t="str">
        <f>IF(I1365=0%,"",#REF!/I1365)</f>
        <v/>
      </c>
    </row>
    <row r="1366" spans="4:11" ht="14.4">
      <c r="D1366" s="371"/>
      <c r="E1366" s="122"/>
      <c r="F1366" s="371"/>
      <c r="H1366" s="123"/>
      <c r="K1366" s="433" t="str">
        <f>IF(I1366=0%,"",#REF!/I1366)</f>
        <v/>
      </c>
    </row>
    <row r="1367" spans="4:11" ht="14.4">
      <c r="D1367" s="371"/>
      <c r="E1367" s="122"/>
      <c r="F1367" s="371"/>
      <c r="H1367" s="123"/>
      <c r="K1367" s="433" t="str">
        <f>IF(I1367=0%,"",#REF!/I1367)</f>
        <v/>
      </c>
    </row>
    <row r="1368" spans="4:11" ht="14.4">
      <c r="D1368" s="371"/>
      <c r="E1368" s="122"/>
      <c r="F1368" s="371"/>
      <c r="H1368" s="123"/>
      <c r="K1368" s="433" t="str">
        <f>IF(I1368=0%,"",#REF!/I1368)</f>
        <v/>
      </c>
    </row>
    <row r="1369" spans="4:11" ht="14.4">
      <c r="D1369" s="371"/>
      <c r="E1369" s="122"/>
      <c r="F1369" s="371"/>
      <c r="H1369" s="123"/>
      <c r="K1369" s="433" t="str">
        <f>IF(I1369=0%,"",#REF!/I1369)</f>
        <v/>
      </c>
    </row>
    <row r="1370" spans="4:11" ht="14.4">
      <c r="D1370" s="371"/>
      <c r="E1370" s="122"/>
      <c r="F1370" s="371"/>
      <c r="H1370" s="123"/>
      <c r="K1370" s="433" t="str">
        <f>IF(I1370=0%,"",#REF!/I1370)</f>
        <v/>
      </c>
    </row>
    <row r="1371" spans="4:11" ht="14.4">
      <c r="D1371" s="371"/>
      <c r="E1371" s="122"/>
      <c r="F1371" s="371"/>
      <c r="H1371" s="123"/>
      <c r="K1371" s="433" t="str">
        <f>IF(I1371=0%,"",#REF!/I1371)</f>
        <v/>
      </c>
    </row>
    <row r="1372" spans="4:11" ht="14.4">
      <c r="H1372" s="123"/>
      <c r="K1372" s="433" t="str">
        <f>IF(I1372=0%,"",#REF!/I1372)</f>
        <v/>
      </c>
    </row>
    <row r="1373" spans="4:11" ht="14.4">
      <c r="H1373" s="123"/>
      <c r="K1373" s="433" t="str">
        <f>IF(I1373=0%,"",#REF!/I1373)</f>
        <v/>
      </c>
    </row>
    <row r="1374" spans="4:11" ht="14.4">
      <c r="H1374" s="123"/>
      <c r="K1374" s="433" t="str">
        <f>IF(I1374=0%,"",#REF!/I1374)</f>
        <v/>
      </c>
    </row>
    <row r="1375" spans="4:11" ht="14.4">
      <c r="H1375" s="123"/>
      <c r="K1375" s="433" t="str">
        <f>IF(I1375=0%,"",#REF!/I1375)</f>
        <v/>
      </c>
    </row>
    <row r="1376" spans="4:11" ht="14.4">
      <c r="H1376" s="123"/>
      <c r="K1376" s="433" t="str">
        <f>IF(I1376=0%,"",#REF!/I1376)</f>
        <v/>
      </c>
    </row>
    <row r="1377" spans="8:11" ht="14.4">
      <c r="H1377" s="123"/>
      <c r="K1377" s="433" t="str">
        <f>IF(I1377=0%,"",#REF!/I1377)</f>
        <v/>
      </c>
    </row>
    <row r="1378" spans="8:11" ht="14.4">
      <c r="H1378" s="123"/>
      <c r="K1378" s="433" t="str">
        <f>IF(I1378=0%,"",#REF!/I1378)</f>
        <v/>
      </c>
    </row>
    <row r="1379" spans="8:11" ht="14.4">
      <c r="H1379" s="123"/>
      <c r="K1379" s="433" t="str">
        <f>IF(I1379=0%,"",#REF!/I1379)</f>
        <v/>
      </c>
    </row>
    <row r="1380" spans="8:11" ht="14.4">
      <c r="H1380" s="123"/>
      <c r="K1380" s="433" t="str">
        <f>IF(I1380=0%,"",#REF!/I1380)</f>
        <v/>
      </c>
    </row>
    <row r="1381" spans="8:11" ht="14.4">
      <c r="H1381" s="123"/>
      <c r="K1381" s="433" t="str">
        <f>IF(I1381=0%,"",#REF!/I1381)</f>
        <v/>
      </c>
    </row>
    <row r="1382" spans="8:11" ht="14.4">
      <c r="K1382" s="433" t="str">
        <f>IF(I1382=0%,"",#REF!/I1382)</f>
        <v/>
      </c>
    </row>
  </sheetData>
  <autoFilter ref="A2:X2" xr:uid="{00000000-0009-0000-0000-00000E000000}">
    <sortState xmlns:xlrd2="http://schemas.microsoft.com/office/spreadsheetml/2017/richdata2" ref="A3:X1302">
      <sortCondition ref="J2"/>
    </sortState>
  </autoFilter>
  <conditionalFormatting sqref="F3:F11">
    <cfRule type="colorScale" priority="3">
      <colorScale>
        <cfvo type="min"/>
        <cfvo type="percentile" val="50"/>
        <cfvo type="max"/>
        <color rgb="FFF8696B"/>
        <color rgb="FFFFEB84"/>
        <color rgb="FF63BE7B"/>
      </colorScale>
    </cfRule>
  </conditionalFormatting>
  <conditionalFormatting sqref="F12:F14">
    <cfRule type="colorScale" priority="2">
      <colorScale>
        <cfvo type="min"/>
        <cfvo type="percentile" val="50"/>
        <cfvo type="max"/>
        <color rgb="FFF8696B"/>
        <color rgb="FFFFEB84"/>
        <color rgb="FF63BE7B"/>
      </colorScale>
    </cfRule>
  </conditionalFormatting>
  <conditionalFormatting sqref="G7">
    <cfRule type="colorScale" priority="6">
      <colorScale>
        <cfvo type="min"/>
        <cfvo type="percentile" val="50"/>
        <cfvo type="max"/>
        <color rgb="FFF8696B"/>
        <color rgb="FFFFEB84"/>
        <color rgb="FF63BE7B"/>
      </colorScale>
    </cfRule>
  </conditionalFormatting>
  <conditionalFormatting sqref="G8">
    <cfRule type="colorScale" priority="4">
      <colorScale>
        <cfvo type="min"/>
        <cfvo type="percentile" val="50"/>
        <cfvo type="max"/>
        <color rgb="FFF8696B"/>
        <color rgb="FFFFEB84"/>
        <color rgb="FF63BE7B"/>
      </colorScale>
    </cfRule>
  </conditionalFormatting>
  <conditionalFormatting sqref="G3:H6 H7:H8 I8">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tabColor rgb="FFFFCCFF"/>
  </sheetPr>
  <dimension ref="A1:S189"/>
  <sheetViews>
    <sheetView workbookViewId="0">
      <pane ySplit="2" topLeftCell="A150" activePane="bottomLeft" state="frozen"/>
      <selection pane="bottomLeft" activeCell="D159" sqref="D159"/>
    </sheetView>
  </sheetViews>
  <sheetFormatPr defaultColWidth="9.109375" defaultRowHeight="15" customHeight="1"/>
  <cols>
    <col min="1" max="1" width="5.33203125" style="149" bestFit="1" customWidth="1"/>
    <col min="2" max="3" width="15.6640625" style="149" customWidth="1"/>
    <col min="4" max="4" width="46.6640625" style="149" customWidth="1"/>
    <col min="5" max="5" width="17" style="149" customWidth="1"/>
    <col min="6" max="6" width="14.44140625" style="149" bestFit="1" customWidth="1"/>
    <col min="7" max="7" width="15.109375" style="149" hidden="1" customWidth="1"/>
    <col min="8" max="8" width="12.44140625" style="149" hidden="1" customWidth="1"/>
    <col min="9" max="9" width="14" style="149" hidden="1" customWidth="1"/>
    <col min="10" max="10" width="13.33203125" style="149" customWidth="1"/>
    <col min="11" max="11" width="13.6640625" style="149" bestFit="1" customWidth="1"/>
    <col min="12" max="12" width="13.33203125" style="149" bestFit="1" customWidth="1"/>
    <col min="13" max="13" width="13.6640625" style="149" bestFit="1" customWidth="1"/>
    <col min="14" max="14" width="11.6640625" style="149" customWidth="1"/>
    <col min="15" max="15" width="12.33203125" style="149" customWidth="1"/>
    <col min="16" max="16" width="8.6640625" style="149" bestFit="1" customWidth="1"/>
    <col min="17" max="17" width="8.88671875" style="149" customWidth="1"/>
    <col min="18" max="18" width="8.5546875" style="149" customWidth="1"/>
    <col min="19" max="19" width="21.88671875" style="149" bestFit="1" customWidth="1"/>
    <col min="20" max="16384" width="9.109375" style="149"/>
  </cols>
  <sheetData>
    <row r="1" spans="1:19" ht="14.4">
      <c r="P1" s="149">
        <f>SUM(P3:P194)</f>
        <v>482</v>
      </c>
      <c r="Q1" s="408">
        <f ca="1">SUM(Q3:Q1094)</f>
        <v>581</v>
      </c>
      <c r="R1" s="149">
        <f ca="1">SUM(R3:R1094)</f>
        <v>-107</v>
      </c>
    </row>
    <row r="2" spans="1:19" ht="28.8">
      <c r="A2" s="576" t="s">
        <v>1406</v>
      </c>
      <c r="B2" s="576" t="s">
        <v>221</v>
      </c>
      <c r="C2" s="576" t="s">
        <v>293</v>
      </c>
      <c r="D2" s="576" t="s">
        <v>294</v>
      </c>
      <c r="E2" s="576" t="s">
        <v>267</v>
      </c>
      <c r="F2" s="576" t="s">
        <v>157</v>
      </c>
      <c r="G2" s="576" t="s">
        <v>295</v>
      </c>
      <c r="H2" s="576" t="s">
        <v>296</v>
      </c>
      <c r="I2" s="576" t="s">
        <v>297</v>
      </c>
      <c r="J2" s="576" t="s">
        <v>298</v>
      </c>
      <c r="K2" s="576" t="s">
        <v>299</v>
      </c>
      <c r="L2" s="576" t="s">
        <v>300</v>
      </c>
      <c r="M2" s="576" t="s">
        <v>301</v>
      </c>
      <c r="N2" s="576" t="s">
        <v>302</v>
      </c>
      <c r="O2" s="576" t="s">
        <v>10</v>
      </c>
      <c r="P2" s="576" t="s">
        <v>303</v>
      </c>
      <c r="Q2" s="576" t="s">
        <v>304</v>
      </c>
      <c r="R2" s="576" t="s">
        <v>305</v>
      </c>
      <c r="S2" s="576" t="s">
        <v>306</v>
      </c>
    </row>
    <row r="3" spans="1:19" ht="14.4">
      <c r="A3" s="149">
        <v>1</v>
      </c>
      <c r="B3" s="149" t="s">
        <v>264</v>
      </c>
      <c r="D3" s="149" t="s">
        <v>1407</v>
      </c>
      <c r="F3" s="529" t="s">
        <v>279</v>
      </c>
      <c r="G3" s="149" t="s">
        <v>508</v>
      </c>
      <c r="H3" s="149" t="s">
        <v>508</v>
      </c>
      <c r="I3" s="149" t="s">
        <v>508</v>
      </c>
      <c r="J3" s="197">
        <v>44818</v>
      </c>
      <c r="K3" s="197">
        <v>44821</v>
      </c>
      <c r="L3" s="197">
        <v>44818</v>
      </c>
      <c r="M3" s="197">
        <v>44821</v>
      </c>
      <c r="N3" s="197"/>
      <c r="O3" s="197"/>
      <c r="P3" s="149">
        <f t="shared" ref="P3:P25" si="0">IF(IF(J3="",0,IF(K3="",0,K3-J3))="",0,K3-J3+1)</f>
        <v>4</v>
      </c>
      <c r="Q3" s="408">
        <f t="shared" ref="Q3:Q34" ca="1" si="1">IF(L3="",0,IF(M3="",TODAY()-L3,M3-L3+1))</f>
        <v>4</v>
      </c>
      <c r="R3" s="408">
        <f t="shared" ref="R3:R34" ca="1" si="2">IF(Q3=0,0,P3-Q3)</f>
        <v>0</v>
      </c>
    </row>
    <row r="4" spans="1:19" ht="14.4">
      <c r="A4" s="149">
        <v>2</v>
      </c>
      <c r="B4" s="149" t="s">
        <v>264</v>
      </c>
      <c r="D4" s="149" t="s">
        <v>1408</v>
      </c>
      <c r="F4" s="529" t="s">
        <v>279</v>
      </c>
      <c r="G4" s="149" t="s">
        <v>508</v>
      </c>
      <c r="H4" s="149" t="s">
        <v>508</v>
      </c>
      <c r="I4" s="149" t="s">
        <v>508</v>
      </c>
      <c r="J4" s="197">
        <v>44821</v>
      </c>
      <c r="K4" s="197">
        <v>44823</v>
      </c>
      <c r="L4" s="197">
        <v>44823</v>
      </c>
      <c r="M4" s="197">
        <v>44825</v>
      </c>
      <c r="N4" s="197"/>
      <c r="O4" s="197"/>
      <c r="P4" s="149">
        <f t="shared" si="0"/>
        <v>3</v>
      </c>
      <c r="Q4" s="408">
        <f t="shared" ca="1" si="1"/>
        <v>3</v>
      </c>
      <c r="R4" s="408">
        <f t="shared" ca="1" si="2"/>
        <v>0</v>
      </c>
    </row>
    <row r="5" spans="1:19" ht="14.4">
      <c r="A5" s="149">
        <v>3</v>
      </c>
      <c r="B5" s="149" t="s">
        <v>264</v>
      </c>
      <c r="D5" s="149" t="s">
        <v>1409</v>
      </c>
      <c r="F5" s="529" t="s">
        <v>279</v>
      </c>
      <c r="G5" s="149" t="s">
        <v>508</v>
      </c>
      <c r="H5" s="149" t="s">
        <v>508</v>
      </c>
      <c r="I5" s="149" t="s">
        <v>508</v>
      </c>
      <c r="J5" s="198">
        <v>44824</v>
      </c>
      <c r="K5" s="198">
        <f>+J5+2</f>
        <v>44826</v>
      </c>
      <c r="L5" s="198">
        <v>44824</v>
      </c>
      <c r="M5" s="198">
        <v>44830</v>
      </c>
      <c r="N5" s="198"/>
      <c r="O5" s="198"/>
      <c r="P5" s="149">
        <f t="shared" si="0"/>
        <v>3</v>
      </c>
      <c r="Q5" s="408">
        <f t="shared" ca="1" si="1"/>
        <v>7</v>
      </c>
      <c r="R5" s="408">
        <f t="shared" ca="1" si="2"/>
        <v>-4</v>
      </c>
    </row>
    <row r="6" spans="1:19" ht="14.4">
      <c r="A6" s="149">
        <v>4</v>
      </c>
      <c r="B6" s="149" t="s">
        <v>264</v>
      </c>
      <c r="D6" s="149" t="s">
        <v>1410</v>
      </c>
      <c r="F6" s="529" t="s">
        <v>279</v>
      </c>
      <c r="G6" s="149" t="s">
        <v>508</v>
      </c>
      <c r="H6" s="149" t="s">
        <v>508</v>
      </c>
      <c r="I6" s="149" t="s">
        <v>508</v>
      </c>
      <c r="J6" s="198">
        <f>+K5</f>
        <v>44826</v>
      </c>
      <c r="K6" s="198">
        <v>44830</v>
      </c>
      <c r="L6" s="198">
        <v>44831</v>
      </c>
      <c r="M6" s="198">
        <v>44833</v>
      </c>
      <c r="N6" s="198"/>
      <c r="O6" s="198"/>
      <c r="P6" s="149">
        <f t="shared" si="0"/>
        <v>5</v>
      </c>
      <c r="Q6" s="408">
        <f t="shared" ca="1" si="1"/>
        <v>3</v>
      </c>
      <c r="R6" s="408">
        <f t="shared" ca="1" si="2"/>
        <v>2</v>
      </c>
    </row>
    <row r="7" spans="1:19" ht="14.4">
      <c r="A7" s="149">
        <v>5</v>
      </c>
      <c r="B7" s="149" t="s">
        <v>264</v>
      </c>
      <c r="D7" s="149" t="s">
        <v>1411</v>
      </c>
      <c r="F7" s="529" t="s">
        <v>279</v>
      </c>
      <c r="G7" s="149" t="s">
        <v>508</v>
      </c>
      <c r="H7" s="149" t="s">
        <v>508</v>
      </c>
      <c r="I7" s="149" t="s">
        <v>508</v>
      </c>
      <c r="J7" s="198">
        <f>+K6</f>
        <v>44830</v>
      </c>
      <c r="K7" s="198">
        <f>+J7+2</f>
        <v>44832</v>
      </c>
      <c r="L7" s="198">
        <f>+M6</f>
        <v>44833</v>
      </c>
      <c r="M7" s="198">
        <v>44833</v>
      </c>
      <c r="N7" s="198"/>
      <c r="O7" s="198"/>
      <c r="P7" s="149">
        <f t="shared" si="0"/>
        <v>3</v>
      </c>
      <c r="Q7" s="408">
        <f t="shared" ca="1" si="1"/>
        <v>1</v>
      </c>
      <c r="R7" s="408">
        <f t="shared" ca="1" si="2"/>
        <v>2</v>
      </c>
    </row>
    <row r="8" spans="1:19" ht="14.4">
      <c r="A8" s="149">
        <v>6</v>
      </c>
      <c r="B8" s="149" t="s">
        <v>264</v>
      </c>
      <c r="D8" s="149" t="s">
        <v>1412</v>
      </c>
      <c r="F8" s="529" t="s">
        <v>279</v>
      </c>
      <c r="G8" s="149" t="s">
        <v>508</v>
      </c>
      <c r="H8" s="149" t="s">
        <v>508</v>
      </c>
      <c r="I8" s="149" t="s">
        <v>508</v>
      </c>
      <c r="J8" s="198">
        <f>+K7</f>
        <v>44832</v>
      </c>
      <c r="K8" s="198">
        <f>+J8+2</f>
        <v>44834</v>
      </c>
      <c r="L8" s="198">
        <v>44833</v>
      </c>
      <c r="M8" s="198">
        <v>44835</v>
      </c>
      <c r="N8" s="198"/>
      <c r="O8" s="198"/>
      <c r="P8" s="149">
        <f t="shared" si="0"/>
        <v>3</v>
      </c>
      <c r="Q8" s="408">
        <f t="shared" ca="1" si="1"/>
        <v>3</v>
      </c>
      <c r="R8" s="408">
        <f t="shared" ca="1" si="2"/>
        <v>0</v>
      </c>
      <c r="S8" s="149" t="s">
        <v>1413</v>
      </c>
    </row>
    <row r="9" spans="1:19" ht="14.4">
      <c r="A9" s="149">
        <v>7</v>
      </c>
      <c r="B9" s="238" t="s">
        <v>264</v>
      </c>
      <c r="C9" s="238"/>
      <c r="D9" s="149" t="s">
        <v>1414</v>
      </c>
      <c r="F9" s="529" t="s">
        <v>279</v>
      </c>
      <c r="G9" s="149" t="s">
        <v>508</v>
      </c>
      <c r="H9" s="149" t="s">
        <v>508</v>
      </c>
      <c r="I9" s="149" t="s">
        <v>508</v>
      </c>
      <c r="J9" s="198">
        <v>44835</v>
      </c>
      <c r="K9" s="198">
        <v>44837</v>
      </c>
      <c r="L9" s="198">
        <v>44837</v>
      </c>
      <c r="M9" s="198">
        <v>44843</v>
      </c>
      <c r="N9" s="198"/>
      <c r="O9" s="198"/>
      <c r="P9" s="149">
        <f t="shared" si="0"/>
        <v>3</v>
      </c>
      <c r="Q9" s="408">
        <f t="shared" ca="1" si="1"/>
        <v>7</v>
      </c>
      <c r="R9" s="408">
        <f t="shared" ca="1" si="2"/>
        <v>-4</v>
      </c>
    </row>
    <row r="10" spans="1:19" ht="14.4">
      <c r="A10" s="149">
        <v>8</v>
      </c>
      <c r="B10" s="238" t="s">
        <v>264</v>
      </c>
      <c r="C10" s="238"/>
      <c r="D10" s="149" t="s">
        <v>1415</v>
      </c>
      <c r="F10" s="529" t="s">
        <v>279</v>
      </c>
      <c r="G10" s="149" t="s">
        <v>508</v>
      </c>
      <c r="H10" s="149" t="s">
        <v>508</v>
      </c>
      <c r="I10" s="149" t="s">
        <v>508</v>
      </c>
      <c r="J10" s="198">
        <v>44846</v>
      </c>
      <c r="K10" s="198">
        <v>44848</v>
      </c>
      <c r="L10" s="198">
        <v>44844</v>
      </c>
      <c r="M10" s="198">
        <v>44846</v>
      </c>
      <c r="N10" s="198"/>
      <c r="O10" s="198"/>
      <c r="P10" s="149">
        <f t="shared" si="0"/>
        <v>3</v>
      </c>
      <c r="Q10" s="408">
        <f t="shared" ca="1" si="1"/>
        <v>3</v>
      </c>
      <c r="R10" s="408">
        <f t="shared" ca="1" si="2"/>
        <v>0</v>
      </c>
    </row>
    <row r="11" spans="1:19" ht="14.4">
      <c r="A11" s="149">
        <v>9</v>
      </c>
      <c r="B11" s="238" t="s">
        <v>264</v>
      </c>
      <c r="C11" s="238"/>
      <c r="D11" s="149" t="s">
        <v>1416</v>
      </c>
      <c r="F11" s="529" t="s">
        <v>279</v>
      </c>
      <c r="G11" s="149" t="s">
        <v>508</v>
      </c>
      <c r="H11" s="149" t="s">
        <v>508</v>
      </c>
      <c r="I11" s="149" t="s">
        <v>508</v>
      </c>
      <c r="J11" s="198">
        <v>44847</v>
      </c>
      <c r="K11" s="198">
        <v>44854</v>
      </c>
      <c r="L11" s="198">
        <v>44848</v>
      </c>
      <c r="M11" s="198">
        <v>44854</v>
      </c>
      <c r="N11" s="198"/>
      <c r="O11" s="198"/>
      <c r="P11" s="149">
        <f t="shared" si="0"/>
        <v>8</v>
      </c>
      <c r="Q11" s="408">
        <f t="shared" ca="1" si="1"/>
        <v>7</v>
      </c>
      <c r="R11" s="408">
        <f t="shared" ca="1" si="2"/>
        <v>1</v>
      </c>
    </row>
    <row r="12" spans="1:19" ht="14.4">
      <c r="A12" s="149">
        <v>10</v>
      </c>
      <c r="B12" s="238" t="s">
        <v>264</v>
      </c>
      <c r="C12" s="238"/>
      <c r="D12" s="149" t="s">
        <v>1417</v>
      </c>
      <c r="F12" s="529" t="s">
        <v>279</v>
      </c>
      <c r="G12" s="149" t="s">
        <v>508</v>
      </c>
      <c r="H12" s="149" t="s">
        <v>508</v>
      </c>
      <c r="I12" s="149" t="s">
        <v>508</v>
      </c>
      <c r="J12" s="198">
        <v>44854</v>
      </c>
      <c r="K12" s="198">
        <v>44858</v>
      </c>
      <c r="L12" s="198">
        <v>44854</v>
      </c>
      <c r="M12" s="198">
        <v>44862</v>
      </c>
      <c r="N12" s="198"/>
      <c r="O12" s="198"/>
      <c r="P12" s="149">
        <f t="shared" si="0"/>
        <v>5</v>
      </c>
      <c r="Q12" s="408">
        <f t="shared" ca="1" si="1"/>
        <v>9</v>
      </c>
      <c r="R12" s="408">
        <f t="shared" ca="1" si="2"/>
        <v>-4</v>
      </c>
    </row>
    <row r="13" spans="1:19" ht="14.4">
      <c r="A13" s="149">
        <v>11</v>
      </c>
      <c r="B13" s="238" t="s">
        <v>264</v>
      </c>
      <c r="C13" s="238"/>
      <c r="D13" s="149" t="s">
        <v>1418</v>
      </c>
      <c r="F13" s="529" t="s">
        <v>279</v>
      </c>
      <c r="G13" s="149" t="s">
        <v>508</v>
      </c>
      <c r="H13" s="149" t="s">
        <v>508</v>
      </c>
      <c r="I13" s="149" t="s">
        <v>508</v>
      </c>
      <c r="J13" s="198">
        <v>44869</v>
      </c>
      <c r="K13" s="198">
        <v>44872</v>
      </c>
      <c r="L13" s="198">
        <v>44863</v>
      </c>
      <c r="M13" s="198">
        <v>44865</v>
      </c>
      <c r="N13" s="198"/>
      <c r="O13" s="198"/>
      <c r="P13" s="149">
        <f>IF(IF(J13="",0,IF(K13="",0,K13-J13))="",0,K13-J13+1)</f>
        <v>4</v>
      </c>
      <c r="Q13" s="408">
        <f t="shared" ca="1" si="1"/>
        <v>3</v>
      </c>
      <c r="R13" s="408">
        <f t="shared" ca="1" si="2"/>
        <v>1</v>
      </c>
    </row>
    <row r="14" spans="1:19" ht="14.4">
      <c r="A14" s="149">
        <v>12</v>
      </c>
      <c r="B14" s="238" t="s">
        <v>264</v>
      </c>
      <c r="C14" s="238"/>
      <c r="D14" s="149" t="s">
        <v>1419</v>
      </c>
      <c r="F14" s="529" t="s">
        <v>279</v>
      </c>
      <c r="G14" s="149" t="s">
        <v>508</v>
      </c>
      <c r="H14" s="149" t="s">
        <v>508</v>
      </c>
      <c r="I14" s="149" t="s">
        <v>508</v>
      </c>
      <c r="J14" s="198">
        <v>44866</v>
      </c>
      <c r="K14" s="198">
        <v>44867</v>
      </c>
      <c r="L14" s="198">
        <v>44866</v>
      </c>
      <c r="M14" s="198">
        <v>44866</v>
      </c>
      <c r="N14" s="198"/>
      <c r="O14" s="198"/>
      <c r="P14" s="149">
        <f t="shared" si="0"/>
        <v>2</v>
      </c>
      <c r="Q14" s="408">
        <f t="shared" ca="1" si="1"/>
        <v>1</v>
      </c>
      <c r="R14" s="408">
        <f t="shared" ca="1" si="2"/>
        <v>1</v>
      </c>
    </row>
    <row r="15" spans="1:19" ht="14.4">
      <c r="A15" s="149">
        <v>13</v>
      </c>
      <c r="B15" s="149" t="s">
        <v>264</v>
      </c>
      <c r="D15" s="149" t="s">
        <v>1420</v>
      </c>
      <c r="F15" s="529" t="s">
        <v>279</v>
      </c>
      <c r="G15" s="149" t="s">
        <v>508</v>
      </c>
      <c r="H15" s="149" t="s">
        <v>508</v>
      </c>
      <c r="I15" s="149" t="s">
        <v>508</v>
      </c>
      <c r="J15" s="198">
        <v>44868</v>
      </c>
      <c r="K15" s="198">
        <v>44869</v>
      </c>
      <c r="L15" s="198">
        <v>44866</v>
      </c>
      <c r="M15" s="198">
        <v>44867</v>
      </c>
      <c r="N15" s="198"/>
      <c r="O15" s="198"/>
      <c r="P15" s="149">
        <f t="shared" si="0"/>
        <v>2</v>
      </c>
      <c r="Q15" s="408">
        <f t="shared" ca="1" si="1"/>
        <v>2</v>
      </c>
      <c r="R15" s="408">
        <f t="shared" ca="1" si="2"/>
        <v>0</v>
      </c>
    </row>
    <row r="16" spans="1:19" ht="14.4">
      <c r="A16" s="149">
        <v>14</v>
      </c>
      <c r="B16" s="149" t="s">
        <v>264</v>
      </c>
      <c r="D16" s="149" t="s">
        <v>1421</v>
      </c>
      <c r="F16" s="529" t="s">
        <v>279</v>
      </c>
      <c r="G16" s="149" t="s">
        <v>508</v>
      </c>
      <c r="H16" s="149" t="s">
        <v>508</v>
      </c>
      <c r="I16" s="149" t="s">
        <v>508</v>
      </c>
      <c r="J16" s="198">
        <v>44870</v>
      </c>
      <c r="K16" s="198">
        <v>44872</v>
      </c>
      <c r="L16" s="198">
        <v>44867</v>
      </c>
      <c r="M16" s="198">
        <v>44868</v>
      </c>
      <c r="N16" s="358"/>
      <c r="O16" s="358"/>
      <c r="P16" s="149">
        <f t="shared" si="0"/>
        <v>3</v>
      </c>
      <c r="Q16" s="408">
        <f t="shared" ca="1" si="1"/>
        <v>2</v>
      </c>
      <c r="R16" s="408">
        <f t="shared" ca="1" si="2"/>
        <v>1</v>
      </c>
    </row>
    <row r="17" spans="1:18" ht="14.4">
      <c r="A17" s="149">
        <v>15</v>
      </c>
      <c r="B17" s="149" t="s">
        <v>265</v>
      </c>
      <c r="D17" s="149" t="s">
        <v>1422</v>
      </c>
      <c r="F17" s="529" t="s">
        <v>279</v>
      </c>
      <c r="G17" s="149" t="s">
        <v>508</v>
      </c>
      <c r="H17" s="149" t="s">
        <v>508</v>
      </c>
      <c r="I17" s="149" t="s">
        <v>508</v>
      </c>
      <c r="J17" s="198">
        <v>44873</v>
      </c>
      <c r="K17" s="198">
        <v>44874</v>
      </c>
      <c r="L17" s="198">
        <v>44870</v>
      </c>
      <c r="M17" s="198">
        <v>44870</v>
      </c>
      <c r="N17" s="358"/>
      <c r="O17" s="358"/>
      <c r="P17" s="149">
        <f t="shared" si="0"/>
        <v>2</v>
      </c>
      <c r="Q17" s="408">
        <f t="shared" ca="1" si="1"/>
        <v>1</v>
      </c>
      <c r="R17" s="408">
        <f t="shared" ca="1" si="2"/>
        <v>1</v>
      </c>
    </row>
    <row r="18" spans="1:18" ht="14.4">
      <c r="A18" s="149">
        <v>16</v>
      </c>
      <c r="B18" s="149" t="s">
        <v>265</v>
      </c>
      <c r="D18" s="149" t="s">
        <v>1423</v>
      </c>
      <c r="F18" s="529" t="s">
        <v>279</v>
      </c>
      <c r="G18" s="149" t="s">
        <v>508</v>
      </c>
      <c r="H18" s="149" t="s">
        <v>508</v>
      </c>
      <c r="I18" s="149" t="s">
        <v>508</v>
      </c>
      <c r="J18" s="198">
        <v>44875</v>
      </c>
      <c r="K18" s="198">
        <v>44876</v>
      </c>
      <c r="L18" s="198">
        <v>44873</v>
      </c>
      <c r="M18" s="198">
        <v>44874</v>
      </c>
      <c r="N18" s="358"/>
      <c r="O18" s="358"/>
      <c r="P18" s="149">
        <f t="shared" si="0"/>
        <v>2</v>
      </c>
      <c r="Q18" s="408">
        <f t="shared" ca="1" si="1"/>
        <v>2</v>
      </c>
      <c r="R18" s="408">
        <f t="shared" ca="1" si="2"/>
        <v>0</v>
      </c>
    </row>
    <row r="19" spans="1:18" ht="14.4">
      <c r="A19" s="149">
        <v>17</v>
      </c>
      <c r="B19" s="149" t="s">
        <v>265</v>
      </c>
      <c r="D19" s="149" t="s">
        <v>1424</v>
      </c>
      <c r="F19" s="529" t="s">
        <v>279</v>
      </c>
      <c r="G19" s="149" t="s">
        <v>508</v>
      </c>
      <c r="H19" s="149" t="s">
        <v>508</v>
      </c>
      <c r="I19" s="149" t="s">
        <v>508</v>
      </c>
      <c r="J19" s="198">
        <v>44879</v>
      </c>
      <c r="K19" s="198">
        <v>44880</v>
      </c>
      <c r="L19" s="198">
        <v>44875</v>
      </c>
      <c r="M19" s="198">
        <v>44876</v>
      </c>
      <c r="N19" s="358"/>
      <c r="O19" s="358"/>
      <c r="P19" s="149">
        <f t="shared" si="0"/>
        <v>2</v>
      </c>
      <c r="Q19" s="408">
        <f t="shared" ca="1" si="1"/>
        <v>2</v>
      </c>
      <c r="R19" s="408">
        <f t="shared" ca="1" si="2"/>
        <v>0</v>
      </c>
    </row>
    <row r="20" spans="1:18" ht="14.4">
      <c r="A20" s="149">
        <v>18</v>
      </c>
      <c r="B20" s="149" t="s">
        <v>265</v>
      </c>
      <c r="D20" s="149" t="s">
        <v>1425</v>
      </c>
      <c r="F20" s="529" t="s">
        <v>279</v>
      </c>
      <c r="G20" s="149" t="s">
        <v>508</v>
      </c>
      <c r="H20" s="149" t="s">
        <v>508</v>
      </c>
      <c r="I20" s="149" t="s">
        <v>508</v>
      </c>
      <c r="J20" s="198">
        <v>44881</v>
      </c>
      <c r="K20" s="198">
        <v>44882</v>
      </c>
      <c r="L20" s="198">
        <v>44879</v>
      </c>
      <c r="M20" s="198">
        <v>44879</v>
      </c>
      <c r="N20" s="358"/>
      <c r="O20" s="358"/>
      <c r="P20" s="149">
        <f t="shared" si="0"/>
        <v>2</v>
      </c>
      <c r="Q20" s="408">
        <f t="shared" ca="1" si="1"/>
        <v>1</v>
      </c>
      <c r="R20" s="408">
        <f t="shared" ca="1" si="2"/>
        <v>1</v>
      </c>
    </row>
    <row r="21" spans="1:18" ht="14.4">
      <c r="A21" s="149">
        <v>19</v>
      </c>
      <c r="B21" s="149" t="s">
        <v>265</v>
      </c>
      <c r="D21" s="149" t="s">
        <v>1426</v>
      </c>
      <c r="F21" s="529" t="s">
        <v>279</v>
      </c>
      <c r="G21" s="149" t="s">
        <v>508</v>
      </c>
      <c r="H21" s="149" t="s">
        <v>508</v>
      </c>
      <c r="I21" s="149" t="s">
        <v>508</v>
      </c>
      <c r="J21" s="198">
        <v>44893</v>
      </c>
      <c r="K21" s="198">
        <v>44895</v>
      </c>
      <c r="L21" s="198">
        <v>44880</v>
      </c>
      <c r="M21" s="198">
        <v>44880</v>
      </c>
      <c r="N21" s="358"/>
      <c r="O21" s="358"/>
      <c r="P21" s="149">
        <f t="shared" si="0"/>
        <v>3</v>
      </c>
      <c r="Q21" s="408">
        <f t="shared" ca="1" si="1"/>
        <v>1</v>
      </c>
      <c r="R21" s="408">
        <f t="shared" ca="1" si="2"/>
        <v>2</v>
      </c>
    </row>
    <row r="22" spans="1:18" ht="14.4">
      <c r="A22" s="149">
        <v>20</v>
      </c>
      <c r="B22" s="149" t="s">
        <v>265</v>
      </c>
      <c r="D22" s="149" t="s">
        <v>1427</v>
      </c>
      <c r="F22" s="529" t="s">
        <v>279</v>
      </c>
      <c r="G22" s="149" t="s">
        <v>508</v>
      </c>
      <c r="H22" s="149" t="s">
        <v>508</v>
      </c>
      <c r="I22" s="149" t="s">
        <v>508</v>
      </c>
      <c r="J22" s="198">
        <v>44896</v>
      </c>
      <c r="K22" s="198">
        <v>44897</v>
      </c>
      <c r="L22" s="198">
        <v>44881</v>
      </c>
      <c r="M22" s="198">
        <v>44881</v>
      </c>
      <c r="N22" s="358"/>
      <c r="O22" s="358"/>
      <c r="P22" s="149">
        <f t="shared" si="0"/>
        <v>2</v>
      </c>
      <c r="Q22" s="408">
        <f t="shared" ca="1" si="1"/>
        <v>1</v>
      </c>
      <c r="R22" s="408">
        <f t="shared" ca="1" si="2"/>
        <v>1</v>
      </c>
    </row>
    <row r="23" spans="1:18" ht="14.4">
      <c r="A23" s="149">
        <v>21</v>
      </c>
      <c r="B23" s="149" t="s">
        <v>265</v>
      </c>
      <c r="D23" s="149" t="s">
        <v>1428</v>
      </c>
      <c r="F23" s="525" t="s">
        <v>291</v>
      </c>
      <c r="G23" s="149" t="s">
        <v>508</v>
      </c>
      <c r="H23" s="149" t="s">
        <v>508</v>
      </c>
      <c r="I23" s="149" t="s">
        <v>508</v>
      </c>
      <c r="J23" s="198">
        <v>44898</v>
      </c>
      <c r="K23" s="198">
        <v>44900</v>
      </c>
      <c r="L23" s="198"/>
      <c r="M23" s="198"/>
      <c r="N23" s="358" t="e">
        <f>MAX(SITESH!K5:J)</f>
        <v>#NAME?</v>
      </c>
      <c r="O23" s="358"/>
      <c r="P23" s="149">
        <f t="shared" si="0"/>
        <v>3</v>
      </c>
      <c r="Q23" s="408">
        <f t="shared" ca="1" si="1"/>
        <v>0</v>
      </c>
      <c r="R23" s="408">
        <f t="shared" ca="1" si="2"/>
        <v>0</v>
      </c>
    </row>
    <row r="24" spans="1:18" ht="14.4">
      <c r="A24" s="149">
        <v>22</v>
      </c>
      <c r="B24" s="149" t="s">
        <v>265</v>
      </c>
      <c r="D24" s="149" t="s">
        <v>1429</v>
      </c>
      <c r="F24" s="529" t="s">
        <v>279</v>
      </c>
      <c r="G24" s="149" t="s">
        <v>508</v>
      </c>
      <c r="H24" s="149" t="s">
        <v>508</v>
      </c>
      <c r="I24" s="149" t="s">
        <v>508</v>
      </c>
      <c r="J24" s="198">
        <v>44901</v>
      </c>
      <c r="K24" s="198">
        <v>44902</v>
      </c>
      <c r="L24" s="198">
        <v>44883</v>
      </c>
      <c r="M24" s="198">
        <v>44884</v>
      </c>
      <c r="N24" s="358"/>
      <c r="O24" s="358"/>
      <c r="P24" s="149">
        <f t="shared" si="0"/>
        <v>2</v>
      </c>
      <c r="Q24" s="408">
        <f t="shared" ca="1" si="1"/>
        <v>2</v>
      </c>
      <c r="R24" s="408">
        <f t="shared" ca="1" si="2"/>
        <v>0</v>
      </c>
    </row>
    <row r="25" spans="1:18" ht="14.4">
      <c r="A25" s="149">
        <v>23</v>
      </c>
      <c r="B25" s="149" t="s">
        <v>265</v>
      </c>
      <c r="D25" s="149" t="s">
        <v>1430</v>
      </c>
      <c r="F25" s="525" t="s">
        <v>291</v>
      </c>
      <c r="G25" s="149" t="s">
        <v>508</v>
      </c>
      <c r="H25" s="149" t="s">
        <v>508</v>
      </c>
      <c r="I25" s="149" t="s">
        <v>508</v>
      </c>
      <c r="J25" s="198">
        <v>44903</v>
      </c>
      <c r="K25" s="198">
        <v>44904</v>
      </c>
      <c r="N25" s="358"/>
      <c r="O25" s="358"/>
      <c r="P25" s="149">
        <f t="shared" si="0"/>
        <v>2</v>
      </c>
      <c r="Q25" s="408">
        <f t="shared" ca="1" si="1"/>
        <v>0</v>
      </c>
      <c r="R25" s="408">
        <f t="shared" ca="1" si="2"/>
        <v>0</v>
      </c>
    </row>
    <row r="26" spans="1:18" ht="14.4">
      <c r="A26" s="149">
        <v>24</v>
      </c>
      <c r="B26" s="149" t="s">
        <v>265</v>
      </c>
      <c r="D26" s="149" t="s">
        <v>1431</v>
      </c>
      <c r="F26" s="525" t="s">
        <v>291</v>
      </c>
      <c r="G26" s="149" t="s">
        <v>508</v>
      </c>
      <c r="H26" s="149" t="s">
        <v>508</v>
      </c>
      <c r="I26" s="149" t="s">
        <v>508</v>
      </c>
      <c r="J26" s="198">
        <v>44905</v>
      </c>
      <c r="K26" s="198">
        <v>44906</v>
      </c>
      <c r="L26" s="198"/>
      <c r="N26" s="358"/>
      <c r="O26" s="358"/>
      <c r="P26" s="149">
        <f>IF(IF(J26="",0,IF(K26="",0,K26-J26))="",0,K26-J26+1)</f>
        <v>2</v>
      </c>
      <c r="Q26" s="408">
        <f t="shared" ca="1" si="1"/>
        <v>0</v>
      </c>
      <c r="R26" s="408">
        <f t="shared" ca="1" si="2"/>
        <v>0</v>
      </c>
    </row>
    <row r="27" spans="1:18" ht="14.4">
      <c r="A27" s="149">
        <v>25</v>
      </c>
      <c r="B27" s="149" t="s">
        <v>237</v>
      </c>
      <c r="D27" s="149" t="s">
        <v>1432</v>
      </c>
      <c r="F27" s="529" t="s">
        <v>279</v>
      </c>
      <c r="G27" s="149" t="s">
        <v>508</v>
      </c>
      <c r="H27" s="149" t="s">
        <v>508</v>
      </c>
      <c r="I27" s="149" t="s">
        <v>508</v>
      </c>
      <c r="J27" s="198"/>
      <c r="K27" s="198"/>
      <c r="L27" s="198">
        <v>44900</v>
      </c>
      <c r="M27" s="198">
        <v>44900</v>
      </c>
      <c r="N27" s="358"/>
      <c r="O27" s="358"/>
      <c r="P27" s="149">
        <f t="shared" ref="P27:P40" si="3">IF(IF(J27="",0,IF(K27="",0,K27-J27))="",0,K27-J27+1)</f>
        <v>1</v>
      </c>
      <c r="Q27" s="408">
        <f t="shared" ca="1" si="1"/>
        <v>1</v>
      </c>
      <c r="R27" s="408">
        <f t="shared" ca="1" si="2"/>
        <v>0</v>
      </c>
    </row>
    <row r="28" spans="1:18" ht="14.4">
      <c r="A28" s="149">
        <v>26</v>
      </c>
      <c r="B28" s="149" t="s">
        <v>237</v>
      </c>
      <c r="D28" s="149" t="s">
        <v>1433</v>
      </c>
      <c r="F28" s="529" t="s">
        <v>279</v>
      </c>
      <c r="G28" s="149" t="s">
        <v>508</v>
      </c>
      <c r="H28" s="149" t="s">
        <v>508</v>
      </c>
      <c r="I28" s="149" t="s">
        <v>508</v>
      </c>
      <c r="J28" s="198">
        <f>K26+1+1</f>
        <v>44908</v>
      </c>
      <c r="K28" s="198">
        <f>J28+1</f>
        <v>44909</v>
      </c>
      <c r="L28" s="198">
        <v>44886</v>
      </c>
      <c r="M28" s="198">
        <v>44886</v>
      </c>
      <c r="N28" s="198"/>
      <c r="O28" s="198"/>
      <c r="P28" s="149">
        <f t="shared" si="3"/>
        <v>2</v>
      </c>
      <c r="Q28" s="408">
        <f t="shared" ca="1" si="1"/>
        <v>1</v>
      </c>
      <c r="R28" s="408">
        <f t="shared" ca="1" si="2"/>
        <v>1</v>
      </c>
    </row>
    <row r="29" spans="1:18" ht="14.4">
      <c r="A29" s="149">
        <v>27</v>
      </c>
      <c r="B29" s="149" t="s">
        <v>237</v>
      </c>
      <c r="D29" s="149" t="s">
        <v>1434</v>
      </c>
      <c r="F29" s="529" t="s">
        <v>279</v>
      </c>
      <c r="G29" s="149" t="s">
        <v>508</v>
      </c>
      <c r="H29" s="149" t="s">
        <v>508</v>
      </c>
      <c r="I29" s="149" t="s">
        <v>508</v>
      </c>
      <c r="J29" s="198">
        <f>K28+1</f>
        <v>44910</v>
      </c>
      <c r="K29" s="198">
        <f>J29+1</f>
        <v>44911</v>
      </c>
      <c r="L29" s="198">
        <v>44887</v>
      </c>
      <c r="M29" s="198">
        <v>44887</v>
      </c>
      <c r="N29" s="358"/>
      <c r="O29" s="358"/>
      <c r="P29" s="149">
        <f t="shared" si="3"/>
        <v>2</v>
      </c>
      <c r="Q29" s="408">
        <f t="shared" ca="1" si="1"/>
        <v>1</v>
      </c>
      <c r="R29" s="408">
        <f t="shared" ca="1" si="2"/>
        <v>1</v>
      </c>
    </row>
    <row r="30" spans="1:18" ht="14.4">
      <c r="A30" s="149">
        <v>28</v>
      </c>
      <c r="B30" s="149" t="s">
        <v>237</v>
      </c>
      <c r="D30" s="149" t="s">
        <v>1435</v>
      </c>
      <c r="F30" s="529" t="s">
        <v>279</v>
      </c>
      <c r="G30" s="149" t="s">
        <v>508</v>
      </c>
      <c r="H30" s="149" t="s">
        <v>508</v>
      </c>
      <c r="I30" s="149" t="s">
        <v>508</v>
      </c>
      <c r="J30" s="198">
        <f>K29+1</f>
        <v>44912</v>
      </c>
      <c r="K30" s="198">
        <f>J30+1</f>
        <v>44913</v>
      </c>
      <c r="L30" s="198">
        <v>44887</v>
      </c>
      <c r="M30" s="198">
        <v>44887</v>
      </c>
      <c r="N30" s="358"/>
      <c r="O30" s="358"/>
      <c r="P30" s="149">
        <f t="shared" si="3"/>
        <v>2</v>
      </c>
      <c r="Q30" s="408">
        <f t="shared" ca="1" si="1"/>
        <v>1</v>
      </c>
      <c r="R30" s="408">
        <f t="shared" ca="1" si="2"/>
        <v>1</v>
      </c>
    </row>
    <row r="31" spans="1:18" ht="14.4">
      <c r="A31" s="149">
        <v>29</v>
      </c>
      <c r="B31" s="149" t="s">
        <v>237</v>
      </c>
      <c r="D31" s="149" t="s">
        <v>1436</v>
      </c>
      <c r="F31" s="529" t="s">
        <v>279</v>
      </c>
      <c r="G31" s="149" t="s">
        <v>508</v>
      </c>
      <c r="H31" s="149" t="s">
        <v>508</v>
      </c>
      <c r="I31" s="149" t="s">
        <v>508</v>
      </c>
      <c r="J31" s="198">
        <f>K30+2</f>
        <v>44915</v>
      </c>
      <c r="K31" s="198">
        <f>J31+1</f>
        <v>44916</v>
      </c>
      <c r="L31" s="198">
        <v>44888</v>
      </c>
      <c r="M31" s="198">
        <v>44888</v>
      </c>
      <c r="N31" s="358"/>
      <c r="O31" s="358"/>
      <c r="P31" s="149">
        <f t="shared" si="3"/>
        <v>2</v>
      </c>
      <c r="Q31" s="408">
        <f t="shared" ca="1" si="1"/>
        <v>1</v>
      </c>
      <c r="R31" s="408">
        <f t="shared" ca="1" si="2"/>
        <v>1</v>
      </c>
    </row>
    <row r="32" spans="1:18" ht="14.4">
      <c r="A32" s="149">
        <v>30</v>
      </c>
      <c r="B32" s="149" t="s">
        <v>237</v>
      </c>
      <c r="D32" s="149" t="s">
        <v>1437</v>
      </c>
      <c r="F32" s="529" t="s">
        <v>279</v>
      </c>
      <c r="G32" s="149" t="s">
        <v>508</v>
      </c>
      <c r="H32" s="149" t="s">
        <v>508</v>
      </c>
      <c r="I32" s="149" t="s">
        <v>508</v>
      </c>
      <c r="J32" s="198">
        <v>44895</v>
      </c>
      <c r="K32" s="198">
        <v>44896</v>
      </c>
      <c r="L32" s="198">
        <v>44888</v>
      </c>
      <c r="M32" s="198">
        <v>44888</v>
      </c>
      <c r="N32" s="358"/>
      <c r="O32" s="358"/>
      <c r="P32" s="149">
        <f t="shared" si="3"/>
        <v>2</v>
      </c>
      <c r="Q32" s="408">
        <f t="shared" ca="1" si="1"/>
        <v>1</v>
      </c>
      <c r="R32" s="408">
        <f t="shared" ca="1" si="2"/>
        <v>1</v>
      </c>
    </row>
    <row r="33" spans="1:18" ht="14.4">
      <c r="A33" s="149">
        <v>31</v>
      </c>
      <c r="B33" s="149" t="s">
        <v>237</v>
      </c>
      <c r="D33" s="149" t="s">
        <v>1438</v>
      </c>
      <c r="F33" s="529" t="s">
        <v>279</v>
      </c>
      <c r="G33" s="149" t="s">
        <v>508</v>
      </c>
      <c r="H33" s="149" t="s">
        <v>508</v>
      </c>
      <c r="I33" s="149" t="s">
        <v>508</v>
      </c>
      <c r="J33" s="198">
        <v>44897</v>
      </c>
      <c r="K33" s="198">
        <v>44898</v>
      </c>
      <c r="L33" s="198">
        <v>44889</v>
      </c>
      <c r="M33" s="198">
        <v>44890</v>
      </c>
      <c r="N33" s="358"/>
      <c r="O33" s="358"/>
      <c r="P33" s="149">
        <f t="shared" si="3"/>
        <v>2</v>
      </c>
      <c r="Q33" s="408">
        <f t="shared" ca="1" si="1"/>
        <v>2</v>
      </c>
      <c r="R33" s="408">
        <f t="shared" ca="1" si="2"/>
        <v>0</v>
      </c>
    </row>
    <row r="34" spans="1:18" ht="14.4">
      <c r="A34" s="149">
        <v>32</v>
      </c>
      <c r="B34" s="149" t="s">
        <v>237</v>
      </c>
      <c r="D34" s="149" t="s">
        <v>1439</v>
      </c>
      <c r="F34" s="529" t="s">
        <v>279</v>
      </c>
      <c r="G34" s="149" t="s">
        <v>508</v>
      </c>
      <c r="H34" s="149" t="s">
        <v>508</v>
      </c>
      <c r="I34" s="149" t="s">
        <v>508</v>
      </c>
      <c r="J34" s="198">
        <v>44901</v>
      </c>
      <c r="K34" s="198">
        <v>44902</v>
      </c>
      <c r="L34" s="198">
        <v>44893</v>
      </c>
      <c r="M34" s="198">
        <v>44893</v>
      </c>
      <c r="N34" s="358"/>
      <c r="O34" s="358"/>
      <c r="P34" s="149">
        <f t="shared" si="3"/>
        <v>2</v>
      </c>
      <c r="Q34" s="408">
        <f t="shared" ca="1" si="1"/>
        <v>1</v>
      </c>
      <c r="R34" s="408">
        <f t="shared" ca="1" si="2"/>
        <v>1</v>
      </c>
    </row>
    <row r="35" spans="1:18" ht="14.4">
      <c r="A35" s="149">
        <v>33</v>
      </c>
      <c r="B35" s="149" t="s">
        <v>237</v>
      </c>
      <c r="D35" s="149" t="s">
        <v>1440</v>
      </c>
      <c r="F35" s="529" t="s">
        <v>279</v>
      </c>
      <c r="G35" s="149" t="s">
        <v>508</v>
      </c>
      <c r="H35" s="149" t="s">
        <v>508</v>
      </c>
      <c r="I35" s="149" t="s">
        <v>508</v>
      </c>
      <c r="J35" s="198">
        <v>44903</v>
      </c>
      <c r="K35" s="198">
        <v>44904</v>
      </c>
      <c r="L35" s="198">
        <v>44893</v>
      </c>
      <c r="M35" s="198">
        <v>44893</v>
      </c>
      <c r="N35" s="358"/>
      <c r="O35" s="358"/>
      <c r="P35" s="149">
        <f t="shared" si="3"/>
        <v>2</v>
      </c>
      <c r="Q35" s="408">
        <f t="shared" ref="Q35:Q66" ca="1" si="4">IF(L35="",0,IF(M35="",TODAY()-L35,M35-L35+1))</f>
        <v>1</v>
      </c>
      <c r="R35" s="408">
        <f t="shared" ref="R35:R66" ca="1" si="5">IF(Q35=0,0,P35-Q35)</f>
        <v>1</v>
      </c>
    </row>
    <row r="36" spans="1:18" ht="14.4">
      <c r="A36" s="149">
        <v>34</v>
      </c>
      <c r="B36" s="149" t="s">
        <v>237</v>
      </c>
      <c r="D36" s="149" t="s">
        <v>1441</v>
      </c>
      <c r="F36" s="529" t="s">
        <v>279</v>
      </c>
      <c r="G36" s="149" t="s">
        <v>508</v>
      </c>
      <c r="H36" s="149" t="s">
        <v>508</v>
      </c>
      <c r="I36" s="149" t="s">
        <v>508</v>
      </c>
      <c r="J36" s="198">
        <v>44905</v>
      </c>
      <c r="K36" s="198">
        <v>44906</v>
      </c>
      <c r="L36" s="198">
        <v>44894</v>
      </c>
      <c r="M36" s="198">
        <v>44894</v>
      </c>
      <c r="N36" s="358"/>
      <c r="O36" s="358"/>
      <c r="P36" s="149">
        <f t="shared" si="3"/>
        <v>2</v>
      </c>
      <c r="Q36" s="408">
        <f t="shared" ca="1" si="4"/>
        <v>1</v>
      </c>
      <c r="R36" s="408">
        <f t="shared" ca="1" si="5"/>
        <v>1</v>
      </c>
    </row>
    <row r="37" spans="1:18" ht="14.4">
      <c r="A37" s="149">
        <v>35</v>
      </c>
      <c r="B37" s="149" t="s">
        <v>237</v>
      </c>
      <c r="D37" s="149" t="s">
        <v>1442</v>
      </c>
      <c r="F37" s="529" t="s">
        <v>279</v>
      </c>
      <c r="G37" s="149" t="s">
        <v>508</v>
      </c>
      <c r="H37" s="149" t="s">
        <v>508</v>
      </c>
      <c r="I37" s="149" t="s">
        <v>508</v>
      </c>
      <c r="J37" s="198">
        <v>44907</v>
      </c>
      <c r="K37" s="198">
        <v>44908</v>
      </c>
      <c r="L37" s="198">
        <v>44894</v>
      </c>
      <c r="M37" s="198">
        <v>44894</v>
      </c>
      <c r="N37" s="358"/>
      <c r="O37" s="358"/>
      <c r="P37" s="149">
        <f t="shared" si="3"/>
        <v>2</v>
      </c>
      <c r="Q37" s="408">
        <f t="shared" ca="1" si="4"/>
        <v>1</v>
      </c>
      <c r="R37" s="408">
        <f t="shared" ca="1" si="5"/>
        <v>1</v>
      </c>
    </row>
    <row r="38" spans="1:18" ht="14.4">
      <c r="A38" s="149">
        <v>36</v>
      </c>
      <c r="B38" s="149" t="s">
        <v>237</v>
      </c>
      <c r="D38" s="149" t="s">
        <v>1443</v>
      </c>
      <c r="F38" s="529" t="s">
        <v>279</v>
      </c>
      <c r="G38" s="149" t="s">
        <v>508</v>
      </c>
      <c r="H38" s="149" t="s">
        <v>508</v>
      </c>
      <c r="I38" s="149" t="s">
        <v>508</v>
      </c>
      <c r="J38" s="198">
        <v>44909</v>
      </c>
      <c r="K38" s="198">
        <v>44910</v>
      </c>
      <c r="L38" s="198">
        <v>44894</v>
      </c>
      <c r="M38" s="198">
        <v>44894</v>
      </c>
      <c r="N38" s="358"/>
      <c r="O38" s="358"/>
      <c r="P38" s="149">
        <f t="shared" si="3"/>
        <v>2</v>
      </c>
      <c r="Q38" s="408">
        <f t="shared" ca="1" si="4"/>
        <v>1</v>
      </c>
      <c r="R38" s="408">
        <f t="shared" ca="1" si="5"/>
        <v>1</v>
      </c>
    </row>
    <row r="39" spans="1:18" ht="14.4">
      <c r="A39" s="149">
        <v>37</v>
      </c>
      <c r="B39" s="149" t="s">
        <v>237</v>
      </c>
      <c r="D39" s="149" t="s">
        <v>1444</v>
      </c>
      <c r="F39" s="529" t="s">
        <v>279</v>
      </c>
      <c r="G39" s="149" t="s">
        <v>508</v>
      </c>
      <c r="H39" s="149" t="s">
        <v>508</v>
      </c>
      <c r="I39" s="149" t="s">
        <v>508</v>
      </c>
      <c r="J39" s="198">
        <v>44911</v>
      </c>
      <c r="K39" s="198">
        <v>44912</v>
      </c>
      <c r="L39" s="198">
        <v>44895</v>
      </c>
      <c r="M39" s="198">
        <v>44896</v>
      </c>
      <c r="N39" s="358"/>
      <c r="O39" s="358"/>
      <c r="P39" s="149">
        <f t="shared" si="3"/>
        <v>2</v>
      </c>
      <c r="Q39" s="408">
        <f t="shared" ca="1" si="4"/>
        <v>2</v>
      </c>
      <c r="R39" s="408">
        <f t="shared" ca="1" si="5"/>
        <v>0</v>
      </c>
    </row>
    <row r="40" spans="1:18" ht="14.4">
      <c r="A40" s="149">
        <v>38</v>
      </c>
      <c r="B40" s="149" t="s">
        <v>237</v>
      </c>
      <c r="D40" s="149" t="s">
        <v>1445</v>
      </c>
      <c r="F40" s="529" t="s">
        <v>279</v>
      </c>
      <c r="G40" s="149" t="s">
        <v>508</v>
      </c>
      <c r="H40" s="149" t="s">
        <v>508</v>
      </c>
      <c r="I40" s="149" t="s">
        <v>508</v>
      </c>
      <c r="J40" s="198">
        <v>44913</v>
      </c>
      <c r="K40" s="198">
        <v>44914</v>
      </c>
      <c r="L40" s="198">
        <v>44897</v>
      </c>
      <c r="M40" s="198">
        <v>44897</v>
      </c>
      <c r="N40" s="358"/>
      <c r="O40" s="358"/>
      <c r="P40" s="149">
        <f t="shared" si="3"/>
        <v>2</v>
      </c>
      <c r="Q40" s="408">
        <f t="shared" ca="1" si="4"/>
        <v>1</v>
      </c>
      <c r="R40" s="408">
        <f t="shared" ca="1" si="5"/>
        <v>1</v>
      </c>
    </row>
    <row r="41" spans="1:18" ht="14.4">
      <c r="A41" s="149">
        <v>39</v>
      </c>
      <c r="B41" s="149" t="s">
        <v>237</v>
      </c>
      <c r="D41" s="149" t="s">
        <v>1446</v>
      </c>
      <c r="F41" s="529" t="s">
        <v>279</v>
      </c>
      <c r="G41" s="149" t="s">
        <v>508</v>
      </c>
      <c r="H41" s="149" t="s">
        <v>508</v>
      </c>
      <c r="I41" s="149" t="s">
        <v>508</v>
      </c>
      <c r="J41" s="198">
        <v>44915</v>
      </c>
      <c r="K41" s="198">
        <v>44916</v>
      </c>
      <c r="L41" s="198">
        <v>44898</v>
      </c>
      <c r="M41" s="198">
        <v>44898</v>
      </c>
      <c r="N41" s="358"/>
      <c r="O41" s="358"/>
      <c r="P41" s="149">
        <f t="shared" ref="P41" si="6">IF(IF(J41="",0,IF(K41="",0,K41-J41))="",0,K41-J41+1)</f>
        <v>2</v>
      </c>
      <c r="Q41" s="408">
        <f t="shared" ca="1" si="4"/>
        <v>1</v>
      </c>
      <c r="R41" s="408">
        <f t="shared" ca="1" si="5"/>
        <v>1</v>
      </c>
    </row>
    <row r="42" spans="1:18" ht="14.4">
      <c r="A42" s="149">
        <v>40</v>
      </c>
      <c r="B42" s="149" t="s">
        <v>223</v>
      </c>
      <c r="D42" s="149" t="s">
        <v>1447</v>
      </c>
      <c r="F42" s="529" t="s">
        <v>279</v>
      </c>
      <c r="G42" s="149" t="s">
        <v>508</v>
      </c>
      <c r="H42" s="149" t="s">
        <v>508</v>
      </c>
      <c r="I42" s="149" t="s">
        <v>508</v>
      </c>
      <c r="J42" s="198">
        <v>44917</v>
      </c>
      <c r="K42" s="198">
        <v>44921</v>
      </c>
      <c r="L42" s="198">
        <f>L27+1</f>
        <v>44901</v>
      </c>
      <c r="M42" s="198">
        <v>44904</v>
      </c>
      <c r="N42" s="358"/>
      <c r="O42" s="358"/>
      <c r="P42" s="149">
        <f t="shared" ref="P42" si="7">IF(IF(J42="",0,IF(K42="",0,K42-J42))="",0,K42-J42+1)</f>
        <v>5</v>
      </c>
      <c r="Q42" s="408">
        <f t="shared" ca="1" si="4"/>
        <v>4</v>
      </c>
      <c r="R42" s="408">
        <f t="shared" ca="1" si="5"/>
        <v>1</v>
      </c>
    </row>
    <row r="43" spans="1:18" ht="14.4">
      <c r="A43" s="149">
        <v>41</v>
      </c>
      <c r="D43" s="149" t="s">
        <v>1448</v>
      </c>
      <c r="F43" s="526" t="s">
        <v>270</v>
      </c>
      <c r="G43" s="149" t="s">
        <v>508</v>
      </c>
      <c r="H43" s="149" t="s">
        <v>508</v>
      </c>
      <c r="I43" s="149" t="s">
        <v>508</v>
      </c>
      <c r="J43" s="198"/>
      <c r="K43" s="198"/>
      <c r="L43" s="198">
        <v>44907</v>
      </c>
      <c r="M43" s="198">
        <v>44909</v>
      </c>
      <c r="N43" s="358"/>
      <c r="O43" s="358"/>
      <c r="P43" s="149">
        <f t="shared" ref="P43" si="8">IF(IF(J43="",0,IF(K43="",0,K43-J43))="",0,K43-J43+1)</f>
        <v>1</v>
      </c>
      <c r="Q43" s="408">
        <f t="shared" ca="1" si="4"/>
        <v>3</v>
      </c>
      <c r="R43" s="408">
        <f t="shared" ca="1" si="5"/>
        <v>-2</v>
      </c>
    </row>
    <row r="44" spans="1:18" ht="14.4">
      <c r="A44" s="149">
        <v>42</v>
      </c>
      <c r="B44" s="149" t="s">
        <v>224</v>
      </c>
      <c r="D44" s="149" t="s">
        <v>1449</v>
      </c>
      <c r="F44" s="529" t="s">
        <v>279</v>
      </c>
      <c r="J44" s="198">
        <f>K42+1</f>
        <v>44922</v>
      </c>
      <c r="K44" s="198">
        <f>K42+5</f>
        <v>44926</v>
      </c>
      <c r="L44" s="198">
        <v>44910</v>
      </c>
      <c r="M44" s="198">
        <v>44915</v>
      </c>
      <c r="P44" s="149">
        <f t="shared" ref="P44:P47" si="9">IF(IF(J44="",0,IF(K44="",0,K44-J44))="",0,K44-J44+1)</f>
        <v>5</v>
      </c>
      <c r="Q44" s="408">
        <f t="shared" ca="1" si="4"/>
        <v>6</v>
      </c>
      <c r="R44" s="408">
        <f t="shared" ca="1" si="5"/>
        <v>-1</v>
      </c>
    </row>
    <row r="45" spans="1:18" ht="28.8">
      <c r="A45" s="149">
        <v>43</v>
      </c>
      <c r="B45" s="149" t="s">
        <v>224</v>
      </c>
      <c r="D45" s="149" t="s">
        <v>1450</v>
      </c>
      <c r="F45" s="529" t="s">
        <v>279</v>
      </c>
      <c r="J45" s="198">
        <f t="shared" ref="J45:J50" si="10">K44+1</f>
        <v>44927</v>
      </c>
      <c r="K45" s="198">
        <f>J45+1</f>
        <v>44928</v>
      </c>
      <c r="L45" s="198">
        <f>M44+1</f>
        <v>44916</v>
      </c>
      <c r="M45" s="198">
        <f>L45+1</f>
        <v>44917</v>
      </c>
      <c r="P45" s="149">
        <f t="shared" si="9"/>
        <v>2</v>
      </c>
      <c r="Q45" s="408">
        <f t="shared" ca="1" si="4"/>
        <v>2</v>
      </c>
      <c r="R45" s="408">
        <f t="shared" ca="1" si="5"/>
        <v>0</v>
      </c>
    </row>
    <row r="46" spans="1:18" ht="14.4">
      <c r="A46" s="149">
        <v>44</v>
      </c>
      <c r="B46" s="149" t="s">
        <v>224</v>
      </c>
      <c r="D46" s="149" t="s">
        <v>1451</v>
      </c>
      <c r="F46" s="529" t="s">
        <v>279</v>
      </c>
      <c r="J46" s="198">
        <f t="shared" si="10"/>
        <v>44929</v>
      </c>
      <c r="K46" s="198">
        <f>J46+2</f>
        <v>44931</v>
      </c>
      <c r="L46" s="198">
        <f>M45+1</f>
        <v>44918</v>
      </c>
      <c r="M46" s="198">
        <f>L46+1</f>
        <v>44919</v>
      </c>
      <c r="P46" s="149">
        <f t="shared" si="9"/>
        <v>3</v>
      </c>
      <c r="Q46" s="408">
        <f t="shared" ca="1" si="4"/>
        <v>2</v>
      </c>
      <c r="R46" s="408">
        <f t="shared" ca="1" si="5"/>
        <v>1</v>
      </c>
    </row>
    <row r="47" spans="1:18" ht="14.4">
      <c r="A47" s="149">
        <v>45</v>
      </c>
      <c r="B47" s="149" t="s">
        <v>224</v>
      </c>
      <c r="D47" s="149" t="s">
        <v>1452</v>
      </c>
      <c r="F47" s="529" t="s">
        <v>279</v>
      </c>
      <c r="J47" s="198">
        <f t="shared" si="10"/>
        <v>44932</v>
      </c>
      <c r="K47" s="198">
        <f>J47+8</f>
        <v>44940</v>
      </c>
      <c r="L47" s="198">
        <f>M46+1</f>
        <v>44920</v>
      </c>
      <c r="M47" s="198">
        <v>44923</v>
      </c>
      <c r="P47" s="149">
        <f t="shared" si="9"/>
        <v>9</v>
      </c>
      <c r="Q47" s="408">
        <f t="shared" ca="1" si="4"/>
        <v>4</v>
      </c>
      <c r="R47" s="408">
        <f t="shared" ca="1" si="5"/>
        <v>5</v>
      </c>
    </row>
    <row r="48" spans="1:18" ht="28.8">
      <c r="A48" s="149">
        <v>46</v>
      </c>
      <c r="B48" s="149" t="s">
        <v>224</v>
      </c>
      <c r="D48" s="149" t="s">
        <v>1453</v>
      </c>
      <c r="F48" s="529" t="s">
        <v>279</v>
      </c>
      <c r="J48" s="198">
        <f t="shared" si="10"/>
        <v>44941</v>
      </c>
      <c r="K48" s="198">
        <f>J48+6</f>
        <v>44947</v>
      </c>
      <c r="L48" s="198">
        <v>44923</v>
      </c>
      <c r="M48" s="198">
        <v>44930</v>
      </c>
      <c r="N48" s="198"/>
      <c r="O48" s="198"/>
      <c r="P48" s="149">
        <f t="shared" ref="P48" si="11">IF(IF(J48="",0,IF(K48="",0,K48-J48))="",0,K48-J48+1)</f>
        <v>7</v>
      </c>
      <c r="Q48" s="408">
        <f t="shared" ca="1" si="4"/>
        <v>8</v>
      </c>
      <c r="R48" s="408">
        <f t="shared" ca="1" si="5"/>
        <v>-1</v>
      </c>
    </row>
    <row r="49" spans="1:18" ht="28.8">
      <c r="A49" s="149">
        <v>47</v>
      </c>
      <c r="B49" s="149" t="s">
        <v>224</v>
      </c>
      <c r="D49" s="149" t="s">
        <v>1454</v>
      </c>
      <c r="F49" s="529" t="s">
        <v>279</v>
      </c>
      <c r="J49" s="198">
        <f t="shared" si="10"/>
        <v>44948</v>
      </c>
      <c r="K49" s="198">
        <f>J49+3</f>
        <v>44951</v>
      </c>
      <c r="L49" s="198">
        <v>44930</v>
      </c>
      <c r="M49" s="198">
        <v>44935</v>
      </c>
      <c r="N49" s="198"/>
      <c r="O49" s="198"/>
      <c r="P49" s="149">
        <f t="shared" ref="P49" si="12">IF(IF(J49="",0,IF(K49="",0,K49-J49))="",0,K49-J49+1)</f>
        <v>4</v>
      </c>
      <c r="Q49" s="408">
        <f t="shared" ca="1" si="4"/>
        <v>6</v>
      </c>
      <c r="R49" s="408">
        <f t="shared" ca="1" si="5"/>
        <v>-2</v>
      </c>
    </row>
    <row r="50" spans="1:18" ht="28.8">
      <c r="A50" s="149">
        <v>48</v>
      </c>
      <c r="B50" s="149" t="s">
        <v>224</v>
      </c>
      <c r="D50" s="149" t="s">
        <v>1455</v>
      </c>
      <c r="F50" s="529" t="s">
        <v>279</v>
      </c>
      <c r="J50" s="198">
        <f t="shared" si="10"/>
        <v>44952</v>
      </c>
      <c r="K50" s="198">
        <f>J50+4</f>
        <v>44956</v>
      </c>
      <c r="L50" s="198">
        <v>44935</v>
      </c>
      <c r="M50" s="198">
        <v>44936</v>
      </c>
      <c r="N50" s="198"/>
      <c r="O50" s="198"/>
      <c r="P50" s="149">
        <f t="shared" ref="P50" si="13">IF(IF(J50="",0,IF(K50="",0,K50-J50))="",0,K50-J50+1)</f>
        <v>5</v>
      </c>
      <c r="Q50" s="408">
        <f t="shared" ca="1" si="4"/>
        <v>2</v>
      </c>
      <c r="R50" s="408">
        <f t="shared" ca="1" si="5"/>
        <v>3</v>
      </c>
    </row>
    <row r="51" spans="1:18" ht="14.4">
      <c r="A51" s="149">
        <v>49</v>
      </c>
      <c r="B51" s="149" t="s">
        <v>224</v>
      </c>
      <c r="D51" s="149" t="s">
        <v>1456</v>
      </c>
      <c r="F51" s="529" t="s">
        <v>279</v>
      </c>
      <c r="J51" s="198">
        <f t="shared" ref="J51:J65" si="14">K50+1</f>
        <v>44957</v>
      </c>
      <c r="K51" s="198">
        <f>J51+4</f>
        <v>44961</v>
      </c>
      <c r="L51" s="198">
        <v>44936</v>
      </c>
      <c r="M51" s="198">
        <v>44940</v>
      </c>
      <c r="N51" s="198"/>
      <c r="O51" s="198"/>
      <c r="P51" s="149">
        <f t="shared" ref="P51" si="15">IF(IF(J51="",0,IF(K51="",0,K51-J51))="",0,K51-J51+1)</f>
        <v>5</v>
      </c>
      <c r="Q51" s="408">
        <f t="shared" ca="1" si="4"/>
        <v>5</v>
      </c>
      <c r="R51" s="408">
        <f t="shared" ca="1" si="5"/>
        <v>0</v>
      </c>
    </row>
    <row r="52" spans="1:18" ht="14.4">
      <c r="A52" s="149">
        <v>50</v>
      </c>
      <c r="B52" s="149" t="s">
        <v>224</v>
      </c>
      <c r="D52" s="149" t="s">
        <v>1457</v>
      </c>
      <c r="F52" s="529" t="s">
        <v>279</v>
      </c>
      <c r="G52" s="527" t="s">
        <v>286</v>
      </c>
      <c r="J52" s="198">
        <f t="shared" si="14"/>
        <v>44962</v>
      </c>
      <c r="K52" s="198">
        <f>J52+2+3</f>
        <v>44967</v>
      </c>
      <c r="L52" s="198">
        <v>44942</v>
      </c>
      <c r="M52" s="198">
        <v>44949</v>
      </c>
      <c r="N52" s="198"/>
      <c r="O52" s="198"/>
      <c r="P52" s="149">
        <f t="shared" ref="P52" si="16">IF(IF(J52="",0,IF(K52="",0,K52-J52))="",0,K52-J52+1)</f>
        <v>6</v>
      </c>
      <c r="Q52" s="408">
        <f t="shared" ca="1" si="4"/>
        <v>8</v>
      </c>
      <c r="R52" s="408">
        <f t="shared" ca="1" si="5"/>
        <v>-2</v>
      </c>
    </row>
    <row r="53" spans="1:18" ht="14.4">
      <c r="A53" s="149">
        <v>51</v>
      </c>
      <c r="B53" s="149" t="s">
        <v>224</v>
      </c>
      <c r="D53" s="149" t="s">
        <v>1458</v>
      </c>
      <c r="F53" s="529" t="s">
        <v>279</v>
      </c>
      <c r="G53" s="197" t="s">
        <v>508</v>
      </c>
      <c r="H53" s="197" t="s">
        <v>508</v>
      </c>
      <c r="I53" s="197" t="s">
        <v>508</v>
      </c>
      <c r="J53" s="198">
        <f t="shared" si="14"/>
        <v>44968</v>
      </c>
      <c r="K53" s="198">
        <f>J53+5</f>
        <v>44973</v>
      </c>
      <c r="L53" s="198">
        <v>44953</v>
      </c>
      <c r="M53" s="198">
        <v>44954</v>
      </c>
      <c r="N53" s="198"/>
      <c r="O53" s="198"/>
      <c r="P53" s="149">
        <f t="shared" ref="P53" si="17">IF(IF(J53="",0,IF(K53="",0,K53-J53))="",0,K53-J53+1)</f>
        <v>6</v>
      </c>
      <c r="Q53" s="408">
        <f t="shared" ca="1" si="4"/>
        <v>2</v>
      </c>
      <c r="R53" s="408">
        <f t="shared" ca="1" si="5"/>
        <v>4</v>
      </c>
    </row>
    <row r="54" spans="1:18" ht="14.4">
      <c r="A54" s="149">
        <v>52</v>
      </c>
      <c r="B54" s="149" t="s">
        <v>224</v>
      </c>
      <c r="D54" s="149" t="s">
        <v>1459</v>
      </c>
      <c r="F54" s="529" t="s">
        <v>279</v>
      </c>
      <c r="G54" s="197" t="s">
        <v>508</v>
      </c>
      <c r="H54" s="197" t="s">
        <v>508</v>
      </c>
      <c r="I54" s="197" t="s">
        <v>508</v>
      </c>
      <c r="J54" s="198">
        <f t="shared" si="14"/>
        <v>44974</v>
      </c>
      <c r="K54" s="198">
        <f>J54+2</f>
        <v>44976</v>
      </c>
      <c r="L54" s="198">
        <v>44956</v>
      </c>
      <c r="M54" s="198">
        <v>44958</v>
      </c>
      <c r="N54" s="198"/>
      <c r="O54" s="198"/>
      <c r="P54" s="149">
        <f t="shared" ref="P54" si="18">IF(IF(J54="",0,IF(K54="",0,K54-J54))="",0,K54-J54+1)</f>
        <v>3</v>
      </c>
      <c r="Q54" s="408">
        <f t="shared" ca="1" si="4"/>
        <v>3</v>
      </c>
      <c r="R54" s="408">
        <f t="shared" ca="1" si="5"/>
        <v>0</v>
      </c>
    </row>
    <row r="55" spans="1:18" ht="72">
      <c r="A55" s="149">
        <v>53</v>
      </c>
      <c r="B55" s="149" t="s">
        <v>224</v>
      </c>
      <c r="D55" s="149" t="s">
        <v>1460</v>
      </c>
      <c r="F55" s="529" t="s">
        <v>279</v>
      </c>
      <c r="G55" s="197"/>
      <c r="H55" s="197"/>
      <c r="I55" s="528" t="s">
        <v>178</v>
      </c>
      <c r="J55" s="198">
        <f t="shared" si="14"/>
        <v>44977</v>
      </c>
      <c r="K55" s="198">
        <f>J55+1</f>
        <v>44978</v>
      </c>
      <c r="L55" s="198">
        <v>44958</v>
      </c>
      <c r="M55" s="198">
        <v>44958</v>
      </c>
      <c r="N55" s="198"/>
      <c r="O55" s="198"/>
      <c r="P55" s="149">
        <f t="shared" ref="P55:P56" si="19">IF(IF(J55="",0,IF(K55="",0,K55-J55))="",0,K55-J55+1)</f>
        <v>2</v>
      </c>
      <c r="Q55" s="408">
        <f t="shared" ca="1" si="4"/>
        <v>1</v>
      </c>
      <c r="R55" s="408">
        <f t="shared" ca="1" si="5"/>
        <v>1</v>
      </c>
    </row>
    <row r="56" spans="1:18" ht="14.4" collapsed="1">
      <c r="A56" s="149">
        <v>54</v>
      </c>
      <c r="B56" s="149" t="s">
        <v>224</v>
      </c>
      <c r="D56" s="149" t="s">
        <v>1461</v>
      </c>
      <c r="F56" s="529" t="s">
        <v>279</v>
      </c>
      <c r="G56" s="197" t="s">
        <v>508</v>
      </c>
      <c r="H56" s="197" t="s">
        <v>508</v>
      </c>
      <c r="I56" s="197" t="s">
        <v>508</v>
      </c>
      <c r="J56" s="198">
        <f t="shared" si="14"/>
        <v>44979</v>
      </c>
      <c r="K56" s="198">
        <f>J56+2+1+2</f>
        <v>44984</v>
      </c>
      <c r="L56" s="198">
        <v>44959</v>
      </c>
      <c r="M56" s="198">
        <v>44965</v>
      </c>
      <c r="N56" s="198"/>
      <c r="O56" s="198"/>
      <c r="P56" s="149">
        <f t="shared" si="19"/>
        <v>6</v>
      </c>
      <c r="Q56" s="408">
        <f t="shared" ca="1" si="4"/>
        <v>7</v>
      </c>
      <c r="R56" s="408">
        <f t="shared" ca="1" si="5"/>
        <v>-1</v>
      </c>
    </row>
    <row r="57" spans="1:18" ht="14.4">
      <c r="A57" s="149">
        <v>55</v>
      </c>
      <c r="B57" s="149" t="s">
        <v>224</v>
      </c>
      <c r="D57" s="149" t="s">
        <v>1462</v>
      </c>
      <c r="E57" s="149" t="s">
        <v>287</v>
      </c>
      <c r="F57" s="529" t="s">
        <v>279</v>
      </c>
      <c r="G57" s="197" t="s">
        <v>508</v>
      </c>
      <c r="H57" s="197" t="s">
        <v>508</v>
      </c>
      <c r="I57" s="197" t="s">
        <v>508</v>
      </c>
      <c r="J57" s="198">
        <f t="shared" si="14"/>
        <v>44985</v>
      </c>
      <c r="K57" s="198">
        <f>J57+1</f>
        <v>44986</v>
      </c>
      <c r="L57" s="198">
        <v>44966</v>
      </c>
      <c r="M57" s="198">
        <v>44967</v>
      </c>
      <c r="N57" s="198"/>
      <c r="O57" s="198"/>
      <c r="P57" s="149">
        <f t="shared" ref="P57:P58" si="20">IF(IF(J57="",0,IF(K57="",0,K57-J57))="",0,K57-J57+1)</f>
        <v>2</v>
      </c>
      <c r="Q57" s="408">
        <f t="shared" ca="1" si="4"/>
        <v>2</v>
      </c>
      <c r="R57" s="408">
        <f t="shared" ca="1" si="5"/>
        <v>0</v>
      </c>
    </row>
    <row r="58" spans="1:18" ht="28.8">
      <c r="A58" s="149">
        <v>56</v>
      </c>
      <c r="B58" s="149" t="s">
        <v>224</v>
      </c>
      <c r="D58" s="149" t="s">
        <v>1463</v>
      </c>
      <c r="E58" s="149" t="s">
        <v>274</v>
      </c>
      <c r="F58" s="529" t="s">
        <v>279</v>
      </c>
      <c r="G58" s="197" t="s">
        <v>508</v>
      </c>
      <c r="H58" s="197" t="s">
        <v>508</v>
      </c>
      <c r="I58" s="197" t="s">
        <v>508</v>
      </c>
      <c r="J58" s="198">
        <f t="shared" si="14"/>
        <v>44987</v>
      </c>
      <c r="K58" s="198">
        <f>J58+2</f>
        <v>44989</v>
      </c>
      <c r="L58" s="198">
        <v>44970</v>
      </c>
      <c r="M58" s="198">
        <v>44972</v>
      </c>
      <c r="N58" s="198"/>
      <c r="O58" s="198"/>
      <c r="P58" s="149">
        <f t="shared" si="20"/>
        <v>3</v>
      </c>
      <c r="Q58" s="408">
        <f t="shared" ca="1" si="4"/>
        <v>3</v>
      </c>
      <c r="R58" s="408">
        <f t="shared" ca="1" si="5"/>
        <v>0</v>
      </c>
    </row>
    <row r="59" spans="1:18" ht="14.4">
      <c r="A59" s="149">
        <v>57</v>
      </c>
      <c r="B59" s="149" t="s">
        <v>224</v>
      </c>
      <c r="D59" s="149" t="s">
        <v>1464</v>
      </c>
      <c r="E59" s="149" t="s">
        <v>1465</v>
      </c>
      <c r="F59" s="529" t="s">
        <v>279</v>
      </c>
      <c r="G59" s="197" t="s">
        <v>508</v>
      </c>
      <c r="H59" s="197" t="s">
        <v>508</v>
      </c>
      <c r="I59" s="197" t="s">
        <v>508</v>
      </c>
      <c r="J59" s="198">
        <f t="shared" si="14"/>
        <v>44990</v>
      </c>
      <c r="K59" s="198">
        <f>J59+1</f>
        <v>44991</v>
      </c>
      <c r="L59" s="198">
        <f>M58+1</f>
        <v>44973</v>
      </c>
      <c r="M59" s="198">
        <f>L59+1</f>
        <v>44974</v>
      </c>
      <c r="N59" s="198"/>
      <c r="O59" s="198"/>
      <c r="P59" s="149">
        <f t="shared" ref="P59:P63" si="21">IF(IF(J59="",0,IF(K59="",0,K59-J59))="",0,K59-J59+1)</f>
        <v>2</v>
      </c>
      <c r="Q59" s="408">
        <f t="shared" ca="1" si="4"/>
        <v>2</v>
      </c>
      <c r="R59" s="408">
        <f t="shared" ca="1" si="5"/>
        <v>0</v>
      </c>
    </row>
    <row r="60" spans="1:18" ht="14.4">
      <c r="A60" s="149">
        <v>58</v>
      </c>
      <c r="B60" s="149" t="s">
        <v>224</v>
      </c>
      <c r="D60" s="149" t="s">
        <v>1466</v>
      </c>
      <c r="E60" s="149" t="s">
        <v>1465</v>
      </c>
      <c r="F60" s="529" t="s">
        <v>279</v>
      </c>
      <c r="G60" s="197" t="s">
        <v>508</v>
      </c>
      <c r="H60" s="197" t="s">
        <v>508</v>
      </c>
      <c r="I60" s="197" t="s">
        <v>508</v>
      </c>
      <c r="J60" s="198">
        <f t="shared" si="14"/>
        <v>44992</v>
      </c>
      <c r="K60" s="198">
        <f>J60+1</f>
        <v>44993</v>
      </c>
      <c r="L60" s="198">
        <v>44977</v>
      </c>
      <c r="M60" s="198">
        <v>44978</v>
      </c>
      <c r="N60" s="198"/>
      <c r="O60" s="198"/>
      <c r="P60" s="149">
        <f t="shared" si="21"/>
        <v>2</v>
      </c>
      <c r="Q60" s="408">
        <f t="shared" ca="1" si="4"/>
        <v>2</v>
      </c>
      <c r="R60" s="408">
        <f t="shared" ca="1" si="5"/>
        <v>0</v>
      </c>
    </row>
    <row r="61" spans="1:18" ht="14.4">
      <c r="A61" s="149">
        <v>59</v>
      </c>
      <c r="B61" s="149" t="s">
        <v>224</v>
      </c>
      <c r="D61" s="149" t="s">
        <v>1467</v>
      </c>
      <c r="E61" s="149" t="s">
        <v>1465</v>
      </c>
      <c r="F61" s="529" t="s">
        <v>279</v>
      </c>
      <c r="G61" s="197" t="s">
        <v>508</v>
      </c>
      <c r="H61" s="197" t="s">
        <v>508</v>
      </c>
      <c r="I61" s="197" t="s">
        <v>508</v>
      </c>
      <c r="J61" s="198">
        <f t="shared" si="14"/>
        <v>44994</v>
      </c>
      <c r="K61" s="198">
        <f>J61+1</f>
        <v>44995</v>
      </c>
      <c r="L61" s="198">
        <f>M60+1</f>
        <v>44979</v>
      </c>
      <c r="M61" s="198">
        <f>L61</f>
        <v>44979</v>
      </c>
      <c r="N61" s="198"/>
      <c r="O61" s="198"/>
      <c r="P61" s="149">
        <f t="shared" si="21"/>
        <v>2</v>
      </c>
      <c r="Q61" s="408">
        <f t="shared" ca="1" si="4"/>
        <v>1</v>
      </c>
      <c r="R61" s="408">
        <f t="shared" ca="1" si="5"/>
        <v>1</v>
      </c>
    </row>
    <row r="62" spans="1:18" ht="14.4">
      <c r="A62" s="149">
        <v>60</v>
      </c>
      <c r="B62" s="149" t="s">
        <v>224</v>
      </c>
      <c r="D62" s="149" t="s">
        <v>1468</v>
      </c>
      <c r="E62" s="149" t="s">
        <v>1465</v>
      </c>
      <c r="F62" s="529" t="s">
        <v>279</v>
      </c>
      <c r="G62" s="197" t="s">
        <v>508</v>
      </c>
      <c r="H62" s="197" t="s">
        <v>508</v>
      </c>
      <c r="I62" s="197" t="s">
        <v>508</v>
      </c>
      <c r="J62" s="198">
        <f t="shared" si="14"/>
        <v>44996</v>
      </c>
      <c r="K62" s="198">
        <f>J62</f>
        <v>44996</v>
      </c>
      <c r="L62" s="198">
        <v>44980</v>
      </c>
      <c r="M62" s="198">
        <v>44980</v>
      </c>
      <c r="N62" s="198"/>
      <c r="O62" s="198"/>
      <c r="P62" s="149">
        <f t="shared" si="21"/>
        <v>1</v>
      </c>
      <c r="Q62" s="408">
        <f t="shared" ca="1" si="4"/>
        <v>1</v>
      </c>
      <c r="R62" s="408">
        <f t="shared" ca="1" si="5"/>
        <v>0</v>
      </c>
    </row>
    <row r="63" spans="1:18" ht="14.4">
      <c r="A63" s="149">
        <v>61</v>
      </c>
      <c r="B63" s="149" t="s">
        <v>224</v>
      </c>
      <c r="D63" s="149" t="s">
        <v>1469</v>
      </c>
      <c r="E63" s="149" t="s">
        <v>1465</v>
      </c>
      <c r="F63" s="529" t="s">
        <v>279</v>
      </c>
      <c r="G63" s="197" t="s">
        <v>508</v>
      </c>
      <c r="H63" s="197" t="s">
        <v>508</v>
      </c>
      <c r="I63" s="197" t="s">
        <v>508</v>
      </c>
      <c r="J63" s="198">
        <f t="shared" si="14"/>
        <v>44997</v>
      </c>
      <c r="K63" s="198">
        <f>J63+1</f>
        <v>44998</v>
      </c>
      <c r="L63" s="198">
        <f>M62+1</f>
        <v>44981</v>
      </c>
      <c r="M63" s="198">
        <f>L63</f>
        <v>44981</v>
      </c>
      <c r="N63" s="198">
        <f>L63</f>
        <v>44981</v>
      </c>
      <c r="O63" s="198">
        <f>N63+P63-1</f>
        <v>44982</v>
      </c>
      <c r="P63" s="149">
        <f t="shared" si="21"/>
        <v>2</v>
      </c>
      <c r="Q63" s="408">
        <f t="shared" ca="1" si="4"/>
        <v>1</v>
      </c>
      <c r="R63" s="408">
        <f t="shared" ca="1" si="5"/>
        <v>1</v>
      </c>
    </row>
    <row r="64" spans="1:18" ht="28.8">
      <c r="A64" s="149">
        <v>62</v>
      </c>
      <c r="B64" s="149" t="s">
        <v>224</v>
      </c>
      <c r="D64" s="149" t="s">
        <v>1470</v>
      </c>
      <c r="F64" s="526" t="s">
        <v>270</v>
      </c>
      <c r="G64" s="197" t="s">
        <v>508</v>
      </c>
      <c r="H64" s="197" t="s">
        <v>508</v>
      </c>
      <c r="I64" s="197" t="s">
        <v>508</v>
      </c>
      <c r="J64" s="198">
        <f t="shared" si="14"/>
        <v>44999</v>
      </c>
      <c r="K64" s="198">
        <f>J64</f>
        <v>44999</v>
      </c>
      <c r="L64" s="198">
        <v>44984</v>
      </c>
      <c r="M64" s="198">
        <f>L64+1</f>
        <v>44985</v>
      </c>
      <c r="N64" s="358">
        <f>IF(L64="",IF(M63="",O63+1,M63+1),L64)</f>
        <v>44984</v>
      </c>
      <c r="O64" s="358">
        <f>+N64+P64-1</f>
        <v>44984</v>
      </c>
      <c r="P64" s="149">
        <f t="shared" ref="P64" si="22">IF(IF(J64="",0,IF(K64="",0,K64-J64))="",0,K64-J64+1)</f>
        <v>1</v>
      </c>
      <c r="Q64" s="408">
        <f t="shared" ca="1" si="4"/>
        <v>2</v>
      </c>
      <c r="R64" s="408">
        <f t="shared" ca="1" si="5"/>
        <v>-1</v>
      </c>
    </row>
    <row r="65" spans="1:19" ht="28.8">
      <c r="A65" s="149">
        <v>63</v>
      </c>
      <c r="B65" s="149" t="s">
        <v>224</v>
      </c>
      <c r="D65" s="149" t="s">
        <v>1471</v>
      </c>
      <c r="F65" s="529" t="s">
        <v>279</v>
      </c>
      <c r="G65" s="197" t="s">
        <v>508</v>
      </c>
      <c r="H65" s="197" t="s">
        <v>508</v>
      </c>
      <c r="I65" s="197" t="s">
        <v>508</v>
      </c>
      <c r="J65" s="198">
        <f t="shared" si="14"/>
        <v>45000</v>
      </c>
      <c r="K65" s="198">
        <f>J65+2</f>
        <v>45002</v>
      </c>
      <c r="L65" s="198">
        <f>M64</f>
        <v>44985</v>
      </c>
      <c r="M65" s="198">
        <v>44987</v>
      </c>
      <c r="N65" s="358">
        <f t="shared" ref="N65" si="23">IF(L65="",IF(M64="",O64+1,M64+1),L65)</f>
        <v>44985</v>
      </c>
      <c r="O65" s="358">
        <f t="shared" ref="O65" si="24">+N65+P65-1</f>
        <v>44987</v>
      </c>
      <c r="P65" s="149">
        <f t="shared" ref="P65" si="25">IF(IF(J65="",0,IF(K65="",0,K65-J65))="",0,K65-J65+1)</f>
        <v>3</v>
      </c>
      <c r="Q65" s="408">
        <f t="shared" ca="1" si="4"/>
        <v>3</v>
      </c>
      <c r="R65" s="408">
        <f t="shared" ca="1" si="5"/>
        <v>0</v>
      </c>
    </row>
    <row r="66" spans="1:19" ht="14.4">
      <c r="A66" s="149">
        <v>64</v>
      </c>
      <c r="B66" s="149" t="s">
        <v>224</v>
      </c>
      <c r="D66" s="149" t="s">
        <v>1472</v>
      </c>
      <c r="F66" s="529" t="s">
        <v>279</v>
      </c>
      <c r="G66" s="197" t="s">
        <v>508</v>
      </c>
      <c r="H66" s="197" t="s">
        <v>508</v>
      </c>
      <c r="I66" s="197" t="s">
        <v>508</v>
      </c>
      <c r="J66" s="198">
        <f t="shared" ref="J66" si="26">K65+1</f>
        <v>45003</v>
      </c>
      <c r="K66" s="198">
        <f>J66+2+4</f>
        <v>45009</v>
      </c>
      <c r="L66" s="198">
        <v>44989</v>
      </c>
      <c r="M66" s="198">
        <v>44995</v>
      </c>
      <c r="N66" s="358">
        <f t="shared" ref="N66:N67" si="27">IF(L66="",IF(M65="",O65+1,M65+1),L66)</f>
        <v>44989</v>
      </c>
      <c r="O66" s="358">
        <f t="shared" ref="O66:O67" si="28">+N66+P66-1</f>
        <v>44995</v>
      </c>
      <c r="P66" s="149">
        <f t="shared" ref="P66:P67" si="29">IF(IF(J66="",0,IF(K66="",0,K66-J66))="",0,K66-J66+1)</f>
        <v>7</v>
      </c>
      <c r="Q66" s="408">
        <f t="shared" ca="1" si="4"/>
        <v>7</v>
      </c>
      <c r="R66" s="408">
        <f t="shared" ca="1" si="5"/>
        <v>0</v>
      </c>
    </row>
    <row r="67" spans="1:19" ht="14.4">
      <c r="A67" s="149">
        <v>65</v>
      </c>
      <c r="B67" s="149" t="s">
        <v>224</v>
      </c>
      <c r="D67" s="149" t="s">
        <v>1473</v>
      </c>
      <c r="E67" s="149" t="s">
        <v>157</v>
      </c>
      <c r="F67" s="529" t="s">
        <v>279</v>
      </c>
      <c r="G67" s="197" t="s">
        <v>508</v>
      </c>
      <c r="H67" s="197" t="s">
        <v>508</v>
      </c>
      <c r="I67" s="197" t="s">
        <v>508</v>
      </c>
      <c r="J67" s="198">
        <f t="shared" ref="J67:J77" si="30">K66+1</f>
        <v>45010</v>
      </c>
      <c r="K67" s="198">
        <f>J67+3</f>
        <v>45013</v>
      </c>
      <c r="L67" s="198">
        <v>44996</v>
      </c>
      <c r="M67" s="198">
        <v>45000</v>
      </c>
      <c r="N67" s="358">
        <f t="shared" si="27"/>
        <v>44996</v>
      </c>
      <c r="O67" s="358">
        <f t="shared" si="28"/>
        <v>44999</v>
      </c>
      <c r="P67" s="149">
        <f t="shared" si="29"/>
        <v>4</v>
      </c>
      <c r="Q67" s="408">
        <f t="shared" ref="Q67:Q77" ca="1" si="31">IF(L67="",0,IF(M67="",TODAY()-L67,M67-L67+1))</f>
        <v>5</v>
      </c>
      <c r="R67" s="408">
        <f t="shared" ref="R67:R77" ca="1" si="32">IF(Q67=0,0,P67-Q67)</f>
        <v>-1</v>
      </c>
    </row>
    <row r="68" spans="1:19" ht="14.4">
      <c r="A68" s="149">
        <v>66</v>
      </c>
      <c r="B68" s="149" t="s">
        <v>236</v>
      </c>
      <c r="D68" s="149" t="s">
        <v>1474</v>
      </c>
      <c r="E68" s="149" t="s">
        <v>774</v>
      </c>
      <c r="F68" s="529" t="s">
        <v>279</v>
      </c>
      <c r="G68" s="197" t="s">
        <v>508</v>
      </c>
      <c r="H68" s="197" t="s">
        <v>508</v>
      </c>
      <c r="I68" s="197" t="s">
        <v>508</v>
      </c>
      <c r="J68" s="198">
        <f t="shared" si="30"/>
        <v>45014</v>
      </c>
      <c r="K68" s="198">
        <f>J68+4</f>
        <v>45018</v>
      </c>
      <c r="L68" s="198">
        <v>45002</v>
      </c>
      <c r="M68" s="198">
        <v>45006</v>
      </c>
      <c r="N68" s="358">
        <f t="shared" ref="N68:N69" si="33">IF(L68="",IF(M67="",O67+1,M67+1),L68)</f>
        <v>45002</v>
      </c>
      <c r="O68" s="358">
        <f t="shared" ref="O68:O69" si="34">+N68+P68-1</f>
        <v>45006</v>
      </c>
      <c r="P68" s="149">
        <f t="shared" ref="P68:P69" si="35">IF(IF(J68="",0,IF(K68="",0,K68-J68))="",0,K68-J68+1)</f>
        <v>5</v>
      </c>
      <c r="Q68" s="408">
        <f t="shared" ca="1" si="31"/>
        <v>5</v>
      </c>
      <c r="R68" s="408">
        <f t="shared" ca="1" si="32"/>
        <v>0</v>
      </c>
    </row>
    <row r="69" spans="1:19" ht="28.8">
      <c r="A69" s="149">
        <v>67</v>
      </c>
      <c r="B69" s="149" t="s">
        <v>236</v>
      </c>
      <c r="D69" s="149" t="s">
        <v>1475</v>
      </c>
      <c r="E69" s="149" t="s">
        <v>774</v>
      </c>
      <c r="F69" s="529" t="s">
        <v>279</v>
      </c>
      <c r="G69" s="197" t="s">
        <v>508</v>
      </c>
      <c r="H69" s="197" t="s">
        <v>508</v>
      </c>
      <c r="I69" s="197" t="s">
        <v>508</v>
      </c>
      <c r="J69" s="198">
        <f t="shared" si="30"/>
        <v>45019</v>
      </c>
      <c r="K69" s="198">
        <f>J69+3</f>
        <v>45022</v>
      </c>
      <c r="L69" s="198">
        <v>45007</v>
      </c>
      <c r="M69" s="198">
        <v>45008</v>
      </c>
      <c r="N69" s="358">
        <f t="shared" si="33"/>
        <v>45007</v>
      </c>
      <c r="O69" s="358">
        <f t="shared" si="34"/>
        <v>45010</v>
      </c>
      <c r="P69" s="149">
        <f t="shared" si="35"/>
        <v>4</v>
      </c>
      <c r="Q69" s="408">
        <f t="shared" ca="1" si="31"/>
        <v>2</v>
      </c>
      <c r="R69" s="408">
        <f t="shared" ca="1" si="32"/>
        <v>2</v>
      </c>
    </row>
    <row r="70" spans="1:19" ht="28.8">
      <c r="A70" s="149">
        <v>68</v>
      </c>
      <c r="D70" s="149" t="s">
        <v>1476</v>
      </c>
      <c r="E70" s="149" t="s">
        <v>774</v>
      </c>
      <c r="F70" s="529" t="s">
        <v>279</v>
      </c>
      <c r="G70" s="197" t="s">
        <v>508</v>
      </c>
      <c r="H70" s="197" t="s">
        <v>508</v>
      </c>
      <c r="I70" s="197" t="s">
        <v>508</v>
      </c>
      <c r="J70" s="198">
        <f t="shared" si="30"/>
        <v>45023</v>
      </c>
      <c r="K70" s="198">
        <f>J70+5</f>
        <v>45028</v>
      </c>
      <c r="L70" s="198">
        <v>45008</v>
      </c>
      <c r="M70" s="198">
        <f>L70+4</f>
        <v>45012</v>
      </c>
      <c r="N70" s="358">
        <f t="shared" ref="N70:N73" si="36">IF(L70="",IF(M69="",O69+1,M69+1),L70)</f>
        <v>45008</v>
      </c>
      <c r="O70" s="358">
        <f t="shared" ref="O70:O73" si="37">+N70+P70-1</f>
        <v>45013</v>
      </c>
      <c r="P70" s="149">
        <f t="shared" ref="P70:P73" si="38">IF(IF(J70="",0,IF(K70="",0,K70-J70))="",0,K70-J70+1)</f>
        <v>6</v>
      </c>
      <c r="Q70" s="408">
        <f t="shared" ca="1" si="31"/>
        <v>5</v>
      </c>
      <c r="R70" s="408">
        <f t="shared" ca="1" si="32"/>
        <v>1</v>
      </c>
    </row>
    <row r="71" spans="1:19" ht="28.8">
      <c r="A71" s="149">
        <v>69</v>
      </c>
      <c r="B71" s="149" t="s">
        <v>224</v>
      </c>
      <c r="D71" s="149" t="s">
        <v>1477</v>
      </c>
      <c r="E71" s="149" t="s">
        <v>287</v>
      </c>
      <c r="F71" s="529" t="s">
        <v>279</v>
      </c>
      <c r="G71" s="197" t="s">
        <v>508</v>
      </c>
      <c r="H71" s="197" t="s">
        <v>508</v>
      </c>
      <c r="I71" s="197" t="s">
        <v>508</v>
      </c>
      <c r="J71" s="198">
        <f t="shared" si="30"/>
        <v>45029</v>
      </c>
      <c r="K71" s="198">
        <f>J71+2</f>
        <v>45031</v>
      </c>
      <c r="L71" s="198">
        <v>45012</v>
      </c>
      <c r="M71" s="198">
        <v>45014</v>
      </c>
      <c r="N71" s="358">
        <f t="shared" si="36"/>
        <v>45012</v>
      </c>
      <c r="O71" s="358">
        <f t="shared" si="37"/>
        <v>45014</v>
      </c>
      <c r="P71" s="149">
        <f t="shared" si="38"/>
        <v>3</v>
      </c>
      <c r="Q71" s="408">
        <f t="shared" ca="1" si="31"/>
        <v>3</v>
      </c>
      <c r="R71" s="408">
        <f t="shared" ca="1" si="32"/>
        <v>0</v>
      </c>
    </row>
    <row r="72" spans="1:19" ht="28.8">
      <c r="A72" s="149">
        <v>70</v>
      </c>
      <c r="B72" s="149" t="s">
        <v>224</v>
      </c>
      <c r="D72" s="149" t="s">
        <v>1478</v>
      </c>
      <c r="E72" s="149" t="s">
        <v>287</v>
      </c>
      <c r="F72" s="529" t="s">
        <v>279</v>
      </c>
      <c r="G72" s="197" t="s">
        <v>508</v>
      </c>
      <c r="H72" s="197" t="s">
        <v>508</v>
      </c>
      <c r="I72" s="197" t="s">
        <v>508</v>
      </c>
      <c r="J72" s="198">
        <f t="shared" si="30"/>
        <v>45032</v>
      </c>
      <c r="K72" s="198">
        <f>J72+1</f>
        <v>45033</v>
      </c>
      <c r="L72" s="198">
        <v>45015</v>
      </c>
      <c r="M72" s="198">
        <v>45016</v>
      </c>
      <c r="N72" s="358">
        <f t="shared" si="36"/>
        <v>45015</v>
      </c>
      <c r="O72" s="358">
        <f t="shared" si="37"/>
        <v>45016</v>
      </c>
      <c r="P72" s="149">
        <f t="shared" si="38"/>
        <v>2</v>
      </c>
      <c r="Q72" s="408">
        <f t="shared" ca="1" si="31"/>
        <v>2</v>
      </c>
      <c r="R72" s="408">
        <f t="shared" ca="1" si="32"/>
        <v>0</v>
      </c>
    </row>
    <row r="73" spans="1:19" ht="28.8">
      <c r="A73" s="149">
        <v>71</v>
      </c>
      <c r="B73" s="149" t="s">
        <v>1479</v>
      </c>
      <c r="D73" s="149" t="s">
        <v>1480</v>
      </c>
      <c r="E73" s="149" t="s">
        <v>774</v>
      </c>
      <c r="F73" s="529" t="s">
        <v>279</v>
      </c>
      <c r="G73" s="197" t="s">
        <v>508</v>
      </c>
      <c r="H73" s="197" t="s">
        <v>508</v>
      </c>
      <c r="I73" s="197" t="s">
        <v>508</v>
      </c>
      <c r="J73" s="198">
        <f t="shared" si="30"/>
        <v>45034</v>
      </c>
      <c r="K73" s="198">
        <f>J73+6</f>
        <v>45040</v>
      </c>
      <c r="L73" s="198">
        <v>45017</v>
      </c>
      <c r="M73" s="198">
        <v>45023</v>
      </c>
      <c r="N73" s="358">
        <f t="shared" si="36"/>
        <v>45017</v>
      </c>
      <c r="O73" s="358">
        <f t="shared" si="37"/>
        <v>45023</v>
      </c>
      <c r="P73" s="149">
        <f t="shared" si="38"/>
        <v>7</v>
      </c>
      <c r="Q73" s="408">
        <f t="shared" ca="1" si="31"/>
        <v>7</v>
      </c>
      <c r="R73" s="408">
        <f t="shared" ca="1" si="32"/>
        <v>0</v>
      </c>
    </row>
    <row r="74" spans="1:19" ht="14.4">
      <c r="A74" s="149">
        <v>72</v>
      </c>
      <c r="B74" s="149" t="s">
        <v>224</v>
      </c>
      <c r="D74" s="149" t="s">
        <v>1481</v>
      </c>
      <c r="E74" s="149" t="s">
        <v>287</v>
      </c>
      <c r="F74" s="529" t="s">
        <v>279</v>
      </c>
      <c r="G74" s="197" t="s">
        <v>508</v>
      </c>
      <c r="H74" s="197" t="s">
        <v>508</v>
      </c>
      <c r="I74" s="197" t="s">
        <v>508</v>
      </c>
      <c r="J74" s="198">
        <f t="shared" si="30"/>
        <v>45041</v>
      </c>
      <c r="K74" s="198">
        <f>J74+2</f>
        <v>45043</v>
      </c>
      <c r="L74" s="198">
        <v>45029</v>
      </c>
      <c r="M74" s="198">
        <v>45031</v>
      </c>
      <c r="N74" s="358">
        <f t="shared" ref="N74:N77" si="39">IF(L74="",IF(M73="",O73+1,M73+1),L74)</f>
        <v>45029</v>
      </c>
      <c r="O74" s="358">
        <f t="shared" ref="O74:O77" si="40">+N74+P74-1</f>
        <v>45031</v>
      </c>
      <c r="P74" s="149">
        <f t="shared" ref="P74:P77" si="41">IF(IF(J74="",0,IF(K74="",0,K74-J74))="",0,K74-J74+1)</f>
        <v>3</v>
      </c>
      <c r="Q74" s="408">
        <f t="shared" ca="1" si="31"/>
        <v>3</v>
      </c>
      <c r="R74" s="408">
        <f t="shared" ca="1" si="32"/>
        <v>0</v>
      </c>
      <c r="S74" s="198"/>
    </row>
    <row r="75" spans="1:19" ht="28.8">
      <c r="A75" s="149">
        <v>73</v>
      </c>
      <c r="B75" s="149" t="s">
        <v>224</v>
      </c>
      <c r="D75" s="149" t="s">
        <v>1482</v>
      </c>
      <c r="E75" s="149" t="s">
        <v>774</v>
      </c>
      <c r="F75" s="393" t="s">
        <v>279</v>
      </c>
      <c r="G75" s="197" t="s">
        <v>508</v>
      </c>
      <c r="H75" s="197" t="s">
        <v>508</v>
      </c>
      <c r="I75" s="197" t="s">
        <v>508</v>
      </c>
      <c r="J75" s="198">
        <f t="shared" si="30"/>
        <v>45044</v>
      </c>
      <c r="K75" s="198">
        <f>J75+3</f>
        <v>45047</v>
      </c>
      <c r="L75" s="198">
        <v>45029</v>
      </c>
      <c r="M75" s="198">
        <v>45035</v>
      </c>
      <c r="N75" s="358">
        <f t="shared" si="39"/>
        <v>45029</v>
      </c>
      <c r="O75" s="358">
        <f t="shared" si="40"/>
        <v>45032</v>
      </c>
      <c r="P75" s="149">
        <f t="shared" si="41"/>
        <v>4</v>
      </c>
      <c r="Q75" s="408">
        <f t="shared" ca="1" si="31"/>
        <v>7</v>
      </c>
      <c r="R75" s="408">
        <f t="shared" ca="1" si="32"/>
        <v>-3</v>
      </c>
      <c r="S75" s="198"/>
    </row>
    <row r="76" spans="1:19" ht="28.8">
      <c r="A76" s="149">
        <v>74</v>
      </c>
      <c r="B76" s="149" t="s">
        <v>258</v>
      </c>
      <c r="D76" s="149" t="s">
        <v>1483</v>
      </c>
      <c r="E76" s="149" t="s">
        <v>774</v>
      </c>
      <c r="F76" s="529" t="s">
        <v>279</v>
      </c>
      <c r="G76" s="197" t="s">
        <v>508</v>
      </c>
      <c r="H76" s="197" t="s">
        <v>508</v>
      </c>
      <c r="I76" s="197" t="s">
        <v>508</v>
      </c>
      <c r="J76" s="198">
        <f t="shared" si="30"/>
        <v>45048</v>
      </c>
      <c r="K76" s="198">
        <f>J76+6</f>
        <v>45054</v>
      </c>
      <c r="L76" s="198">
        <v>45036</v>
      </c>
      <c r="M76" s="198">
        <f>L76+6</f>
        <v>45042</v>
      </c>
      <c r="N76" s="358">
        <f t="shared" si="39"/>
        <v>45036</v>
      </c>
      <c r="O76" s="358">
        <f t="shared" si="40"/>
        <v>45042</v>
      </c>
      <c r="P76" s="149">
        <f t="shared" si="41"/>
        <v>7</v>
      </c>
      <c r="Q76" s="408">
        <f t="shared" ca="1" si="31"/>
        <v>7</v>
      </c>
      <c r="R76" s="408">
        <f t="shared" ca="1" si="32"/>
        <v>0</v>
      </c>
    </row>
    <row r="77" spans="1:19" ht="14.4">
      <c r="A77" s="149">
        <v>75</v>
      </c>
      <c r="B77" s="149" t="s">
        <v>258</v>
      </c>
      <c r="D77" s="149" t="s">
        <v>1484</v>
      </c>
      <c r="E77" s="149" t="s">
        <v>774</v>
      </c>
      <c r="F77" s="531" t="s">
        <v>268</v>
      </c>
      <c r="G77" s="197" t="s">
        <v>508</v>
      </c>
      <c r="H77" s="197" t="s">
        <v>508</v>
      </c>
      <c r="I77" s="197" t="s">
        <v>508</v>
      </c>
      <c r="J77" s="198">
        <f t="shared" si="30"/>
        <v>45055</v>
      </c>
      <c r="K77" s="198">
        <f>J77+3</f>
        <v>45058</v>
      </c>
      <c r="L77" s="198">
        <v>45048</v>
      </c>
      <c r="M77" s="198">
        <v>45058</v>
      </c>
      <c r="N77" s="358">
        <f t="shared" si="39"/>
        <v>45048</v>
      </c>
      <c r="O77" s="358">
        <f t="shared" si="40"/>
        <v>45051</v>
      </c>
      <c r="P77" s="149">
        <f t="shared" si="41"/>
        <v>4</v>
      </c>
      <c r="Q77" s="408">
        <f t="shared" ca="1" si="31"/>
        <v>11</v>
      </c>
      <c r="R77" s="408">
        <f t="shared" ca="1" si="32"/>
        <v>-7</v>
      </c>
    </row>
    <row r="78" spans="1:19" ht="14.4">
      <c r="A78" s="149">
        <v>76</v>
      </c>
      <c r="B78" s="149" t="s">
        <v>759</v>
      </c>
      <c r="D78" s="149" t="s">
        <v>1485</v>
      </c>
      <c r="E78" s="149" t="s">
        <v>774</v>
      </c>
      <c r="F78" s="410" t="s">
        <v>284</v>
      </c>
      <c r="G78" s="197" t="s">
        <v>508</v>
      </c>
      <c r="H78" s="197" t="s">
        <v>508</v>
      </c>
      <c r="I78" s="197" t="s">
        <v>508</v>
      </c>
      <c r="L78" s="198">
        <v>45070</v>
      </c>
      <c r="M78" s="198">
        <v>45087</v>
      </c>
      <c r="N78" s="358">
        <f t="shared" ref="N78:N79" si="42">IF(L78="",IF(M77="",O77+1,M77+1),L78)</f>
        <v>45070</v>
      </c>
      <c r="O78" s="358">
        <f t="shared" ref="O78:O79" si="43">+N78+P78-1</f>
        <v>45069</v>
      </c>
      <c r="Q78" s="408"/>
      <c r="R78" s="408"/>
    </row>
    <row r="79" spans="1:19" ht="14.4">
      <c r="A79" s="149">
        <v>77</v>
      </c>
      <c r="B79" s="149" t="s">
        <v>258</v>
      </c>
      <c r="D79" s="149" t="s">
        <v>1486</v>
      </c>
      <c r="E79" s="149" t="s">
        <v>774</v>
      </c>
      <c r="F79" s="409" t="s">
        <v>1487</v>
      </c>
      <c r="G79" s="197" t="s">
        <v>508</v>
      </c>
      <c r="H79" s="197" t="s">
        <v>508</v>
      </c>
      <c r="I79" s="197" t="s">
        <v>508</v>
      </c>
      <c r="J79" s="430">
        <v>45094</v>
      </c>
      <c r="K79" s="430">
        <v>45099</v>
      </c>
      <c r="L79" s="430">
        <v>45099</v>
      </c>
      <c r="M79" s="198">
        <v>45107</v>
      </c>
      <c r="N79" s="358">
        <f t="shared" si="42"/>
        <v>45099</v>
      </c>
      <c r="O79" s="358">
        <f t="shared" si="43"/>
        <v>45104</v>
      </c>
      <c r="P79" s="149">
        <f t="shared" ref="P79" si="44">IF(IF(J79="",0,IF(K79="",0,K79-J79))="",0,K79-J79+1)</f>
        <v>6</v>
      </c>
      <c r="Q79" s="408">
        <f ca="1">IF(L79="",0,IF(M79="",TODAY()-L79,M79-L79+1))</f>
        <v>9</v>
      </c>
      <c r="R79" s="408">
        <f ca="1">IF(Q79=0,0,P79-Q79)</f>
        <v>-3</v>
      </c>
    </row>
    <row r="80" spans="1:19" ht="28.8">
      <c r="A80" s="149">
        <v>78</v>
      </c>
      <c r="B80" s="149" t="s">
        <v>258</v>
      </c>
      <c r="D80" s="149" t="s">
        <v>1488</v>
      </c>
      <c r="E80" s="149" t="s">
        <v>774</v>
      </c>
      <c r="F80" s="528" t="s">
        <v>178</v>
      </c>
      <c r="J80" s="198">
        <v>45108</v>
      </c>
      <c r="K80" s="198">
        <f>J80+3</f>
        <v>45111</v>
      </c>
      <c r="L80" s="198">
        <v>45108</v>
      </c>
      <c r="M80" s="198">
        <v>45111</v>
      </c>
      <c r="N80" s="358">
        <f t="shared" ref="N80" si="45">IF(L80="",IF(M79="",O79+1,M79+1),L80)</f>
        <v>45108</v>
      </c>
      <c r="O80" s="358">
        <f t="shared" ref="O80" si="46">+N80+P80-1</f>
        <v>45111</v>
      </c>
      <c r="P80" s="149">
        <f t="shared" ref="P80" si="47">IF(IF(J80="",0,IF(K80="",0,K80-J80))="",0,K80-J80+1)</f>
        <v>4</v>
      </c>
      <c r="Q80" s="408">
        <f ca="1">IF(L80="",0,IF(M80="",TODAY()-L80,M80-L80+1))</f>
        <v>4</v>
      </c>
      <c r="R80" s="408">
        <f ca="1">IF(Q80=0,0,P80-Q80)</f>
        <v>0</v>
      </c>
    </row>
    <row r="81" spans="1:18" ht="14.4">
      <c r="A81" s="149">
        <v>79</v>
      </c>
      <c r="B81" s="149" t="s">
        <v>258</v>
      </c>
      <c r="D81" s="149" t="s">
        <v>1489</v>
      </c>
      <c r="E81" s="149" t="s">
        <v>287</v>
      </c>
      <c r="F81" s="531" t="s">
        <v>268</v>
      </c>
      <c r="J81" s="430">
        <v>45112</v>
      </c>
      <c r="K81" s="430">
        <v>45119</v>
      </c>
      <c r="L81" s="430">
        <v>45112</v>
      </c>
      <c r="M81" s="430">
        <v>45128</v>
      </c>
      <c r="N81" s="358">
        <f t="shared" ref="N81" si="48">IF(L81="",IF(M80="",O80+1,M80+1),L81)</f>
        <v>45112</v>
      </c>
      <c r="O81" s="358">
        <f t="shared" ref="O81" si="49">+N81+P81-1</f>
        <v>45119</v>
      </c>
      <c r="P81" s="149">
        <f t="shared" ref="P81" si="50">IF(IF(J81="",0,IF(K81="",0,K81-J81))="",0,K81-J81+1)</f>
        <v>8</v>
      </c>
      <c r="Q81" s="408">
        <f ca="1">IF(L81="",0,IF(M81="",TODAY()-L81,M81-L81+1))</f>
        <v>17</v>
      </c>
      <c r="R81" s="408">
        <f ca="1">IF(Q81=0,0,P81-Q81)</f>
        <v>-9</v>
      </c>
    </row>
    <row r="82" spans="1:18" ht="14.4">
      <c r="A82" s="149">
        <v>80</v>
      </c>
      <c r="B82" s="149" t="s">
        <v>258</v>
      </c>
      <c r="D82" s="149" t="s">
        <v>1490</v>
      </c>
      <c r="E82" s="149" t="s">
        <v>287</v>
      </c>
      <c r="F82" s="529" t="s">
        <v>279</v>
      </c>
      <c r="J82" s="430">
        <v>45133</v>
      </c>
      <c r="K82" s="430">
        <v>45134</v>
      </c>
      <c r="L82" s="430">
        <v>45133</v>
      </c>
      <c r="M82" s="430">
        <v>45133</v>
      </c>
      <c r="N82" s="358">
        <f t="shared" ref="N82:N87" si="51">IF(L82="",IF(M81="",O81+1,M81+1),L82)</f>
        <v>45133</v>
      </c>
      <c r="O82" s="358">
        <f t="shared" ref="O82:O87" si="52">+N82+P82-1</f>
        <v>45134</v>
      </c>
      <c r="P82" s="149">
        <f t="shared" ref="P82:P83" si="53">IF(IF(J82="",0,IF(K82="",0,K82-J82))="",0,K82-J82+1)</f>
        <v>2</v>
      </c>
      <c r="Q82" s="408">
        <f ca="1">IF(L82="",0,IF(M82="",TODAY()-L82,M82-L82+1))</f>
        <v>1</v>
      </c>
      <c r="R82" s="408">
        <f ca="1">IF(Q82=0,0,P82-Q82)</f>
        <v>1</v>
      </c>
    </row>
    <row r="83" spans="1:18" ht="28.8">
      <c r="A83" s="149">
        <v>81</v>
      </c>
      <c r="B83" s="149" t="s">
        <v>258</v>
      </c>
      <c r="D83" s="360" t="s">
        <v>1491</v>
      </c>
      <c r="E83" s="149" t="s">
        <v>287</v>
      </c>
      <c r="F83" s="529" t="s">
        <v>279</v>
      </c>
      <c r="J83" s="430">
        <v>45135</v>
      </c>
      <c r="K83" s="430">
        <v>45137</v>
      </c>
      <c r="L83" s="430">
        <f>M82+1</f>
        <v>45134</v>
      </c>
      <c r="M83" s="430">
        <v>45139</v>
      </c>
      <c r="N83" s="358">
        <f t="shared" si="51"/>
        <v>45134</v>
      </c>
      <c r="O83" s="358">
        <f t="shared" si="52"/>
        <v>45136</v>
      </c>
      <c r="P83" s="149">
        <f t="shared" si="53"/>
        <v>3</v>
      </c>
      <c r="Q83" s="408">
        <f ca="1">IF(L83="",0,IF(M83="",TODAY()-L83,M83-L83+1))</f>
        <v>6</v>
      </c>
      <c r="R83" s="408">
        <f ca="1">IF(Q83=0,0,P83-Q83)</f>
        <v>-3</v>
      </c>
    </row>
    <row r="84" spans="1:18" ht="14.4">
      <c r="A84" s="149">
        <v>82</v>
      </c>
      <c r="B84" s="149" t="s">
        <v>258</v>
      </c>
      <c r="D84" s="360" t="s">
        <v>1492</v>
      </c>
      <c r="E84" s="360" t="s">
        <v>274</v>
      </c>
      <c r="F84" s="529" t="s">
        <v>279</v>
      </c>
      <c r="J84" s="430"/>
      <c r="K84" s="430"/>
      <c r="L84" s="360"/>
      <c r="M84" s="360"/>
      <c r="N84" s="358"/>
      <c r="O84" s="358"/>
      <c r="Q84" s="408"/>
      <c r="R84" s="408"/>
    </row>
    <row r="85" spans="1:18" ht="28.8">
      <c r="A85" s="149">
        <v>83</v>
      </c>
      <c r="B85" s="360" t="s">
        <v>258</v>
      </c>
      <c r="C85" s="360"/>
      <c r="D85" s="360" t="s">
        <v>1493</v>
      </c>
      <c r="E85" s="149" t="s">
        <v>774</v>
      </c>
      <c r="F85" s="529" t="s">
        <v>279</v>
      </c>
      <c r="J85" s="430"/>
      <c r="K85" s="430"/>
      <c r="L85" s="360"/>
      <c r="M85" s="360"/>
      <c r="N85" s="358"/>
      <c r="O85" s="358"/>
      <c r="Q85" s="408"/>
      <c r="R85" s="408"/>
    </row>
    <row r="86" spans="1:18" ht="14.4">
      <c r="A86" s="149">
        <v>84</v>
      </c>
      <c r="B86" s="149" t="s">
        <v>258</v>
      </c>
      <c r="D86" s="360" t="s">
        <v>1494</v>
      </c>
      <c r="E86" s="149" t="s">
        <v>274</v>
      </c>
      <c r="F86" s="529" t="s">
        <v>279</v>
      </c>
      <c r="J86" s="430">
        <v>45140</v>
      </c>
      <c r="K86" s="430">
        <v>45144</v>
      </c>
      <c r="L86" s="430">
        <v>45140</v>
      </c>
      <c r="M86" s="430">
        <v>45144</v>
      </c>
      <c r="N86" s="358">
        <f>IF(L86="",IF(M83="",O83+1,M83+1),L86)</f>
        <v>45140</v>
      </c>
      <c r="O86" s="358">
        <f t="shared" si="52"/>
        <v>45144</v>
      </c>
      <c r="P86" s="149">
        <f t="shared" ref="P86:P87" si="54">IF(IF(J86="",0,IF(K86="",0,K86-J86))="",0,K86-J86+1)</f>
        <v>5</v>
      </c>
      <c r="Q86" s="408">
        <f t="shared" ref="Q86:Q97" ca="1" si="55">IF(L86="",0,IF(M86="",TODAY()-L86,M86-L86+1))</f>
        <v>5</v>
      </c>
      <c r="R86" s="408">
        <f t="shared" ref="R86:R97" ca="1" si="56">IF(Q86=0,0,P86-Q86)</f>
        <v>0</v>
      </c>
    </row>
    <row r="87" spans="1:18" ht="14.4">
      <c r="A87" s="149">
        <v>85</v>
      </c>
      <c r="B87" s="149" t="s">
        <v>258</v>
      </c>
      <c r="D87" s="149" t="s">
        <v>1495</v>
      </c>
      <c r="E87" s="149" t="s">
        <v>274</v>
      </c>
      <c r="F87" s="529" t="s">
        <v>279</v>
      </c>
      <c r="J87" s="430">
        <v>45146</v>
      </c>
      <c r="K87" s="430">
        <v>45148</v>
      </c>
      <c r="L87" s="430">
        <v>45146</v>
      </c>
      <c r="M87" s="430">
        <v>45159</v>
      </c>
      <c r="N87" s="358">
        <f t="shared" si="51"/>
        <v>45146</v>
      </c>
      <c r="O87" s="358">
        <f t="shared" si="52"/>
        <v>45148</v>
      </c>
      <c r="P87" s="149">
        <f t="shared" si="54"/>
        <v>3</v>
      </c>
      <c r="Q87" s="408">
        <f t="shared" ca="1" si="55"/>
        <v>14</v>
      </c>
      <c r="R87" s="408">
        <f t="shared" ca="1" si="56"/>
        <v>-11</v>
      </c>
    </row>
    <row r="88" spans="1:18" ht="28.8">
      <c r="A88" s="149">
        <v>86</v>
      </c>
      <c r="B88" s="149" t="s">
        <v>224</v>
      </c>
      <c r="D88" s="360" t="s">
        <v>1496</v>
      </c>
      <c r="E88" s="149" t="s">
        <v>274</v>
      </c>
      <c r="F88" s="529" t="s">
        <v>279</v>
      </c>
      <c r="J88" s="430">
        <v>45160</v>
      </c>
      <c r="K88" s="430">
        <v>45166</v>
      </c>
      <c r="L88" s="430">
        <v>45160</v>
      </c>
      <c r="M88" s="430">
        <v>45169</v>
      </c>
      <c r="N88" s="358">
        <f t="shared" ref="N88:N89" si="57">IF(L88="",IF(M87="",O87+1,M87+1),L88)</f>
        <v>45160</v>
      </c>
      <c r="O88" s="358">
        <f t="shared" ref="O88:O89" si="58">+N88+P88-1</f>
        <v>45166</v>
      </c>
      <c r="P88" s="149">
        <f t="shared" ref="P88:P89" si="59">IF(IF(J88="",0,IF(K88="",0,K88-J88))="",0,K88-J88+1)</f>
        <v>7</v>
      </c>
      <c r="Q88" s="408">
        <f t="shared" ca="1" si="55"/>
        <v>10</v>
      </c>
      <c r="R88" s="408">
        <f t="shared" ca="1" si="56"/>
        <v>-3</v>
      </c>
    </row>
    <row r="89" spans="1:18" ht="14.4">
      <c r="A89" s="149">
        <v>87</v>
      </c>
      <c r="B89" s="149" t="s">
        <v>224</v>
      </c>
      <c r="D89" s="360" t="s">
        <v>1497</v>
      </c>
      <c r="E89" s="149" t="s">
        <v>274</v>
      </c>
      <c r="F89" s="529" t="s">
        <v>279</v>
      </c>
      <c r="J89" s="430">
        <v>45168</v>
      </c>
      <c r="K89" s="430">
        <v>45171</v>
      </c>
      <c r="L89" s="430">
        <v>45170</v>
      </c>
      <c r="M89" s="430">
        <v>45171</v>
      </c>
      <c r="N89" s="358">
        <f t="shared" si="57"/>
        <v>45170</v>
      </c>
      <c r="O89" s="358">
        <f t="shared" si="58"/>
        <v>45173</v>
      </c>
      <c r="P89" s="149">
        <f t="shared" si="59"/>
        <v>4</v>
      </c>
      <c r="Q89" s="408">
        <f t="shared" ca="1" si="55"/>
        <v>2</v>
      </c>
      <c r="R89" s="408">
        <f t="shared" ca="1" si="56"/>
        <v>2</v>
      </c>
    </row>
    <row r="90" spans="1:18" ht="43.2">
      <c r="A90" s="149">
        <v>88</v>
      </c>
      <c r="B90" s="149" t="s">
        <v>224</v>
      </c>
      <c r="D90" s="360" t="s">
        <v>1498</v>
      </c>
      <c r="E90" s="360" t="s">
        <v>1499</v>
      </c>
      <c r="F90" s="529" t="s">
        <v>279</v>
      </c>
      <c r="J90" s="430">
        <v>45172</v>
      </c>
      <c r="K90" s="430">
        <v>45174</v>
      </c>
      <c r="L90" s="430">
        <v>45172</v>
      </c>
      <c r="M90" s="430">
        <v>45174</v>
      </c>
      <c r="N90" s="358">
        <f t="shared" ref="N90:N93" si="60">IF(L90="",IF(M89="",O89+1,M89+1),L90)</f>
        <v>45172</v>
      </c>
      <c r="O90" s="358">
        <f t="shared" ref="O90:O93" si="61">+N90+P90-1</f>
        <v>45174</v>
      </c>
      <c r="P90" s="149">
        <f t="shared" ref="P90:P93" si="62">IF(IF(J90="",0,IF(K90="",0,K90-J90))="",0,K90-J90+1)</f>
        <v>3</v>
      </c>
      <c r="Q90" s="408">
        <f t="shared" ca="1" si="55"/>
        <v>3</v>
      </c>
      <c r="R90" s="408">
        <f t="shared" ca="1" si="56"/>
        <v>0</v>
      </c>
    </row>
    <row r="91" spans="1:18" ht="14.4">
      <c r="A91" s="149">
        <v>89</v>
      </c>
      <c r="B91" s="149" t="s">
        <v>224</v>
      </c>
      <c r="D91" s="360" t="s">
        <v>1500</v>
      </c>
      <c r="E91" s="360" t="s">
        <v>274</v>
      </c>
      <c r="F91" s="529" t="s">
        <v>279</v>
      </c>
      <c r="J91" s="430">
        <v>45175</v>
      </c>
      <c r="K91" s="430">
        <v>45177</v>
      </c>
      <c r="L91" s="430">
        <v>45175</v>
      </c>
      <c r="M91" s="430">
        <v>45182</v>
      </c>
      <c r="N91" s="358">
        <f t="shared" si="60"/>
        <v>45175</v>
      </c>
      <c r="O91" s="358">
        <f t="shared" si="61"/>
        <v>45177</v>
      </c>
      <c r="P91" s="149">
        <f t="shared" si="62"/>
        <v>3</v>
      </c>
      <c r="Q91" s="408">
        <f t="shared" ca="1" si="55"/>
        <v>8</v>
      </c>
      <c r="R91" s="408">
        <f t="shared" ca="1" si="56"/>
        <v>-5</v>
      </c>
    </row>
    <row r="92" spans="1:18" ht="14.4">
      <c r="A92" s="149">
        <v>90</v>
      </c>
      <c r="B92" s="149" t="s">
        <v>224</v>
      </c>
      <c r="D92" s="360" t="s">
        <v>1501</v>
      </c>
      <c r="E92" s="360" t="s">
        <v>274</v>
      </c>
      <c r="F92" s="529" t="s">
        <v>279</v>
      </c>
      <c r="J92" s="430">
        <v>45178</v>
      </c>
      <c r="K92" s="430">
        <v>45179</v>
      </c>
      <c r="L92" s="430">
        <v>45182</v>
      </c>
      <c r="M92" s="430">
        <v>45183</v>
      </c>
      <c r="N92" s="358">
        <f t="shared" si="60"/>
        <v>45182</v>
      </c>
      <c r="O92" s="358">
        <f t="shared" si="61"/>
        <v>45183</v>
      </c>
      <c r="P92" s="149">
        <f t="shared" si="62"/>
        <v>2</v>
      </c>
      <c r="Q92" s="408">
        <f t="shared" ca="1" si="55"/>
        <v>2</v>
      </c>
      <c r="R92" s="408">
        <f t="shared" ca="1" si="56"/>
        <v>0</v>
      </c>
    </row>
    <row r="93" spans="1:18" ht="14.4">
      <c r="A93" s="149">
        <v>91</v>
      </c>
      <c r="B93" s="149" t="s">
        <v>224</v>
      </c>
      <c r="D93" s="360" t="s">
        <v>1502</v>
      </c>
      <c r="E93" s="360" t="s">
        <v>274</v>
      </c>
      <c r="F93" s="529" t="s">
        <v>279</v>
      </c>
      <c r="J93" s="530">
        <f t="shared" ref="J93" si="63">K92+1</f>
        <v>45180</v>
      </c>
      <c r="K93" s="530">
        <f>J93+1</f>
        <v>45181</v>
      </c>
      <c r="L93" s="530">
        <v>45184</v>
      </c>
      <c r="M93" s="530">
        <f>L93</f>
        <v>45184</v>
      </c>
      <c r="N93" s="358">
        <f t="shared" si="60"/>
        <v>45184</v>
      </c>
      <c r="O93" s="358">
        <f t="shared" si="61"/>
        <v>45185</v>
      </c>
      <c r="P93" s="149">
        <f t="shared" si="62"/>
        <v>2</v>
      </c>
      <c r="Q93" s="408">
        <f t="shared" ca="1" si="55"/>
        <v>1</v>
      </c>
      <c r="R93" s="408">
        <f t="shared" ca="1" si="56"/>
        <v>1</v>
      </c>
    </row>
    <row r="94" spans="1:18" ht="28.8">
      <c r="A94" s="149">
        <v>92</v>
      </c>
      <c r="B94" s="149" t="s">
        <v>224</v>
      </c>
      <c r="D94" s="326" t="s">
        <v>1503</v>
      </c>
      <c r="E94" s="360" t="s">
        <v>274</v>
      </c>
      <c r="F94" s="529" t="s">
        <v>279</v>
      </c>
      <c r="J94" s="530">
        <v>45185</v>
      </c>
      <c r="K94" s="530">
        <v>45189</v>
      </c>
      <c r="L94" s="530">
        <v>45187</v>
      </c>
      <c r="M94" s="530">
        <v>45189</v>
      </c>
      <c r="N94" s="358">
        <f t="shared" ref="N94:N97" si="64">IF(L94="",IF(M93="",O93+1,M93+1),L94)</f>
        <v>45187</v>
      </c>
      <c r="O94" s="358">
        <f t="shared" ref="O94:O97" si="65">+N94+P94-1</f>
        <v>45191</v>
      </c>
      <c r="P94" s="149">
        <f t="shared" ref="P94:P97" si="66">IF(IF(J94="",0,IF(K94="",0,K94-J94))="",0,K94-J94+1)</f>
        <v>5</v>
      </c>
      <c r="Q94" s="408">
        <f t="shared" ca="1" si="55"/>
        <v>3</v>
      </c>
      <c r="R94" s="408">
        <f t="shared" ca="1" si="56"/>
        <v>2</v>
      </c>
    </row>
    <row r="95" spans="1:18" ht="14.4">
      <c r="A95" s="149">
        <v>93</v>
      </c>
      <c r="B95" s="149" t="s">
        <v>224</v>
      </c>
      <c r="D95" s="326" t="s">
        <v>1504</v>
      </c>
      <c r="E95" s="360" t="s">
        <v>274</v>
      </c>
      <c r="F95" s="529" t="s">
        <v>279</v>
      </c>
      <c r="J95" s="530">
        <v>45189</v>
      </c>
      <c r="K95" s="530">
        <v>45191</v>
      </c>
      <c r="L95" s="530">
        <v>45189</v>
      </c>
      <c r="M95" s="530">
        <v>45191</v>
      </c>
      <c r="N95" s="358">
        <f t="shared" si="64"/>
        <v>45189</v>
      </c>
      <c r="O95" s="358">
        <f t="shared" si="65"/>
        <v>45191</v>
      </c>
      <c r="P95" s="149">
        <f t="shared" si="66"/>
        <v>3</v>
      </c>
      <c r="Q95" s="408">
        <f t="shared" ca="1" si="55"/>
        <v>3</v>
      </c>
      <c r="R95" s="408">
        <f t="shared" ca="1" si="56"/>
        <v>0</v>
      </c>
    </row>
    <row r="96" spans="1:18" ht="14.4">
      <c r="A96" s="149">
        <v>94</v>
      </c>
      <c r="B96" s="149" t="s">
        <v>224</v>
      </c>
      <c r="D96" s="326" t="s">
        <v>1505</v>
      </c>
      <c r="E96" s="360" t="s">
        <v>274</v>
      </c>
      <c r="F96" s="529" t="s">
        <v>279</v>
      </c>
      <c r="J96" s="530">
        <v>45190</v>
      </c>
      <c r="K96" s="530">
        <v>45191</v>
      </c>
      <c r="L96" s="530">
        <v>45190</v>
      </c>
      <c r="M96" s="530">
        <v>45191</v>
      </c>
      <c r="N96" s="358">
        <f t="shared" si="64"/>
        <v>45190</v>
      </c>
      <c r="O96" s="358">
        <f t="shared" si="65"/>
        <v>45191</v>
      </c>
      <c r="P96" s="149">
        <f t="shared" si="66"/>
        <v>2</v>
      </c>
      <c r="Q96" s="408">
        <f t="shared" ca="1" si="55"/>
        <v>2</v>
      </c>
      <c r="R96" s="408">
        <f t="shared" ca="1" si="56"/>
        <v>0</v>
      </c>
    </row>
    <row r="97" spans="1:19" ht="14.4">
      <c r="A97" s="149">
        <v>95</v>
      </c>
      <c r="B97" s="149" t="s">
        <v>224</v>
      </c>
      <c r="D97" s="326" t="s">
        <v>1506</v>
      </c>
      <c r="E97" s="360" t="s">
        <v>274</v>
      </c>
      <c r="F97" s="529" t="s">
        <v>279</v>
      </c>
      <c r="J97" s="530">
        <v>45195</v>
      </c>
      <c r="K97" s="530">
        <v>45196</v>
      </c>
      <c r="L97" s="530">
        <v>45195</v>
      </c>
      <c r="M97" s="530">
        <f>L97+1</f>
        <v>45196</v>
      </c>
      <c r="N97" s="358">
        <f t="shared" si="64"/>
        <v>45195</v>
      </c>
      <c r="O97" s="358">
        <f t="shared" si="65"/>
        <v>45196</v>
      </c>
      <c r="P97" s="149">
        <f t="shared" si="66"/>
        <v>2</v>
      </c>
      <c r="Q97" s="408">
        <f t="shared" ca="1" si="55"/>
        <v>2</v>
      </c>
      <c r="R97" s="408">
        <f t="shared" ca="1" si="56"/>
        <v>0</v>
      </c>
    </row>
    <row r="98" spans="1:19" ht="14.4">
      <c r="A98" s="149">
        <v>96</v>
      </c>
      <c r="B98" s="149" t="s">
        <v>224</v>
      </c>
      <c r="D98" s="326" t="s">
        <v>1507</v>
      </c>
      <c r="E98" s="360" t="s">
        <v>274</v>
      </c>
      <c r="F98" s="529" t="s">
        <v>279</v>
      </c>
      <c r="J98" s="530">
        <v>45199</v>
      </c>
      <c r="K98" s="293">
        <v>45203</v>
      </c>
      <c r="L98" s="530">
        <v>45199</v>
      </c>
      <c r="M98" s="293">
        <v>45212</v>
      </c>
      <c r="N98" s="358">
        <f t="shared" ref="N98:N99" si="67">IF(L98="",IF(M97="",O97+1,M97+1),L98)</f>
        <v>45199</v>
      </c>
      <c r="O98" s="358">
        <f t="shared" ref="O98:O99" si="68">+N98+P98-1</f>
        <v>45203</v>
      </c>
      <c r="P98" s="149">
        <f t="shared" ref="P98:P99" si="69">IF(IF(J98="",0,IF(K98="",0,K98-J98))="",0,K98-J98+1)</f>
        <v>5</v>
      </c>
      <c r="Q98" s="408">
        <f t="shared" ref="Q98:Q99" ca="1" si="70">IF(L98="",0,IF(M98="",TODAY()-L98,M98-L98+1))</f>
        <v>14</v>
      </c>
      <c r="R98" s="408">
        <f t="shared" ref="R98:R99" ca="1" si="71">IF(Q98=0,0,P98-Q98)</f>
        <v>-9</v>
      </c>
    </row>
    <row r="99" spans="1:19" ht="28.8">
      <c r="A99" s="149">
        <v>97</v>
      </c>
      <c r="B99" s="149" t="s">
        <v>224</v>
      </c>
      <c r="D99" s="326" t="s">
        <v>1508</v>
      </c>
      <c r="E99" s="360" t="s">
        <v>274</v>
      </c>
      <c r="F99" s="529" t="s">
        <v>279</v>
      </c>
      <c r="J99" s="530">
        <f>K98+1</f>
        <v>45204</v>
      </c>
      <c r="K99" s="530">
        <f>J99+1</f>
        <v>45205</v>
      </c>
      <c r="L99" s="530">
        <v>45203</v>
      </c>
      <c r="M99" s="530">
        <v>45204</v>
      </c>
      <c r="N99" s="358">
        <f t="shared" si="67"/>
        <v>45203</v>
      </c>
      <c r="O99" s="358">
        <f t="shared" si="68"/>
        <v>45204</v>
      </c>
      <c r="P99" s="149">
        <f t="shared" si="69"/>
        <v>2</v>
      </c>
      <c r="Q99" s="408">
        <f t="shared" ca="1" si="70"/>
        <v>2</v>
      </c>
      <c r="R99" s="408">
        <f t="shared" ca="1" si="71"/>
        <v>0</v>
      </c>
    </row>
    <row r="100" spans="1:19" ht="14.4">
      <c r="A100" s="149">
        <v>98</v>
      </c>
      <c r="B100" s="149" t="s">
        <v>224</v>
      </c>
      <c r="D100" s="149" t="s">
        <v>1509</v>
      </c>
      <c r="E100" s="149" t="s">
        <v>274</v>
      </c>
      <c r="F100" s="529" t="s">
        <v>279</v>
      </c>
      <c r="J100" s="351">
        <v>45209</v>
      </c>
      <c r="K100" s="351">
        <v>45212</v>
      </c>
      <c r="L100" s="351">
        <v>45209</v>
      </c>
      <c r="M100" s="351">
        <v>45212</v>
      </c>
      <c r="N100" s="358">
        <f t="shared" ref="N100:N109" si="72">IF(L100="",IF(M99="",O99+1,M99+1),L100)</f>
        <v>45209</v>
      </c>
      <c r="O100" s="358">
        <f t="shared" ref="O100:O109" si="73">+N100+P100-1</f>
        <v>45212</v>
      </c>
      <c r="P100" s="149">
        <f t="shared" ref="P100:P103" si="74">IF(IF(J100="",0,IF(K100="",0,K100-J100))="",0,K100-J100+1)</f>
        <v>4</v>
      </c>
      <c r="Q100" s="408">
        <f t="shared" ref="Q100:Q103" ca="1" si="75">IF(L100="",0,IF(M100="",TODAY()-L100,M100-L100+1))</f>
        <v>4</v>
      </c>
      <c r="R100" s="408">
        <f t="shared" ref="R100:R103" ca="1" si="76">IF(Q100=0,0,P100-Q100)</f>
        <v>0</v>
      </c>
    </row>
    <row r="101" spans="1:19" ht="28.8">
      <c r="A101" s="149">
        <v>99</v>
      </c>
      <c r="B101" s="149" t="s">
        <v>224</v>
      </c>
      <c r="D101" s="149" t="s">
        <v>1510</v>
      </c>
      <c r="E101" s="149" t="s">
        <v>274</v>
      </c>
      <c r="F101" s="529" t="s">
        <v>279</v>
      </c>
      <c r="J101" s="351">
        <v>45215</v>
      </c>
      <c r="K101" s="351">
        <v>45218</v>
      </c>
      <c r="L101" s="351">
        <v>45216</v>
      </c>
      <c r="M101" s="351">
        <v>45219</v>
      </c>
      <c r="N101" s="358">
        <f t="shared" si="72"/>
        <v>45216</v>
      </c>
      <c r="O101" s="358">
        <f t="shared" si="73"/>
        <v>45219</v>
      </c>
      <c r="P101" s="149">
        <f t="shared" si="74"/>
        <v>4</v>
      </c>
      <c r="Q101" s="408">
        <f t="shared" ca="1" si="75"/>
        <v>4</v>
      </c>
      <c r="R101" s="408">
        <f t="shared" ca="1" si="76"/>
        <v>0</v>
      </c>
    </row>
    <row r="102" spans="1:19" ht="28.8">
      <c r="A102" s="149">
        <v>100</v>
      </c>
      <c r="B102" s="149" t="s">
        <v>224</v>
      </c>
      <c r="D102" s="326" t="s">
        <v>1511</v>
      </c>
      <c r="E102" s="149" t="s">
        <v>274</v>
      </c>
      <c r="F102" s="529" t="s">
        <v>279</v>
      </c>
      <c r="J102" s="351">
        <v>45219</v>
      </c>
      <c r="K102" s="351">
        <v>45219</v>
      </c>
      <c r="L102" s="351">
        <v>45219</v>
      </c>
      <c r="M102" s="397">
        <v>45236</v>
      </c>
      <c r="N102" s="358">
        <f t="shared" si="72"/>
        <v>45219</v>
      </c>
      <c r="O102" s="358">
        <f t="shared" si="73"/>
        <v>45219</v>
      </c>
      <c r="P102" s="149">
        <f t="shared" si="74"/>
        <v>1</v>
      </c>
      <c r="Q102" s="408">
        <f t="shared" ca="1" si="75"/>
        <v>18</v>
      </c>
      <c r="R102" s="408">
        <f t="shared" ca="1" si="76"/>
        <v>-17</v>
      </c>
    </row>
    <row r="103" spans="1:19" ht="14.4">
      <c r="A103" s="149">
        <v>101</v>
      </c>
      <c r="B103" s="149" t="s">
        <v>224</v>
      </c>
      <c r="D103" s="149" t="s">
        <v>1512</v>
      </c>
      <c r="E103" s="149" t="s">
        <v>1513</v>
      </c>
      <c r="F103" s="529" t="s">
        <v>279</v>
      </c>
      <c r="J103" s="351">
        <v>45234</v>
      </c>
      <c r="K103" s="351">
        <v>45237</v>
      </c>
      <c r="L103" s="351">
        <v>45236</v>
      </c>
      <c r="M103" s="351">
        <v>45246</v>
      </c>
      <c r="N103" s="358">
        <f t="shared" si="72"/>
        <v>45236</v>
      </c>
      <c r="O103" s="358">
        <f t="shared" si="73"/>
        <v>45239</v>
      </c>
      <c r="P103" s="149">
        <f t="shared" si="74"/>
        <v>4</v>
      </c>
      <c r="Q103" s="408">
        <f t="shared" ca="1" si="75"/>
        <v>11</v>
      </c>
      <c r="R103" s="408">
        <f t="shared" ca="1" si="76"/>
        <v>-7</v>
      </c>
    </row>
    <row r="104" spans="1:19" ht="28.8">
      <c r="A104" s="149">
        <v>102</v>
      </c>
      <c r="B104" s="149" t="s">
        <v>224</v>
      </c>
      <c r="D104" s="149" t="s">
        <v>1514</v>
      </c>
      <c r="E104" s="149" t="s">
        <v>274</v>
      </c>
      <c r="F104" s="409" t="s">
        <v>268</v>
      </c>
      <c r="J104" s="351">
        <v>45239</v>
      </c>
      <c r="K104" s="351">
        <v>45241</v>
      </c>
      <c r="L104" s="351">
        <v>45239</v>
      </c>
      <c r="M104" s="530"/>
      <c r="N104" s="358">
        <f t="shared" si="72"/>
        <v>45239</v>
      </c>
      <c r="O104" s="358">
        <f t="shared" si="73"/>
        <v>45238</v>
      </c>
      <c r="Q104" s="408"/>
      <c r="R104" s="408"/>
    </row>
    <row r="105" spans="1:19" ht="14.4">
      <c r="A105" s="149">
        <v>103</v>
      </c>
      <c r="B105" s="149" t="s">
        <v>264</v>
      </c>
      <c r="D105" s="238" t="s">
        <v>1515</v>
      </c>
      <c r="E105" s="149" t="s">
        <v>274</v>
      </c>
      <c r="F105" s="367" t="s">
        <v>288</v>
      </c>
      <c r="J105" s="351">
        <v>45247</v>
      </c>
      <c r="K105" s="351">
        <v>45276</v>
      </c>
      <c r="L105" s="351">
        <v>45247</v>
      </c>
      <c r="M105" s="380">
        <v>45278</v>
      </c>
      <c r="N105" s="358">
        <f t="shared" si="72"/>
        <v>45247</v>
      </c>
      <c r="O105" s="358">
        <f t="shared" si="73"/>
        <v>45276</v>
      </c>
      <c r="P105" s="149">
        <f t="shared" ref="P105:P106" si="77">IF(IF(J105="",0,IF(K105="",0,K105-J105))="",0,K105-J105+1)</f>
        <v>30</v>
      </c>
      <c r="Q105" s="408">
        <f t="shared" ref="Q105:Q106" ca="1" si="78">IF(L105="",0,IF(M105="",TODAY()-L105,M105-L105+1))</f>
        <v>32</v>
      </c>
      <c r="R105" s="408">
        <f t="shared" ref="R105:R106" ca="1" si="79">IF(Q105=0,0,P105-Q105)</f>
        <v>-2</v>
      </c>
    </row>
    <row r="106" spans="1:19" ht="28.8">
      <c r="A106" s="149">
        <v>104</v>
      </c>
      <c r="B106" s="149" t="s">
        <v>264</v>
      </c>
      <c r="D106" s="149" t="s">
        <v>1516</v>
      </c>
      <c r="E106" s="149" t="s">
        <v>1517</v>
      </c>
      <c r="F106" s="529" t="s">
        <v>279</v>
      </c>
      <c r="J106" s="351">
        <v>45265</v>
      </c>
      <c r="K106" s="351">
        <v>45268</v>
      </c>
      <c r="L106" s="351">
        <v>45265</v>
      </c>
      <c r="M106" s="380">
        <v>45267</v>
      </c>
      <c r="N106" s="358">
        <f t="shared" si="72"/>
        <v>45265</v>
      </c>
      <c r="O106" s="358">
        <f t="shared" si="73"/>
        <v>45268</v>
      </c>
      <c r="P106" s="149">
        <f t="shared" si="77"/>
        <v>4</v>
      </c>
      <c r="Q106" s="408">
        <f t="shared" ca="1" si="78"/>
        <v>3</v>
      </c>
      <c r="R106" s="408">
        <f t="shared" ca="1" si="79"/>
        <v>1</v>
      </c>
    </row>
    <row r="107" spans="1:19" ht="43.2">
      <c r="A107" s="149">
        <v>105</v>
      </c>
      <c r="B107" s="149" t="s">
        <v>224</v>
      </c>
      <c r="D107" s="360" t="s">
        <v>1518</v>
      </c>
      <c r="E107" s="149" t="s">
        <v>274</v>
      </c>
      <c r="F107" s="529" t="s">
        <v>279</v>
      </c>
      <c r="J107" s="380">
        <v>45278</v>
      </c>
      <c r="K107" s="380">
        <v>45281</v>
      </c>
      <c r="L107" s="380">
        <v>45279</v>
      </c>
      <c r="M107" s="380">
        <v>45281</v>
      </c>
      <c r="N107" s="358">
        <f t="shared" si="72"/>
        <v>45279</v>
      </c>
      <c r="O107" s="358">
        <f t="shared" si="73"/>
        <v>45282</v>
      </c>
      <c r="P107" s="149">
        <f t="shared" ref="P107:P109" si="80">IF(IF(J107="",0,IF(K107="",0,K107-J107))="",0,K107-J107+1)</f>
        <v>4</v>
      </c>
      <c r="Q107" s="408">
        <f t="shared" ref="Q107:Q109" ca="1" si="81">IF(L107="",0,IF(M107="",TODAY()-L107,M107-L107+1))</f>
        <v>3</v>
      </c>
      <c r="R107" s="408">
        <f t="shared" ref="R107:R109" ca="1" si="82">IF(Q107=0,0,P107-Q107)</f>
        <v>1</v>
      </c>
      <c r="S107" s="149" t="s">
        <v>1519</v>
      </c>
    </row>
    <row r="108" spans="1:19" s="238" customFormat="1" ht="14.4">
      <c r="A108" s="149">
        <v>106</v>
      </c>
      <c r="B108" s="149" t="s">
        <v>224</v>
      </c>
      <c r="C108" s="149"/>
      <c r="D108" s="360" t="s">
        <v>1520</v>
      </c>
      <c r="E108" s="149" t="s">
        <v>157</v>
      </c>
      <c r="F108" s="529" t="s">
        <v>279</v>
      </c>
      <c r="J108" s="380">
        <v>45282</v>
      </c>
      <c r="K108" s="380">
        <v>45286</v>
      </c>
      <c r="L108" s="380">
        <v>45282</v>
      </c>
      <c r="M108" s="380">
        <v>45293</v>
      </c>
      <c r="N108" s="358">
        <f t="shared" si="72"/>
        <v>45282</v>
      </c>
      <c r="O108" s="358">
        <f t="shared" si="73"/>
        <v>45286</v>
      </c>
      <c r="P108" s="149">
        <f t="shared" si="80"/>
        <v>5</v>
      </c>
      <c r="Q108" s="408">
        <f t="shared" ca="1" si="81"/>
        <v>12</v>
      </c>
      <c r="R108" s="408">
        <f t="shared" ca="1" si="82"/>
        <v>-7</v>
      </c>
      <c r="S108" s="238" t="s">
        <v>1521</v>
      </c>
    </row>
    <row r="109" spans="1:19" s="238" customFormat="1" ht="14.4">
      <c r="A109" s="149">
        <v>107</v>
      </c>
      <c r="B109" s="149" t="s">
        <v>224</v>
      </c>
      <c r="C109" s="149"/>
      <c r="D109" s="360" t="s">
        <v>1522</v>
      </c>
      <c r="E109" s="149" t="s">
        <v>157</v>
      </c>
      <c r="F109" s="529" t="s">
        <v>279</v>
      </c>
      <c r="J109" s="380">
        <v>45294</v>
      </c>
      <c r="K109" s="380">
        <v>45297</v>
      </c>
      <c r="L109" s="380">
        <v>45294</v>
      </c>
      <c r="M109" s="380">
        <v>45297</v>
      </c>
      <c r="N109" s="358">
        <f t="shared" si="72"/>
        <v>45294</v>
      </c>
      <c r="O109" s="358">
        <f t="shared" si="73"/>
        <v>45297</v>
      </c>
      <c r="P109" s="149">
        <f t="shared" si="80"/>
        <v>4</v>
      </c>
      <c r="Q109" s="408">
        <f t="shared" ca="1" si="81"/>
        <v>4</v>
      </c>
      <c r="R109" s="408">
        <f t="shared" ca="1" si="82"/>
        <v>0</v>
      </c>
    </row>
    <row r="110" spans="1:19" s="238" customFormat="1" ht="14.4">
      <c r="A110" s="149">
        <v>108</v>
      </c>
      <c r="B110" s="149" t="s">
        <v>224</v>
      </c>
      <c r="C110" s="149"/>
      <c r="D110" s="360" t="s">
        <v>1523</v>
      </c>
      <c r="E110" s="360" t="s">
        <v>246</v>
      </c>
      <c r="F110" s="368" t="s">
        <v>270</v>
      </c>
      <c r="J110" s="380">
        <v>45297</v>
      </c>
      <c r="K110" s="380">
        <v>45297</v>
      </c>
      <c r="L110" s="380">
        <v>45297</v>
      </c>
      <c r="M110" s="380">
        <v>45297</v>
      </c>
      <c r="N110" s="358">
        <f t="shared" ref="N110:N141" si="83">IF(L110="",IF(M109="",O109+1,M109+1),L110)</f>
        <v>45297</v>
      </c>
      <c r="O110" s="358">
        <f t="shared" ref="O110:O141" si="84">+N110+P110-1</f>
        <v>45297</v>
      </c>
      <c r="P110" s="149">
        <f t="shared" ref="P110:P135" si="85">IF(IF(J110="",0,IF(K110="",0,K110-J110))="",0,K110-J110+1)</f>
        <v>1</v>
      </c>
      <c r="Q110" s="408">
        <f t="shared" ref="Q110:Q135" ca="1" si="86">IF(L110="",0,IF(M110="",TODAY()-L110,M110-L110+1))</f>
        <v>1</v>
      </c>
      <c r="R110" s="408">
        <f t="shared" ref="R110:R135" ca="1" si="87">IF(Q110=0,0,P110-Q110)</f>
        <v>0</v>
      </c>
    </row>
    <row r="111" spans="1:19" s="238" customFormat="1" ht="14.4">
      <c r="A111" s="149">
        <v>109</v>
      </c>
      <c r="B111" s="149" t="s">
        <v>224</v>
      </c>
      <c r="C111" s="149"/>
      <c r="D111" s="360" t="s">
        <v>1524</v>
      </c>
      <c r="E111" s="360"/>
      <c r="F111" s="368" t="s">
        <v>270</v>
      </c>
      <c r="J111" s="380">
        <v>45300</v>
      </c>
      <c r="K111" s="380">
        <v>45300</v>
      </c>
      <c r="L111" s="380">
        <v>45300</v>
      </c>
      <c r="M111" s="380">
        <v>45300</v>
      </c>
      <c r="N111" s="358">
        <f t="shared" si="83"/>
        <v>45300</v>
      </c>
      <c r="O111" s="358">
        <f t="shared" si="84"/>
        <v>45300</v>
      </c>
      <c r="P111" s="149">
        <f t="shared" si="85"/>
        <v>1</v>
      </c>
      <c r="Q111" s="408">
        <f t="shared" ca="1" si="86"/>
        <v>1</v>
      </c>
      <c r="R111" s="408">
        <f t="shared" ca="1" si="87"/>
        <v>0</v>
      </c>
    </row>
    <row r="112" spans="1:19" s="238" customFormat="1" ht="14.4">
      <c r="A112" s="149">
        <v>110</v>
      </c>
      <c r="B112" s="149" t="s">
        <v>224</v>
      </c>
      <c r="C112" s="149"/>
      <c r="D112" s="360" t="s">
        <v>1525</v>
      </c>
      <c r="E112" s="149" t="s">
        <v>1517</v>
      </c>
      <c r="F112" s="368" t="s">
        <v>270</v>
      </c>
      <c r="J112" s="380">
        <v>45300</v>
      </c>
      <c r="K112" s="380">
        <v>45301</v>
      </c>
      <c r="L112" s="380">
        <v>45300</v>
      </c>
      <c r="M112" s="532">
        <v>45301</v>
      </c>
      <c r="N112" s="358">
        <f t="shared" si="83"/>
        <v>45300</v>
      </c>
      <c r="O112" s="358">
        <f t="shared" si="84"/>
        <v>45301</v>
      </c>
      <c r="P112" s="149">
        <f t="shared" si="85"/>
        <v>2</v>
      </c>
      <c r="Q112" s="408">
        <f t="shared" ca="1" si="86"/>
        <v>2</v>
      </c>
      <c r="R112" s="408">
        <f t="shared" ca="1" si="87"/>
        <v>0</v>
      </c>
    </row>
    <row r="113" spans="1:19" s="238" customFormat="1" ht="14.4">
      <c r="A113" s="149">
        <v>111</v>
      </c>
      <c r="B113" s="149" t="s">
        <v>224</v>
      </c>
      <c r="C113" s="149"/>
      <c r="D113" s="522" t="s">
        <v>1526</v>
      </c>
      <c r="E113" s="149" t="s">
        <v>1517</v>
      </c>
      <c r="F113" s="368" t="s">
        <v>270</v>
      </c>
      <c r="J113" s="532">
        <v>45301</v>
      </c>
      <c r="K113" s="532">
        <v>45301</v>
      </c>
      <c r="L113" s="532">
        <v>45301</v>
      </c>
      <c r="M113" s="532">
        <v>45301</v>
      </c>
      <c r="N113" s="358">
        <f t="shared" si="83"/>
        <v>45301</v>
      </c>
      <c r="O113" s="358">
        <f t="shared" si="84"/>
        <v>45301</v>
      </c>
      <c r="P113" s="149">
        <f t="shared" si="85"/>
        <v>1</v>
      </c>
      <c r="Q113" s="408">
        <f t="shared" ca="1" si="86"/>
        <v>1</v>
      </c>
      <c r="R113" s="408">
        <f t="shared" ca="1" si="87"/>
        <v>0</v>
      </c>
    </row>
    <row r="114" spans="1:19" s="238" customFormat="1" ht="14.4">
      <c r="A114" s="149">
        <v>112</v>
      </c>
      <c r="B114" s="149" t="s">
        <v>224</v>
      </c>
      <c r="C114" s="149"/>
      <c r="D114" s="522" t="s">
        <v>1527</v>
      </c>
      <c r="E114" s="149" t="s">
        <v>157</v>
      </c>
      <c r="F114" s="529" t="s">
        <v>279</v>
      </c>
      <c r="J114" s="532">
        <v>45301</v>
      </c>
      <c r="K114" s="532">
        <v>45302</v>
      </c>
      <c r="L114" s="532">
        <v>45301</v>
      </c>
      <c r="M114" s="380">
        <v>45308</v>
      </c>
      <c r="N114" s="358">
        <f t="shared" si="83"/>
        <v>45301</v>
      </c>
      <c r="O114" s="358">
        <f t="shared" si="84"/>
        <v>45302</v>
      </c>
      <c r="P114" s="149">
        <f t="shared" si="85"/>
        <v>2</v>
      </c>
      <c r="Q114" s="408">
        <f t="shared" ca="1" si="86"/>
        <v>8</v>
      </c>
      <c r="R114" s="408">
        <f t="shared" ca="1" si="87"/>
        <v>-6</v>
      </c>
    </row>
    <row r="115" spans="1:19" s="238" customFormat="1" ht="14.4">
      <c r="A115" s="149">
        <v>113</v>
      </c>
      <c r="B115" s="149" t="s">
        <v>224</v>
      </c>
      <c r="C115" s="149"/>
      <c r="D115" s="522" t="s">
        <v>1528</v>
      </c>
      <c r="E115" s="149" t="s">
        <v>287</v>
      </c>
      <c r="F115" s="368" t="s">
        <v>270</v>
      </c>
      <c r="J115" s="532">
        <v>45302</v>
      </c>
      <c r="K115" s="532">
        <v>45302</v>
      </c>
      <c r="L115" s="532">
        <v>45302</v>
      </c>
      <c r="M115" s="532">
        <v>45302</v>
      </c>
      <c r="N115" s="358">
        <f t="shared" si="83"/>
        <v>45302</v>
      </c>
      <c r="O115" s="358">
        <f t="shared" si="84"/>
        <v>45302</v>
      </c>
      <c r="P115" s="149">
        <f t="shared" si="85"/>
        <v>1</v>
      </c>
      <c r="Q115" s="408">
        <f t="shared" ca="1" si="86"/>
        <v>1</v>
      </c>
      <c r="R115" s="408">
        <f t="shared" ca="1" si="87"/>
        <v>0</v>
      </c>
    </row>
    <row r="116" spans="1:19" s="238" customFormat="1" ht="14.4">
      <c r="A116" s="149">
        <v>114</v>
      </c>
      <c r="B116" s="149" t="s">
        <v>224</v>
      </c>
      <c r="C116" s="149"/>
      <c r="D116" s="522" t="s">
        <v>1529</v>
      </c>
      <c r="E116" s="149"/>
      <c r="F116" s="368" t="s">
        <v>270</v>
      </c>
      <c r="J116" s="380">
        <v>45303</v>
      </c>
      <c r="K116" s="380">
        <v>45304</v>
      </c>
      <c r="L116" s="380">
        <v>45304</v>
      </c>
      <c r="M116" s="380">
        <v>45306</v>
      </c>
      <c r="N116" s="358">
        <f t="shared" si="83"/>
        <v>45304</v>
      </c>
      <c r="O116" s="358">
        <f t="shared" si="84"/>
        <v>45305</v>
      </c>
      <c r="P116" s="149">
        <f t="shared" si="85"/>
        <v>2</v>
      </c>
      <c r="Q116" s="408">
        <f t="shared" ca="1" si="86"/>
        <v>3</v>
      </c>
      <c r="R116" s="408">
        <f t="shared" ca="1" si="87"/>
        <v>-1</v>
      </c>
    </row>
    <row r="117" spans="1:19" s="238" customFormat="1" ht="28.8">
      <c r="A117" s="149">
        <v>115</v>
      </c>
      <c r="B117" s="149" t="s">
        <v>224</v>
      </c>
      <c r="C117" s="149"/>
      <c r="D117" s="360" t="s">
        <v>1530</v>
      </c>
      <c r="E117" s="149" t="s">
        <v>287</v>
      </c>
      <c r="F117" s="368" t="s">
        <v>270</v>
      </c>
      <c r="J117" s="380">
        <v>45307</v>
      </c>
      <c r="K117" s="380">
        <v>45307</v>
      </c>
      <c r="L117" s="380">
        <v>45307</v>
      </c>
      <c r="M117" s="380">
        <v>45307</v>
      </c>
      <c r="N117" s="358">
        <f t="shared" si="83"/>
        <v>45307</v>
      </c>
      <c r="O117" s="358">
        <f t="shared" si="84"/>
        <v>45307</v>
      </c>
      <c r="P117" s="149">
        <f t="shared" si="85"/>
        <v>1</v>
      </c>
      <c r="Q117" s="408">
        <f t="shared" ca="1" si="86"/>
        <v>1</v>
      </c>
      <c r="R117" s="408">
        <f t="shared" ca="1" si="87"/>
        <v>0</v>
      </c>
    </row>
    <row r="118" spans="1:19" s="238" customFormat="1" ht="28.8">
      <c r="A118" s="149">
        <v>116</v>
      </c>
      <c r="B118" s="149" t="s">
        <v>224</v>
      </c>
      <c r="C118" s="149" t="s">
        <v>1531</v>
      </c>
      <c r="D118" s="360" t="s">
        <v>1375</v>
      </c>
      <c r="E118" s="149" t="s">
        <v>157</v>
      </c>
      <c r="F118" s="529" t="s">
        <v>279</v>
      </c>
      <c r="J118" s="380">
        <v>45308</v>
      </c>
      <c r="K118" s="380">
        <v>45310</v>
      </c>
      <c r="L118" s="380">
        <v>45308</v>
      </c>
      <c r="M118" s="293">
        <v>45314</v>
      </c>
      <c r="N118" s="358">
        <f t="shared" si="83"/>
        <v>45308</v>
      </c>
      <c r="O118" s="358">
        <f t="shared" si="84"/>
        <v>45310</v>
      </c>
      <c r="P118" s="149">
        <f t="shared" si="85"/>
        <v>3</v>
      </c>
      <c r="Q118" s="408">
        <f t="shared" ca="1" si="86"/>
        <v>7</v>
      </c>
      <c r="R118" s="408">
        <f t="shared" ca="1" si="87"/>
        <v>-4</v>
      </c>
    </row>
    <row r="119" spans="1:19" s="238" customFormat="1" ht="43.2">
      <c r="A119" s="149">
        <v>117</v>
      </c>
      <c r="B119" s="149" t="s">
        <v>224</v>
      </c>
      <c r="C119" s="149" t="s">
        <v>1532</v>
      </c>
      <c r="D119" s="360" t="s">
        <v>1533</v>
      </c>
      <c r="E119" s="218" t="s">
        <v>277</v>
      </c>
      <c r="F119" s="529" t="s">
        <v>279</v>
      </c>
      <c r="J119" s="380">
        <v>45310</v>
      </c>
      <c r="K119" s="380">
        <v>45310</v>
      </c>
      <c r="L119" s="380">
        <v>45310</v>
      </c>
      <c r="M119" s="380">
        <v>45313</v>
      </c>
      <c r="N119" s="358">
        <f t="shared" si="83"/>
        <v>45310</v>
      </c>
      <c r="O119" s="358">
        <f t="shared" si="84"/>
        <v>45310</v>
      </c>
      <c r="P119" s="149">
        <f t="shared" si="85"/>
        <v>1</v>
      </c>
      <c r="Q119" s="408">
        <f t="shared" ca="1" si="86"/>
        <v>4</v>
      </c>
      <c r="R119" s="408">
        <f t="shared" ca="1" si="87"/>
        <v>-3</v>
      </c>
      <c r="S119" s="174" t="s">
        <v>1534</v>
      </c>
    </row>
    <row r="120" spans="1:19" s="238" customFormat="1" ht="28.8">
      <c r="A120" s="149">
        <v>118</v>
      </c>
      <c r="B120" s="149" t="s">
        <v>224</v>
      </c>
      <c r="C120" s="149" t="s">
        <v>1535</v>
      </c>
      <c r="D120" s="360" t="s">
        <v>1536</v>
      </c>
      <c r="E120" s="149" t="s">
        <v>1517</v>
      </c>
      <c r="F120" s="368" t="s">
        <v>270</v>
      </c>
      <c r="J120" s="380">
        <v>45311</v>
      </c>
      <c r="K120" s="380">
        <v>45311</v>
      </c>
      <c r="L120" s="360"/>
      <c r="M120" s="380">
        <v>45314</v>
      </c>
      <c r="N120" s="358">
        <f t="shared" si="83"/>
        <v>45314</v>
      </c>
      <c r="O120" s="358">
        <f t="shared" si="84"/>
        <v>45314</v>
      </c>
      <c r="P120" s="149">
        <f t="shared" si="85"/>
        <v>1</v>
      </c>
      <c r="Q120" s="408">
        <f t="shared" ca="1" si="86"/>
        <v>0</v>
      </c>
      <c r="R120" s="408">
        <f t="shared" ca="1" si="87"/>
        <v>0</v>
      </c>
    </row>
    <row r="121" spans="1:19" s="238" customFormat="1" ht="43.2">
      <c r="A121" s="149">
        <v>119</v>
      </c>
      <c r="B121" s="149" t="s">
        <v>224</v>
      </c>
      <c r="C121" s="149" t="s">
        <v>1537</v>
      </c>
      <c r="D121" s="360" t="s">
        <v>1538</v>
      </c>
      <c r="E121" s="360" t="s">
        <v>157</v>
      </c>
      <c r="F121" s="531" t="s">
        <v>268</v>
      </c>
      <c r="J121" s="380">
        <v>45314</v>
      </c>
      <c r="K121" s="380">
        <v>45320</v>
      </c>
      <c r="L121" s="380">
        <v>45314</v>
      </c>
      <c r="M121" s="380"/>
      <c r="N121" s="358"/>
      <c r="O121" s="358"/>
      <c r="P121" s="149"/>
      <c r="Q121" s="408"/>
      <c r="R121" s="408">
        <f t="shared" si="87"/>
        <v>0</v>
      </c>
    </row>
    <row r="122" spans="1:19" s="238" customFormat="1" ht="28.8">
      <c r="A122" s="149">
        <v>120</v>
      </c>
      <c r="B122" s="149" t="s">
        <v>224</v>
      </c>
      <c r="C122" s="149" t="s">
        <v>1539</v>
      </c>
      <c r="D122" s="533" t="s">
        <v>1540</v>
      </c>
      <c r="E122" s="149" t="s">
        <v>1517</v>
      </c>
      <c r="F122" s="368" t="s">
        <v>270</v>
      </c>
      <c r="J122" s="380">
        <v>45314</v>
      </c>
      <c r="K122" s="380">
        <v>45314</v>
      </c>
      <c r="L122" s="380">
        <v>45314</v>
      </c>
      <c r="M122" s="380">
        <v>45314</v>
      </c>
      <c r="N122" s="358">
        <f t="shared" si="83"/>
        <v>45314</v>
      </c>
      <c r="O122" s="358">
        <f t="shared" si="84"/>
        <v>45314</v>
      </c>
      <c r="P122" s="149">
        <f t="shared" si="85"/>
        <v>1</v>
      </c>
      <c r="Q122" s="408">
        <f t="shared" ca="1" si="86"/>
        <v>1</v>
      </c>
      <c r="R122" s="408">
        <f t="shared" ca="1" si="87"/>
        <v>0</v>
      </c>
    </row>
    <row r="123" spans="1:19" s="238" customFormat="1" ht="14.4">
      <c r="A123" s="149">
        <v>121</v>
      </c>
      <c r="B123" s="149"/>
      <c r="C123" s="149" t="s">
        <v>1541</v>
      </c>
      <c r="D123" s="360" t="s">
        <v>1542</v>
      </c>
      <c r="E123" s="149" t="s">
        <v>287</v>
      </c>
      <c r="F123" s="368" t="s">
        <v>270</v>
      </c>
      <c r="J123" s="380">
        <v>45315</v>
      </c>
      <c r="K123" s="380">
        <v>45315</v>
      </c>
      <c r="L123" s="380">
        <v>45315</v>
      </c>
      <c r="M123" s="380">
        <v>45315</v>
      </c>
      <c r="N123" s="358">
        <f t="shared" si="83"/>
        <v>45315</v>
      </c>
      <c r="O123" s="358">
        <f t="shared" si="84"/>
        <v>45315</v>
      </c>
      <c r="P123" s="149">
        <f t="shared" si="85"/>
        <v>1</v>
      </c>
      <c r="Q123" s="408">
        <f t="shared" ca="1" si="86"/>
        <v>1</v>
      </c>
      <c r="R123" s="408">
        <f t="shared" ca="1" si="87"/>
        <v>0</v>
      </c>
    </row>
    <row r="124" spans="1:19" s="238" customFormat="1" ht="43.2">
      <c r="A124" s="149">
        <v>122</v>
      </c>
      <c r="B124" s="149" t="s">
        <v>224</v>
      </c>
      <c r="C124" s="149"/>
      <c r="D124" s="360" t="s">
        <v>1543</v>
      </c>
      <c r="E124" s="149" t="s">
        <v>1517</v>
      </c>
      <c r="F124" s="368" t="s">
        <v>270</v>
      </c>
      <c r="J124" s="380">
        <v>45314</v>
      </c>
      <c r="K124" s="380">
        <v>45316</v>
      </c>
      <c r="L124" s="380">
        <v>45314</v>
      </c>
      <c r="M124" s="380">
        <v>45321</v>
      </c>
      <c r="N124" s="358">
        <f t="shared" si="83"/>
        <v>45314</v>
      </c>
      <c r="O124" s="358">
        <f t="shared" si="84"/>
        <v>45316</v>
      </c>
      <c r="P124" s="149">
        <f t="shared" si="85"/>
        <v>3</v>
      </c>
      <c r="Q124" s="408">
        <f t="shared" ca="1" si="86"/>
        <v>8</v>
      </c>
      <c r="R124" s="408">
        <f t="shared" ca="1" si="87"/>
        <v>-5</v>
      </c>
    </row>
    <row r="125" spans="1:19" s="238" customFormat="1" ht="28.8">
      <c r="A125" s="149">
        <v>123</v>
      </c>
      <c r="B125" s="149" t="s">
        <v>224</v>
      </c>
      <c r="C125" s="149" t="s">
        <v>1531</v>
      </c>
      <c r="D125" s="360" t="s">
        <v>1544</v>
      </c>
      <c r="E125" s="218" t="s">
        <v>277</v>
      </c>
      <c r="F125" s="368" t="s">
        <v>270</v>
      </c>
      <c r="J125" s="380">
        <v>45316</v>
      </c>
      <c r="K125" s="380">
        <v>45316</v>
      </c>
      <c r="L125" s="380">
        <v>45316</v>
      </c>
      <c r="M125" s="380">
        <v>45316</v>
      </c>
      <c r="N125" s="358">
        <f t="shared" si="83"/>
        <v>45316</v>
      </c>
      <c r="O125" s="358">
        <f t="shared" si="84"/>
        <v>45316</v>
      </c>
      <c r="P125" s="149">
        <f t="shared" si="85"/>
        <v>1</v>
      </c>
      <c r="Q125" s="408">
        <f t="shared" ca="1" si="86"/>
        <v>1</v>
      </c>
      <c r="R125" s="408">
        <f t="shared" ca="1" si="87"/>
        <v>0</v>
      </c>
    </row>
    <row r="126" spans="1:19" s="238" customFormat="1" ht="28.8">
      <c r="A126" s="149">
        <v>124</v>
      </c>
      <c r="B126" s="149" t="s">
        <v>224</v>
      </c>
      <c r="C126" s="149" t="s">
        <v>1535</v>
      </c>
      <c r="D126" s="360" t="s">
        <v>1545</v>
      </c>
      <c r="E126" s="149" t="s">
        <v>1517</v>
      </c>
      <c r="F126" s="368" t="s">
        <v>270</v>
      </c>
      <c r="J126" s="380">
        <v>45321</v>
      </c>
      <c r="K126" s="380">
        <v>45321</v>
      </c>
      <c r="L126" s="380">
        <v>45321</v>
      </c>
      <c r="M126" s="380">
        <v>45321</v>
      </c>
      <c r="N126" s="358">
        <f t="shared" si="83"/>
        <v>45321</v>
      </c>
      <c r="O126" s="358">
        <f t="shared" si="84"/>
        <v>45321</v>
      </c>
      <c r="P126" s="149">
        <f t="shared" si="85"/>
        <v>1</v>
      </c>
      <c r="Q126" s="408">
        <f t="shared" ca="1" si="86"/>
        <v>1</v>
      </c>
      <c r="R126" s="408">
        <f t="shared" ca="1" si="87"/>
        <v>0</v>
      </c>
    </row>
    <row r="127" spans="1:19" s="238" customFormat="1" ht="28.8">
      <c r="A127" s="149">
        <v>125</v>
      </c>
      <c r="B127" s="149" t="s">
        <v>264</v>
      </c>
      <c r="C127" s="149" t="s">
        <v>1531</v>
      </c>
      <c r="D127" s="360" t="s">
        <v>1544</v>
      </c>
      <c r="E127" s="149" t="s">
        <v>287</v>
      </c>
      <c r="F127" s="368" t="s">
        <v>270</v>
      </c>
      <c r="J127" s="380">
        <v>45316</v>
      </c>
      <c r="K127" s="380">
        <v>45316</v>
      </c>
      <c r="L127" s="380">
        <v>45316</v>
      </c>
      <c r="M127" s="380">
        <v>45321</v>
      </c>
      <c r="N127" s="358">
        <f t="shared" si="83"/>
        <v>45316</v>
      </c>
      <c r="O127" s="358">
        <f t="shared" si="84"/>
        <v>45316</v>
      </c>
      <c r="P127" s="149">
        <f t="shared" si="85"/>
        <v>1</v>
      </c>
      <c r="Q127" s="408">
        <f t="shared" ca="1" si="86"/>
        <v>6</v>
      </c>
      <c r="R127" s="408">
        <f t="shared" ca="1" si="87"/>
        <v>-5</v>
      </c>
    </row>
    <row r="128" spans="1:19" s="238" customFormat="1" ht="16.5" customHeight="1">
      <c r="A128" s="149">
        <v>126</v>
      </c>
      <c r="B128" s="149" t="s">
        <v>224</v>
      </c>
      <c r="C128" s="149"/>
      <c r="D128" s="360" t="s">
        <v>1546</v>
      </c>
      <c r="E128" s="330" t="s">
        <v>246</v>
      </c>
      <c r="F128" s="368" t="s">
        <v>270</v>
      </c>
      <c r="J128" s="380">
        <v>45322</v>
      </c>
      <c r="K128" s="380">
        <v>45324</v>
      </c>
      <c r="L128" s="380">
        <v>45322</v>
      </c>
      <c r="M128" s="380">
        <v>45327</v>
      </c>
      <c r="N128" s="358">
        <f t="shared" si="83"/>
        <v>45322</v>
      </c>
      <c r="O128" s="358">
        <f t="shared" si="84"/>
        <v>45324</v>
      </c>
      <c r="P128" s="149">
        <f t="shared" si="85"/>
        <v>3</v>
      </c>
      <c r="Q128" s="408">
        <f t="shared" ca="1" si="86"/>
        <v>6</v>
      </c>
      <c r="R128" s="408">
        <f t="shared" ca="1" si="87"/>
        <v>-3</v>
      </c>
    </row>
    <row r="129" spans="1:18" s="238" customFormat="1" ht="65.25" customHeight="1">
      <c r="A129" s="149">
        <v>127</v>
      </c>
      <c r="B129" s="149" t="s">
        <v>224</v>
      </c>
      <c r="C129" s="149"/>
      <c r="D129" s="360" t="s">
        <v>1547</v>
      </c>
      <c r="E129" s="330" t="s">
        <v>246</v>
      </c>
      <c r="F129" s="529" t="s">
        <v>279</v>
      </c>
      <c r="J129" s="380">
        <v>45328</v>
      </c>
      <c r="K129" s="380">
        <v>45329</v>
      </c>
      <c r="L129" s="380">
        <v>45328</v>
      </c>
      <c r="M129" s="380">
        <v>45330</v>
      </c>
      <c r="N129" s="358">
        <f t="shared" si="83"/>
        <v>45328</v>
      </c>
      <c r="O129" s="358">
        <f t="shared" si="84"/>
        <v>45329</v>
      </c>
      <c r="P129" s="149">
        <f t="shared" si="85"/>
        <v>2</v>
      </c>
      <c r="Q129" s="408">
        <f t="shared" ca="1" si="86"/>
        <v>3</v>
      </c>
      <c r="R129" s="408">
        <f t="shared" ca="1" si="87"/>
        <v>-1</v>
      </c>
    </row>
    <row r="130" spans="1:18" s="238" customFormat="1" ht="28.8">
      <c r="A130" s="149">
        <v>128</v>
      </c>
      <c r="B130" s="149" t="s">
        <v>224</v>
      </c>
      <c r="C130" s="149" t="s">
        <v>1548</v>
      </c>
      <c r="D130" s="360" t="s">
        <v>1549</v>
      </c>
      <c r="E130" s="218" t="s">
        <v>279</v>
      </c>
      <c r="F130" s="368" t="s">
        <v>270</v>
      </c>
      <c r="J130" s="380">
        <v>45330</v>
      </c>
      <c r="K130" s="380">
        <v>45331</v>
      </c>
      <c r="L130" s="380">
        <v>45330</v>
      </c>
      <c r="M130" s="380">
        <v>45330</v>
      </c>
      <c r="N130" s="358">
        <f t="shared" si="83"/>
        <v>45330</v>
      </c>
      <c r="O130" s="358">
        <f t="shared" si="84"/>
        <v>45331</v>
      </c>
      <c r="P130" s="149">
        <f t="shared" si="85"/>
        <v>2</v>
      </c>
      <c r="Q130" s="408">
        <f t="shared" ca="1" si="86"/>
        <v>1</v>
      </c>
      <c r="R130" s="408">
        <f t="shared" ca="1" si="87"/>
        <v>1</v>
      </c>
    </row>
    <row r="131" spans="1:18" s="238" customFormat="1" ht="28.8">
      <c r="A131" s="149">
        <v>129</v>
      </c>
      <c r="B131" s="149" t="s">
        <v>264</v>
      </c>
      <c r="C131" s="149" t="s">
        <v>1531</v>
      </c>
      <c r="D131" s="360" t="s">
        <v>1550</v>
      </c>
      <c r="E131" s="330" t="s">
        <v>246</v>
      </c>
      <c r="F131" s="528" t="s">
        <v>178</v>
      </c>
      <c r="J131" s="380">
        <v>45331</v>
      </c>
      <c r="K131" s="380">
        <v>45332</v>
      </c>
      <c r="L131" s="380">
        <v>45331</v>
      </c>
      <c r="M131" s="380">
        <v>45334</v>
      </c>
      <c r="N131" s="358">
        <f t="shared" si="83"/>
        <v>45331</v>
      </c>
      <c r="O131" s="358">
        <f t="shared" si="84"/>
        <v>45332</v>
      </c>
      <c r="P131" s="149">
        <f t="shared" si="85"/>
        <v>2</v>
      </c>
      <c r="Q131" s="408">
        <f t="shared" ca="1" si="86"/>
        <v>4</v>
      </c>
      <c r="R131" s="408">
        <f t="shared" ca="1" si="87"/>
        <v>-2</v>
      </c>
    </row>
    <row r="132" spans="1:18" s="238" customFormat="1" ht="28.8">
      <c r="A132" s="149">
        <v>130</v>
      </c>
      <c r="B132" s="149" t="s">
        <v>264</v>
      </c>
      <c r="C132" s="149" t="s">
        <v>1531</v>
      </c>
      <c r="D132" s="360" t="s">
        <v>1551</v>
      </c>
      <c r="E132" s="360" t="s">
        <v>157</v>
      </c>
      <c r="F132" s="393" t="s">
        <v>279</v>
      </c>
      <c r="J132" s="380">
        <v>45334</v>
      </c>
      <c r="K132" s="380">
        <v>45335</v>
      </c>
      <c r="L132" s="380">
        <v>45334</v>
      </c>
      <c r="M132" s="380">
        <v>45337</v>
      </c>
      <c r="N132" s="358">
        <f t="shared" si="83"/>
        <v>45334</v>
      </c>
      <c r="O132" s="358">
        <f t="shared" si="84"/>
        <v>45335</v>
      </c>
      <c r="P132" s="149">
        <f t="shared" si="85"/>
        <v>2</v>
      </c>
      <c r="Q132" s="408">
        <f t="shared" ca="1" si="86"/>
        <v>4</v>
      </c>
      <c r="R132" s="408">
        <f t="shared" ca="1" si="87"/>
        <v>-2</v>
      </c>
    </row>
    <row r="133" spans="1:18" s="238" customFormat="1" ht="43.2">
      <c r="A133" s="149">
        <v>131</v>
      </c>
      <c r="B133" s="149" t="s">
        <v>224</v>
      </c>
      <c r="C133" s="149" t="s">
        <v>1552</v>
      </c>
      <c r="D133" s="360" t="s">
        <v>1553</v>
      </c>
      <c r="E133" s="360" t="s">
        <v>157</v>
      </c>
      <c r="F133" s="393" t="s">
        <v>279</v>
      </c>
      <c r="J133" s="380">
        <v>45338</v>
      </c>
      <c r="K133" s="380">
        <v>45339</v>
      </c>
      <c r="L133" s="380">
        <v>45338</v>
      </c>
      <c r="M133" s="380">
        <v>45342</v>
      </c>
      <c r="N133" s="358">
        <f t="shared" si="83"/>
        <v>45338</v>
      </c>
      <c r="O133" s="358">
        <f t="shared" si="84"/>
        <v>45339</v>
      </c>
      <c r="P133" s="149">
        <f t="shared" si="85"/>
        <v>2</v>
      </c>
      <c r="Q133" s="408">
        <f t="shared" ca="1" si="86"/>
        <v>5</v>
      </c>
      <c r="R133" s="408">
        <f t="shared" ca="1" si="87"/>
        <v>-3</v>
      </c>
    </row>
    <row r="134" spans="1:18" s="238" customFormat="1" ht="28.8">
      <c r="A134" s="149">
        <v>132</v>
      </c>
      <c r="B134" s="149" t="s">
        <v>224</v>
      </c>
      <c r="C134" s="149" t="s">
        <v>1554</v>
      </c>
      <c r="D134" s="360" t="s">
        <v>1555</v>
      </c>
      <c r="E134" s="360" t="s">
        <v>157</v>
      </c>
      <c r="F134" s="393" t="s">
        <v>279</v>
      </c>
      <c r="G134" s="380">
        <v>45343</v>
      </c>
      <c r="H134" s="380">
        <v>45344</v>
      </c>
      <c r="I134" s="380">
        <v>45343</v>
      </c>
      <c r="J134" s="380">
        <v>45343</v>
      </c>
      <c r="K134" s="380">
        <f>J134+1</f>
        <v>45344</v>
      </c>
      <c r="L134" s="380">
        <v>45343</v>
      </c>
      <c r="M134" s="380">
        <f>L134+1</f>
        <v>45344</v>
      </c>
      <c r="N134" s="358">
        <f t="shared" si="83"/>
        <v>45343</v>
      </c>
      <c r="O134" s="358">
        <f t="shared" si="84"/>
        <v>45344</v>
      </c>
      <c r="P134" s="149">
        <f t="shared" si="85"/>
        <v>2</v>
      </c>
      <c r="Q134" s="408">
        <f t="shared" ca="1" si="86"/>
        <v>2</v>
      </c>
      <c r="R134" s="408">
        <f t="shared" ca="1" si="87"/>
        <v>0</v>
      </c>
    </row>
    <row r="135" spans="1:18" s="238" customFormat="1" ht="14.4">
      <c r="A135" s="149">
        <v>132</v>
      </c>
      <c r="B135" s="149" t="s">
        <v>224</v>
      </c>
      <c r="C135" s="149" t="s">
        <v>1556</v>
      </c>
      <c r="D135" s="360" t="s">
        <v>1557</v>
      </c>
      <c r="E135" s="360" t="s">
        <v>157</v>
      </c>
      <c r="F135" s="393" t="s">
        <v>279</v>
      </c>
      <c r="J135" s="380">
        <v>45344</v>
      </c>
      <c r="K135" s="380">
        <f>J135+1+1</f>
        <v>45346</v>
      </c>
      <c r="L135" s="380">
        <v>45343</v>
      </c>
      <c r="M135" s="380">
        <v>45346</v>
      </c>
      <c r="N135" s="358">
        <f t="shared" si="83"/>
        <v>45343</v>
      </c>
      <c r="O135" s="358">
        <f t="shared" si="84"/>
        <v>45345</v>
      </c>
      <c r="P135" s="149">
        <f t="shared" si="85"/>
        <v>3</v>
      </c>
      <c r="Q135" s="408">
        <f t="shared" ca="1" si="86"/>
        <v>4</v>
      </c>
      <c r="R135" s="408">
        <f t="shared" ca="1" si="87"/>
        <v>-1</v>
      </c>
    </row>
    <row r="136" spans="1:18" s="238" customFormat="1" ht="28.8">
      <c r="A136" s="149">
        <v>133</v>
      </c>
      <c r="B136" s="149" t="s">
        <v>224</v>
      </c>
      <c r="C136" s="149" t="s">
        <v>1558</v>
      </c>
      <c r="D136" s="360" t="s">
        <v>1559</v>
      </c>
      <c r="E136" s="360" t="s">
        <v>157</v>
      </c>
      <c r="F136" s="393" t="s">
        <v>279</v>
      </c>
      <c r="J136" s="380">
        <v>45349</v>
      </c>
      <c r="K136" s="380">
        <v>45349</v>
      </c>
      <c r="L136" s="380">
        <v>45349</v>
      </c>
      <c r="M136" s="380">
        <v>45349</v>
      </c>
      <c r="N136" s="358">
        <f t="shared" si="83"/>
        <v>45349</v>
      </c>
      <c r="O136" s="358">
        <f t="shared" si="84"/>
        <v>45349</v>
      </c>
      <c r="P136" s="149">
        <f t="shared" ref="P136:P153" si="88">IF(IF(J136="",0,IF(K136="",0,K136-J136))="",0,K136-J136+1)</f>
        <v>1</v>
      </c>
      <c r="Q136" s="408">
        <f t="shared" ref="Q136:Q153" ca="1" si="89">IF(L136="",0,IF(M136="",TODAY()-L136,M136-L136+1))</f>
        <v>1</v>
      </c>
      <c r="R136" s="408">
        <f t="shared" ref="R136:R153" ca="1" si="90">IF(Q136=0,0,P136-Q136)</f>
        <v>0</v>
      </c>
    </row>
    <row r="137" spans="1:18" s="238" customFormat="1" ht="14.4">
      <c r="A137" s="149">
        <v>134</v>
      </c>
      <c r="B137" s="149" t="s">
        <v>224</v>
      </c>
      <c r="C137" s="149" t="s">
        <v>1560</v>
      </c>
      <c r="D137" s="360" t="s">
        <v>1561</v>
      </c>
      <c r="E137" s="494" t="s">
        <v>274</v>
      </c>
      <c r="F137" s="393" t="s">
        <v>279</v>
      </c>
      <c r="J137" s="380">
        <v>45348</v>
      </c>
      <c r="K137" s="380">
        <v>45350</v>
      </c>
      <c r="L137" s="380">
        <v>45348</v>
      </c>
      <c r="M137" s="380">
        <v>45353</v>
      </c>
      <c r="N137" s="358">
        <f t="shared" si="83"/>
        <v>45348</v>
      </c>
      <c r="O137" s="358">
        <f t="shared" si="84"/>
        <v>45350</v>
      </c>
      <c r="P137" s="149">
        <f t="shared" si="88"/>
        <v>3</v>
      </c>
      <c r="Q137" s="408">
        <f t="shared" ca="1" si="89"/>
        <v>6</v>
      </c>
      <c r="R137" s="408">
        <f t="shared" ca="1" si="90"/>
        <v>-3</v>
      </c>
    </row>
    <row r="138" spans="1:18" s="238" customFormat="1" ht="28.8">
      <c r="A138" s="149">
        <v>135</v>
      </c>
      <c r="B138" s="149" t="s">
        <v>224</v>
      </c>
      <c r="C138" s="149" t="s">
        <v>1535</v>
      </c>
      <c r="D138" s="360" t="s">
        <v>1562</v>
      </c>
      <c r="E138" s="360" t="s">
        <v>157</v>
      </c>
      <c r="F138" s="531" t="s">
        <v>268</v>
      </c>
      <c r="J138" s="380">
        <v>45355</v>
      </c>
      <c r="K138" s="380">
        <v>45356</v>
      </c>
      <c r="L138" s="380">
        <v>45355</v>
      </c>
      <c r="M138" s="380"/>
      <c r="N138" s="358"/>
      <c r="O138" s="358"/>
      <c r="P138" s="149"/>
      <c r="Q138" s="408"/>
      <c r="R138" s="408">
        <f t="shared" si="90"/>
        <v>0</v>
      </c>
    </row>
    <row r="139" spans="1:18" s="238" customFormat="1" ht="57.6">
      <c r="A139" s="149">
        <v>136</v>
      </c>
      <c r="B139" s="149" t="s">
        <v>224</v>
      </c>
      <c r="C139" s="149" t="s">
        <v>1563</v>
      </c>
      <c r="D139" s="360" t="s">
        <v>1564</v>
      </c>
      <c r="E139" s="149" t="s">
        <v>1517</v>
      </c>
      <c r="F139" s="393" t="s">
        <v>279</v>
      </c>
      <c r="J139" s="380">
        <v>45356</v>
      </c>
      <c r="K139" s="380">
        <v>45356</v>
      </c>
      <c r="L139" s="380">
        <v>45356</v>
      </c>
      <c r="M139" s="380">
        <v>45356</v>
      </c>
      <c r="N139" s="358">
        <f t="shared" si="83"/>
        <v>45356</v>
      </c>
      <c r="O139" s="358">
        <f t="shared" si="84"/>
        <v>45356</v>
      </c>
      <c r="P139" s="149">
        <f t="shared" si="88"/>
        <v>1</v>
      </c>
      <c r="Q139" s="408">
        <f t="shared" ca="1" si="89"/>
        <v>1</v>
      </c>
      <c r="R139" s="408">
        <f t="shared" ca="1" si="90"/>
        <v>0</v>
      </c>
    </row>
    <row r="140" spans="1:18" s="238" customFormat="1" ht="28.8">
      <c r="A140" s="149">
        <v>137</v>
      </c>
      <c r="B140" s="149" t="s">
        <v>224</v>
      </c>
      <c r="C140" s="149" t="s">
        <v>1565</v>
      </c>
      <c r="D140" s="360" t="s">
        <v>1566</v>
      </c>
      <c r="E140" s="494" t="s">
        <v>274</v>
      </c>
      <c r="F140" s="393" t="s">
        <v>279</v>
      </c>
      <c r="J140" s="380">
        <v>45357</v>
      </c>
      <c r="K140" s="380">
        <v>45357</v>
      </c>
      <c r="L140" s="380">
        <v>45357</v>
      </c>
      <c r="M140" s="380">
        <v>45357</v>
      </c>
      <c r="N140" s="358">
        <f t="shared" si="83"/>
        <v>45357</v>
      </c>
      <c r="O140" s="358">
        <f t="shared" si="84"/>
        <v>45357</v>
      </c>
      <c r="P140" s="149">
        <f t="shared" si="88"/>
        <v>1</v>
      </c>
      <c r="Q140" s="408">
        <f t="shared" ca="1" si="89"/>
        <v>1</v>
      </c>
      <c r="R140" s="408">
        <f t="shared" ca="1" si="90"/>
        <v>0</v>
      </c>
    </row>
    <row r="141" spans="1:18" s="238" customFormat="1" ht="28.8">
      <c r="A141" s="149">
        <v>138</v>
      </c>
      <c r="B141" s="149" t="s">
        <v>224</v>
      </c>
      <c r="C141" s="149" t="s">
        <v>1567</v>
      </c>
      <c r="D141" s="360" t="s">
        <v>1568</v>
      </c>
      <c r="E141" s="149" t="s">
        <v>1465</v>
      </c>
      <c r="F141" s="393" t="s">
        <v>279</v>
      </c>
      <c r="J141" s="380">
        <v>45358</v>
      </c>
      <c r="K141" s="380">
        <v>45358</v>
      </c>
      <c r="L141" s="380">
        <v>45358</v>
      </c>
      <c r="M141" s="380">
        <v>45363</v>
      </c>
      <c r="N141" s="358">
        <f t="shared" si="83"/>
        <v>45358</v>
      </c>
      <c r="O141" s="358">
        <f t="shared" si="84"/>
        <v>45358</v>
      </c>
      <c r="P141" s="149">
        <f t="shared" si="88"/>
        <v>1</v>
      </c>
      <c r="Q141" s="408">
        <f t="shared" ca="1" si="89"/>
        <v>6</v>
      </c>
      <c r="R141" s="408">
        <f t="shared" ca="1" si="90"/>
        <v>-5</v>
      </c>
    </row>
    <row r="142" spans="1:18" s="238" customFormat="1" ht="28.8">
      <c r="A142" s="149">
        <v>139</v>
      </c>
      <c r="B142" s="149" t="s">
        <v>224</v>
      </c>
      <c r="C142" s="149" t="s">
        <v>1531</v>
      </c>
      <c r="D142" s="360" t="s">
        <v>1569</v>
      </c>
      <c r="E142" s="218" t="s">
        <v>277</v>
      </c>
      <c r="F142" s="393" t="s">
        <v>279</v>
      </c>
      <c r="J142" s="380">
        <v>45363</v>
      </c>
      <c r="K142" s="380">
        <v>45364</v>
      </c>
      <c r="L142" s="380">
        <v>45363</v>
      </c>
      <c r="M142" s="380">
        <v>45364</v>
      </c>
      <c r="N142" s="358">
        <f t="shared" ref="N142:N152" si="91">IF(L142="",IF(M141="",O141+1,M141+1),L142)</f>
        <v>45363</v>
      </c>
      <c r="O142" s="358">
        <f t="shared" ref="O142:O152" si="92">+N142+P142-1</f>
        <v>45364</v>
      </c>
      <c r="P142" s="149">
        <f t="shared" si="88"/>
        <v>2</v>
      </c>
      <c r="Q142" s="408">
        <f t="shared" ca="1" si="89"/>
        <v>2</v>
      </c>
      <c r="R142" s="408">
        <f t="shared" ca="1" si="90"/>
        <v>0</v>
      </c>
    </row>
    <row r="143" spans="1:18" s="238" customFormat="1" ht="28.8">
      <c r="A143" s="149">
        <v>140</v>
      </c>
      <c r="B143" s="149" t="s">
        <v>224</v>
      </c>
      <c r="C143" s="149" t="s">
        <v>1570</v>
      </c>
      <c r="D143" s="360" t="s">
        <v>1571</v>
      </c>
      <c r="E143" s="494" t="s">
        <v>274</v>
      </c>
      <c r="F143" s="393" t="s">
        <v>279</v>
      </c>
      <c r="J143" s="380">
        <v>45364</v>
      </c>
      <c r="K143" s="380">
        <v>45365</v>
      </c>
      <c r="L143" s="380">
        <v>45364</v>
      </c>
      <c r="M143" s="380">
        <v>45365</v>
      </c>
      <c r="N143" s="358">
        <f t="shared" si="91"/>
        <v>45364</v>
      </c>
      <c r="O143" s="358">
        <f t="shared" si="92"/>
        <v>45365</v>
      </c>
      <c r="P143" s="149">
        <f t="shared" si="88"/>
        <v>2</v>
      </c>
      <c r="Q143" s="408">
        <f t="shared" ca="1" si="89"/>
        <v>2</v>
      </c>
      <c r="R143" s="408">
        <f t="shared" ca="1" si="90"/>
        <v>0</v>
      </c>
    </row>
    <row r="144" spans="1:18" s="238" customFormat="1" ht="28.8">
      <c r="A144" s="149">
        <v>141</v>
      </c>
      <c r="B144" s="149" t="s">
        <v>224</v>
      </c>
      <c r="C144" s="149" t="s">
        <v>1572</v>
      </c>
      <c r="D144" s="360" t="s">
        <v>1573</v>
      </c>
      <c r="E144" s="360" t="s">
        <v>157</v>
      </c>
      <c r="F144" s="393" t="s">
        <v>279</v>
      </c>
      <c r="J144" s="380">
        <v>45366</v>
      </c>
      <c r="K144" s="380">
        <v>45369</v>
      </c>
      <c r="L144" s="380">
        <v>45366</v>
      </c>
      <c r="M144" s="293">
        <v>45369</v>
      </c>
      <c r="N144" s="358">
        <f t="shared" si="91"/>
        <v>45366</v>
      </c>
      <c r="O144" s="358">
        <f t="shared" si="92"/>
        <v>45369</v>
      </c>
      <c r="P144" s="149">
        <f t="shared" si="88"/>
        <v>4</v>
      </c>
      <c r="Q144" s="408">
        <f t="shared" ca="1" si="89"/>
        <v>4</v>
      </c>
      <c r="R144" s="408">
        <f t="shared" ca="1" si="90"/>
        <v>0</v>
      </c>
    </row>
    <row r="145" spans="1:18" s="238" customFormat="1" ht="14.4">
      <c r="A145" s="149">
        <v>142</v>
      </c>
      <c r="B145" s="149" t="s">
        <v>224</v>
      </c>
      <c r="C145" s="149"/>
      <c r="D145" s="360" t="s">
        <v>1574</v>
      </c>
      <c r="E145" s="330" t="s">
        <v>246</v>
      </c>
      <c r="F145" s="368" t="s">
        <v>270</v>
      </c>
      <c r="J145" s="380">
        <v>45366</v>
      </c>
      <c r="K145" s="380">
        <v>45366</v>
      </c>
      <c r="L145" s="380">
        <v>45366</v>
      </c>
      <c r="M145" s="380">
        <v>45366</v>
      </c>
      <c r="N145" s="358">
        <f t="shared" si="91"/>
        <v>45366</v>
      </c>
      <c r="O145" s="358">
        <f t="shared" si="92"/>
        <v>45366</v>
      </c>
      <c r="P145" s="149">
        <f t="shared" si="88"/>
        <v>1</v>
      </c>
      <c r="Q145" s="408">
        <f t="shared" ca="1" si="89"/>
        <v>1</v>
      </c>
      <c r="R145" s="408">
        <f t="shared" ca="1" si="90"/>
        <v>0</v>
      </c>
    </row>
    <row r="146" spans="1:18" s="238" customFormat="1" ht="28.8">
      <c r="A146" s="149">
        <v>143</v>
      </c>
      <c r="B146" s="149" t="s">
        <v>224</v>
      </c>
      <c r="C146" s="149"/>
      <c r="D146" s="177" t="s">
        <v>1575</v>
      </c>
      <c r="E146" s="218" t="s">
        <v>277</v>
      </c>
      <c r="F146" s="393" t="s">
        <v>279</v>
      </c>
      <c r="J146" s="293">
        <v>45369</v>
      </c>
      <c r="K146" s="293">
        <v>45369</v>
      </c>
      <c r="L146" s="293">
        <v>45369</v>
      </c>
      <c r="M146" s="293">
        <v>45369</v>
      </c>
      <c r="N146" s="358">
        <f t="shared" si="91"/>
        <v>45369</v>
      </c>
      <c r="O146" s="358">
        <f t="shared" si="92"/>
        <v>45369</v>
      </c>
      <c r="P146" s="149">
        <f t="shared" si="88"/>
        <v>1</v>
      </c>
      <c r="Q146" s="408">
        <f t="shared" ca="1" si="89"/>
        <v>1</v>
      </c>
      <c r="R146" s="408">
        <f t="shared" ca="1" si="90"/>
        <v>0</v>
      </c>
    </row>
    <row r="147" spans="1:18" s="238" customFormat="1" ht="14.4">
      <c r="A147" s="149">
        <v>144</v>
      </c>
      <c r="B147" s="149"/>
      <c r="C147" s="149"/>
      <c r="D147" s="177" t="s">
        <v>1576</v>
      </c>
      <c r="E147" s="330" t="s">
        <v>246</v>
      </c>
      <c r="F147" s="368" t="s">
        <v>270</v>
      </c>
      <c r="J147" s="293">
        <v>45370</v>
      </c>
      <c r="K147" s="293">
        <v>45370</v>
      </c>
      <c r="L147" s="293">
        <v>45370</v>
      </c>
      <c r="M147" s="293">
        <v>45370</v>
      </c>
      <c r="N147" s="358">
        <f t="shared" si="91"/>
        <v>45370</v>
      </c>
      <c r="O147" s="358">
        <f t="shared" si="92"/>
        <v>45370</v>
      </c>
      <c r="P147" s="149">
        <f t="shared" si="88"/>
        <v>1</v>
      </c>
      <c r="Q147" s="408">
        <f t="shared" ca="1" si="89"/>
        <v>1</v>
      </c>
      <c r="R147" s="408">
        <f t="shared" ca="1" si="90"/>
        <v>0</v>
      </c>
    </row>
    <row r="148" spans="1:18" s="238" customFormat="1" ht="14.4">
      <c r="A148" s="149">
        <v>145</v>
      </c>
      <c r="B148" s="149" t="s">
        <v>224</v>
      </c>
      <c r="C148" s="149"/>
      <c r="D148" s="177" t="s">
        <v>1577</v>
      </c>
      <c r="E148" s="494" t="s">
        <v>274</v>
      </c>
      <c r="F148" s="393" t="s">
        <v>279</v>
      </c>
      <c r="J148" s="293">
        <v>45371</v>
      </c>
      <c r="K148" s="293">
        <v>45371</v>
      </c>
      <c r="L148" s="293">
        <v>45371</v>
      </c>
      <c r="M148" s="293">
        <v>45371</v>
      </c>
      <c r="N148" s="358">
        <f t="shared" si="91"/>
        <v>45371</v>
      </c>
      <c r="O148" s="358">
        <f t="shared" si="92"/>
        <v>45371</v>
      </c>
      <c r="P148" s="149">
        <f t="shared" si="88"/>
        <v>1</v>
      </c>
      <c r="Q148" s="408">
        <f t="shared" ca="1" si="89"/>
        <v>1</v>
      </c>
      <c r="R148" s="408">
        <f t="shared" ca="1" si="90"/>
        <v>0</v>
      </c>
    </row>
    <row r="149" spans="1:18" s="238" customFormat="1" ht="28.8">
      <c r="A149" s="149">
        <v>146</v>
      </c>
      <c r="B149" s="149" t="s">
        <v>224</v>
      </c>
      <c r="C149" s="149"/>
      <c r="D149" s="177" t="s">
        <v>1578</v>
      </c>
      <c r="E149" s="494" t="s">
        <v>274</v>
      </c>
      <c r="F149" s="393" t="s">
        <v>279</v>
      </c>
      <c r="J149" s="293">
        <v>45371</v>
      </c>
      <c r="K149" s="293">
        <v>45372</v>
      </c>
      <c r="L149" s="293">
        <v>45371</v>
      </c>
      <c r="M149" s="293">
        <v>45373</v>
      </c>
      <c r="N149" s="358">
        <f t="shared" si="91"/>
        <v>45371</v>
      </c>
      <c r="O149" s="358">
        <f t="shared" si="92"/>
        <v>45372</v>
      </c>
      <c r="P149" s="149">
        <f t="shared" si="88"/>
        <v>2</v>
      </c>
      <c r="Q149" s="408">
        <f t="shared" ca="1" si="89"/>
        <v>3</v>
      </c>
      <c r="R149" s="408">
        <f t="shared" ca="1" si="90"/>
        <v>-1</v>
      </c>
    </row>
    <row r="150" spans="1:18" s="238" customFormat="1" ht="28.8">
      <c r="A150" s="149">
        <v>147</v>
      </c>
      <c r="B150" s="149" t="s">
        <v>224</v>
      </c>
      <c r="C150" s="149"/>
      <c r="D150" s="177" t="s">
        <v>1579</v>
      </c>
      <c r="E150" s="330"/>
      <c r="F150" s="393" t="s">
        <v>279</v>
      </c>
      <c r="J150" s="293">
        <v>45373</v>
      </c>
      <c r="K150" s="293">
        <v>45374</v>
      </c>
      <c r="L150" s="293">
        <v>45373</v>
      </c>
      <c r="M150" s="293">
        <v>45376</v>
      </c>
      <c r="N150" s="358">
        <f t="shared" si="91"/>
        <v>45373</v>
      </c>
      <c r="O150" s="358">
        <f t="shared" si="92"/>
        <v>45374</v>
      </c>
      <c r="P150" s="149">
        <f t="shared" si="88"/>
        <v>2</v>
      </c>
      <c r="Q150" s="408">
        <f t="shared" ca="1" si="89"/>
        <v>4</v>
      </c>
      <c r="R150" s="408">
        <f t="shared" ca="1" si="90"/>
        <v>-2</v>
      </c>
    </row>
    <row r="151" spans="1:18" s="238" customFormat="1" ht="14.4">
      <c r="A151" s="149">
        <v>148</v>
      </c>
      <c r="B151" s="149" t="s">
        <v>224</v>
      </c>
      <c r="C151" s="149"/>
      <c r="D151" s="177" t="s">
        <v>1580</v>
      </c>
      <c r="E151" s="330"/>
      <c r="F151" s="393" t="s">
        <v>279</v>
      </c>
      <c r="J151" s="293">
        <v>45376</v>
      </c>
      <c r="K151" s="293">
        <v>45378</v>
      </c>
      <c r="L151" s="293">
        <v>45376</v>
      </c>
      <c r="M151" s="293">
        <v>45378</v>
      </c>
      <c r="N151" s="358">
        <f t="shared" si="91"/>
        <v>45376</v>
      </c>
      <c r="O151" s="358">
        <f t="shared" si="92"/>
        <v>45378</v>
      </c>
      <c r="P151" s="149">
        <f t="shared" si="88"/>
        <v>3</v>
      </c>
      <c r="Q151" s="408">
        <f t="shared" ca="1" si="89"/>
        <v>3</v>
      </c>
      <c r="R151" s="408">
        <f t="shared" ca="1" si="90"/>
        <v>0</v>
      </c>
    </row>
    <row r="152" spans="1:18" s="238" customFormat="1" ht="14.4">
      <c r="A152" s="149">
        <v>149</v>
      </c>
      <c r="B152" s="149" t="s">
        <v>224</v>
      </c>
      <c r="C152" s="149"/>
      <c r="D152" s="174" t="s">
        <v>1581</v>
      </c>
      <c r="E152" s="330"/>
      <c r="F152" s="393" t="s">
        <v>279</v>
      </c>
      <c r="J152" s="293">
        <v>45379</v>
      </c>
      <c r="K152" s="293">
        <v>45380</v>
      </c>
      <c r="L152" s="293">
        <v>45379</v>
      </c>
      <c r="M152" s="293">
        <v>45380</v>
      </c>
      <c r="N152" s="358">
        <f t="shared" si="91"/>
        <v>45379</v>
      </c>
      <c r="O152" s="358">
        <f t="shared" si="92"/>
        <v>45380</v>
      </c>
      <c r="P152" s="149">
        <f t="shared" si="88"/>
        <v>2</v>
      </c>
      <c r="Q152" s="408">
        <f t="shared" ca="1" si="89"/>
        <v>2</v>
      </c>
      <c r="R152" s="408">
        <f t="shared" ca="1" si="90"/>
        <v>0</v>
      </c>
    </row>
    <row r="153" spans="1:18" s="238" customFormat="1" ht="43.2">
      <c r="A153" s="149">
        <v>150</v>
      </c>
      <c r="B153" s="149" t="s">
        <v>224</v>
      </c>
      <c r="C153" s="149" t="s">
        <v>1582</v>
      </c>
      <c r="D153" s="177" t="s">
        <v>1583</v>
      </c>
      <c r="E153" s="494" t="s">
        <v>274</v>
      </c>
      <c r="F153" s="367" t="s">
        <v>288</v>
      </c>
      <c r="J153" s="293">
        <v>45380</v>
      </c>
      <c r="K153" s="293">
        <v>45402</v>
      </c>
      <c r="L153" s="293">
        <v>45380</v>
      </c>
      <c r="M153" s="293">
        <v>45405</v>
      </c>
      <c r="N153" s="358">
        <f t="shared" ref="N153" si="93">IF(L153="",IF(M152="",O152+1,M152+1),L153)</f>
        <v>45380</v>
      </c>
      <c r="O153" s="358">
        <f t="shared" ref="O153" si="94">+N153+P153-1</f>
        <v>45402</v>
      </c>
      <c r="P153" s="149">
        <f t="shared" si="88"/>
        <v>23</v>
      </c>
      <c r="Q153" s="408">
        <f t="shared" ca="1" si="89"/>
        <v>26</v>
      </c>
      <c r="R153" s="408">
        <f t="shared" ca="1" si="90"/>
        <v>-3</v>
      </c>
    </row>
    <row r="154" spans="1:18" s="177" customFormat="1" ht="14.4">
      <c r="A154" s="149">
        <v>151</v>
      </c>
      <c r="B154" s="192" t="s">
        <v>224</v>
      </c>
      <c r="C154" s="286"/>
      <c r="D154" s="286" t="s">
        <v>1584</v>
      </c>
      <c r="E154" s="718" t="s">
        <v>274</v>
      </c>
      <c r="F154" s="647" t="s">
        <v>270</v>
      </c>
      <c r="G154" s="286"/>
      <c r="H154" s="286"/>
      <c r="I154" s="286"/>
      <c r="J154" s="307">
        <v>45404</v>
      </c>
      <c r="K154" s="307">
        <v>45413</v>
      </c>
      <c r="L154" s="307">
        <v>45404</v>
      </c>
      <c r="M154" s="673">
        <v>45415</v>
      </c>
      <c r="N154" s="708">
        <f>IF(L154="",IF(M153="",O153+1,M153+1),L154)</f>
        <v>45404</v>
      </c>
      <c r="O154" s="708">
        <f>+N154+P154-1</f>
        <v>45413</v>
      </c>
      <c r="P154" s="192">
        <f>IF(IF(J154="",0,IF(K154="",0,K154-J154))="",0,K154-J154+1)</f>
        <v>10</v>
      </c>
      <c r="Q154" s="408">
        <f ca="1">IF(L154="",0,IF(M154="",TODAY()-L154,M154-L154+1))</f>
        <v>12</v>
      </c>
      <c r="R154" s="408">
        <f ca="1">IF(Q154=0,0,P154-Q154)</f>
        <v>-2</v>
      </c>
    </row>
    <row r="155" spans="1:18" s="177" customFormat="1" ht="14.4">
      <c r="A155" s="266">
        <v>152</v>
      </c>
      <c r="B155" s="149" t="s">
        <v>264</v>
      </c>
      <c r="D155" s="177" t="s">
        <v>1585</v>
      </c>
      <c r="E155" s="494" t="s">
        <v>274</v>
      </c>
      <c r="F155" s="393" t="s">
        <v>279</v>
      </c>
      <c r="J155" s="293">
        <v>45404</v>
      </c>
      <c r="K155" s="293">
        <v>45404</v>
      </c>
      <c r="L155" s="293">
        <v>45404</v>
      </c>
      <c r="M155" s="293">
        <v>45404</v>
      </c>
      <c r="N155" s="358">
        <f>IF(L155="",IF(M154="",O154+1,M154+1),L155)</f>
        <v>45404</v>
      </c>
      <c r="O155" s="358">
        <f>+N155+P155-1</f>
        <v>45404</v>
      </c>
      <c r="P155" s="149">
        <f>IF(IF(J155="",0,IF(K155="",0,K155-J155))="",0,K155-J155+1)</f>
        <v>1</v>
      </c>
      <c r="Q155" s="699">
        <f ca="1">IF(L155="",0,IF(M155="",TODAY()-L155,M155-L155+1))</f>
        <v>1</v>
      </c>
      <c r="R155" s="408">
        <f ca="1">IF(Q155=0,0,P155-Q155)</f>
        <v>0</v>
      </c>
    </row>
    <row r="156" spans="1:18" s="177" customFormat="1" ht="14.4">
      <c r="A156" s="266">
        <v>153</v>
      </c>
      <c r="B156" s="149" t="s">
        <v>224</v>
      </c>
      <c r="D156" s="177" t="s">
        <v>1586</v>
      </c>
      <c r="E156" s="494" t="s">
        <v>274</v>
      </c>
      <c r="F156" s="368" t="s">
        <v>270</v>
      </c>
      <c r="J156" s="293">
        <v>45406</v>
      </c>
      <c r="K156" s="293">
        <v>45407</v>
      </c>
      <c r="L156" s="293">
        <v>45406</v>
      </c>
      <c r="M156" s="293">
        <v>45407</v>
      </c>
      <c r="N156" s="358">
        <f>IF(L156="",IF(M155="",O155+1,M155+1),L156)</f>
        <v>45406</v>
      </c>
      <c r="O156" s="358">
        <f>+N156+P156-1</f>
        <v>45407</v>
      </c>
      <c r="P156" s="149">
        <f>IF(IF(J156="",0,IF(K156="",0,K156-J156))="",0,K156-J156+1)</f>
        <v>2</v>
      </c>
      <c r="Q156" s="699">
        <f ca="1">IF(L156="",0,IF(M156="",TODAY()-L156,M156-L156+1))</f>
        <v>2</v>
      </c>
      <c r="R156" s="408">
        <f ca="1">IF(Q156=0,0,P156-Q156)</f>
        <v>0</v>
      </c>
    </row>
    <row r="157" spans="1:18" s="177" customFormat="1" ht="28.8">
      <c r="A157" s="266">
        <v>154</v>
      </c>
      <c r="B157" s="177" t="s">
        <v>224</v>
      </c>
      <c r="C157" s="177" t="s">
        <v>160</v>
      </c>
      <c r="D157" s="177" t="s">
        <v>1587</v>
      </c>
      <c r="E157" s="340" t="s">
        <v>274</v>
      </c>
      <c r="F157" s="492" t="s">
        <v>281</v>
      </c>
      <c r="J157" s="293">
        <v>45416</v>
      </c>
      <c r="K157" s="293">
        <v>45433</v>
      </c>
      <c r="L157" s="293">
        <v>45416</v>
      </c>
      <c r="M157" s="293">
        <v>45434</v>
      </c>
      <c r="N157" s="360"/>
      <c r="Q157" s="595"/>
    </row>
    <row r="158" spans="1:18" ht="14.4">
      <c r="A158" s="266">
        <v>155</v>
      </c>
      <c r="B158" s="149" t="s">
        <v>224</v>
      </c>
      <c r="D158" s="174" t="s">
        <v>1588</v>
      </c>
      <c r="E158" s="494" t="s">
        <v>274</v>
      </c>
      <c r="F158" s="505" t="s">
        <v>288</v>
      </c>
      <c r="J158" s="293">
        <v>45540</v>
      </c>
      <c r="K158" s="293">
        <v>45570</v>
      </c>
      <c r="L158" s="293">
        <v>45540</v>
      </c>
      <c r="M158" s="351" t="s">
        <v>1589</v>
      </c>
      <c r="N158" s="358"/>
      <c r="O158" s="358"/>
      <c r="Q158" s="699"/>
      <c r="R158" s="408"/>
    </row>
    <row r="159" spans="1:18" ht="28.8">
      <c r="A159" s="266">
        <v>156</v>
      </c>
      <c r="B159" s="149" t="s">
        <v>224</v>
      </c>
      <c r="D159" s="177" t="s">
        <v>168</v>
      </c>
      <c r="E159" s="494" t="s">
        <v>274</v>
      </c>
      <c r="F159" s="348" t="s">
        <v>276</v>
      </c>
      <c r="J159" s="293">
        <v>45434</v>
      </c>
      <c r="K159" s="293">
        <v>45443</v>
      </c>
      <c r="L159" s="293">
        <v>45434</v>
      </c>
      <c r="M159" s="351"/>
      <c r="N159" s="358"/>
      <c r="O159" s="358"/>
      <c r="Q159" s="699"/>
      <c r="R159" s="408"/>
    </row>
    <row r="160" spans="1:18" ht="28.8">
      <c r="A160" s="266">
        <v>157</v>
      </c>
      <c r="B160" s="149" t="s">
        <v>224</v>
      </c>
      <c r="D160" s="276" t="s">
        <v>1590</v>
      </c>
      <c r="E160" s="330" t="s">
        <v>246</v>
      </c>
      <c r="F160" s="647" t="s">
        <v>270</v>
      </c>
      <c r="J160" s="293">
        <v>45436</v>
      </c>
      <c r="K160" s="293">
        <v>45436</v>
      </c>
      <c r="L160" s="293">
        <v>45436</v>
      </c>
      <c r="M160" s="351">
        <v>45439</v>
      </c>
      <c r="N160" s="358"/>
      <c r="O160" s="358"/>
      <c r="Q160" s="699"/>
      <c r="R160" s="408"/>
    </row>
    <row r="161" spans="1:18" ht="14.4">
      <c r="A161" s="266">
        <v>158</v>
      </c>
      <c r="B161" s="360" t="s">
        <v>258</v>
      </c>
      <c r="C161" s="360"/>
      <c r="D161" s="521" t="s">
        <v>1591</v>
      </c>
      <c r="E161" s="149" t="s">
        <v>774</v>
      </c>
      <c r="F161" s="525" t="s">
        <v>291</v>
      </c>
      <c r="J161" s="198">
        <f>K99+1</f>
        <v>45206</v>
      </c>
      <c r="K161" s="198">
        <f>J161+3</f>
        <v>45209</v>
      </c>
      <c r="N161" s="358"/>
      <c r="O161" s="358"/>
      <c r="Q161" s="699"/>
      <c r="R161" s="408"/>
    </row>
    <row r="162" spans="1:18" ht="14.4">
      <c r="A162" s="266">
        <v>159</v>
      </c>
      <c r="B162" s="360" t="s">
        <v>258</v>
      </c>
      <c r="C162" s="360"/>
      <c r="D162" s="521" t="s">
        <v>1592</v>
      </c>
      <c r="E162" s="149" t="s">
        <v>774</v>
      </c>
      <c r="F162" s="525" t="s">
        <v>291</v>
      </c>
      <c r="J162" s="198">
        <f t="shared" ref="J162" si="95">K161+1</f>
        <v>45210</v>
      </c>
      <c r="K162" s="198">
        <f>J162+5</f>
        <v>45215</v>
      </c>
      <c r="Q162" s="169"/>
    </row>
    <row r="163" spans="1:18" ht="14.4">
      <c r="A163" s="266"/>
      <c r="Q163" s="169"/>
    </row>
    <row r="164" spans="1:18" ht="14.4">
      <c r="A164" s="266"/>
      <c r="Q164" s="169"/>
    </row>
    <row r="165" spans="1:18" ht="14.4">
      <c r="A165" s="266"/>
      <c r="Q165" s="169"/>
    </row>
    <row r="166" spans="1:18" ht="14.4">
      <c r="A166" s="266"/>
      <c r="Q166" s="169"/>
    </row>
    <row r="167" spans="1:18" ht="14.4">
      <c r="A167" s="266"/>
      <c r="Q167" s="169"/>
    </row>
    <row r="168" spans="1:18" ht="14.4">
      <c r="A168" s="266"/>
      <c r="Q168" s="169"/>
    </row>
    <row r="169" spans="1:18" ht="14.4">
      <c r="B169" s="480"/>
      <c r="C169" s="480"/>
      <c r="D169" s="480"/>
      <c r="E169" s="480"/>
      <c r="F169" s="480"/>
      <c r="G169" s="480"/>
      <c r="H169" s="480"/>
      <c r="I169" s="480"/>
      <c r="J169" s="480"/>
      <c r="K169" s="480"/>
      <c r="L169" s="480"/>
      <c r="M169" s="480"/>
      <c r="N169" s="480"/>
      <c r="O169" s="480"/>
      <c r="P169" s="480"/>
    </row>
    <row r="170" spans="1:18" ht="14.4"/>
    <row r="171" spans="1:18" ht="14.4"/>
    <row r="172" spans="1:18" ht="14.4"/>
    <row r="173" spans="1:18" ht="14.4"/>
    <row r="174" spans="1:18" ht="14.4"/>
    <row r="175" spans="1:18" ht="14.4"/>
    <row r="176" spans="1:18" ht="14.4"/>
    <row r="177" ht="14.4"/>
    <row r="178" ht="14.4"/>
    <row r="179" ht="14.4"/>
    <row r="180" ht="14.4"/>
    <row r="181" ht="14.4"/>
    <row r="182" ht="14.4"/>
    <row r="183" ht="14.4"/>
    <row r="184" ht="14.4"/>
    <row r="185" ht="14.4"/>
    <row r="186" ht="14.4"/>
    <row r="187" ht="14.4"/>
    <row r="188" ht="14.4"/>
    <row r="189" ht="14.4"/>
  </sheetData>
  <autoFilter ref="A2:S161" xr:uid="{00000000-0009-0000-0000-00000A000000}">
    <sortState xmlns:xlrd2="http://schemas.microsoft.com/office/spreadsheetml/2017/richdata2" ref="A3:S25">
      <sortCondition ref="J2"/>
    </sortState>
  </autoFilter>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CCFF"/>
  </sheetPr>
  <dimension ref="A1:T1373"/>
  <sheetViews>
    <sheetView workbookViewId="0">
      <pane ySplit="2" topLeftCell="A95" activePane="bottomLeft" state="frozen"/>
      <selection pane="bottomLeft" activeCell="G99" sqref="G99"/>
    </sheetView>
  </sheetViews>
  <sheetFormatPr defaultColWidth="9.109375" defaultRowHeight="14.4"/>
  <cols>
    <col min="1" max="1" width="5.109375" style="126" customWidth="1"/>
    <col min="2" max="2" width="14.5546875" style="121" bestFit="1" customWidth="1"/>
    <col min="3" max="4" width="14.5546875" style="121" customWidth="1"/>
    <col min="5" max="5" width="50.5546875" style="126" customWidth="1"/>
    <col min="6" max="6" width="15.88671875" style="121" customWidth="1"/>
    <col min="7" max="7" width="15" style="121" bestFit="1" customWidth="1"/>
    <col min="8" max="8" width="15.109375" hidden="1" customWidth="1"/>
    <col min="9" max="9" width="12.6640625" hidden="1" customWidth="1"/>
    <col min="10" max="10" width="15.109375" hidden="1" customWidth="1"/>
    <col min="11" max="11" width="11.88671875" style="121" bestFit="1" customWidth="1"/>
    <col min="12" max="12" width="13.6640625" style="121" bestFit="1" customWidth="1"/>
    <col min="13" max="13" width="11.88671875" style="121" bestFit="1" customWidth="1"/>
    <col min="14" max="14" width="13.6640625" style="121" bestFit="1" customWidth="1"/>
    <col min="15" max="15" width="12.88671875" style="121" customWidth="1"/>
    <col min="16" max="16" width="13.6640625" style="121" customWidth="1"/>
    <col min="17" max="17" width="8.88671875" style="126" bestFit="1" customWidth="1"/>
    <col min="18" max="18" width="8.6640625" style="126" bestFit="1" customWidth="1"/>
    <col min="19" max="19" width="10.33203125" style="126" customWidth="1"/>
    <col min="20" max="20" width="21.88671875" style="126" bestFit="1" customWidth="1"/>
    <col min="21" max="16384" width="9.109375" style="126"/>
  </cols>
  <sheetData>
    <row r="1" spans="1:20">
      <c r="Q1" s="126">
        <f>SUM(Q3:Q171)</f>
        <v>482</v>
      </c>
      <c r="R1" s="124">
        <f ca="1">SUM(R3:R1071)</f>
        <v>645</v>
      </c>
      <c r="S1" s="126">
        <f ca="1">SUM(S3:S1071)</f>
        <v>-189</v>
      </c>
    </row>
    <row r="2" spans="1:20">
      <c r="A2" s="578" t="s">
        <v>480</v>
      </c>
      <c r="B2" s="578" t="s">
        <v>221</v>
      </c>
      <c r="C2" s="578" t="s">
        <v>293</v>
      </c>
      <c r="D2" s="578" t="s">
        <v>1593</v>
      </c>
      <c r="E2" s="578" t="s">
        <v>294</v>
      </c>
      <c r="F2" s="578" t="s">
        <v>267</v>
      </c>
      <c r="G2" s="578" t="s">
        <v>266</v>
      </c>
      <c r="H2" s="612" t="s">
        <v>295</v>
      </c>
      <c r="I2" s="111" t="s">
        <v>296</v>
      </c>
      <c r="J2" s="606" t="s">
        <v>297</v>
      </c>
      <c r="K2" s="578" t="s">
        <v>298</v>
      </c>
      <c r="L2" s="578" t="s">
        <v>299</v>
      </c>
      <c r="M2" s="578" t="s">
        <v>300</v>
      </c>
      <c r="N2" s="578" t="s">
        <v>301</v>
      </c>
      <c r="O2" s="578" t="s">
        <v>302</v>
      </c>
      <c r="P2" s="578" t="s">
        <v>10</v>
      </c>
      <c r="Q2" s="578" t="s">
        <v>303</v>
      </c>
      <c r="R2" s="578" t="s">
        <v>304</v>
      </c>
      <c r="S2" s="578" t="s">
        <v>305</v>
      </c>
      <c r="T2" s="578" t="s">
        <v>306</v>
      </c>
    </row>
    <row r="3" spans="1:20">
      <c r="A3" s="248">
        <v>1</v>
      </c>
      <c r="B3" s="121" t="s">
        <v>1097</v>
      </c>
      <c r="E3" s="202" t="s">
        <v>1594</v>
      </c>
      <c r="G3" s="314" t="s">
        <v>279</v>
      </c>
      <c r="H3" s="170" t="s">
        <v>483</v>
      </c>
      <c r="I3" s="121" t="s">
        <v>483</v>
      </c>
      <c r="J3" s="465" t="s">
        <v>483</v>
      </c>
      <c r="K3" s="130">
        <v>44824</v>
      </c>
      <c r="L3" s="130">
        <v>44842</v>
      </c>
      <c r="M3" s="130">
        <v>44824</v>
      </c>
      <c r="N3" s="130">
        <v>44854</v>
      </c>
      <c r="O3" s="130"/>
      <c r="P3" s="130"/>
      <c r="Q3" s="121">
        <f t="shared" ref="Q3:Q8" si="0">IF(IF(K3="",0,IF(L3="",0,L3-K3))="",0,L3-K3+1)</f>
        <v>19</v>
      </c>
      <c r="R3" s="124"/>
      <c r="S3" s="125"/>
      <c r="T3" s="394"/>
    </row>
    <row r="4" spans="1:20">
      <c r="A4" s="248">
        <v>2</v>
      </c>
      <c r="B4" s="121" t="s">
        <v>1097</v>
      </c>
      <c r="E4" s="202" t="s">
        <v>1595</v>
      </c>
      <c r="G4" s="121" t="s">
        <v>483</v>
      </c>
      <c r="H4" s="613" t="s">
        <v>279</v>
      </c>
      <c r="I4" s="314" t="s">
        <v>279</v>
      </c>
      <c r="J4" s="607" t="s">
        <v>279</v>
      </c>
      <c r="K4" s="130">
        <v>44855</v>
      </c>
      <c r="L4" s="130">
        <f>+K4+3</f>
        <v>44858</v>
      </c>
      <c r="M4" s="130">
        <v>44855</v>
      </c>
      <c r="N4" s="130">
        <v>44862</v>
      </c>
      <c r="O4" s="130"/>
      <c r="P4" s="130"/>
      <c r="Q4" s="121">
        <f t="shared" si="0"/>
        <v>4</v>
      </c>
      <c r="R4" s="124">
        <f ca="1">IF(M4="",0,IF(N4="",TODAY()-M4,N4-M4+1))</f>
        <v>8</v>
      </c>
      <c r="S4" s="125">
        <f t="shared" ref="S4:S15" ca="1" si="1">IF(R4=0,0,Q4-R4)</f>
        <v>-4</v>
      </c>
      <c r="T4" s="394"/>
    </row>
    <row r="5" spans="1:20">
      <c r="A5" s="248">
        <v>3</v>
      </c>
      <c r="B5" s="121" t="s">
        <v>1097</v>
      </c>
      <c r="E5" s="202" t="s">
        <v>1596</v>
      </c>
      <c r="G5" s="121" t="s">
        <v>483</v>
      </c>
      <c r="H5" s="614" t="s">
        <v>279</v>
      </c>
      <c r="I5" s="314" t="s">
        <v>279</v>
      </c>
      <c r="J5" s="607" t="s">
        <v>279</v>
      </c>
      <c r="K5" s="130">
        <v>44863</v>
      </c>
      <c r="L5" s="130">
        <v>44865</v>
      </c>
      <c r="M5" s="130">
        <v>44863</v>
      </c>
      <c r="N5" s="130">
        <v>44865</v>
      </c>
      <c r="O5" s="130"/>
      <c r="P5" s="130"/>
      <c r="Q5" s="121">
        <f t="shared" si="0"/>
        <v>3</v>
      </c>
      <c r="R5" s="125">
        <f ca="1">IF(M5="",0,IF(N5="",TODAY()-M5,N5-M5+1))</f>
        <v>3</v>
      </c>
      <c r="S5" s="125">
        <f t="shared" ca="1" si="1"/>
        <v>0</v>
      </c>
      <c r="T5" s="416"/>
    </row>
    <row r="6" spans="1:20">
      <c r="A6" s="248">
        <v>4</v>
      </c>
      <c r="B6" s="121" t="s">
        <v>1097</v>
      </c>
      <c r="E6" s="202" t="s">
        <v>1597</v>
      </c>
      <c r="G6" s="121" t="s">
        <v>483</v>
      </c>
      <c r="H6" s="170" t="s">
        <v>483</v>
      </c>
      <c r="I6" s="314" t="s">
        <v>279</v>
      </c>
      <c r="J6" s="607" t="s">
        <v>279</v>
      </c>
      <c r="K6" s="130">
        <v>44866</v>
      </c>
      <c r="L6" s="130">
        <f>+K6+3</f>
        <v>44869</v>
      </c>
      <c r="M6" s="130">
        <v>44866</v>
      </c>
      <c r="N6" s="130">
        <v>44869</v>
      </c>
      <c r="O6" s="130"/>
      <c r="P6" s="130"/>
      <c r="Q6" s="121">
        <f t="shared" si="0"/>
        <v>4</v>
      </c>
      <c r="R6" s="124">
        <f t="shared" ref="R6:R15" ca="1" si="2">IF(M6="",0,IF(N6="",TODAY()-M6,N6-M6+1))</f>
        <v>4</v>
      </c>
      <c r="S6" s="125">
        <f t="shared" ca="1" si="1"/>
        <v>0</v>
      </c>
      <c r="T6" s="394"/>
    </row>
    <row r="7" spans="1:20">
      <c r="A7" s="248">
        <v>5</v>
      </c>
      <c r="B7" s="121" t="s">
        <v>1097</v>
      </c>
      <c r="E7" s="202" t="s">
        <v>1598</v>
      </c>
      <c r="G7" s="121" t="s">
        <v>483</v>
      </c>
      <c r="H7" s="170" t="s">
        <v>483</v>
      </c>
      <c r="I7" s="314" t="s">
        <v>279</v>
      </c>
      <c r="J7" s="607" t="s">
        <v>279</v>
      </c>
      <c r="K7" s="130">
        <v>44872</v>
      </c>
      <c r="L7" s="130">
        <f>+K7+1</f>
        <v>44873</v>
      </c>
      <c r="M7" s="130">
        <v>44870</v>
      </c>
      <c r="N7" s="130">
        <v>44872</v>
      </c>
      <c r="O7" s="130"/>
      <c r="P7" s="130"/>
      <c r="Q7" s="121">
        <f t="shared" si="0"/>
        <v>2</v>
      </c>
      <c r="R7" s="124">
        <f t="shared" ca="1" si="2"/>
        <v>3</v>
      </c>
      <c r="S7" s="125">
        <f t="shared" ca="1" si="1"/>
        <v>-1</v>
      </c>
      <c r="T7" s="394"/>
    </row>
    <row r="8" spans="1:20">
      <c r="A8" s="248">
        <v>6</v>
      </c>
      <c r="B8" s="121" t="s">
        <v>1097</v>
      </c>
      <c r="E8" s="202" t="s">
        <v>1599</v>
      </c>
      <c r="G8" s="121" t="s">
        <v>483</v>
      </c>
      <c r="H8" s="170" t="s">
        <v>483</v>
      </c>
      <c r="I8" s="314" t="s">
        <v>279</v>
      </c>
      <c r="J8" s="607" t="s">
        <v>279</v>
      </c>
      <c r="K8" s="130">
        <v>44874</v>
      </c>
      <c r="L8" s="130">
        <f>+K8+3</f>
        <v>44877</v>
      </c>
      <c r="M8" s="130">
        <v>44873</v>
      </c>
      <c r="N8" s="130">
        <v>44874</v>
      </c>
      <c r="O8" s="130"/>
      <c r="P8" s="130"/>
      <c r="Q8" s="121">
        <f t="shared" si="0"/>
        <v>4</v>
      </c>
      <c r="R8" s="124">
        <f t="shared" ca="1" si="2"/>
        <v>2</v>
      </c>
      <c r="S8" s="125">
        <f t="shared" ca="1" si="1"/>
        <v>2</v>
      </c>
      <c r="T8" s="394"/>
    </row>
    <row r="9" spans="1:20">
      <c r="A9" s="248">
        <v>7</v>
      </c>
      <c r="B9" s="121" t="s">
        <v>1097</v>
      </c>
      <c r="E9" s="202" t="s">
        <v>1167</v>
      </c>
      <c r="G9" s="121" t="s">
        <v>483</v>
      </c>
      <c r="H9" s="170" t="s">
        <v>483</v>
      </c>
      <c r="I9" s="314" t="s">
        <v>279</v>
      </c>
      <c r="J9" s="465" t="s">
        <v>483</v>
      </c>
      <c r="K9" s="130"/>
      <c r="L9" s="130"/>
      <c r="M9" s="130"/>
      <c r="N9" s="130"/>
      <c r="O9" s="130"/>
      <c r="P9" s="130"/>
      <c r="Q9" s="121">
        <f t="shared" ref="Q9:Q15" si="3">IF(IF(K9="",0,IF(L9="",0,L9-K9))="",0,L9-K9+1)</f>
        <v>1</v>
      </c>
      <c r="R9" s="124">
        <f t="shared" ref="R9:R14" ca="1" si="4">IF(M9="",0,IF(N9="",TODAY()-M9,N9-M9+1))</f>
        <v>0</v>
      </c>
      <c r="S9" s="125">
        <f t="shared" ref="S9:S14" ca="1" si="5">IF(R9=0,0,Q9-R9)</f>
        <v>0</v>
      </c>
      <c r="T9" s="394"/>
    </row>
    <row r="10" spans="1:20">
      <c r="A10" s="248">
        <v>8</v>
      </c>
      <c r="B10" s="121" t="s">
        <v>1097</v>
      </c>
      <c r="E10" s="202" t="s">
        <v>1600</v>
      </c>
      <c r="G10" s="121" t="s">
        <v>483</v>
      </c>
      <c r="H10" s="170" t="s">
        <v>483</v>
      </c>
      <c r="I10" s="314" t="s">
        <v>279</v>
      </c>
      <c r="J10" s="465" t="s">
        <v>483</v>
      </c>
      <c r="K10" s="130"/>
      <c r="L10" s="130"/>
      <c r="M10" s="130"/>
      <c r="N10" s="130"/>
      <c r="O10" s="130"/>
      <c r="P10" s="130"/>
      <c r="Q10" s="121">
        <f t="shared" si="3"/>
        <v>1</v>
      </c>
      <c r="R10" s="124">
        <f t="shared" ca="1" si="4"/>
        <v>0</v>
      </c>
      <c r="S10" s="125">
        <f t="shared" ca="1" si="5"/>
        <v>0</v>
      </c>
      <c r="T10" s="394"/>
    </row>
    <row r="11" spans="1:20">
      <c r="A11" s="248">
        <v>9</v>
      </c>
      <c r="B11" s="121" t="s">
        <v>1097</v>
      </c>
      <c r="E11" s="202" t="s">
        <v>1601</v>
      </c>
      <c r="G11" s="121" t="s">
        <v>483</v>
      </c>
      <c r="H11" s="170" t="s">
        <v>483</v>
      </c>
      <c r="I11" s="314" t="s">
        <v>279</v>
      </c>
      <c r="J11" s="465" t="s">
        <v>483</v>
      </c>
      <c r="K11" s="130"/>
      <c r="L11" s="130"/>
      <c r="M11" s="130"/>
      <c r="N11" s="130"/>
      <c r="O11" s="130"/>
      <c r="P11" s="130"/>
      <c r="Q11" s="121">
        <f t="shared" si="3"/>
        <v>1</v>
      </c>
      <c r="R11" s="124">
        <f t="shared" ca="1" si="4"/>
        <v>0</v>
      </c>
      <c r="S11" s="125">
        <f t="shared" ca="1" si="5"/>
        <v>0</v>
      </c>
      <c r="T11" s="394"/>
    </row>
    <row r="12" spans="1:20">
      <c r="A12" s="248">
        <v>10</v>
      </c>
      <c r="B12" s="121" t="s">
        <v>1097</v>
      </c>
      <c r="E12" s="202" t="s">
        <v>1602</v>
      </c>
      <c r="G12" s="121" t="s">
        <v>483</v>
      </c>
      <c r="H12" s="170" t="s">
        <v>483</v>
      </c>
      <c r="I12" s="314" t="s">
        <v>279</v>
      </c>
      <c r="J12" s="465" t="s">
        <v>483</v>
      </c>
      <c r="K12" s="130"/>
      <c r="L12" s="130"/>
      <c r="M12" s="130"/>
      <c r="N12" s="130"/>
      <c r="O12" s="130"/>
      <c r="P12" s="130"/>
      <c r="Q12" s="121">
        <f t="shared" si="3"/>
        <v>1</v>
      </c>
      <c r="R12" s="124">
        <f t="shared" ca="1" si="4"/>
        <v>0</v>
      </c>
      <c r="S12" s="125">
        <f t="shared" ca="1" si="5"/>
        <v>0</v>
      </c>
      <c r="T12" s="394"/>
    </row>
    <row r="13" spans="1:20" s="123" customFormat="1">
      <c r="A13" s="248">
        <v>11</v>
      </c>
      <c r="B13" s="121" t="s">
        <v>1097</v>
      </c>
      <c r="C13" s="121"/>
      <c r="D13" s="121"/>
      <c r="E13" s="202" t="s">
        <v>1165</v>
      </c>
      <c r="F13" s="121"/>
      <c r="G13" s="121" t="s">
        <v>483</v>
      </c>
      <c r="H13" s="170" t="s">
        <v>483</v>
      </c>
      <c r="I13" s="314" t="s">
        <v>279</v>
      </c>
      <c r="J13" s="465" t="s">
        <v>483</v>
      </c>
      <c r="K13" s="130"/>
      <c r="L13" s="130"/>
      <c r="M13" s="130"/>
      <c r="N13" s="130"/>
      <c r="O13" s="130"/>
      <c r="P13" s="130"/>
      <c r="Q13" s="121">
        <f t="shared" si="3"/>
        <v>1</v>
      </c>
      <c r="R13" s="124">
        <f t="shared" ca="1" si="4"/>
        <v>0</v>
      </c>
      <c r="S13" s="125">
        <f t="shared" ca="1" si="5"/>
        <v>0</v>
      </c>
      <c r="T13" s="394"/>
    </row>
    <row r="14" spans="1:20" ht="28.8">
      <c r="A14" s="248">
        <v>12</v>
      </c>
      <c r="B14" s="121" t="s">
        <v>1097</v>
      </c>
      <c r="E14" s="413" t="s">
        <v>1603</v>
      </c>
      <c r="F14" s="197" t="s">
        <v>274</v>
      </c>
      <c r="G14" s="414" t="s">
        <v>279</v>
      </c>
      <c r="H14" s="170" t="s">
        <v>508</v>
      </c>
      <c r="I14" s="121" t="s">
        <v>508</v>
      </c>
      <c r="J14" s="465" t="s">
        <v>508</v>
      </c>
      <c r="K14" s="148">
        <v>44879</v>
      </c>
      <c r="L14" s="148">
        <v>44884</v>
      </c>
      <c r="M14" s="148">
        <v>44875</v>
      </c>
      <c r="N14" s="148">
        <v>44881</v>
      </c>
      <c r="O14" s="148"/>
      <c r="P14" s="148"/>
      <c r="Q14" s="121">
        <f t="shared" si="3"/>
        <v>6</v>
      </c>
      <c r="R14" s="124">
        <f t="shared" ca="1" si="4"/>
        <v>7</v>
      </c>
      <c r="S14" s="125">
        <f t="shared" ca="1" si="5"/>
        <v>-1</v>
      </c>
    </row>
    <row r="15" spans="1:20" ht="28.8">
      <c r="A15" s="248">
        <v>13</v>
      </c>
      <c r="B15" s="121" t="s">
        <v>1097</v>
      </c>
      <c r="E15" s="417" t="s">
        <v>1604</v>
      </c>
      <c r="F15" s="197" t="s">
        <v>274</v>
      </c>
      <c r="G15" s="414" t="s">
        <v>279</v>
      </c>
      <c r="H15" s="170" t="s">
        <v>508</v>
      </c>
      <c r="I15" s="121" t="s">
        <v>508</v>
      </c>
      <c r="J15" s="465" t="s">
        <v>508</v>
      </c>
      <c r="K15" s="148">
        <v>44886</v>
      </c>
      <c r="L15" s="148">
        <v>44887</v>
      </c>
      <c r="M15" s="148">
        <v>44882</v>
      </c>
      <c r="N15" s="148">
        <v>44884</v>
      </c>
      <c r="O15" s="148"/>
      <c r="P15" s="148"/>
      <c r="Q15" s="121">
        <f t="shared" si="3"/>
        <v>2</v>
      </c>
      <c r="R15" s="124">
        <f t="shared" ca="1" si="2"/>
        <v>3</v>
      </c>
      <c r="S15" s="125">
        <f t="shared" ca="1" si="1"/>
        <v>-1</v>
      </c>
      <c r="T15" s="271" t="s">
        <v>1521</v>
      </c>
    </row>
    <row r="16" spans="1:20" ht="28.8">
      <c r="A16" s="248">
        <v>14</v>
      </c>
      <c r="B16" s="121" t="s">
        <v>1097</v>
      </c>
      <c r="E16" s="413" t="s">
        <v>1605</v>
      </c>
      <c r="F16" s="197" t="s">
        <v>274</v>
      </c>
      <c r="G16" s="414" t="s">
        <v>279</v>
      </c>
      <c r="H16" s="170" t="s">
        <v>508</v>
      </c>
      <c r="I16" s="121" t="s">
        <v>508</v>
      </c>
      <c r="J16" s="465" t="s">
        <v>508</v>
      </c>
      <c r="K16" s="148">
        <v>44895</v>
      </c>
      <c r="L16" s="148">
        <v>44896</v>
      </c>
      <c r="M16" s="148">
        <v>44895</v>
      </c>
      <c r="N16" s="148">
        <v>44896</v>
      </c>
      <c r="O16" s="148"/>
      <c r="P16" s="148"/>
      <c r="Q16" s="121">
        <f t="shared" ref="Q16" si="6">IF(IF(K16="",0,IF(L16="",0,L16-K16))="",0,L16-K16+1)</f>
        <v>2</v>
      </c>
      <c r="R16" s="124">
        <f ca="1">IF(M16="",0,IF(N16="",TODAY()-M16,N16-M16+1))</f>
        <v>2</v>
      </c>
      <c r="S16" s="125">
        <f t="shared" ref="S16" ca="1" si="7">IF(R16=0,0,Q16-R16)</f>
        <v>0</v>
      </c>
      <c r="T16" s="271"/>
    </row>
    <row r="17" spans="1:19">
      <c r="A17" s="248">
        <v>15</v>
      </c>
      <c r="B17" s="121" t="s">
        <v>1097</v>
      </c>
      <c r="E17" s="417" t="s">
        <v>1606</v>
      </c>
      <c r="F17" s="197" t="s">
        <v>274</v>
      </c>
      <c r="G17" s="414" t="s">
        <v>279</v>
      </c>
      <c r="H17" s="170" t="s">
        <v>508</v>
      </c>
      <c r="I17" s="121" t="s">
        <v>508</v>
      </c>
      <c r="J17" s="465" t="s">
        <v>508</v>
      </c>
      <c r="K17" s="148">
        <v>44897</v>
      </c>
      <c r="L17" s="148">
        <v>44902</v>
      </c>
      <c r="M17" s="148">
        <v>44897</v>
      </c>
      <c r="N17" s="148">
        <v>44901</v>
      </c>
      <c r="O17" s="130"/>
      <c r="P17" s="130"/>
      <c r="Q17" s="121">
        <f t="shared" ref="Q17" si="8">IF(IF(K17="",0,IF(L17="",0,L17-K17))="",0,L17-K17+1)</f>
        <v>6</v>
      </c>
      <c r="R17" s="124">
        <f ca="1">IF(M17="",0,IF(N17="",TODAY()-M17,N17-M17+1))</f>
        <v>5</v>
      </c>
      <c r="S17" s="125">
        <f t="shared" ref="S17" ca="1" si="9">IF(R17=0,0,Q17-R17)</f>
        <v>1</v>
      </c>
    </row>
    <row r="18" spans="1:19">
      <c r="A18" s="248">
        <v>16</v>
      </c>
      <c r="B18" s="121" t="s">
        <v>1097</v>
      </c>
      <c r="E18" s="413" t="s">
        <v>1607</v>
      </c>
      <c r="F18" s="197" t="s">
        <v>254</v>
      </c>
      <c r="G18" s="414" t="s">
        <v>279</v>
      </c>
      <c r="H18" s="170" t="s">
        <v>508</v>
      </c>
      <c r="I18" s="121" t="s">
        <v>508</v>
      </c>
      <c r="J18" s="465" t="s">
        <v>508</v>
      </c>
      <c r="K18" s="148">
        <v>44903</v>
      </c>
      <c r="L18" s="148">
        <v>44907</v>
      </c>
      <c r="M18" s="148">
        <v>44903</v>
      </c>
      <c r="N18" s="148">
        <f>L18+1</f>
        <v>44908</v>
      </c>
      <c r="O18" s="130"/>
      <c r="P18" s="130"/>
      <c r="Q18" s="121">
        <f t="shared" ref="Q18" si="10">IF(IF(K18="",0,IF(L18="",0,L18-K18))="",0,L18-K18+1)</f>
        <v>5</v>
      </c>
      <c r="R18" s="124">
        <f ca="1">IF(M18="",0,IF(N18="",TODAY()-M18,N18-M18+1))</f>
        <v>6</v>
      </c>
      <c r="S18" s="125">
        <f t="shared" ref="S18" ca="1" si="11">IF(R18=0,0,Q18-R18)</f>
        <v>-1</v>
      </c>
    </row>
    <row r="19" spans="1:19">
      <c r="A19" s="248">
        <v>17</v>
      </c>
      <c r="B19" s="121" t="s">
        <v>1097</v>
      </c>
      <c r="E19" s="413" t="s">
        <v>1608</v>
      </c>
      <c r="F19" s="197" t="s">
        <v>254</v>
      </c>
      <c r="G19" s="414" t="s">
        <v>279</v>
      </c>
      <c r="H19" s="170" t="s">
        <v>508</v>
      </c>
      <c r="I19" s="121" t="s">
        <v>508</v>
      </c>
      <c r="J19" s="608" t="s">
        <v>286</v>
      </c>
      <c r="K19" s="148">
        <f t="shared" ref="K19:K24" si="12">L18+1</f>
        <v>44908</v>
      </c>
      <c r="L19" s="148">
        <f>K19+3</f>
        <v>44911</v>
      </c>
      <c r="M19" s="148">
        <v>44909</v>
      </c>
      <c r="N19" s="148">
        <v>44912</v>
      </c>
      <c r="O19" s="130"/>
      <c r="P19" s="130"/>
      <c r="Q19" s="121">
        <f t="shared" ref="Q19:Q20" si="13">IF(IF(K19="",0,IF(L19="",0,L19-K19))="",0,L19-K19+1)</f>
        <v>4</v>
      </c>
      <c r="R19" s="124">
        <f ca="1">IF(M19="",0,IF(N19="",TODAY()-M19,N19-M19+1))</f>
        <v>4</v>
      </c>
      <c r="S19" s="125">
        <f t="shared" ref="S19:S20" ca="1" si="14">IF(R19=0,0,Q19-R19)</f>
        <v>0</v>
      </c>
    </row>
    <row r="20" spans="1:19">
      <c r="A20" s="248">
        <v>18</v>
      </c>
      <c r="B20" s="121" t="s">
        <v>1097</v>
      </c>
      <c r="E20" s="413" t="s">
        <v>1609</v>
      </c>
      <c r="F20" s="197" t="s">
        <v>254</v>
      </c>
      <c r="G20" s="414" t="s">
        <v>279</v>
      </c>
      <c r="H20" s="170" t="s">
        <v>508</v>
      </c>
      <c r="I20" s="121" t="s">
        <v>508</v>
      </c>
      <c r="J20" s="465" t="s">
        <v>508</v>
      </c>
      <c r="K20" s="148">
        <f t="shared" si="12"/>
        <v>44912</v>
      </c>
      <c r="L20" s="148">
        <f>K20+2</f>
        <v>44914</v>
      </c>
      <c r="M20" s="148">
        <v>44914</v>
      </c>
      <c r="N20" s="148">
        <v>44916</v>
      </c>
      <c r="O20" s="130"/>
      <c r="P20" s="130"/>
      <c r="Q20" s="121">
        <f t="shared" si="13"/>
        <v>3</v>
      </c>
      <c r="R20" s="384">
        <f ca="1">IF(M20="",0,IF(N20="",TODAY()-M20,N20-M20+1))</f>
        <v>3</v>
      </c>
      <c r="S20" s="383">
        <f t="shared" ca="1" si="14"/>
        <v>0</v>
      </c>
    </row>
    <row r="21" spans="1:19">
      <c r="A21" s="248">
        <v>19</v>
      </c>
      <c r="B21" s="121" t="s">
        <v>1097</v>
      </c>
      <c r="E21" s="417" t="s">
        <v>1610</v>
      </c>
      <c r="F21" s="197" t="s">
        <v>254</v>
      </c>
      <c r="G21" s="414" t="s">
        <v>279</v>
      </c>
      <c r="H21" s="170" t="s">
        <v>508</v>
      </c>
      <c r="I21" s="121" t="s">
        <v>508</v>
      </c>
      <c r="J21" s="465" t="s">
        <v>508</v>
      </c>
      <c r="K21" s="148">
        <f>L20+1</f>
        <v>44915</v>
      </c>
      <c r="L21" s="148">
        <f>K21+4</f>
        <v>44919</v>
      </c>
      <c r="M21" s="148">
        <v>44917</v>
      </c>
      <c r="N21" s="148">
        <v>44918</v>
      </c>
      <c r="O21" s="130"/>
      <c r="P21" s="130"/>
      <c r="Q21" s="121">
        <f t="shared" ref="Q21:Q24" si="15">IF(IF(K21="",0,IF(L21="",0,L21-K21))="",0,L21-K21+1)</f>
        <v>5</v>
      </c>
      <c r="R21" s="384">
        <f t="shared" ref="R21:R24" ca="1" si="16">IF(M21="",0,IF(N21="",TODAY()-M21,N21-M21+1))</f>
        <v>2</v>
      </c>
      <c r="S21" s="383">
        <f t="shared" ref="S21:S24" ca="1" si="17">IF(R21=0,0,Q21-R21)</f>
        <v>3</v>
      </c>
    </row>
    <row r="22" spans="1:19">
      <c r="A22" s="248">
        <v>20</v>
      </c>
      <c r="B22" s="121" t="s">
        <v>1097</v>
      </c>
      <c r="E22" s="417" t="s">
        <v>1611</v>
      </c>
      <c r="F22" s="197" t="s">
        <v>254</v>
      </c>
      <c r="G22" s="414" t="s">
        <v>279</v>
      </c>
      <c r="H22" s="170" t="s">
        <v>508</v>
      </c>
      <c r="I22" s="121" t="s">
        <v>508</v>
      </c>
      <c r="J22" s="465" t="s">
        <v>508</v>
      </c>
      <c r="K22" s="148">
        <f>L21+1</f>
        <v>44920</v>
      </c>
      <c r="L22" s="148">
        <f>K22+1</f>
        <v>44921</v>
      </c>
      <c r="M22" s="148">
        <v>44922</v>
      </c>
      <c r="N22" s="148">
        <v>44924</v>
      </c>
      <c r="O22" s="130">
        <f>M22</f>
        <v>44922</v>
      </c>
      <c r="P22" s="130">
        <f>O22+Q22-1</f>
        <v>44923</v>
      </c>
      <c r="Q22" s="121">
        <f t="shared" ref="Q22" si="18">IF(IF(K22="",0,IF(L22="",0,L22-K22))="",0,L22-K22+1)</f>
        <v>2</v>
      </c>
      <c r="R22" s="384">
        <f t="shared" ref="R22" ca="1" si="19">IF(M22="",0,IF(N22="",TODAY()-M22,N22-M22+1))</f>
        <v>3</v>
      </c>
      <c r="S22" s="383">
        <f t="shared" ref="S22" ca="1" si="20">IF(R22=0,0,Q22-R22)</f>
        <v>-1</v>
      </c>
    </row>
    <row r="23" spans="1:19" s="202" customFormat="1" ht="28.8">
      <c r="A23" s="248">
        <v>21</v>
      </c>
      <c r="B23" s="121" t="s">
        <v>1097</v>
      </c>
      <c r="C23" s="121"/>
      <c r="D23" s="121"/>
      <c r="E23" s="129" t="s">
        <v>1612</v>
      </c>
      <c r="F23" s="197" t="s">
        <v>254</v>
      </c>
      <c r="G23" s="414" t="s">
        <v>279</v>
      </c>
      <c r="H23" s="615" t="s">
        <v>286</v>
      </c>
      <c r="I23" s="121" t="s">
        <v>508</v>
      </c>
      <c r="J23" s="608" t="s">
        <v>286</v>
      </c>
      <c r="K23" s="148">
        <f>L21+1</f>
        <v>44920</v>
      </c>
      <c r="L23" s="148">
        <f>K23+5</f>
        <v>44925</v>
      </c>
      <c r="M23" s="148">
        <v>44928</v>
      </c>
      <c r="N23" s="148">
        <v>44937</v>
      </c>
      <c r="O23" s="130">
        <f>IF(M23="",IF(N22="",P22+1,N22+1),M23)</f>
        <v>44928</v>
      </c>
      <c r="P23" s="130">
        <f>+O23+Q23-1</f>
        <v>44933</v>
      </c>
      <c r="Q23" s="121">
        <f t="shared" si="15"/>
        <v>6</v>
      </c>
      <c r="R23" s="384">
        <f t="shared" ca="1" si="16"/>
        <v>10</v>
      </c>
      <c r="S23" s="383">
        <f t="shared" ca="1" si="17"/>
        <v>-4</v>
      </c>
    </row>
    <row r="24" spans="1:19" s="202" customFormat="1" ht="28.8">
      <c r="A24" s="248">
        <v>22</v>
      </c>
      <c r="B24" s="121" t="s">
        <v>1097</v>
      </c>
      <c r="C24" s="121"/>
      <c r="D24" s="121"/>
      <c r="E24" s="129" t="s">
        <v>1613</v>
      </c>
      <c r="F24" s="197" t="s">
        <v>254</v>
      </c>
      <c r="G24" s="414" t="s">
        <v>279</v>
      </c>
      <c r="H24" s="615" t="s">
        <v>286</v>
      </c>
      <c r="I24" s="121" t="s">
        <v>508</v>
      </c>
      <c r="J24" s="608" t="s">
        <v>286</v>
      </c>
      <c r="K24" s="148">
        <f t="shared" si="12"/>
        <v>44926</v>
      </c>
      <c r="L24" s="148">
        <f>K24+2</f>
        <v>44928</v>
      </c>
      <c r="M24" s="148">
        <v>44938</v>
      </c>
      <c r="N24" s="148">
        <v>44942</v>
      </c>
      <c r="O24" s="130">
        <f t="shared" ref="O24" si="21">IF(M24="",IF(N23="",P23+1,N23+1),M24)</f>
        <v>44938</v>
      </c>
      <c r="P24" s="130">
        <f>IF(O24="","",O24+Q24-1)</f>
        <v>44940</v>
      </c>
      <c r="Q24" s="121">
        <f t="shared" si="15"/>
        <v>3</v>
      </c>
      <c r="R24" s="384">
        <f t="shared" ca="1" si="16"/>
        <v>5</v>
      </c>
      <c r="S24" s="383">
        <f t="shared" ca="1" si="17"/>
        <v>-2</v>
      </c>
    </row>
    <row r="25" spans="1:19" s="202" customFormat="1">
      <c r="A25" s="248">
        <v>23</v>
      </c>
      <c r="B25" s="121" t="s">
        <v>1097</v>
      </c>
      <c r="C25" s="121"/>
      <c r="D25" s="121"/>
      <c r="E25" s="370" t="s">
        <v>1614</v>
      </c>
      <c r="F25" s="197" t="s">
        <v>271</v>
      </c>
      <c r="G25" s="414" t="s">
        <v>279</v>
      </c>
      <c r="H25" s="616" t="s">
        <v>178</v>
      </c>
      <c r="I25" s="333" t="s">
        <v>178</v>
      </c>
      <c r="J25" s="609" t="s">
        <v>178</v>
      </c>
      <c r="K25" s="148">
        <f t="shared" ref="K25:K36" si="22">L24+1</f>
        <v>44929</v>
      </c>
      <c r="L25" s="148">
        <f>K25+8+5+2+8+4+6</f>
        <v>44962</v>
      </c>
      <c r="M25" s="148">
        <v>44943</v>
      </c>
      <c r="N25" s="148">
        <v>44977</v>
      </c>
      <c r="O25" s="130">
        <f>IF(M25="",IF(N24="",P24+1,N24+1),M25)</f>
        <v>44943</v>
      </c>
      <c r="P25" s="130">
        <f>+O25+Q25-1</f>
        <v>44976</v>
      </c>
      <c r="Q25" s="121">
        <f t="shared" ref="Q25" si="23">IF(IF(K25="",0,IF(L25="",0,L25-K25))="",0,L25-K25+1)</f>
        <v>34</v>
      </c>
      <c r="R25" s="384">
        <f t="shared" ref="R25" ca="1" si="24">IF(M25="",0,IF(N25="",TODAY()-M25,N25-M25+1))</f>
        <v>35</v>
      </c>
      <c r="S25" s="383">
        <f t="shared" ref="S25" ca="1" si="25">IF(R25=0,0,Q25-R25)</f>
        <v>-1</v>
      </c>
    </row>
    <row r="26" spans="1:19" s="202" customFormat="1">
      <c r="A26" s="248">
        <v>24</v>
      </c>
      <c r="B26" s="121" t="s">
        <v>1097</v>
      </c>
      <c r="C26" s="121"/>
      <c r="D26" s="121"/>
      <c r="E26" s="417" t="s">
        <v>1615</v>
      </c>
      <c r="F26" s="197"/>
      <c r="G26" s="414" t="s">
        <v>279</v>
      </c>
      <c r="H26" s="170" t="s">
        <v>508</v>
      </c>
      <c r="I26" s="121" t="s">
        <v>508</v>
      </c>
      <c r="J26" s="465" t="s">
        <v>508</v>
      </c>
      <c r="K26" s="148">
        <f t="shared" si="22"/>
        <v>44963</v>
      </c>
      <c r="L26" s="148">
        <f>K26+8</f>
        <v>44971</v>
      </c>
      <c r="M26" s="148">
        <v>44978</v>
      </c>
      <c r="N26" s="148">
        <v>44986</v>
      </c>
      <c r="O26" s="130">
        <f t="shared" ref="O26" si="26">IF(M26="",IF(N25="",P25+1,N25+1),M26)</f>
        <v>44978</v>
      </c>
      <c r="P26" s="130">
        <f t="shared" ref="P26" si="27">+O26+Q26-1</f>
        <v>44986</v>
      </c>
      <c r="Q26" s="121">
        <f t="shared" ref="Q26" si="28">IF(IF(K26="",0,IF(L26="",0,L26-K26))="",0,L26-K26+1)</f>
        <v>9</v>
      </c>
      <c r="R26" s="384">
        <f t="shared" ref="R26" ca="1" si="29">IF(M26="",0,IF(N26="",TODAY()-M26,N26-M26+1))</f>
        <v>9</v>
      </c>
      <c r="S26" s="383">
        <f t="shared" ref="S26" ca="1" si="30">IF(R26=0,0,Q26-R26)</f>
        <v>0</v>
      </c>
    </row>
    <row r="27" spans="1:19" s="421" customFormat="1" ht="28.8">
      <c r="A27" s="248">
        <v>25</v>
      </c>
      <c r="B27" s="121" t="s">
        <v>1097</v>
      </c>
      <c r="C27" s="121"/>
      <c r="D27" s="121"/>
      <c r="E27" s="418" t="s">
        <v>1616</v>
      </c>
      <c r="F27" s="419"/>
      <c r="G27" s="414" t="s">
        <v>279</v>
      </c>
      <c r="H27" s="170" t="s">
        <v>508</v>
      </c>
      <c r="I27" s="121" t="s">
        <v>508</v>
      </c>
      <c r="J27" s="465" t="s">
        <v>508</v>
      </c>
      <c r="K27" s="215">
        <f t="shared" si="22"/>
        <v>44972</v>
      </c>
      <c r="L27" s="215">
        <f>K27+2+5</f>
        <v>44979</v>
      </c>
      <c r="M27" s="215">
        <v>44987</v>
      </c>
      <c r="N27" s="420">
        <v>44998</v>
      </c>
      <c r="O27" s="130">
        <f>IF(M27="",IF(#REF!="",#REF!+1,#REF!+1),M27)</f>
        <v>44987</v>
      </c>
      <c r="P27" s="130">
        <f t="shared" ref="P27" si="31">+O27+Q27-1</f>
        <v>44994</v>
      </c>
      <c r="Q27" s="121">
        <f t="shared" ref="Q27" si="32">IF(IF(K27="",0,IF(L27="",0,L27-K27))="",0,L27-K27+1)</f>
        <v>8</v>
      </c>
      <c r="R27" s="384">
        <f t="shared" ref="R27" ca="1" si="33">IF(M27="",0,IF(N27="",TODAY()-M27,N27-M27+1))</f>
        <v>12</v>
      </c>
      <c r="S27" s="383">
        <f t="shared" ref="S27" ca="1" si="34">IF(R27=0,0,Q27-R27)</f>
        <v>-4</v>
      </c>
    </row>
    <row r="28" spans="1:19" s="202" customFormat="1">
      <c r="A28" s="248">
        <v>26</v>
      </c>
      <c r="B28" s="121" t="s">
        <v>1097</v>
      </c>
      <c r="C28" s="121"/>
      <c r="D28" s="121"/>
      <c r="E28" s="417" t="s">
        <v>1617</v>
      </c>
      <c r="F28" s="197"/>
      <c r="G28" s="414" t="s">
        <v>279</v>
      </c>
      <c r="H28" s="170" t="s">
        <v>508</v>
      </c>
      <c r="I28" s="121" t="s">
        <v>508</v>
      </c>
      <c r="J28" s="465" t="s">
        <v>508</v>
      </c>
      <c r="K28" s="148">
        <f t="shared" si="22"/>
        <v>44980</v>
      </c>
      <c r="L28" s="148">
        <f>K28+2</f>
        <v>44982</v>
      </c>
      <c r="M28" s="148">
        <f>N27+1</f>
        <v>44999</v>
      </c>
      <c r="N28" s="148">
        <f>M28+2</f>
        <v>45001</v>
      </c>
      <c r="O28" s="130">
        <f>IF(M28="",IF(#REF!="",#REF!+1,#REF!+1),M28)</f>
        <v>44999</v>
      </c>
      <c r="P28" s="130">
        <f t="shared" ref="P28:P30" si="35">+O28+Q28-1</f>
        <v>45001</v>
      </c>
      <c r="Q28" s="121">
        <f t="shared" ref="Q28:Q30" si="36">IF(IF(K28="",0,IF(L28="",0,L28-K28))="",0,L28-K28+1)</f>
        <v>3</v>
      </c>
      <c r="R28" s="384">
        <f t="shared" ref="R28:R30" ca="1" si="37">IF(M28="",0,IF(N28="",TODAY()-M28,N28-M28+1))</f>
        <v>3</v>
      </c>
      <c r="S28" s="383">
        <f t="shared" ref="S28:S30" ca="1" si="38">IF(R28=0,0,Q28-R28)</f>
        <v>0</v>
      </c>
    </row>
    <row r="29" spans="1:19" s="202" customFormat="1">
      <c r="A29" s="248">
        <v>27</v>
      </c>
      <c r="B29" s="121" t="s">
        <v>1097</v>
      </c>
      <c r="C29" s="121"/>
      <c r="D29" s="121"/>
      <c r="E29" s="417" t="s">
        <v>1618</v>
      </c>
      <c r="F29" s="197"/>
      <c r="G29" s="414" t="s">
        <v>279</v>
      </c>
      <c r="H29" s="170" t="s">
        <v>508</v>
      </c>
      <c r="I29" s="121" t="s">
        <v>508</v>
      </c>
      <c r="J29" s="465" t="s">
        <v>508</v>
      </c>
      <c r="K29" s="148">
        <f t="shared" si="22"/>
        <v>44983</v>
      </c>
      <c r="L29" s="148">
        <f>K29+3</f>
        <v>44986</v>
      </c>
      <c r="M29" s="148">
        <v>45002</v>
      </c>
      <c r="N29" s="148">
        <v>45005</v>
      </c>
      <c r="O29" s="130">
        <f t="shared" ref="O29:O30" si="39">IF(M29="",IF(N28="",P28+1,N28+1),M29)</f>
        <v>45002</v>
      </c>
      <c r="P29" s="130">
        <f t="shared" si="35"/>
        <v>45005</v>
      </c>
      <c r="Q29" s="121">
        <f t="shared" si="36"/>
        <v>4</v>
      </c>
      <c r="R29" s="384">
        <f t="shared" ca="1" si="37"/>
        <v>4</v>
      </c>
      <c r="S29" s="383">
        <f t="shared" ca="1" si="38"/>
        <v>0</v>
      </c>
    </row>
    <row r="30" spans="1:19" s="202" customFormat="1">
      <c r="A30" s="248">
        <v>28</v>
      </c>
      <c r="B30" s="121" t="s">
        <v>1097</v>
      </c>
      <c r="C30" s="121"/>
      <c r="D30" s="121"/>
      <c r="E30" s="417" t="s">
        <v>1619</v>
      </c>
      <c r="F30" s="197"/>
      <c r="G30" s="414" t="s">
        <v>279</v>
      </c>
      <c r="H30" s="170" t="s">
        <v>508</v>
      </c>
      <c r="I30" s="121" t="s">
        <v>508</v>
      </c>
      <c r="J30" s="465" t="s">
        <v>508</v>
      </c>
      <c r="K30" s="148">
        <f t="shared" si="22"/>
        <v>44987</v>
      </c>
      <c r="L30" s="148">
        <f>K30+2+5+1</f>
        <v>44995</v>
      </c>
      <c r="M30" s="148">
        <v>45007</v>
      </c>
      <c r="N30" s="148">
        <v>45012</v>
      </c>
      <c r="O30" s="130">
        <f t="shared" si="39"/>
        <v>45007</v>
      </c>
      <c r="P30" s="130">
        <f t="shared" si="35"/>
        <v>45015</v>
      </c>
      <c r="Q30" s="121">
        <f t="shared" si="36"/>
        <v>9</v>
      </c>
      <c r="R30" s="384">
        <f t="shared" ca="1" si="37"/>
        <v>6</v>
      </c>
      <c r="S30" s="383">
        <f t="shared" ca="1" si="38"/>
        <v>3</v>
      </c>
    </row>
    <row r="31" spans="1:19" s="202" customFormat="1" ht="28.8">
      <c r="A31" s="248">
        <v>29</v>
      </c>
      <c r="B31" s="121" t="s">
        <v>1097</v>
      </c>
      <c r="C31" s="121"/>
      <c r="D31" s="121"/>
      <c r="E31" s="417" t="s">
        <v>1620</v>
      </c>
      <c r="F31" s="197" t="s">
        <v>157</v>
      </c>
      <c r="G31" s="414" t="s">
        <v>279</v>
      </c>
      <c r="H31" s="170" t="s">
        <v>508</v>
      </c>
      <c r="I31" s="121" t="s">
        <v>508</v>
      </c>
      <c r="J31" s="465" t="s">
        <v>508</v>
      </c>
      <c r="K31" s="148">
        <f t="shared" si="22"/>
        <v>44996</v>
      </c>
      <c r="L31" s="148">
        <f>K31+11</f>
        <v>45007</v>
      </c>
      <c r="M31" s="148">
        <v>45022</v>
      </c>
      <c r="N31" s="148">
        <v>45034</v>
      </c>
      <c r="O31" s="130">
        <f t="shared" ref="O31" si="40">IF(M31="",IF(N30="",P30+1,N30+1),M31)</f>
        <v>45022</v>
      </c>
      <c r="P31" s="130">
        <f t="shared" ref="P31" si="41">+O31+Q31-1</f>
        <v>45033</v>
      </c>
      <c r="Q31" s="121">
        <f t="shared" ref="Q31" si="42">IF(IF(K31="",0,IF(L31="",0,L31-K31))="",0,L31-K31+1)</f>
        <v>12</v>
      </c>
      <c r="R31" s="384">
        <f t="shared" ref="R31" ca="1" si="43">IF(M31="",0,IF(N31="",TODAY()-M31,N31-M31+1))</f>
        <v>13</v>
      </c>
      <c r="S31" s="383">
        <f t="shared" ref="S31" ca="1" si="44">IF(R31=0,0,Q31-R31)</f>
        <v>-1</v>
      </c>
    </row>
    <row r="32" spans="1:19" s="202" customFormat="1" ht="28.8">
      <c r="A32" s="248">
        <v>30</v>
      </c>
      <c r="B32" s="121" t="s">
        <v>1097</v>
      </c>
      <c r="C32" s="121"/>
      <c r="D32" s="121"/>
      <c r="E32" s="417" t="s">
        <v>1621</v>
      </c>
      <c r="F32" s="197"/>
      <c r="G32" s="414" t="s">
        <v>279</v>
      </c>
      <c r="H32" s="170" t="s">
        <v>508</v>
      </c>
      <c r="I32" s="121" t="s">
        <v>508</v>
      </c>
      <c r="J32" s="465" t="s">
        <v>508</v>
      </c>
      <c r="K32" s="148">
        <f t="shared" si="22"/>
        <v>45008</v>
      </c>
      <c r="L32" s="148">
        <f>K32+2+6</f>
        <v>45016</v>
      </c>
      <c r="M32" s="148">
        <v>45034</v>
      </c>
      <c r="N32" s="148">
        <v>45042</v>
      </c>
      <c r="O32" s="130">
        <f>IF(M32="",IF(N31="",P31+1,N31+1),M32)</f>
        <v>45034</v>
      </c>
      <c r="P32" s="130">
        <f>+O32+Q32-1</f>
        <v>45042</v>
      </c>
      <c r="Q32" s="121">
        <f>IF(IF(K32="",0,IF(L32="",0,L32-K32))="",0,L32-K32+1)</f>
        <v>9</v>
      </c>
      <c r="R32" s="384">
        <f ca="1">IF(M32="",0,IF(N32="",TODAY()-M32,N32-M32+1))</f>
        <v>9</v>
      </c>
      <c r="S32" s="383">
        <f ca="1">IF(R32=0,0,Q32-R32)</f>
        <v>0</v>
      </c>
    </row>
    <row r="33" spans="1:19" s="202" customFormat="1">
      <c r="A33" s="248">
        <v>31</v>
      </c>
      <c r="B33" s="121" t="s">
        <v>1097</v>
      </c>
      <c r="C33" s="121"/>
      <c r="D33" s="121"/>
      <c r="E33" s="417" t="s">
        <v>1622</v>
      </c>
      <c r="F33" s="197"/>
      <c r="G33" s="414" t="s">
        <v>279</v>
      </c>
      <c r="H33" s="170" t="s">
        <v>508</v>
      </c>
      <c r="I33" s="121" t="s">
        <v>508</v>
      </c>
      <c r="J33" s="465" t="s">
        <v>508</v>
      </c>
      <c r="K33" s="148">
        <f t="shared" si="22"/>
        <v>45017</v>
      </c>
      <c r="L33" s="148">
        <f>K33+2</f>
        <v>45019</v>
      </c>
      <c r="M33" s="148">
        <v>45049</v>
      </c>
      <c r="N33" s="148">
        <v>45055</v>
      </c>
      <c r="O33" s="130">
        <f t="shared" ref="O33:O34" si="45">IF(M33="",IF(N32="",P32+1,N32+1),M33)</f>
        <v>45049</v>
      </c>
      <c r="P33" s="130">
        <f t="shared" ref="P33:P34" si="46">+O33+Q33-1</f>
        <v>45051</v>
      </c>
      <c r="Q33" s="121">
        <f t="shared" ref="Q33" si="47">IF(IF(K33="",0,IF(L33="",0,L33-K33))="",0,L33-K33+1)</f>
        <v>3</v>
      </c>
      <c r="R33" s="384">
        <f t="shared" ref="R33" ca="1" si="48">IF(M33="",0,IF(N33="",TODAY()-M33,N33-M33+1))</f>
        <v>7</v>
      </c>
      <c r="S33" s="383">
        <f t="shared" ref="S33" ca="1" si="49">IF(R33=0,0,Q33-R33)</f>
        <v>-4</v>
      </c>
    </row>
    <row r="34" spans="1:19" s="202" customFormat="1">
      <c r="A34" s="248">
        <v>32</v>
      </c>
      <c r="B34" s="121" t="s">
        <v>1097</v>
      </c>
      <c r="C34" s="121"/>
      <c r="D34" s="121"/>
      <c r="E34" s="417" t="s">
        <v>1623</v>
      </c>
      <c r="F34" s="197"/>
      <c r="G34" s="414" t="s">
        <v>279</v>
      </c>
      <c r="H34" s="170" t="s">
        <v>508</v>
      </c>
      <c r="I34" s="121" t="s">
        <v>508</v>
      </c>
      <c r="J34" s="465" t="s">
        <v>508</v>
      </c>
      <c r="K34" s="148">
        <f t="shared" si="22"/>
        <v>45020</v>
      </c>
      <c r="L34" s="148">
        <f>K34+1</f>
        <v>45021</v>
      </c>
      <c r="M34" s="148">
        <v>45054</v>
      </c>
      <c r="N34" s="148">
        <v>45055</v>
      </c>
      <c r="O34" s="130">
        <f t="shared" si="45"/>
        <v>45054</v>
      </c>
      <c r="P34" s="130">
        <f t="shared" si="46"/>
        <v>45055</v>
      </c>
      <c r="Q34" s="121">
        <f t="shared" ref="Q34:Q35" si="50">IF(IF(K34="",0,IF(L34="",0,L34-K34))="",0,L34-K34+1)</f>
        <v>2</v>
      </c>
      <c r="R34" s="384">
        <f t="shared" ref="R34:R35" ca="1" si="51">IF(M34="",0,IF(N34="",TODAY()-M34,N34-M34+1))</f>
        <v>2</v>
      </c>
      <c r="S34" s="383">
        <f t="shared" ref="S34:S35" ca="1" si="52">IF(R34=0,0,Q34-R34)</f>
        <v>0</v>
      </c>
    </row>
    <row r="35" spans="1:19" s="202" customFormat="1" ht="57.6">
      <c r="A35" s="248">
        <v>33</v>
      </c>
      <c r="B35" s="121" t="s">
        <v>1097</v>
      </c>
      <c r="C35" s="121"/>
      <c r="D35" s="121"/>
      <c r="E35" s="417" t="s">
        <v>1624</v>
      </c>
      <c r="F35" s="197" t="s">
        <v>287</v>
      </c>
      <c r="G35" s="414" t="s">
        <v>279</v>
      </c>
      <c r="H35" s="170" t="s">
        <v>508</v>
      </c>
      <c r="I35" s="121" t="s">
        <v>508</v>
      </c>
      <c r="J35" s="465" t="s">
        <v>508</v>
      </c>
      <c r="K35" s="148">
        <f t="shared" si="22"/>
        <v>45022</v>
      </c>
      <c r="L35" s="148">
        <f>K35+1+9</f>
        <v>45032</v>
      </c>
      <c r="M35" s="148">
        <v>45054</v>
      </c>
      <c r="N35" s="148">
        <v>45071</v>
      </c>
      <c r="O35" s="130">
        <f t="shared" ref="O35" si="53">IF(M35="",IF(N34="",P34+1,N34+1),M35)</f>
        <v>45054</v>
      </c>
      <c r="P35" s="130">
        <f t="shared" ref="P35" si="54">+O35+Q35-1</f>
        <v>45064</v>
      </c>
      <c r="Q35" s="121">
        <f t="shared" si="50"/>
        <v>11</v>
      </c>
      <c r="R35" s="384">
        <f t="shared" ca="1" si="51"/>
        <v>18</v>
      </c>
      <c r="S35" s="383">
        <f t="shared" ca="1" si="52"/>
        <v>-7</v>
      </c>
    </row>
    <row r="36" spans="1:19" s="421" customFormat="1" ht="28.8">
      <c r="A36" s="248">
        <v>34</v>
      </c>
      <c r="B36" s="159" t="s">
        <v>231</v>
      </c>
      <c r="C36" s="159"/>
      <c r="D36" s="159"/>
      <c r="E36" s="418" t="s">
        <v>1625</v>
      </c>
      <c r="F36" s="419" t="s">
        <v>274</v>
      </c>
      <c r="G36" s="414" t="s">
        <v>279</v>
      </c>
      <c r="H36" s="170" t="s">
        <v>508</v>
      </c>
      <c r="I36" s="121" t="s">
        <v>508</v>
      </c>
      <c r="J36" s="465" t="s">
        <v>508</v>
      </c>
      <c r="K36" s="215">
        <f t="shared" si="22"/>
        <v>45033</v>
      </c>
      <c r="L36" s="215">
        <f>K36+4</f>
        <v>45037</v>
      </c>
      <c r="M36" s="215">
        <v>45071</v>
      </c>
      <c r="N36" s="215">
        <v>45073</v>
      </c>
      <c r="O36" s="130">
        <f t="shared" ref="O36" si="55">IF(M36="",IF(N35="",P35+1,N35+1),M36)</f>
        <v>45071</v>
      </c>
      <c r="P36" s="130">
        <f t="shared" ref="P36" si="56">+O36+Q36-1</f>
        <v>45075</v>
      </c>
      <c r="Q36" s="121">
        <f t="shared" ref="Q36" si="57">IF(IF(K36="",0,IF(L36="",0,L36-K36))="",0,L36-K36+1)</f>
        <v>5</v>
      </c>
      <c r="R36" s="384">
        <f t="shared" ref="R36" ca="1" si="58">IF(M36="",0,IF(N36="",TODAY()-M36,N36-M36+1))</f>
        <v>3</v>
      </c>
      <c r="S36" s="383">
        <f ca="1">IF(R36=0,0,Q36-R36)</f>
        <v>2</v>
      </c>
    </row>
    <row r="37" spans="1:19" s="421" customFormat="1" ht="28.8">
      <c r="A37" s="248">
        <v>35</v>
      </c>
      <c r="B37" s="159" t="s">
        <v>231</v>
      </c>
      <c r="C37" s="159"/>
      <c r="D37" s="159"/>
      <c r="E37" s="418" t="s">
        <v>1626</v>
      </c>
      <c r="F37" s="419" t="s">
        <v>274</v>
      </c>
      <c r="G37" s="414" t="s">
        <v>279</v>
      </c>
      <c r="H37" s="170" t="s">
        <v>508</v>
      </c>
      <c r="I37" s="121" t="s">
        <v>508</v>
      </c>
      <c r="J37" s="465" t="s">
        <v>508</v>
      </c>
      <c r="K37" s="215">
        <v>45078</v>
      </c>
      <c r="L37" s="215">
        <v>45080</v>
      </c>
      <c r="M37" s="215">
        <v>45078</v>
      </c>
      <c r="N37" s="215">
        <v>45082</v>
      </c>
      <c r="O37" s="130">
        <f t="shared" ref="O37:O43" si="59">IF(M37="",IF(N36="",P36+1,N36+1),M37)</f>
        <v>45078</v>
      </c>
      <c r="P37" s="130">
        <f t="shared" ref="P37:P43" si="60">+O37+Q37-1</f>
        <v>45080</v>
      </c>
      <c r="Q37" s="121">
        <f t="shared" ref="Q37" si="61">IF(IF(K37="",0,IF(L37="",0,L37-K37))="",0,L37-K37+1)</f>
        <v>3</v>
      </c>
      <c r="R37" s="384">
        <f t="shared" ref="R37" ca="1" si="62">IF(M37="",0,IF(N37="",TODAY()-M37,N37-M37+1))</f>
        <v>5</v>
      </c>
      <c r="S37" s="383">
        <f t="shared" ref="S37" ca="1" si="63">IF(R37=0,0,Q37-R37)</f>
        <v>-2</v>
      </c>
    </row>
    <row r="38" spans="1:19" s="425" customFormat="1">
      <c r="A38" s="248">
        <v>36</v>
      </c>
      <c r="B38" s="159" t="s">
        <v>231</v>
      </c>
      <c r="C38" s="159"/>
      <c r="D38" s="159"/>
      <c r="E38" s="422" t="s">
        <v>1627</v>
      </c>
      <c r="F38" s="197" t="s">
        <v>287</v>
      </c>
      <c r="G38" s="414" t="s">
        <v>279</v>
      </c>
      <c r="H38" s="617"/>
      <c r="I38" s="423"/>
      <c r="J38" s="610"/>
      <c r="K38" s="424">
        <f>L37+1</f>
        <v>45081</v>
      </c>
      <c r="L38" s="424">
        <f>K38+1</f>
        <v>45082</v>
      </c>
      <c r="M38" s="424"/>
      <c r="N38" s="424"/>
      <c r="O38" s="130">
        <f t="shared" si="59"/>
        <v>45083</v>
      </c>
      <c r="P38" s="130">
        <f t="shared" si="60"/>
        <v>45084</v>
      </c>
      <c r="Q38" s="121">
        <f t="shared" ref="Q38" si="64">IF(IF(K38="",0,IF(L38="",0,L38-K38))="",0,L38-K38+1)</f>
        <v>2</v>
      </c>
      <c r="R38" s="384">
        <f t="shared" ref="R38" ca="1" si="65">IF(M38="",0,IF(N38="",TODAY()-M38,N38-M38+1))</f>
        <v>0</v>
      </c>
      <c r="S38" s="383">
        <f t="shared" ref="S38" ca="1" si="66">IF(R38=0,0,Q38-R38)</f>
        <v>0</v>
      </c>
    </row>
    <row r="39" spans="1:19" s="421" customFormat="1" ht="28.8">
      <c r="A39" s="248">
        <v>37</v>
      </c>
      <c r="B39" s="121" t="s">
        <v>1097</v>
      </c>
      <c r="C39" s="121"/>
      <c r="D39" s="121"/>
      <c r="E39" s="426" t="s">
        <v>1628</v>
      </c>
      <c r="F39" s="419"/>
      <c r="G39" s="414" t="s">
        <v>279</v>
      </c>
      <c r="H39" s="170" t="s">
        <v>508</v>
      </c>
      <c r="I39" s="121" t="s">
        <v>508</v>
      </c>
      <c r="J39" s="465" t="s">
        <v>508</v>
      </c>
      <c r="K39" s="215"/>
      <c r="L39" s="215"/>
      <c r="M39" s="215"/>
      <c r="N39" s="215"/>
      <c r="O39" s="130"/>
      <c r="P39" s="130"/>
      <c r="Q39" s="121"/>
      <c r="R39" s="384"/>
      <c r="S39" s="383"/>
    </row>
    <row r="40" spans="1:19">
      <c r="A40" s="248">
        <v>38</v>
      </c>
      <c r="B40" s="121" t="s">
        <v>264</v>
      </c>
      <c r="E40" s="340" t="s">
        <v>1629</v>
      </c>
      <c r="F40" s="220" t="s">
        <v>271</v>
      </c>
      <c r="G40" s="393" t="s">
        <v>279</v>
      </c>
      <c r="H40" s="488"/>
      <c r="I40" s="123"/>
      <c r="J40" s="463"/>
      <c r="K40" s="158">
        <v>45100</v>
      </c>
      <c r="L40" s="158">
        <v>45135</v>
      </c>
      <c r="M40" s="158">
        <v>45107</v>
      </c>
      <c r="N40" s="428">
        <v>45147</v>
      </c>
      <c r="O40" s="130">
        <f t="shared" si="59"/>
        <v>45107</v>
      </c>
      <c r="P40" s="130">
        <f t="shared" si="60"/>
        <v>45142</v>
      </c>
      <c r="Q40" s="121">
        <f t="shared" ref="Q40" si="67">IF(IF(K40="",0,IF(L40="",0,L40-K40))="",0,L40-K40+1)</f>
        <v>36</v>
      </c>
      <c r="R40" s="383">
        <f t="shared" ref="R40" ca="1" si="68">IF(M40="",0,IF(N40="",TODAY()-M40,N40-M40+1))</f>
        <v>41</v>
      </c>
      <c r="S40" s="383">
        <f t="shared" ref="S40" ca="1" si="69">IF(R40=0,0,Q40-R40)</f>
        <v>-5</v>
      </c>
    </row>
    <row r="41" spans="1:19" ht="28.8">
      <c r="A41" s="248">
        <v>39</v>
      </c>
      <c r="B41" s="218" t="s">
        <v>1097</v>
      </c>
      <c r="C41" s="218"/>
      <c r="D41" s="218"/>
      <c r="E41" s="177" t="s">
        <v>1630</v>
      </c>
      <c r="F41" s="218" t="s">
        <v>282</v>
      </c>
      <c r="G41" s="414" t="s">
        <v>279</v>
      </c>
      <c r="H41" s="488"/>
      <c r="I41" s="123"/>
      <c r="J41" s="463"/>
      <c r="K41" s="158">
        <v>45136</v>
      </c>
      <c r="L41" s="158">
        <v>45138</v>
      </c>
      <c r="M41" s="158">
        <v>45147</v>
      </c>
      <c r="N41" s="158">
        <v>45149</v>
      </c>
      <c r="O41" s="130">
        <f t="shared" si="59"/>
        <v>45147</v>
      </c>
      <c r="P41" s="130">
        <f t="shared" si="60"/>
        <v>45149</v>
      </c>
      <c r="Q41" s="121">
        <f t="shared" ref="Q41" si="70">IF(IF(K41="",0,IF(L41="",0,L41-K41))="",0,L41-K41+1)</f>
        <v>3</v>
      </c>
      <c r="R41" s="383">
        <f t="shared" ref="R41" ca="1" si="71">IF(M41="",0,IF(N41="",TODAY()-M41,N41-M41+1))</f>
        <v>3</v>
      </c>
      <c r="S41" s="383">
        <f t="shared" ref="S41" ca="1" si="72">IF(R41=0,0,Q41-R41)</f>
        <v>0</v>
      </c>
    </row>
    <row r="42" spans="1:19">
      <c r="A42" s="248">
        <v>40</v>
      </c>
      <c r="B42" s="218" t="s">
        <v>1097</v>
      </c>
      <c r="C42" s="218"/>
      <c r="D42" s="218"/>
      <c r="E42" s="177" t="s">
        <v>1631</v>
      </c>
      <c r="F42" s="218" t="s">
        <v>274</v>
      </c>
      <c r="G42" s="414" t="s">
        <v>279</v>
      </c>
      <c r="H42" s="488"/>
      <c r="I42" s="123"/>
      <c r="J42" s="463"/>
      <c r="K42" s="158">
        <v>45155</v>
      </c>
      <c r="L42" s="158">
        <v>45157</v>
      </c>
      <c r="M42" s="158">
        <v>45155</v>
      </c>
      <c r="N42" s="158">
        <v>45156</v>
      </c>
      <c r="O42" s="130">
        <f t="shared" si="59"/>
        <v>45155</v>
      </c>
      <c r="P42" s="130">
        <f t="shared" si="60"/>
        <v>45157</v>
      </c>
      <c r="Q42" s="121">
        <f t="shared" ref="Q42:Q43" si="73">IF(IF(K42="",0,IF(L42="",0,L42-K42))="",0,L42-K42+1)</f>
        <v>3</v>
      </c>
      <c r="R42" s="383">
        <f t="shared" ref="R42:R43" ca="1" si="74">IF(M42="",0,IF(N42="",TODAY()-M42,N42-M42+1))</f>
        <v>2</v>
      </c>
      <c r="S42" s="383">
        <f t="shared" ref="S42:S43" ca="1" si="75">IF(R42=0,0,Q42-R42)</f>
        <v>1</v>
      </c>
    </row>
    <row r="43" spans="1:19">
      <c r="A43" s="248">
        <v>41</v>
      </c>
      <c r="B43" s="218" t="s">
        <v>1097</v>
      </c>
      <c r="C43" s="218"/>
      <c r="D43" s="218"/>
      <c r="E43" s="177" t="s">
        <v>1632</v>
      </c>
      <c r="F43" s="218" t="s">
        <v>274</v>
      </c>
      <c r="G43" s="414" t="s">
        <v>279</v>
      </c>
      <c r="H43" s="488"/>
      <c r="I43" s="123"/>
      <c r="J43" s="463"/>
      <c r="K43" s="158">
        <v>45157</v>
      </c>
      <c r="L43" s="158">
        <v>45159</v>
      </c>
      <c r="M43" s="158">
        <v>45157</v>
      </c>
      <c r="N43" s="158">
        <v>45159</v>
      </c>
      <c r="O43" s="130">
        <f t="shared" si="59"/>
        <v>45157</v>
      </c>
      <c r="P43" s="130">
        <f t="shared" si="60"/>
        <v>45159</v>
      </c>
      <c r="Q43" s="121">
        <f t="shared" si="73"/>
        <v>3</v>
      </c>
      <c r="R43" s="383">
        <f t="shared" ca="1" si="74"/>
        <v>3</v>
      </c>
      <c r="S43" s="383">
        <f t="shared" ca="1" si="75"/>
        <v>0</v>
      </c>
    </row>
    <row r="44" spans="1:19">
      <c r="A44" s="248">
        <v>42</v>
      </c>
      <c r="B44" s="218" t="s">
        <v>264</v>
      </c>
      <c r="C44" s="218"/>
      <c r="D44" s="218"/>
      <c r="E44" s="340" t="s">
        <v>1633</v>
      </c>
      <c r="F44" s="218" t="s">
        <v>274</v>
      </c>
      <c r="G44" s="414" t="s">
        <v>279</v>
      </c>
      <c r="H44" s="488"/>
      <c r="I44" s="123"/>
      <c r="J44" s="463"/>
      <c r="K44" s="158">
        <v>45161</v>
      </c>
      <c r="L44" s="158">
        <v>45166</v>
      </c>
      <c r="M44" s="158">
        <v>45160</v>
      </c>
      <c r="N44" s="158">
        <v>45168</v>
      </c>
      <c r="O44" s="130">
        <f t="shared" ref="O44:O45" si="76">IF(M44="",IF(N43="",P43+1,N43+1),M44)</f>
        <v>45160</v>
      </c>
      <c r="P44" s="130">
        <f t="shared" ref="P44:P45" si="77">+O44+Q44-1</f>
        <v>45165</v>
      </c>
      <c r="Q44" s="121">
        <f t="shared" ref="Q44:Q45" si="78">IF(IF(K44="",0,IF(L44="",0,L44-K44))="",0,L44-K44+1)</f>
        <v>6</v>
      </c>
      <c r="R44" s="383">
        <f t="shared" ref="R44:R45" ca="1" si="79">IF(M44="",0,IF(N44="",TODAY()-M44,N44-M44+1))</f>
        <v>9</v>
      </c>
      <c r="S44" s="383">
        <f t="shared" ref="S44:S45" ca="1" si="80">IF(R44=0,0,Q44-R44)</f>
        <v>-3</v>
      </c>
    </row>
    <row r="45" spans="1:19">
      <c r="A45" s="248">
        <v>43</v>
      </c>
      <c r="B45" s="218" t="s">
        <v>264</v>
      </c>
      <c r="C45" s="218"/>
      <c r="D45" s="218"/>
      <c r="E45" s="339" t="s">
        <v>1634</v>
      </c>
      <c r="F45" s="218" t="s">
        <v>1635</v>
      </c>
      <c r="G45" s="338" t="s">
        <v>270</v>
      </c>
      <c r="H45" s="488"/>
      <c r="I45" s="123"/>
      <c r="J45" s="463"/>
      <c r="K45" s="148">
        <f>L44+1</f>
        <v>45167</v>
      </c>
      <c r="L45" s="148">
        <f>K45+8</f>
        <v>45175</v>
      </c>
      <c r="M45" s="148">
        <v>45170</v>
      </c>
      <c r="N45" s="148">
        <v>45175</v>
      </c>
      <c r="O45" s="130">
        <f t="shared" si="76"/>
        <v>45170</v>
      </c>
      <c r="P45" s="130">
        <f t="shared" si="77"/>
        <v>45178</v>
      </c>
      <c r="Q45" s="121">
        <f t="shared" si="78"/>
        <v>9</v>
      </c>
      <c r="R45" s="383">
        <f t="shared" ca="1" si="79"/>
        <v>6</v>
      </c>
      <c r="S45" s="383">
        <f t="shared" ca="1" si="80"/>
        <v>3</v>
      </c>
    </row>
    <row r="46" spans="1:19">
      <c r="A46" s="248">
        <v>44</v>
      </c>
      <c r="B46" s="218" t="s">
        <v>264</v>
      </c>
      <c r="C46" s="218"/>
      <c r="D46" s="218"/>
      <c r="E46" s="339" t="s">
        <v>1636</v>
      </c>
      <c r="F46" s="218"/>
      <c r="G46" s="338" t="s">
        <v>279</v>
      </c>
      <c r="H46" s="488"/>
      <c r="I46" s="123"/>
      <c r="J46" s="463"/>
      <c r="K46" s="148">
        <f>L45+1</f>
        <v>45176</v>
      </c>
      <c r="L46" s="148">
        <f>K46+2</f>
        <v>45178</v>
      </c>
      <c r="M46" s="148">
        <v>45175</v>
      </c>
      <c r="N46" s="148">
        <f>M46+2</f>
        <v>45177</v>
      </c>
      <c r="O46" s="130">
        <f t="shared" ref="O46:O48" si="81">IF(M46="",IF(N45="",P45+1,N45+1),M46)</f>
        <v>45175</v>
      </c>
      <c r="P46" s="130">
        <f t="shared" ref="P46:P48" si="82">+O46+Q46-1</f>
        <v>45177</v>
      </c>
      <c r="Q46" s="121">
        <f t="shared" ref="Q46:Q48" si="83">IF(IF(K46="",0,IF(L46="",0,L46-K46))="",0,L46-K46+1)</f>
        <v>3</v>
      </c>
      <c r="R46" s="383">
        <f t="shared" ref="R46:R48" ca="1" si="84">IF(M46="",0,IF(N46="",TODAY()-M46,N46-M46+1))</f>
        <v>3</v>
      </c>
      <c r="S46" s="383">
        <f t="shared" ref="S46:S48" ca="1" si="85">IF(R46=0,0,Q46-R46)</f>
        <v>0</v>
      </c>
    </row>
    <row r="47" spans="1:19">
      <c r="A47" s="248">
        <v>45</v>
      </c>
      <c r="B47" s="218" t="s">
        <v>264</v>
      </c>
      <c r="C47" s="218"/>
      <c r="D47" s="218"/>
      <c r="E47" s="328" t="s">
        <v>1637</v>
      </c>
      <c r="F47" s="218"/>
      <c r="G47" s="338" t="s">
        <v>279</v>
      </c>
      <c r="H47" s="488"/>
      <c r="I47" s="123"/>
      <c r="J47" s="463"/>
      <c r="K47" s="148">
        <v>45182</v>
      </c>
      <c r="L47" s="148">
        <v>45188</v>
      </c>
      <c r="M47" s="148">
        <v>45182</v>
      </c>
      <c r="N47" s="148">
        <v>45188</v>
      </c>
      <c r="O47" s="130">
        <f t="shared" si="81"/>
        <v>45182</v>
      </c>
      <c r="P47" s="130">
        <f t="shared" si="82"/>
        <v>45188</v>
      </c>
      <c r="Q47" s="121">
        <f t="shared" si="83"/>
        <v>7</v>
      </c>
      <c r="R47" s="383">
        <f t="shared" ca="1" si="84"/>
        <v>7</v>
      </c>
      <c r="S47" s="383">
        <f t="shared" ca="1" si="85"/>
        <v>0</v>
      </c>
    </row>
    <row r="48" spans="1:19">
      <c r="A48" s="248">
        <v>46</v>
      </c>
      <c r="B48" s="218" t="s">
        <v>231</v>
      </c>
      <c r="C48" s="218"/>
      <c r="D48" s="218"/>
      <c r="E48" s="339" t="s">
        <v>1638</v>
      </c>
      <c r="F48" s="218" t="s">
        <v>216</v>
      </c>
      <c r="G48" s="338" t="s">
        <v>279</v>
      </c>
      <c r="H48" s="488"/>
      <c r="I48" s="123"/>
      <c r="J48" s="463"/>
      <c r="K48" s="148">
        <v>45191</v>
      </c>
      <c r="L48" s="148">
        <v>45204</v>
      </c>
      <c r="M48" s="148">
        <v>45191</v>
      </c>
      <c r="N48" s="148">
        <v>45207</v>
      </c>
      <c r="O48" s="130">
        <f t="shared" si="81"/>
        <v>45191</v>
      </c>
      <c r="P48" s="130">
        <f t="shared" si="82"/>
        <v>45204</v>
      </c>
      <c r="Q48" s="121">
        <f t="shared" si="83"/>
        <v>14</v>
      </c>
      <c r="R48" s="383">
        <f t="shared" ca="1" si="84"/>
        <v>17</v>
      </c>
      <c r="S48" s="383">
        <f t="shared" ca="1" si="85"/>
        <v>-3</v>
      </c>
    </row>
    <row r="49" spans="1:19">
      <c r="A49" s="248">
        <v>47</v>
      </c>
      <c r="B49" s="326" t="s">
        <v>1097</v>
      </c>
      <c r="C49" s="326"/>
      <c r="D49" s="326"/>
      <c r="E49" s="196" t="s">
        <v>1639</v>
      </c>
      <c r="F49" s="218"/>
      <c r="G49" s="338" t="s">
        <v>279</v>
      </c>
      <c r="H49" s="488"/>
      <c r="I49" s="123"/>
      <c r="J49" s="463"/>
      <c r="K49" s="334">
        <v>45206</v>
      </c>
      <c r="L49" s="334">
        <v>45206</v>
      </c>
      <c r="M49" s="334">
        <v>45208</v>
      </c>
      <c r="N49" s="334">
        <v>45208</v>
      </c>
      <c r="O49" s="130">
        <f t="shared" ref="O49:O60" si="86">IF(M49="",IF(N48="",P48+1,N48+1),M49)</f>
        <v>45208</v>
      </c>
      <c r="P49" s="130">
        <f t="shared" ref="P49:P60" si="87">+O49+Q49-1</f>
        <v>45208</v>
      </c>
      <c r="Q49" s="121">
        <f t="shared" ref="Q49:Q55" si="88">IF(IF(K49="",0,IF(L49="",0,L49-K49))="",0,L49-K49+1)</f>
        <v>1</v>
      </c>
      <c r="R49" s="383">
        <f t="shared" ref="R49:R55" ca="1" si="89">IF(M49="",0,IF(N49="",TODAY()-M49,N49-M49+1))</f>
        <v>1</v>
      </c>
      <c r="S49" s="383">
        <f t="shared" ref="S49:S55" ca="1" si="90">IF(R49=0,0,Q49-R49)</f>
        <v>0</v>
      </c>
    </row>
    <row r="50" spans="1:19" ht="28.8">
      <c r="A50" s="248">
        <v>48</v>
      </c>
      <c r="B50" s="218" t="s">
        <v>264</v>
      </c>
      <c r="C50" s="326" t="s">
        <v>1640</v>
      </c>
      <c r="D50" s="326"/>
      <c r="E50" s="372" t="s">
        <v>1641</v>
      </c>
      <c r="F50" s="218" t="s">
        <v>216</v>
      </c>
      <c r="G50" s="427" t="s">
        <v>288</v>
      </c>
      <c r="H50" s="488"/>
      <c r="I50" s="123"/>
      <c r="J50" s="463"/>
      <c r="K50" s="334">
        <v>45208</v>
      </c>
      <c r="L50" s="365">
        <v>45247</v>
      </c>
      <c r="M50" s="334">
        <v>45208</v>
      </c>
      <c r="N50" s="334">
        <v>45250</v>
      </c>
      <c r="O50" s="130">
        <f t="shared" si="86"/>
        <v>45208</v>
      </c>
      <c r="P50" s="130">
        <f t="shared" si="87"/>
        <v>45247</v>
      </c>
      <c r="Q50" s="121">
        <f t="shared" si="88"/>
        <v>40</v>
      </c>
      <c r="R50" s="383">
        <f t="shared" ca="1" si="89"/>
        <v>43</v>
      </c>
      <c r="S50" s="383">
        <f t="shared" ca="1" si="90"/>
        <v>-3</v>
      </c>
    </row>
    <row r="51" spans="1:19" ht="28.8">
      <c r="A51" s="248">
        <v>49</v>
      </c>
      <c r="B51" s="326" t="s">
        <v>1097</v>
      </c>
      <c r="C51" s="326"/>
      <c r="D51" s="326"/>
      <c r="E51" s="196" t="s">
        <v>1642</v>
      </c>
      <c r="F51" s="218"/>
      <c r="G51" s="338" t="s">
        <v>279</v>
      </c>
      <c r="H51" s="488"/>
      <c r="I51" s="123"/>
      <c r="J51" s="463"/>
      <c r="K51" s="334">
        <v>45215</v>
      </c>
      <c r="L51" s="334">
        <v>45216</v>
      </c>
      <c r="M51" s="334">
        <v>45215</v>
      </c>
      <c r="N51" s="334">
        <v>45218</v>
      </c>
      <c r="O51" s="130">
        <f t="shared" si="86"/>
        <v>45215</v>
      </c>
      <c r="P51" s="130">
        <f t="shared" si="87"/>
        <v>45216</v>
      </c>
      <c r="Q51" s="121">
        <f t="shared" si="88"/>
        <v>2</v>
      </c>
      <c r="R51" s="383">
        <f t="shared" ca="1" si="89"/>
        <v>4</v>
      </c>
      <c r="S51" s="383">
        <f t="shared" ca="1" si="90"/>
        <v>-2</v>
      </c>
    </row>
    <row r="52" spans="1:19">
      <c r="A52" s="248">
        <v>50</v>
      </c>
      <c r="B52" s="326" t="s">
        <v>231</v>
      </c>
      <c r="C52" s="326"/>
      <c r="D52" s="326"/>
      <c r="E52" s="196" t="s">
        <v>1643</v>
      </c>
      <c r="F52" s="218"/>
      <c r="G52" s="338" t="s">
        <v>279</v>
      </c>
      <c r="H52" s="488"/>
      <c r="I52" s="123"/>
      <c r="J52" s="463"/>
      <c r="K52" s="334">
        <v>45220</v>
      </c>
      <c r="L52" s="334">
        <v>45224</v>
      </c>
      <c r="M52" s="334">
        <v>45220</v>
      </c>
      <c r="N52" s="334">
        <v>45226</v>
      </c>
      <c r="O52" s="130">
        <f t="shared" si="86"/>
        <v>45220</v>
      </c>
      <c r="P52" s="130">
        <f t="shared" si="87"/>
        <v>45224</v>
      </c>
      <c r="Q52" s="121">
        <f t="shared" si="88"/>
        <v>5</v>
      </c>
      <c r="R52" s="383">
        <f t="shared" ca="1" si="89"/>
        <v>7</v>
      </c>
      <c r="S52" s="383">
        <f t="shared" ca="1" si="90"/>
        <v>-2</v>
      </c>
    </row>
    <row r="53" spans="1:19">
      <c r="A53" s="248">
        <v>51</v>
      </c>
      <c r="B53" s="218" t="s">
        <v>264</v>
      </c>
      <c r="C53" s="326"/>
      <c r="D53" s="326"/>
      <c r="E53" s="177" t="s">
        <v>1644</v>
      </c>
      <c r="F53" s="218"/>
      <c r="G53" s="427" t="s">
        <v>288</v>
      </c>
      <c r="H53" s="488"/>
      <c r="I53" s="123"/>
      <c r="J53" s="463"/>
      <c r="K53" s="334">
        <v>45248</v>
      </c>
      <c r="L53" s="334">
        <v>45254</v>
      </c>
      <c r="M53" s="334">
        <v>45250</v>
      </c>
      <c r="N53" s="334">
        <v>45257</v>
      </c>
      <c r="O53" s="130">
        <f t="shared" si="86"/>
        <v>45250</v>
      </c>
      <c r="P53" s="130">
        <f t="shared" si="87"/>
        <v>45256</v>
      </c>
      <c r="Q53" s="121">
        <f t="shared" si="88"/>
        <v>7</v>
      </c>
      <c r="R53" s="383">
        <f t="shared" ca="1" si="89"/>
        <v>8</v>
      </c>
      <c r="S53" s="383">
        <f t="shared" ca="1" si="90"/>
        <v>-1</v>
      </c>
    </row>
    <row r="54" spans="1:19" ht="28.8">
      <c r="A54" s="248">
        <v>52</v>
      </c>
      <c r="B54" s="218" t="s">
        <v>1097</v>
      </c>
      <c r="C54" s="218" t="s">
        <v>1645</v>
      </c>
      <c r="D54" s="218"/>
      <c r="E54" s="342" t="s">
        <v>1646</v>
      </c>
      <c r="F54" s="360" t="s">
        <v>1647</v>
      </c>
      <c r="G54" s="373" t="s">
        <v>178</v>
      </c>
      <c r="H54" s="488"/>
      <c r="I54" s="123"/>
      <c r="J54" s="463"/>
      <c r="K54" s="334">
        <v>45257</v>
      </c>
      <c r="L54" s="334">
        <v>45259</v>
      </c>
      <c r="M54" s="334">
        <v>45257</v>
      </c>
      <c r="N54" s="334">
        <v>45260</v>
      </c>
      <c r="O54" s="130">
        <f t="shared" si="86"/>
        <v>45257</v>
      </c>
      <c r="P54" s="130">
        <f t="shared" si="87"/>
        <v>45259</v>
      </c>
      <c r="Q54" s="121">
        <f t="shared" si="88"/>
        <v>3</v>
      </c>
      <c r="R54" s="383">
        <f t="shared" ca="1" si="89"/>
        <v>4</v>
      </c>
      <c r="S54" s="383">
        <f t="shared" ca="1" si="90"/>
        <v>-1</v>
      </c>
    </row>
    <row r="55" spans="1:19" s="271" customFormat="1" ht="28.8">
      <c r="A55" s="248">
        <v>53</v>
      </c>
      <c r="B55" s="218" t="s">
        <v>264</v>
      </c>
      <c r="C55" s="326"/>
      <c r="D55" s="326"/>
      <c r="E55" s="129" t="s">
        <v>1648</v>
      </c>
      <c r="F55" s="218" t="s">
        <v>274</v>
      </c>
      <c r="G55" s="348" t="s">
        <v>268</v>
      </c>
      <c r="H55" s="260"/>
      <c r="I55" s="131"/>
      <c r="J55" s="483"/>
      <c r="K55" s="334">
        <v>45260</v>
      </c>
      <c r="L55" s="375">
        <v>45278</v>
      </c>
      <c r="M55" s="334">
        <v>45261</v>
      </c>
      <c r="N55" s="375">
        <v>45280</v>
      </c>
      <c r="O55" s="130">
        <f t="shared" si="86"/>
        <v>45261</v>
      </c>
      <c r="P55" s="130">
        <f t="shared" si="87"/>
        <v>45279</v>
      </c>
      <c r="Q55" s="121">
        <f t="shared" si="88"/>
        <v>19</v>
      </c>
      <c r="R55" s="383">
        <f t="shared" ca="1" si="89"/>
        <v>20</v>
      </c>
      <c r="S55" s="383">
        <f t="shared" ca="1" si="90"/>
        <v>-1</v>
      </c>
    </row>
    <row r="56" spans="1:19">
      <c r="A56" s="248">
        <v>54</v>
      </c>
      <c r="B56" s="218" t="s">
        <v>1097</v>
      </c>
      <c r="C56" s="218"/>
      <c r="D56" s="218"/>
      <c r="E56" s="177" t="s">
        <v>1649</v>
      </c>
      <c r="F56" s="218" t="s">
        <v>157</v>
      </c>
      <c r="G56" s="338" t="s">
        <v>279</v>
      </c>
      <c r="H56" s="488"/>
      <c r="I56" s="123"/>
      <c r="J56" s="463"/>
      <c r="K56" s="335">
        <v>45279</v>
      </c>
      <c r="L56" s="335">
        <v>45279</v>
      </c>
      <c r="M56" s="335">
        <v>45280</v>
      </c>
      <c r="N56" s="335">
        <v>45280</v>
      </c>
      <c r="O56" s="130">
        <f t="shared" si="86"/>
        <v>45280</v>
      </c>
      <c r="P56" s="130">
        <f t="shared" si="87"/>
        <v>45280</v>
      </c>
      <c r="Q56" s="121">
        <f t="shared" ref="Q56:Q61" si="91">IF(IF(K56="",0,IF(L56="",0,L56-K56))="",0,L56-K56+1)</f>
        <v>1</v>
      </c>
      <c r="R56" s="383">
        <f t="shared" ref="R56:R61" ca="1" si="92">IF(M56="",0,IF(N56="",TODAY()-M56,N56-M56+1))</f>
        <v>1</v>
      </c>
      <c r="S56" s="383">
        <f t="shared" ref="S56:S61" ca="1" si="93">IF(R56=0,0,Q56-R56)</f>
        <v>0</v>
      </c>
    </row>
    <row r="57" spans="1:19">
      <c r="A57" s="248">
        <v>55</v>
      </c>
      <c r="B57" s="121" t="s">
        <v>254</v>
      </c>
      <c r="E57" s="174" t="s">
        <v>1650</v>
      </c>
      <c r="F57" s="218" t="s">
        <v>157</v>
      </c>
      <c r="G57" s="275" t="s">
        <v>279</v>
      </c>
      <c r="H57" s="488"/>
      <c r="I57" s="123"/>
      <c r="J57" s="463"/>
      <c r="K57" s="335">
        <v>45280</v>
      </c>
      <c r="L57" s="335">
        <v>45281</v>
      </c>
      <c r="M57" s="335">
        <v>45280</v>
      </c>
      <c r="N57" s="335">
        <v>45281</v>
      </c>
      <c r="O57" s="130">
        <f t="shared" si="86"/>
        <v>45280</v>
      </c>
      <c r="P57" s="130">
        <f t="shared" si="87"/>
        <v>45281</v>
      </c>
      <c r="Q57" s="121">
        <f t="shared" si="91"/>
        <v>2</v>
      </c>
      <c r="R57" s="383">
        <f t="shared" ca="1" si="92"/>
        <v>2</v>
      </c>
      <c r="S57" s="383">
        <f t="shared" ca="1" si="93"/>
        <v>0</v>
      </c>
    </row>
    <row r="58" spans="1:19" s="239" customFormat="1">
      <c r="A58" s="248">
        <v>56</v>
      </c>
      <c r="B58" s="218" t="s">
        <v>1097</v>
      </c>
      <c r="C58" s="218"/>
      <c r="D58" s="218"/>
      <c r="E58" s="177" t="s">
        <v>1651</v>
      </c>
      <c r="F58" s="218" t="s">
        <v>157</v>
      </c>
      <c r="G58" s="275" t="s">
        <v>279</v>
      </c>
      <c r="H58" s="540"/>
      <c r="I58" s="369"/>
      <c r="J58" s="539"/>
      <c r="K58" s="335">
        <v>45282</v>
      </c>
      <c r="L58" s="335">
        <v>45285</v>
      </c>
      <c r="M58" s="335">
        <v>45282</v>
      </c>
      <c r="N58" s="335">
        <v>45285</v>
      </c>
      <c r="O58" s="130">
        <f t="shared" si="86"/>
        <v>45282</v>
      </c>
      <c r="P58" s="130">
        <f t="shared" si="87"/>
        <v>45285</v>
      </c>
      <c r="Q58" s="121">
        <f t="shared" si="91"/>
        <v>4</v>
      </c>
      <c r="R58" s="383">
        <f t="shared" ca="1" si="92"/>
        <v>4</v>
      </c>
      <c r="S58" s="383">
        <f t="shared" ca="1" si="93"/>
        <v>0</v>
      </c>
    </row>
    <row r="59" spans="1:19" s="239" customFormat="1">
      <c r="A59" s="248">
        <v>57</v>
      </c>
      <c r="B59" s="218" t="s">
        <v>1097</v>
      </c>
      <c r="C59" s="218"/>
      <c r="D59" s="218"/>
      <c r="E59" s="177" t="s">
        <v>1652</v>
      </c>
      <c r="F59" s="218" t="s">
        <v>157</v>
      </c>
      <c r="G59" s="275" t="s">
        <v>279</v>
      </c>
      <c r="H59" s="540"/>
      <c r="I59" s="369"/>
      <c r="J59" s="539"/>
      <c r="K59" s="335">
        <v>45288</v>
      </c>
      <c r="L59" s="335">
        <v>45293</v>
      </c>
      <c r="M59" s="335">
        <v>45288</v>
      </c>
      <c r="N59" s="335">
        <v>45293</v>
      </c>
      <c r="O59" s="130">
        <f t="shared" si="86"/>
        <v>45288</v>
      </c>
      <c r="P59" s="130">
        <f t="shared" si="87"/>
        <v>45293</v>
      </c>
      <c r="Q59" s="121">
        <f t="shared" si="91"/>
        <v>6</v>
      </c>
      <c r="R59" s="383">
        <f t="shared" ca="1" si="92"/>
        <v>6</v>
      </c>
      <c r="S59" s="383">
        <f t="shared" ca="1" si="93"/>
        <v>0</v>
      </c>
    </row>
    <row r="60" spans="1:19" s="239" customFormat="1">
      <c r="A60" s="248">
        <v>58</v>
      </c>
      <c r="B60" s="218" t="s">
        <v>1097</v>
      </c>
      <c r="C60" s="218"/>
      <c r="D60" s="218"/>
      <c r="E60" s="177" t="s">
        <v>1653</v>
      </c>
      <c r="F60" s="218" t="s">
        <v>157</v>
      </c>
      <c r="G60" s="373" t="s">
        <v>178</v>
      </c>
      <c r="H60" s="540"/>
      <c r="I60" s="369"/>
      <c r="J60" s="539"/>
      <c r="K60" s="335">
        <v>45285</v>
      </c>
      <c r="L60" s="335">
        <v>45286</v>
      </c>
      <c r="M60" s="335">
        <v>45285</v>
      </c>
      <c r="N60" s="335">
        <v>45286</v>
      </c>
      <c r="O60" s="130">
        <f t="shared" si="86"/>
        <v>45285</v>
      </c>
      <c r="P60" s="130">
        <f t="shared" si="87"/>
        <v>45286</v>
      </c>
      <c r="Q60" s="121">
        <f t="shared" si="91"/>
        <v>2</v>
      </c>
      <c r="R60" s="383">
        <f t="shared" ca="1" si="92"/>
        <v>2</v>
      </c>
      <c r="S60" s="383">
        <f t="shared" ca="1" si="93"/>
        <v>0</v>
      </c>
    </row>
    <row r="61" spans="1:19" s="239" customFormat="1">
      <c r="A61" s="248">
        <v>59</v>
      </c>
      <c r="B61" s="218" t="s">
        <v>265</v>
      </c>
      <c r="C61" s="218"/>
      <c r="D61" s="218"/>
      <c r="E61" s="177" t="s">
        <v>1654</v>
      </c>
      <c r="F61" s="218" t="s">
        <v>274</v>
      </c>
      <c r="G61" s="275" t="s">
        <v>279</v>
      </c>
      <c r="H61" s="540"/>
      <c r="I61" s="369"/>
      <c r="J61" s="539"/>
      <c r="K61" s="335">
        <v>45287</v>
      </c>
      <c r="L61" s="335">
        <v>45287</v>
      </c>
      <c r="M61" s="335">
        <v>45288</v>
      </c>
      <c r="N61" s="335">
        <v>45288</v>
      </c>
      <c r="O61" s="130">
        <f t="shared" ref="O61" si="94">IF(M61="",IF(N60="",P60+1,N60+1),M61)</f>
        <v>45288</v>
      </c>
      <c r="P61" s="130">
        <f t="shared" ref="P61" si="95">+O61+Q61-1</f>
        <v>45288</v>
      </c>
      <c r="Q61" s="121">
        <f t="shared" si="91"/>
        <v>1</v>
      </c>
      <c r="R61" s="383">
        <f t="shared" ca="1" si="92"/>
        <v>1</v>
      </c>
      <c r="S61" s="383">
        <f t="shared" ca="1" si="93"/>
        <v>0</v>
      </c>
    </row>
    <row r="62" spans="1:19" s="239" customFormat="1" ht="28.8">
      <c r="A62" s="248">
        <v>60</v>
      </c>
      <c r="B62" s="218" t="s">
        <v>258</v>
      </c>
      <c r="C62" s="218" t="s">
        <v>264</v>
      </c>
      <c r="D62" s="218" t="s">
        <v>264</v>
      </c>
      <c r="E62" s="177" t="s">
        <v>1655</v>
      </c>
      <c r="F62" s="218" t="s">
        <v>216</v>
      </c>
      <c r="G62" s="275" t="s">
        <v>279</v>
      </c>
      <c r="H62" s="540"/>
      <c r="I62" s="369"/>
      <c r="J62" s="539"/>
      <c r="K62" s="335">
        <v>45294</v>
      </c>
      <c r="L62" s="335">
        <v>45296</v>
      </c>
      <c r="M62" s="335">
        <v>45294</v>
      </c>
      <c r="N62" s="335">
        <v>45297</v>
      </c>
      <c r="O62" s="130">
        <f t="shared" ref="O62:O70" si="96">IF(M62="",IF(N61="",P61+1,N61+1),M62)</f>
        <v>45294</v>
      </c>
      <c r="P62" s="130">
        <f t="shared" ref="P62:P70" si="97">+O62+Q62-1</f>
        <v>45296</v>
      </c>
      <c r="Q62" s="121">
        <f t="shared" ref="Q62:Q69" si="98">IF(IF(K62="",0,IF(L62="",0,L62-K62))="",0,L62-K62+1)</f>
        <v>3</v>
      </c>
      <c r="R62" s="383">
        <f t="shared" ref="R62:R69" ca="1" si="99">IF(M62="",0,IF(N62="",TODAY()-M62,N62-M62+1))</f>
        <v>4</v>
      </c>
      <c r="S62" s="383">
        <f t="shared" ref="S62:S69" ca="1" si="100">IF(R62=0,0,Q62-R62)</f>
        <v>-1</v>
      </c>
    </row>
    <row r="63" spans="1:19" s="239" customFormat="1">
      <c r="A63" s="121">
        <v>61</v>
      </c>
      <c r="B63" s="218" t="s">
        <v>264</v>
      </c>
      <c r="C63" s="218"/>
      <c r="D63" s="218"/>
      <c r="E63" s="177" t="s">
        <v>1656</v>
      </c>
      <c r="F63" s="218" t="s">
        <v>157</v>
      </c>
      <c r="G63" s="275" t="s">
        <v>279</v>
      </c>
      <c r="H63" s="540"/>
      <c r="I63" s="369"/>
      <c r="J63" s="539"/>
      <c r="K63" s="335">
        <v>45299</v>
      </c>
      <c r="L63" s="335">
        <v>45301</v>
      </c>
      <c r="M63" s="335">
        <v>45299</v>
      </c>
      <c r="N63" s="474">
        <v>45301</v>
      </c>
      <c r="O63" s="130">
        <f t="shared" si="96"/>
        <v>45299</v>
      </c>
      <c r="P63" s="130">
        <f t="shared" si="97"/>
        <v>45301</v>
      </c>
      <c r="Q63" s="121">
        <f t="shared" si="98"/>
        <v>3</v>
      </c>
      <c r="R63" s="383">
        <f t="shared" ca="1" si="99"/>
        <v>3</v>
      </c>
      <c r="S63" s="383">
        <f t="shared" ca="1" si="100"/>
        <v>0</v>
      </c>
    </row>
    <row r="64" spans="1:19" s="239" customFormat="1">
      <c r="A64" s="121">
        <v>62</v>
      </c>
      <c r="B64" s="218" t="s">
        <v>246</v>
      </c>
      <c r="C64" s="218"/>
      <c r="D64" s="218"/>
      <c r="E64" s="475" t="s">
        <v>1086</v>
      </c>
      <c r="F64" s="352" t="s">
        <v>246</v>
      </c>
      <c r="G64" s="338" t="s">
        <v>270</v>
      </c>
      <c r="H64" s="540"/>
      <c r="I64" s="369"/>
      <c r="J64" s="539"/>
      <c r="K64" s="335">
        <v>45302</v>
      </c>
      <c r="L64" s="335">
        <v>45306</v>
      </c>
      <c r="M64" s="335">
        <v>45302</v>
      </c>
      <c r="N64" s="335">
        <v>45307</v>
      </c>
      <c r="O64" s="130">
        <f t="shared" si="96"/>
        <v>45302</v>
      </c>
      <c r="P64" s="130">
        <f t="shared" si="97"/>
        <v>45306</v>
      </c>
      <c r="Q64" s="121">
        <f t="shared" si="98"/>
        <v>5</v>
      </c>
      <c r="R64" s="383">
        <f t="shared" ca="1" si="99"/>
        <v>6</v>
      </c>
      <c r="S64" s="383">
        <f t="shared" ca="1" si="100"/>
        <v>-1</v>
      </c>
    </row>
    <row r="65" spans="1:19" s="239" customFormat="1" ht="28.8">
      <c r="A65" s="121">
        <v>63</v>
      </c>
      <c r="B65" s="218" t="s">
        <v>258</v>
      </c>
      <c r="C65" s="218" t="s">
        <v>264</v>
      </c>
      <c r="D65" s="218" t="s">
        <v>1657</v>
      </c>
      <c r="E65" s="177" t="s">
        <v>1658</v>
      </c>
      <c r="F65" s="218" t="s">
        <v>216</v>
      </c>
      <c r="G65" s="275" t="s">
        <v>279</v>
      </c>
      <c r="H65" s="540"/>
      <c r="I65" s="369"/>
      <c r="J65" s="539"/>
      <c r="K65" s="335">
        <v>45310</v>
      </c>
      <c r="L65" s="335">
        <v>45313</v>
      </c>
      <c r="M65" s="335">
        <v>45310</v>
      </c>
      <c r="N65" s="215"/>
      <c r="O65" s="130">
        <f t="shared" si="96"/>
        <v>45310</v>
      </c>
      <c r="P65" s="130">
        <f t="shared" si="97"/>
        <v>45313</v>
      </c>
      <c r="Q65" s="121">
        <f t="shared" si="98"/>
        <v>4</v>
      </c>
      <c r="R65" s="383">
        <f t="shared" ca="1" si="99"/>
        <v>138</v>
      </c>
      <c r="S65" s="383">
        <f t="shared" ca="1" si="100"/>
        <v>-134</v>
      </c>
    </row>
    <row r="66" spans="1:19" s="239" customFormat="1">
      <c r="A66" s="121">
        <v>64</v>
      </c>
      <c r="B66" s="218" t="s">
        <v>264</v>
      </c>
      <c r="C66" s="218"/>
      <c r="D66" s="218"/>
      <c r="E66" s="177" t="s">
        <v>1659</v>
      </c>
      <c r="F66" s="121" t="s">
        <v>287</v>
      </c>
      <c r="G66" s="338" t="s">
        <v>270</v>
      </c>
      <c r="H66" s="540"/>
      <c r="I66" s="369"/>
      <c r="J66" s="539"/>
      <c r="K66" s="335">
        <v>45308</v>
      </c>
      <c r="L66" s="335">
        <v>45308</v>
      </c>
      <c r="M66" s="335">
        <v>45308</v>
      </c>
      <c r="N66" s="335">
        <v>45308</v>
      </c>
      <c r="O66" s="130">
        <f t="shared" si="96"/>
        <v>45308</v>
      </c>
      <c r="P66" s="130">
        <f t="shared" si="97"/>
        <v>45308</v>
      </c>
      <c r="Q66" s="121">
        <f t="shared" si="98"/>
        <v>1</v>
      </c>
      <c r="R66" s="383">
        <f t="shared" ca="1" si="99"/>
        <v>1</v>
      </c>
      <c r="S66" s="383">
        <f t="shared" ca="1" si="100"/>
        <v>0</v>
      </c>
    </row>
    <row r="67" spans="1:19" s="239" customFormat="1">
      <c r="A67" s="121">
        <v>65</v>
      </c>
      <c r="B67" s="218" t="s">
        <v>264</v>
      </c>
      <c r="C67" s="218"/>
      <c r="D67" s="218"/>
      <c r="E67" s="177" t="s">
        <v>1660</v>
      </c>
      <c r="F67" s="218" t="s">
        <v>157</v>
      </c>
      <c r="G67" s="275" t="s">
        <v>279</v>
      </c>
      <c r="H67" s="618"/>
      <c r="I67" s="487"/>
      <c r="J67" s="611"/>
      <c r="K67" s="335">
        <v>45314</v>
      </c>
      <c r="L67" s="335">
        <v>45315</v>
      </c>
      <c r="M67" s="335">
        <v>45314</v>
      </c>
      <c r="N67" s="335">
        <v>45315</v>
      </c>
      <c r="O67" s="130">
        <f t="shared" si="96"/>
        <v>45314</v>
      </c>
      <c r="P67" s="130">
        <f t="shared" si="97"/>
        <v>45315</v>
      </c>
      <c r="Q67" s="121">
        <f t="shared" si="98"/>
        <v>2</v>
      </c>
      <c r="R67" s="383">
        <f t="shared" ca="1" si="99"/>
        <v>2</v>
      </c>
      <c r="S67" s="383">
        <f t="shared" ca="1" si="100"/>
        <v>0</v>
      </c>
    </row>
    <row r="68" spans="1:19" s="239" customFormat="1" ht="28.8">
      <c r="A68" s="121">
        <v>66</v>
      </c>
      <c r="B68" s="218" t="s">
        <v>1097</v>
      </c>
      <c r="C68" s="218"/>
      <c r="D68" s="218"/>
      <c r="E68" s="177" t="s">
        <v>1661</v>
      </c>
      <c r="F68" s="121" t="s">
        <v>1517</v>
      </c>
      <c r="G68" s="414" t="s">
        <v>279</v>
      </c>
      <c r="H68" s="540"/>
      <c r="I68" s="369"/>
      <c r="J68" s="539"/>
      <c r="K68" s="335">
        <v>45316</v>
      </c>
      <c r="L68" s="335">
        <v>45320</v>
      </c>
      <c r="M68" s="335">
        <v>45316</v>
      </c>
      <c r="N68" s="335">
        <v>45320</v>
      </c>
      <c r="O68" s="130">
        <f t="shared" si="96"/>
        <v>45316</v>
      </c>
      <c r="P68" s="130">
        <f t="shared" si="97"/>
        <v>45320</v>
      </c>
      <c r="Q68" s="121">
        <f t="shared" si="98"/>
        <v>5</v>
      </c>
      <c r="R68" s="383">
        <f t="shared" ca="1" si="99"/>
        <v>5</v>
      </c>
      <c r="S68" s="383">
        <f t="shared" ca="1" si="100"/>
        <v>0</v>
      </c>
    </row>
    <row r="69" spans="1:19" s="239" customFormat="1">
      <c r="A69" s="121">
        <v>67</v>
      </c>
      <c r="B69" s="218" t="s">
        <v>246</v>
      </c>
      <c r="C69" s="218"/>
      <c r="D69" s="218"/>
      <c r="E69" s="177" t="s">
        <v>1662</v>
      </c>
      <c r="F69" s="352" t="s">
        <v>246</v>
      </c>
      <c r="G69" s="338" t="s">
        <v>270</v>
      </c>
      <c r="H69" s="540"/>
      <c r="I69" s="369"/>
      <c r="J69" s="539"/>
      <c r="K69" s="335">
        <v>45321</v>
      </c>
      <c r="L69" s="335">
        <v>45323</v>
      </c>
      <c r="M69" s="335">
        <v>45321</v>
      </c>
      <c r="N69" s="335">
        <v>45327</v>
      </c>
      <c r="O69" s="130">
        <f t="shared" si="96"/>
        <v>45321</v>
      </c>
      <c r="P69" s="130">
        <f t="shared" si="97"/>
        <v>45323</v>
      </c>
      <c r="Q69" s="121">
        <f t="shared" si="98"/>
        <v>3</v>
      </c>
      <c r="R69" s="383">
        <f t="shared" ca="1" si="99"/>
        <v>7</v>
      </c>
      <c r="S69" s="383">
        <f t="shared" ca="1" si="100"/>
        <v>-4</v>
      </c>
    </row>
    <row r="70" spans="1:19" s="239" customFormat="1">
      <c r="A70" s="121">
        <v>68</v>
      </c>
      <c r="B70" s="326" t="s">
        <v>1097</v>
      </c>
      <c r="C70" s="218"/>
      <c r="D70" s="218"/>
      <c r="E70" s="177" t="s">
        <v>1663</v>
      </c>
      <c r="F70" s="352" t="s">
        <v>246</v>
      </c>
      <c r="G70" s="338" t="s">
        <v>270</v>
      </c>
      <c r="H70" s="540"/>
      <c r="I70" s="369"/>
      <c r="J70" s="539"/>
      <c r="K70" s="335">
        <v>45323</v>
      </c>
      <c r="L70" s="335">
        <v>45324</v>
      </c>
      <c r="M70" s="335">
        <v>45323</v>
      </c>
      <c r="N70" s="335">
        <v>45324</v>
      </c>
      <c r="O70" s="130">
        <f t="shared" si="96"/>
        <v>45323</v>
      </c>
      <c r="P70" s="130">
        <f t="shared" si="97"/>
        <v>45324</v>
      </c>
      <c r="Q70" s="121">
        <f t="shared" ref="Q70:Q71" si="101">IF(IF(K70="",0,IF(L70="",0,L70-K70))="",0,L70-K70+1)</f>
        <v>2</v>
      </c>
      <c r="R70" s="383">
        <f t="shared" ref="R70:R71" ca="1" si="102">IF(M70="",0,IF(N70="",TODAY()-M70,N70-M70+1))</f>
        <v>2</v>
      </c>
      <c r="S70" s="383">
        <f t="shared" ref="S70:S71" ca="1" si="103">IF(R70=0,0,Q70-R70)</f>
        <v>0</v>
      </c>
    </row>
    <row r="71" spans="1:19" s="239" customFormat="1">
      <c r="A71" s="121">
        <v>69</v>
      </c>
      <c r="B71" s="218" t="s">
        <v>264</v>
      </c>
      <c r="C71" s="218"/>
      <c r="D71" s="218"/>
      <c r="E71" s="177" t="s">
        <v>1664</v>
      </c>
      <c r="F71" s="352"/>
      <c r="G71" s="275" t="s">
        <v>279</v>
      </c>
      <c r="H71" s="540"/>
      <c r="I71" s="369"/>
      <c r="J71" s="539"/>
      <c r="K71" s="335">
        <v>45328</v>
      </c>
      <c r="L71" s="335">
        <v>45331</v>
      </c>
      <c r="M71" s="335">
        <v>45328</v>
      </c>
      <c r="N71" s="335">
        <v>45331</v>
      </c>
      <c r="O71" s="130">
        <f t="shared" ref="O71:O89" si="104">IF(M71="",IF(N70="",P70+1,N70+1),M71)</f>
        <v>45328</v>
      </c>
      <c r="P71" s="130">
        <f t="shared" ref="P71:P89" si="105">+O71+Q71-1</f>
        <v>45331</v>
      </c>
      <c r="Q71" s="121">
        <f t="shared" si="101"/>
        <v>4</v>
      </c>
      <c r="R71" s="383">
        <f t="shared" ca="1" si="102"/>
        <v>4</v>
      </c>
      <c r="S71" s="383">
        <f t="shared" ca="1" si="103"/>
        <v>0</v>
      </c>
    </row>
    <row r="72" spans="1:19" s="239" customFormat="1" ht="28.8">
      <c r="A72" s="121">
        <v>70</v>
      </c>
      <c r="B72" s="218" t="s">
        <v>258</v>
      </c>
      <c r="C72" s="218"/>
      <c r="D72" s="218"/>
      <c r="E72" s="177" t="s">
        <v>1665</v>
      </c>
      <c r="F72" s="121" t="s">
        <v>287</v>
      </c>
      <c r="G72" s="414" t="s">
        <v>279</v>
      </c>
      <c r="H72" s="540"/>
      <c r="I72" s="369"/>
      <c r="J72" s="539"/>
      <c r="K72" s="335">
        <v>45332</v>
      </c>
      <c r="L72" s="335">
        <v>45332</v>
      </c>
      <c r="M72" s="335">
        <v>45332</v>
      </c>
      <c r="N72" s="335">
        <v>45332</v>
      </c>
      <c r="O72" s="130">
        <f t="shared" si="104"/>
        <v>45332</v>
      </c>
      <c r="P72" s="130">
        <f t="shared" si="105"/>
        <v>45332</v>
      </c>
      <c r="Q72" s="121">
        <f t="shared" ref="Q72:Q78" si="106">IF(IF(K72="",0,IF(L72="",0,L72-K72))="",0,L72-K72+1)</f>
        <v>1</v>
      </c>
      <c r="R72" s="383">
        <f t="shared" ref="R72:R78" ca="1" si="107">IF(M72="",0,IF(N72="",TODAY()-M72,N72-M72+1))</f>
        <v>1</v>
      </c>
      <c r="S72" s="383">
        <f t="shared" ref="S72:S78" ca="1" si="108">IF(R72=0,0,Q72-R72)</f>
        <v>0</v>
      </c>
    </row>
    <row r="73" spans="1:19" s="239" customFormat="1" ht="28.8">
      <c r="A73" s="121">
        <v>71</v>
      </c>
      <c r="B73" s="218" t="s">
        <v>264</v>
      </c>
      <c r="C73" s="218"/>
      <c r="D73" s="218"/>
      <c r="E73" s="177" t="s">
        <v>1666</v>
      </c>
      <c r="F73" s="121"/>
      <c r="G73" s="338" t="s">
        <v>270</v>
      </c>
      <c r="H73" s="540"/>
      <c r="I73" s="369"/>
      <c r="J73" s="539"/>
      <c r="K73" s="335">
        <v>45334</v>
      </c>
      <c r="L73" s="335">
        <v>45334</v>
      </c>
      <c r="M73" s="335">
        <v>45334</v>
      </c>
      <c r="N73" s="335">
        <v>45334</v>
      </c>
      <c r="O73" s="130">
        <f t="shared" si="104"/>
        <v>45334</v>
      </c>
      <c r="P73" s="130">
        <f t="shared" si="105"/>
        <v>45334</v>
      </c>
      <c r="Q73" s="121">
        <f t="shared" si="106"/>
        <v>1</v>
      </c>
      <c r="R73" s="383">
        <f t="shared" ca="1" si="107"/>
        <v>1</v>
      </c>
      <c r="S73" s="383">
        <f t="shared" ca="1" si="108"/>
        <v>0</v>
      </c>
    </row>
    <row r="74" spans="1:19" s="239" customFormat="1">
      <c r="A74" s="121">
        <v>72</v>
      </c>
      <c r="B74" s="220" t="s">
        <v>225</v>
      </c>
      <c r="C74" s="218"/>
      <c r="D74" s="218"/>
      <c r="E74" s="177" t="s">
        <v>1667</v>
      </c>
      <c r="F74" s="218" t="s">
        <v>157</v>
      </c>
      <c r="G74" s="414" t="s">
        <v>279</v>
      </c>
      <c r="H74" s="618"/>
      <c r="I74" s="487"/>
      <c r="J74" s="611"/>
      <c r="K74" s="335">
        <v>45335</v>
      </c>
      <c r="L74" s="335">
        <v>45337</v>
      </c>
      <c r="M74" s="335">
        <v>45335</v>
      </c>
      <c r="N74" s="335">
        <v>45337</v>
      </c>
      <c r="O74" s="130">
        <f t="shared" si="104"/>
        <v>45335</v>
      </c>
      <c r="P74" s="130">
        <f t="shared" si="105"/>
        <v>45337</v>
      </c>
      <c r="Q74" s="121">
        <f t="shared" si="106"/>
        <v>3</v>
      </c>
      <c r="R74" s="383">
        <f t="shared" ca="1" si="107"/>
        <v>3</v>
      </c>
      <c r="S74" s="383">
        <f t="shared" ca="1" si="108"/>
        <v>0</v>
      </c>
    </row>
    <row r="75" spans="1:19" s="239" customFormat="1" ht="43.2">
      <c r="A75" s="121">
        <v>73</v>
      </c>
      <c r="B75" s="218" t="s">
        <v>265</v>
      </c>
      <c r="C75" s="218"/>
      <c r="D75" s="218"/>
      <c r="E75" s="177" t="s">
        <v>1668</v>
      </c>
      <c r="F75" s="218"/>
      <c r="G75" s="414" t="s">
        <v>279</v>
      </c>
      <c r="H75" s="540"/>
      <c r="I75" s="369"/>
      <c r="J75" s="539"/>
      <c r="K75" s="335">
        <v>45338</v>
      </c>
      <c r="L75" s="335">
        <v>45339</v>
      </c>
      <c r="M75" s="335">
        <v>45338</v>
      </c>
      <c r="N75" s="335">
        <v>45339</v>
      </c>
      <c r="O75" s="130">
        <f t="shared" si="104"/>
        <v>45338</v>
      </c>
      <c r="P75" s="130">
        <f t="shared" si="105"/>
        <v>45339</v>
      </c>
      <c r="Q75" s="121">
        <f t="shared" si="106"/>
        <v>2</v>
      </c>
      <c r="R75" s="383">
        <f t="shared" ca="1" si="107"/>
        <v>2</v>
      </c>
      <c r="S75" s="383">
        <f t="shared" ca="1" si="108"/>
        <v>0</v>
      </c>
    </row>
    <row r="76" spans="1:19" s="239" customFormat="1">
      <c r="A76" s="121">
        <v>74</v>
      </c>
      <c r="B76" s="218" t="s">
        <v>264</v>
      </c>
      <c r="C76" s="218"/>
      <c r="D76" s="218"/>
      <c r="E76" s="177" t="s">
        <v>1669</v>
      </c>
      <c r="F76" s="218" t="s">
        <v>157</v>
      </c>
      <c r="G76" s="414" t="s">
        <v>279</v>
      </c>
      <c r="H76" s="618"/>
      <c r="I76" s="487"/>
      <c r="J76" s="611"/>
      <c r="K76" s="335">
        <v>45341</v>
      </c>
      <c r="L76" s="335">
        <v>45341</v>
      </c>
      <c r="M76" s="335">
        <v>45341</v>
      </c>
      <c r="N76" s="335">
        <v>45342</v>
      </c>
      <c r="O76" s="130">
        <f t="shared" si="104"/>
        <v>45341</v>
      </c>
      <c r="P76" s="130">
        <f t="shared" si="105"/>
        <v>45341</v>
      </c>
      <c r="Q76" s="121">
        <f t="shared" si="106"/>
        <v>1</v>
      </c>
      <c r="R76" s="383">
        <f t="shared" ca="1" si="107"/>
        <v>2</v>
      </c>
      <c r="S76" s="383">
        <f t="shared" ca="1" si="108"/>
        <v>-1</v>
      </c>
    </row>
    <row r="77" spans="1:19" s="239" customFormat="1">
      <c r="A77" s="121">
        <v>75</v>
      </c>
      <c r="B77" s="218" t="s">
        <v>264</v>
      </c>
      <c r="C77" s="218"/>
      <c r="D77" s="218"/>
      <c r="E77" s="177" t="s">
        <v>1670</v>
      </c>
      <c r="F77" s="218" t="s">
        <v>157</v>
      </c>
      <c r="G77" s="414" t="s">
        <v>279</v>
      </c>
      <c r="H77" s="540"/>
      <c r="I77" s="369"/>
      <c r="J77" s="539"/>
      <c r="K77" s="335">
        <v>45342</v>
      </c>
      <c r="L77" s="335">
        <v>45342</v>
      </c>
      <c r="M77" s="335">
        <v>45342</v>
      </c>
      <c r="N77" s="335">
        <v>45342</v>
      </c>
      <c r="O77" s="130">
        <f t="shared" si="104"/>
        <v>45342</v>
      </c>
      <c r="P77" s="130">
        <f t="shared" si="105"/>
        <v>45342</v>
      </c>
      <c r="Q77" s="121">
        <f t="shared" si="106"/>
        <v>1</v>
      </c>
      <c r="R77" s="383">
        <f t="shared" ca="1" si="107"/>
        <v>1</v>
      </c>
      <c r="S77" s="383">
        <f t="shared" ca="1" si="108"/>
        <v>0</v>
      </c>
    </row>
    <row r="78" spans="1:19" s="239" customFormat="1">
      <c r="A78" s="121">
        <v>76</v>
      </c>
      <c r="B78" s="220" t="s">
        <v>224</v>
      </c>
      <c r="C78" s="218"/>
      <c r="D78" s="218"/>
      <c r="E78" s="328" t="s">
        <v>1671</v>
      </c>
      <c r="F78" s="218" t="s">
        <v>157</v>
      </c>
      <c r="G78" s="414" t="s">
        <v>279</v>
      </c>
      <c r="H78" s="618"/>
      <c r="I78" s="487"/>
      <c r="J78" s="611"/>
      <c r="K78" s="603">
        <v>45344</v>
      </c>
      <c r="L78" s="604">
        <v>45348</v>
      </c>
      <c r="M78" s="605">
        <v>45344</v>
      </c>
      <c r="N78" s="335">
        <v>45348</v>
      </c>
      <c r="O78" s="130">
        <f t="shared" si="104"/>
        <v>45344</v>
      </c>
      <c r="P78" s="130">
        <f t="shared" si="105"/>
        <v>45348</v>
      </c>
      <c r="Q78" s="121">
        <f t="shared" si="106"/>
        <v>5</v>
      </c>
      <c r="R78" s="383">
        <f t="shared" ca="1" si="107"/>
        <v>5</v>
      </c>
      <c r="S78" s="383">
        <f t="shared" ca="1" si="108"/>
        <v>0</v>
      </c>
    </row>
    <row r="79" spans="1:19" s="239" customFormat="1" ht="28.8">
      <c r="A79" s="121">
        <v>77</v>
      </c>
      <c r="B79" s="220" t="s">
        <v>224</v>
      </c>
      <c r="C79" s="218"/>
      <c r="D79" s="218"/>
      <c r="E79" s="177" t="s">
        <v>1672</v>
      </c>
      <c r="F79" s="352" t="s">
        <v>246</v>
      </c>
      <c r="G79" s="338" t="s">
        <v>270</v>
      </c>
      <c r="H79" s="540"/>
      <c r="I79" s="369"/>
      <c r="J79" s="539"/>
      <c r="K79" s="335">
        <v>45349</v>
      </c>
      <c r="L79" s="335">
        <v>45349</v>
      </c>
      <c r="M79" s="335">
        <v>45349</v>
      </c>
      <c r="N79" s="335">
        <v>45349</v>
      </c>
      <c r="O79" s="130">
        <f t="shared" si="104"/>
        <v>45349</v>
      </c>
      <c r="P79" s="130">
        <f t="shared" si="105"/>
        <v>45349</v>
      </c>
      <c r="Q79" s="121">
        <f t="shared" ref="Q79:Q91" si="109">IF(IF(K79="",0,IF(L79="",0,L79-K79))="",0,L79-K79+1)</f>
        <v>1</v>
      </c>
      <c r="R79" s="383">
        <f t="shared" ref="R79:R91" ca="1" si="110">IF(M79="",0,IF(N79="",TODAY()-M79,N79-M79+1))</f>
        <v>1</v>
      </c>
      <c r="S79" s="383">
        <f t="shared" ref="S79:S91" ca="1" si="111">IF(R79=0,0,Q79-R79)</f>
        <v>0</v>
      </c>
    </row>
    <row r="80" spans="1:19" s="239" customFormat="1">
      <c r="A80" s="121">
        <v>78</v>
      </c>
      <c r="B80" s="220" t="s">
        <v>224</v>
      </c>
      <c r="C80" s="218" t="s">
        <v>1570</v>
      </c>
      <c r="D80" s="218"/>
      <c r="E80" s="177" t="s">
        <v>1673</v>
      </c>
      <c r="F80" s="218" t="s">
        <v>157</v>
      </c>
      <c r="G80" s="414" t="s">
        <v>279</v>
      </c>
      <c r="H80" s="540"/>
      <c r="I80" s="369"/>
      <c r="J80" s="539"/>
      <c r="K80" s="335">
        <v>45350</v>
      </c>
      <c r="L80" s="335">
        <v>45352</v>
      </c>
      <c r="M80" s="335">
        <v>45350</v>
      </c>
      <c r="N80" s="335">
        <v>45352</v>
      </c>
      <c r="O80" s="130">
        <f t="shared" si="104"/>
        <v>45350</v>
      </c>
      <c r="P80" s="130">
        <f t="shared" si="105"/>
        <v>45352</v>
      </c>
      <c r="Q80" s="121">
        <f t="shared" si="109"/>
        <v>3</v>
      </c>
      <c r="R80" s="383">
        <f t="shared" ca="1" si="110"/>
        <v>3</v>
      </c>
      <c r="S80" s="383">
        <f t="shared" ca="1" si="111"/>
        <v>0</v>
      </c>
    </row>
    <row r="81" spans="1:20" s="239" customFormat="1">
      <c r="A81" s="121">
        <v>79</v>
      </c>
      <c r="B81" s="218" t="s">
        <v>264</v>
      </c>
      <c r="C81" s="218"/>
      <c r="D81" s="218"/>
      <c r="E81" s="177" t="s">
        <v>1674</v>
      </c>
      <c r="F81" s="218" t="s">
        <v>157</v>
      </c>
      <c r="G81" s="414" t="s">
        <v>279</v>
      </c>
      <c r="H81" s="540"/>
      <c r="I81" s="369"/>
      <c r="J81" s="539"/>
      <c r="K81" s="335">
        <v>45353</v>
      </c>
      <c r="L81" s="335">
        <v>45353</v>
      </c>
      <c r="M81" s="335">
        <v>45353</v>
      </c>
      <c r="N81" s="335">
        <v>45355</v>
      </c>
      <c r="O81" s="130">
        <f t="shared" si="104"/>
        <v>45353</v>
      </c>
      <c r="P81" s="130">
        <f t="shared" si="105"/>
        <v>45353</v>
      </c>
      <c r="Q81" s="121">
        <f t="shared" si="109"/>
        <v>1</v>
      </c>
      <c r="R81" s="383">
        <f t="shared" ca="1" si="110"/>
        <v>3</v>
      </c>
      <c r="S81" s="383">
        <f t="shared" ca="1" si="111"/>
        <v>-2</v>
      </c>
    </row>
    <row r="82" spans="1:20" s="239" customFormat="1">
      <c r="A82" s="121">
        <v>80</v>
      </c>
      <c r="B82" s="218" t="s">
        <v>264</v>
      </c>
      <c r="C82" s="218"/>
      <c r="D82" s="218"/>
      <c r="E82" s="177" t="s">
        <v>1675</v>
      </c>
      <c r="F82" s="218"/>
      <c r="G82" s="414" t="s">
        <v>279</v>
      </c>
      <c r="H82" s="540"/>
      <c r="I82" s="369"/>
      <c r="J82" s="539"/>
      <c r="K82" s="335">
        <v>45356</v>
      </c>
      <c r="L82" s="335">
        <v>45357</v>
      </c>
      <c r="M82" s="335">
        <v>45356</v>
      </c>
      <c r="N82" s="335">
        <v>45357</v>
      </c>
      <c r="O82" s="130">
        <f t="shared" si="104"/>
        <v>45356</v>
      </c>
      <c r="P82" s="130">
        <f t="shared" si="105"/>
        <v>45357</v>
      </c>
      <c r="Q82" s="121">
        <f t="shared" si="109"/>
        <v>2</v>
      </c>
      <c r="R82" s="383">
        <f t="shared" ca="1" si="110"/>
        <v>2</v>
      </c>
      <c r="S82" s="383">
        <f t="shared" ca="1" si="111"/>
        <v>0</v>
      </c>
    </row>
    <row r="83" spans="1:20" s="239" customFormat="1" ht="28.8">
      <c r="A83" s="121">
        <v>81</v>
      </c>
      <c r="B83" s="218" t="s">
        <v>264</v>
      </c>
      <c r="C83" s="218"/>
      <c r="D83" s="218"/>
      <c r="E83" s="177" t="s">
        <v>1676</v>
      </c>
      <c r="F83" s="218"/>
      <c r="G83" s="338" t="s">
        <v>270</v>
      </c>
      <c r="H83" s="540"/>
      <c r="I83" s="369"/>
      <c r="J83" s="539"/>
      <c r="K83" s="335">
        <v>45358</v>
      </c>
      <c r="L83" s="335">
        <v>45360</v>
      </c>
      <c r="M83" s="335">
        <v>45358</v>
      </c>
      <c r="N83" s="335">
        <v>45358</v>
      </c>
      <c r="O83" s="130">
        <f t="shared" si="104"/>
        <v>45358</v>
      </c>
      <c r="P83" s="130">
        <f t="shared" si="105"/>
        <v>45360</v>
      </c>
      <c r="Q83" s="121">
        <f t="shared" si="109"/>
        <v>3</v>
      </c>
      <c r="R83" s="383">
        <f t="shared" ca="1" si="110"/>
        <v>1</v>
      </c>
      <c r="S83" s="383">
        <f t="shared" ca="1" si="111"/>
        <v>2</v>
      </c>
    </row>
    <row r="84" spans="1:20" s="239" customFormat="1">
      <c r="A84" s="121">
        <v>82</v>
      </c>
      <c r="B84" s="218" t="s">
        <v>264</v>
      </c>
      <c r="C84" s="218"/>
      <c r="D84" s="218"/>
      <c r="E84" s="174" t="s">
        <v>1677</v>
      </c>
      <c r="F84" s="218"/>
      <c r="G84" s="414" t="s">
        <v>279</v>
      </c>
      <c r="H84" s="540"/>
      <c r="I84" s="369"/>
      <c r="J84" s="539"/>
      <c r="K84" s="335">
        <v>45360</v>
      </c>
      <c r="L84" s="335">
        <v>45362</v>
      </c>
      <c r="M84" s="335">
        <v>45360</v>
      </c>
      <c r="N84" s="335">
        <v>45362</v>
      </c>
      <c r="O84" s="130">
        <f t="shared" si="104"/>
        <v>45360</v>
      </c>
      <c r="P84" s="130">
        <f t="shared" si="105"/>
        <v>45362</v>
      </c>
      <c r="Q84" s="121">
        <f t="shared" si="109"/>
        <v>3</v>
      </c>
      <c r="R84" s="383">
        <f t="shared" ca="1" si="110"/>
        <v>3</v>
      </c>
      <c r="S84" s="383">
        <f t="shared" ca="1" si="111"/>
        <v>0</v>
      </c>
    </row>
    <row r="85" spans="1:20" s="239" customFormat="1">
      <c r="A85" s="121">
        <v>83</v>
      </c>
      <c r="B85" s="218" t="s">
        <v>674</v>
      </c>
      <c r="C85" s="218"/>
      <c r="D85" s="218"/>
      <c r="E85" s="174" t="s">
        <v>1678</v>
      </c>
      <c r="F85" s="218"/>
      <c r="G85" s="338" t="s">
        <v>270</v>
      </c>
      <c r="H85" s="540"/>
      <c r="I85" s="369"/>
      <c r="J85" s="539"/>
      <c r="K85" s="335">
        <v>45363</v>
      </c>
      <c r="L85" s="335">
        <v>45364</v>
      </c>
      <c r="M85" s="335">
        <v>45363</v>
      </c>
      <c r="N85" s="335">
        <v>45364</v>
      </c>
      <c r="O85" s="130">
        <f t="shared" si="104"/>
        <v>45363</v>
      </c>
      <c r="P85" s="130">
        <f t="shared" si="105"/>
        <v>45364</v>
      </c>
      <c r="Q85" s="121">
        <f t="shared" si="109"/>
        <v>2</v>
      </c>
      <c r="R85" s="383">
        <f t="shared" ca="1" si="110"/>
        <v>2</v>
      </c>
      <c r="S85" s="383">
        <f t="shared" ca="1" si="111"/>
        <v>0</v>
      </c>
    </row>
    <row r="86" spans="1:20" s="239" customFormat="1">
      <c r="A86" s="121">
        <v>83</v>
      </c>
      <c r="B86" s="218" t="s">
        <v>264</v>
      </c>
      <c r="C86" s="218"/>
      <c r="D86" s="218"/>
      <c r="E86" s="177" t="s">
        <v>1679</v>
      </c>
      <c r="F86" s="218"/>
      <c r="G86" s="414" t="s">
        <v>279</v>
      </c>
      <c r="H86" s="540"/>
      <c r="I86" s="369"/>
      <c r="J86" s="539"/>
      <c r="K86" s="335">
        <v>45365</v>
      </c>
      <c r="L86" s="335">
        <v>45365</v>
      </c>
      <c r="M86" s="335">
        <v>45365</v>
      </c>
      <c r="N86" s="335">
        <v>45365</v>
      </c>
      <c r="O86" s="130">
        <f t="shared" si="104"/>
        <v>45365</v>
      </c>
      <c r="P86" s="130">
        <f t="shared" si="105"/>
        <v>45365</v>
      </c>
      <c r="Q86" s="121">
        <f t="shared" si="109"/>
        <v>1</v>
      </c>
      <c r="R86" s="383">
        <f t="shared" ca="1" si="110"/>
        <v>1</v>
      </c>
      <c r="S86" s="383">
        <f t="shared" ca="1" si="111"/>
        <v>0</v>
      </c>
    </row>
    <row r="87" spans="1:20" s="239" customFormat="1" ht="28.8">
      <c r="A87" s="121">
        <v>83</v>
      </c>
      <c r="B87" s="218" t="s">
        <v>674</v>
      </c>
      <c r="C87" s="218"/>
      <c r="D87" s="218"/>
      <c r="E87" s="177" t="s">
        <v>1680</v>
      </c>
      <c r="F87" s="218"/>
      <c r="G87" s="338" t="s">
        <v>270</v>
      </c>
      <c r="H87" s="540"/>
      <c r="I87" s="369"/>
      <c r="J87" s="539"/>
      <c r="K87" s="335">
        <v>45367</v>
      </c>
      <c r="L87" s="335">
        <v>45371</v>
      </c>
      <c r="M87" s="335">
        <v>45365</v>
      </c>
      <c r="N87" s="335">
        <v>45372</v>
      </c>
      <c r="O87" s="130">
        <f t="shared" si="104"/>
        <v>45365</v>
      </c>
      <c r="P87" s="130">
        <f t="shared" si="105"/>
        <v>45369</v>
      </c>
      <c r="Q87" s="121">
        <f t="shared" si="109"/>
        <v>5</v>
      </c>
      <c r="R87" s="383">
        <f t="shared" ca="1" si="110"/>
        <v>8</v>
      </c>
      <c r="S87" s="383">
        <f t="shared" ca="1" si="111"/>
        <v>-3</v>
      </c>
    </row>
    <row r="88" spans="1:20" s="239" customFormat="1">
      <c r="A88" s="121">
        <v>83</v>
      </c>
      <c r="B88" s="218" t="s">
        <v>674</v>
      </c>
      <c r="C88" s="218"/>
      <c r="D88" s="218"/>
      <c r="E88" s="177" t="s">
        <v>1681</v>
      </c>
      <c r="F88" s="218"/>
      <c r="G88" s="338" t="s">
        <v>270</v>
      </c>
      <c r="H88" s="540"/>
      <c r="I88" s="369"/>
      <c r="J88" s="539"/>
      <c r="K88" s="335">
        <v>45366</v>
      </c>
      <c r="L88" s="335">
        <v>45366</v>
      </c>
      <c r="M88" s="335">
        <v>45366</v>
      </c>
      <c r="N88" s="335">
        <v>45366</v>
      </c>
      <c r="O88" s="130">
        <f t="shared" si="104"/>
        <v>45366</v>
      </c>
      <c r="P88" s="130">
        <f t="shared" si="105"/>
        <v>45366</v>
      </c>
      <c r="Q88" s="121">
        <f t="shared" si="109"/>
        <v>1</v>
      </c>
      <c r="R88" s="383">
        <f t="shared" ca="1" si="110"/>
        <v>1</v>
      </c>
      <c r="S88" s="383">
        <f t="shared" ca="1" si="111"/>
        <v>0</v>
      </c>
    </row>
    <row r="89" spans="1:20" s="239" customFormat="1">
      <c r="A89" s="121">
        <v>83</v>
      </c>
      <c r="B89" s="121" t="s">
        <v>411</v>
      </c>
      <c r="C89" s="121"/>
      <c r="D89" s="121"/>
      <c r="E89" s="177" t="s">
        <v>1682</v>
      </c>
      <c r="F89" s="352" t="s">
        <v>246</v>
      </c>
      <c r="G89" s="338" t="s">
        <v>270</v>
      </c>
      <c r="H89" s="501"/>
      <c r="I89" s="467"/>
      <c r="J89" s="498"/>
      <c r="K89" s="335">
        <v>45372</v>
      </c>
      <c r="L89" s="335">
        <v>45373</v>
      </c>
      <c r="M89" s="335">
        <v>45372</v>
      </c>
      <c r="N89" s="335">
        <v>45373</v>
      </c>
      <c r="O89" s="130">
        <f t="shared" si="104"/>
        <v>45372</v>
      </c>
      <c r="P89" s="130">
        <f t="shared" si="105"/>
        <v>45373</v>
      </c>
      <c r="Q89" s="121">
        <f t="shared" si="109"/>
        <v>2</v>
      </c>
      <c r="R89" s="383">
        <f t="shared" ca="1" si="110"/>
        <v>2</v>
      </c>
      <c r="S89" s="383">
        <f t="shared" ca="1" si="111"/>
        <v>0</v>
      </c>
      <c r="T89" s="126"/>
    </row>
    <row r="90" spans="1:20" s="239" customFormat="1" ht="28.8">
      <c r="A90" s="121">
        <v>83</v>
      </c>
      <c r="B90" s="121" t="s">
        <v>264</v>
      </c>
      <c r="C90" s="121"/>
      <c r="D90" s="121"/>
      <c r="E90" s="177" t="s">
        <v>1683</v>
      </c>
      <c r="F90" s="121"/>
      <c r="G90" s="338" t="s">
        <v>270</v>
      </c>
      <c r="H90" s="501"/>
      <c r="I90" s="467"/>
      <c r="J90" s="498"/>
      <c r="K90" s="335">
        <v>45376</v>
      </c>
      <c r="L90" s="335">
        <v>45379</v>
      </c>
      <c r="M90" s="335">
        <v>45376</v>
      </c>
      <c r="N90" s="335">
        <v>45380</v>
      </c>
      <c r="O90" s="130">
        <f t="shared" ref="O90:O91" si="112">IF(M90="",IF(N89="",P89+1,N89+1),M90)</f>
        <v>45376</v>
      </c>
      <c r="P90" s="130">
        <f t="shared" ref="P90:P91" si="113">+O90+Q90-1</f>
        <v>45379</v>
      </c>
      <c r="Q90" s="121">
        <f t="shared" si="109"/>
        <v>4</v>
      </c>
      <c r="R90" s="383">
        <f t="shared" ca="1" si="110"/>
        <v>5</v>
      </c>
      <c r="S90" s="383">
        <f t="shared" ca="1" si="111"/>
        <v>-1</v>
      </c>
      <c r="T90" s="126"/>
    </row>
    <row r="91" spans="1:20" s="239" customFormat="1" ht="28.8">
      <c r="A91" s="121">
        <v>83</v>
      </c>
      <c r="B91" s="121" t="s">
        <v>264</v>
      </c>
      <c r="C91" s="149" t="s">
        <v>1684</v>
      </c>
      <c r="D91" s="121"/>
      <c r="E91" s="177" t="s">
        <v>1685</v>
      </c>
      <c r="F91" s="121"/>
      <c r="G91" s="414" t="s">
        <v>279</v>
      </c>
      <c r="H91" s="501"/>
      <c r="I91" s="467"/>
      <c r="J91" s="498"/>
      <c r="K91" s="335">
        <v>45381</v>
      </c>
      <c r="L91" s="335">
        <v>45381</v>
      </c>
      <c r="M91" s="335">
        <v>45381</v>
      </c>
      <c r="N91" s="335">
        <v>45381</v>
      </c>
      <c r="O91" s="130">
        <f t="shared" si="112"/>
        <v>45381</v>
      </c>
      <c r="P91" s="130">
        <f t="shared" si="113"/>
        <v>45381</v>
      </c>
      <c r="Q91" s="121">
        <f t="shared" si="109"/>
        <v>1</v>
      </c>
      <c r="R91" s="383">
        <f t="shared" ca="1" si="110"/>
        <v>1</v>
      </c>
      <c r="S91" s="383">
        <f t="shared" ca="1" si="111"/>
        <v>0</v>
      </c>
      <c r="T91" s="126"/>
    </row>
    <row r="92" spans="1:20" s="239" customFormat="1">
      <c r="A92" s="121">
        <v>83</v>
      </c>
      <c r="B92" s="121" t="s">
        <v>264</v>
      </c>
      <c r="C92" s="121" t="s">
        <v>1122</v>
      </c>
      <c r="D92" s="121"/>
      <c r="E92" s="177" t="s">
        <v>1686</v>
      </c>
      <c r="F92" s="567" t="s">
        <v>274</v>
      </c>
      <c r="G92" s="373" t="s">
        <v>178</v>
      </c>
      <c r="H92" s="501"/>
      <c r="I92" s="467"/>
      <c r="J92" s="498"/>
      <c r="K92" s="335">
        <v>45383</v>
      </c>
      <c r="L92" s="335">
        <v>45398</v>
      </c>
      <c r="M92" s="335">
        <v>45383</v>
      </c>
      <c r="N92" s="335">
        <v>45401</v>
      </c>
      <c r="O92" s="130">
        <f>IF(M92="",IF(N91="",P91+1,N91+1),M92)</f>
        <v>45383</v>
      </c>
      <c r="P92" s="130">
        <f>+O92+Q92-1</f>
        <v>45398</v>
      </c>
      <c r="Q92" s="121">
        <f>IF(IF(K92="",0,IF(L92="",0,L92-K92))="",0,L92-K92+1)</f>
        <v>16</v>
      </c>
      <c r="R92" s="125">
        <f ca="1">IF(M92="",0,IF(N92="",TODAY()-M92,N92-M92+1))</f>
        <v>19</v>
      </c>
      <c r="S92" s="125">
        <f ca="1">IF(R92=0,0,Q92-R92)</f>
        <v>-3</v>
      </c>
      <c r="T92" s="126"/>
    </row>
    <row r="93" spans="1:20" s="239" customFormat="1" ht="28.8">
      <c r="A93" s="121">
        <v>83</v>
      </c>
      <c r="B93" s="121" t="s">
        <v>264</v>
      </c>
      <c r="C93" s="149" t="s">
        <v>1687</v>
      </c>
      <c r="D93" s="121"/>
      <c r="E93" s="177" t="s">
        <v>1688</v>
      </c>
      <c r="F93" s="567" t="s">
        <v>282</v>
      </c>
      <c r="G93" s="414" t="s">
        <v>279</v>
      </c>
      <c r="H93" s="501"/>
      <c r="I93" s="467"/>
      <c r="J93" s="498"/>
      <c r="K93" s="335">
        <v>45402</v>
      </c>
      <c r="L93" s="335">
        <v>45404</v>
      </c>
      <c r="M93" s="335">
        <v>45402</v>
      </c>
      <c r="N93" s="335">
        <v>45405</v>
      </c>
      <c r="O93" s="130">
        <f>IF(M93="",IF(N92="",P92+1,N92+1),M93)</f>
        <v>45402</v>
      </c>
      <c r="P93" s="130">
        <f>+O93+Q93-1</f>
        <v>45404</v>
      </c>
      <c r="Q93" s="121">
        <f>IF(IF(K93="",0,IF(L93="",0,L93-K93))="",0,L93-K93+1)</f>
        <v>3</v>
      </c>
      <c r="R93" s="125">
        <f ca="1">IF(M93="",0,IF(N93="",TODAY()-M93,N93-M93+1))</f>
        <v>4</v>
      </c>
      <c r="S93" s="125">
        <f ca="1">IF(R93=0,0,Q93-R93)</f>
        <v>-1</v>
      </c>
      <c r="T93" s="126"/>
    </row>
    <row r="94" spans="1:20" s="239" customFormat="1">
      <c r="A94" s="121">
        <v>83</v>
      </c>
      <c r="B94" s="218" t="s">
        <v>1097</v>
      </c>
      <c r="C94" s="149"/>
      <c r="D94" s="121"/>
      <c r="E94" s="177" t="s">
        <v>1689</v>
      </c>
      <c r="F94" s="567"/>
      <c r="G94" s="414" t="s">
        <v>279</v>
      </c>
      <c r="H94" s="501"/>
      <c r="I94" s="467"/>
      <c r="J94" s="498"/>
      <c r="K94" s="335">
        <v>45406</v>
      </c>
      <c r="L94" s="335">
        <v>45407</v>
      </c>
      <c r="M94" s="335">
        <v>45406</v>
      </c>
      <c r="N94" s="335">
        <v>45406</v>
      </c>
      <c r="O94" s="130">
        <f>IF(M94="",IF(N93="",P93+1,N93+1),M94)</f>
        <v>45406</v>
      </c>
      <c r="P94" s="130">
        <f>+O94+Q94-1</f>
        <v>45407</v>
      </c>
      <c r="Q94" s="121">
        <f>IF(IF(K94="",0,IF(L94="",0,L94-K94))="",0,L94-K94+1)</f>
        <v>2</v>
      </c>
      <c r="R94" s="125">
        <f ca="1">IF(M94="",0,IF(N94="",TODAY()-M94,N94-M94+1))</f>
        <v>1</v>
      </c>
      <c r="S94" s="125">
        <f ca="1">IF(R94=0,0,Q94-R94)</f>
        <v>1</v>
      </c>
      <c r="T94" s="126"/>
    </row>
    <row r="95" spans="1:20" s="239" customFormat="1" ht="28.8">
      <c r="A95" s="121">
        <v>83</v>
      </c>
      <c r="B95" s="121" t="s">
        <v>264</v>
      </c>
      <c r="C95" s="149"/>
      <c r="D95" s="121"/>
      <c r="E95" s="177" t="s">
        <v>1690</v>
      </c>
      <c r="F95" s="567"/>
      <c r="G95" s="427" t="s">
        <v>288</v>
      </c>
      <c r="H95" s="501"/>
      <c r="I95" s="467"/>
      <c r="J95" s="498"/>
      <c r="K95" s="335">
        <v>45407</v>
      </c>
      <c r="L95" s="335">
        <v>45409</v>
      </c>
      <c r="M95" s="335">
        <v>45407</v>
      </c>
      <c r="N95" s="335">
        <v>45413</v>
      </c>
      <c r="O95" s="130">
        <f>IF(M95="",IF(N94="",P94+1,N94+1),M95)</f>
        <v>45407</v>
      </c>
      <c r="P95" s="130">
        <f>+O95+Q95-1</f>
        <v>45409</v>
      </c>
      <c r="Q95" s="121">
        <f>IF(IF(K95="",0,IF(L95="",0,L95-K95))="",0,L95-K95+1)</f>
        <v>3</v>
      </c>
      <c r="R95" s="125">
        <f ca="1">IF(M95="",0,IF(N95="",TODAY()-M95,N95-M95+1))</f>
        <v>7</v>
      </c>
      <c r="S95" s="125">
        <f ca="1">IF(R95=0,0,Q95-R95)</f>
        <v>-4</v>
      </c>
      <c r="T95" s="126"/>
    </row>
    <row r="96" spans="1:20" s="239" customFormat="1">
      <c r="A96" s="121">
        <v>84</v>
      </c>
      <c r="B96" s="174" t="s">
        <v>264</v>
      </c>
      <c r="C96" s="174" t="s">
        <v>160</v>
      </c>
      <c r="D96" s="304" t="s">
        <v>160</v>
      </c>
      <c r="E96" s="286" t="s">
        <v>1691</v>
      </c>
      <c r="F96" s="567"/>
      <c r="G96" s="338" t="s">
        <v>270</v>
      </c>
      <c r="H96" s="464">
        <v>45415</v>
      </c>
      <c r="I96" s="464">
        <v>45421</v>
      </c>
      <c r="J96" s="464">
        <v>45415</v>
      </c>
      <c r="K96" s="335">
        <v>45415</v>
      </c>
      <c r="L96" s="335">
        <v>45421</v>
      </c>
      <c r="M96" s="335">
        <v>45415</v>
      </c>
      <c r="N96" s="335">
        <v>45418</v>
      </c>
      <c r="O96" s="130">
        <f>IF(M96="",IF(N95="",P95+1,N95+1),M96)</f>
        <v>45415</v>
      </c>
      <c r="P96" s="130">
        <f>+O96+Q96-1</f>
        <v>45421</v>
      </c>
      <c r="Q96" s="121">
        <f>IF(IF(K96="",0,IF(L96="",0,L96-K96))="",0,L96-K96+1)</f>
        <v>7</v>
      </c>
      <c r="R96" s="125">
        <f ca="1">IF(M96="",0,IF(N96="",TODAY()-M96,N96-M96+1))</f>
        <v>4</v>
      </c>
      <c r="S96" s="125">
        <f ca="1">IF(R96=0,0,Q96-R96)</f>
        <v>3</v>
      </c>
      <c r="T96" s="126"/>
    </row>
    <row r="97" spans="1:20" s="239" customFormat="1">
      <c r="A97" s="121">
        <v>85</v>
      </c>
      <c r="B97" s="218" t="s">
        <v>1097</v>
      </c>
      <c r="C97" s="306"/>
      <c r="D97" s="174"/>
      <c r="E97" s="174" t="s">
        <v>1692</v>
      </c>
      <c r="F97" s="752"/>
      <c r="G97" s="744" t="s">
        <v>281</v>
      </c>
      <c r="H97" s="464"/>
      <c r="I97" s="464"/>
      <c r="J97" s="464"/>
      <c r="K97" s="466">
        <v>45418</v>
      </c>
      <c r="L97" s="466">
        <v>45432</v>
      </c>
      <c r="M97" s="466">
        <v>45418</v>
      </c>
      <c r="N97" s="464">
        <v>45433</v>
      </c>
      <c r="O97" s="121"/>
      <c r="P97" s="121"/>
      <c r="Q97" s="126"/>
      <c r="R97" s="126"/>
      <c r="S97" s="126"/>
      <c r="T97" s="126"/>
    </row>
    <row r="98" spans="1:20" s="239" customFormat="1">
      <c r="A98" s="121">
        <v>86</v>
      </c>
      <c r="B98" s="174" t="s">
        <v>264</v>
      </c>
      <c r="C98" s="306"/>
      <c r="D98" s="174"/>
      <c r="E98" s="177" t="s">
        <v>1693</v>
      </c>
      <c r="F98" s="753"/>
      <c r="G98" s="427" t="s">
        <v>288</v>
      </c>
      <c r="H98" s="335"/>
      <c r="I98" s="335"/>
      <c r="J98" s="335"/>
      <c r="K98" s="335">
        <v>45426</v>
      </c>
      <c r="L98" s="335">
        <v>45437</v>
      </c>
      <c r="M98" s="335">
        <v>45426</v>
      </c>
      <c r="N98" s="727">
        <v>45440</v>
      </c>
      <c r="O98" s="121"/>
      <c r="P98" s="121"/>
      <c r="Q98" s="126"/>
      <c r="R98" s="126"/>
      <c r="S98" s="126"/>
      <c r="T98" s="126"/>
    </row>
    <row r="99" spans="1:20" s="239" customFormat="1">
      <c r="A99" s="121"/>
      <c r="B99" s="174" t="s">
        <v>264</v>
      </c>
      <c r="C99" s="306"/>
      <c r="D99" s="174"/>
      <c r="E99" s="174" t="s">
        <v>170</v>
      </c>
      <c r="F99" s="753"/>
      <c r="G99" s="348" t="s">
        <v>276</v>
      </c>
      <c r="H99" s="732"/>
      <c r="I99" s="731"/>
      <c r="J99" s="751"/>
      <c r="K99" s="727">
        <v>45440</v>
      </c>
      <c r="L99" s="731">
        <v>45443</v>
      </c>
      <c r="M99" s="727">
        <v>45440</v>
      </c>
      <c r="N99" s="727"/>
      <c r="O99" s="121"/>
      <c r="P99" s="121"/>
      <c r="Q99" s="126"/>
      <c r="R99" s="126"/>
      <c r="S99" s="126"/>
      <c r="T99" s="126"/>
    </row>
    <row r="100" spans="1:20">
      <c r="A100" s="121"/>
      <c r="B100" s="218" t="s">
        <v>264</v>
      </c>
      <c r="C100" s="218"/>
      <c r="D100" s="468"/>
      <c r="E100" s="754" t="s">
        <v>1694</v>
      </c>
      <c r="F100" s="218" t="s">
        <v>274</v>
      </c>
      <c r="G100" s="468" t="s">
        <v>291</v>
      </c>
      <c r="H100" s="535"/>
      <c r="I100" s="469"/>
      <c r="J100" s="502"/>
      <c r="K100" s="168"/>
      <c r="L100" s="168"/>
      <c r="M100" s="468"/>
      <c r="N100" s="218"/>
      <c r="O100" s="130"/>
      <c r="P100" s="130"/>
      <c r="Q100" s="121"/>
      <c r="R100" s="383"/>
      <c r="S100" s="383"/>
    </row>
    <row r="101" spans="1:20">
      <c r="A101" s="121"/>
      <c r="B101" s="121" t="s">
        <v>254</v>
      </c>
      <c r="E101" s="183" t="s">
        <v>1695</v>
      </c>
      <c r="F101" s="220" t="s">
        <v>271</v>
      </c>
      <c r="G101" s="218" t="s">
        <v>291</v>
      </c>
      <c r="H101" s="488"/>
      <c r="I101" s="123"/>
      <c r="J101" s="463"/>
      <c r="K101" s="148"/>
      <c r="L101" s="148"/>
      <c r="M101" s="218"/>
      <c r="N101" s="218"/>
      <c r="O101" s="130"/>
      <c r="P101" s="130"/>
      <c r="Q101" s="121"/>
      <c r="R101" s="383"/>
      <c r="S101" s="383"/>
    </row>
    <row r="102" spans="1:20">
      <c r="A102" s="121"/>
      <c r="B102" s="121" t="s">
        <v>254</v>
      </c>
      <c r="E102" s="183" t="s">
        <v>1696</v>
      </c>
      <c r="F102" s="220" t="s">
        <v>271</v>
      </c>
      <c r="G102" s="218" t="s">
        <v>291</v>
      </c>
      <c r="H102" s="488"/>
      <c r="I102" s="123"/>
      <c r="J102" s="463"/>
      <c r="K102" s="148"/>
      <c r="L102" s="148"/>
      <c r="M102" s="218"/>
      <c r="N102" s="218"/>
      <c r="O102" s="130"/>
      <c r="P102" s="130"/>
      <c r="Q102" s="121"/>
      <c r="R102" s="383"/>
      <c r="S102" s="383"/>
    </row>
    <row r="103" spans="1:20">
      <c r="A103" s="121"/>
      <c r="B103" s="121" t="s">
        <v>264</v>
      </c>
      <c r="E103" s="340" t="s">
        <v>1697</v>
      </c>
      <c r="F103" s="220" t="s">
        <v>271</v>
      </c>
      <c r="G103" s="341" t="s">
        <v>291</v>
      </c>
      <c r="H103" s="488"/>
      <c r="I103" s="123"/>
      <c r="J103" s="463"/>
      <c r="K103" s="148"/>
      <c r="L103" s="148"/>
      <c r="M103" s="218"/>
      <c r="N103" s="218"/>
      <c r="O103" s="130"/>
      <c r="P103" s="130"/>
      <c r="Q103" s="121"/>
      <c r="R103" s="383"/>
      <c r="S103" s="383"/>
    </row>
    <row r="104" spans="1:20">
      <c r="E104" s="127"/>
      <c r="F104" s="122"/>
      <c r="G104" s="122"/>
      <c r="H104" s="535"/>
      <c r="I104" s="469"/>
      <c r="J104" s="502"/>
      <c r="L104" s="337"/>
    </row>
    <row r="105" spans="1:20">
      <c r="E105" s="127"/>
      <c r="F105" s="122"/>
      <c r="G105" s="122"/>
      <c r="H105" s="488"/>
      <c r="I105" s="123"/>
      <c r="J105" s="463"/>
      <c r="L105" s="337"/>
    </row>
    <row r="106" spans="1:20">
      <c r="E106" s="127"/>
      <c r="F106" s="122"/>
      <c r="G106" s="122"/>
      <c r="H106" s="488"/>
      <c r="I106" s="123"/>
      <c r="J106" s="463"/>
      <c r="L106" s="337"/>
    </row>
    <row r="107" spans="1:20">
      <c r="E107" s="127"/>
      <c r="F107" s="122"/>
      <c r="G107" s="122"/>
      <c r="H107" s="488"/>
      <c r="I107" s="123"/>
      <c r="J107" s="463"/>
      <c r="L107" s="337"/>
    </row>
    <row r="108" spans="1:20">
      <c r="E108" s="127"/>
      <c r="F108" s="122"/>
      <c r="G108" s="122"/>
      <c r="H108" s="488"/>
      <c r="I108" s="123"/>
      <c r="J108" s="463"/>
      <c r="L108" s="337"/>
    </row>
    <row r="109" spans="1:20">
      <c r="E109" s="127"/>
      <c r="F109" s="122"/>
      <c r="G109" s="122"/>
      <c r="H109" s="488"/>
      <c r="I109" s="123"/>
      <c r="J109" s="463"/>
      <c r="L109" s="337"/>
    </row>
    <row r="110" spans="1:20">
      <c r="E110" s="127"/>
      <c r="F110" s="122"/>
      <c r="G110" s="122"/>
      <c r="H110" s="488"/>
      <c r="I110" s="123"/>
      <c r="J110" s="463"/>
      <c r="L110" s="337"/>
    </row>
    <row r="111" spans="1:20">
      <c r="E111" s="127"/>
      <c r="F111" s="122"/>
      <c r="G111" s="122"/>
      <c r="H111" s="488"/>
      <c r="I111" s="123"/>
      <c r="J111" s="463"/>
      <c r="L111" s="337"/>
    </row>
    <row r="112" spans="1:20">
      <c r="E112" s="127"/>
      <c r="F112" s="122"/>
      <c r="G112" s="122"/>
      <c r="H112" s="488"/>
      <c r="I112" s="123"/>
      <c r="J112" s="463"/>
      <c r="L112" s="337"/>
    </row>
    <row r="113" spans="3:12">
      <c r="E113" s="127"/>
      <c r="F113" s="122"/>
      <c r="G113" s="122"/>
      <c r="H113" s="488"/>
      <c r="I113" s="123"/>
      <c r="J113" s="463"/>
      <c r="L113" s="337"/>
    </row>
    <row r="114" spans="3:12">
      <c r="E114" s="127"/>
      <c r="F114" s="122"/>
      <c r="G114" s="122"/>
      <c r="H114" s="488"/>
      <c r="I114" s="123"/>
      <c r="J114" s="463"/>
      <c r="L114" s="337"/>
    </row>
    <row r="115" spans="3:12">
      <c r="E115" s="127"/>
      <c r="F115" s="122"/>
      <c r="G115" s="122"/>
      <c r="H115" s="535"/>
      <c r="I115" s="469"/>
      <c r="J115" s="502"/>
      <c r="L115" s="337"/>
    </row>
    <row r="116" spans="3:12">
      <c r="E116" s="127"/>
      <c r="F116" s="122"/>
      <c r="G116" s="122"/>
      <c r="H116" s="488"/>
      <c r="I116" s="123"/>
      <c r="J116" s="463"/>
      <c r="L116" s="337"/>
    </row>
    <row r="117" spans="3:12">
      <c r="E117" s="127"/>
      <c r="F117" s="122"/>
      <c r="G117" s="122"/>
      <c r="H117" s="488"/>
      <c r="I117" s="123"/>
      <c r="J117" s="463"/>
      <c r="L117" s="337"/>
    </row>
    <row r="118" spans="3:12">
      <c r="E118" s="127"/>
      <c r="F118" s="122"/>
      <c r="G118" s="122"/>
      <c r="H118" s="488"/>
      <c r="I118" s="123"/>
      <c r="J118" s="463"/>
      <c r="L118" s="337"/>
    </row>
    <row r="119" spans="3:12">
      <c r="E119" s="127"/>
      <c r="F119" s="122"/>
      <c r="G119" s="122"/>
      <c r="H119" s="488"/>
      <c r="I119" s="123"/>
      <c r="J119" s="463"/>
      <c r="L119" s="337"/>
    </row>
    <row r="120" spans="3:12">
      <c r="E120" s="371"/>
      <c r="F120" s="122"/>
      <c r="G120" s="122"/>
      <c r="H120" s="190"/>
      <c r="I120" s="123"/>
      <c r="J120" s="173"/>
      <c r="L120" s="337"/>
    </row>
    <row r="121" spans="3:12">
      <c r="E121" s="371"/>
      <c r="F121" s="122"/>
      <c r="G121" s="122"/>
      <c r="H121" s="190"/>
      <c r="I121" s="123"/>
      <c r="J121" s="173"/>
      <c r="L121" s="337"/>
    </row>
    <row r="122" spans="3:12">
      <c r="E122" s="371"/>
      <c r="F122" s="122"/>
      <c r="G122" s="122"/>
      <c r="H122" s="190"/>
      <c r="I122" s="123"/>
      <c r="J122" s="173"/>
      <c r="L122" s="337"/>
    </row>
    <row r="123" spans="3:12">
      <c r="E123" s="371"/>
      <c r="F123" s="122"/>
      <c r="G123" s="122"/>
      <c r="H123" s="190"/>
      <c r="I123" s="123"/>
      <c r="J123" s="173"/>
      <c r="L123" s="337"/>
    </row>
    <row r="124" spans="3:12">
      <c r="E124" s="371"/>
      <c r="F124" s="122"/>
      <c r="G124" s="122"/>
      <c r="H124" s="190"/>
      <c r="I124" s="123"/>
      <c r="J124" s="173"/>
      <c r="L124" s="337"/>
    </row>
    <row r="125" spans="3:12">
      <c r="E125" s="371"/>
      <c r="F125" s="122"/>
      <c r="G125" s="122"/>
      <c r="H125" s="190"/>
      <c r="I125" s="123"/>
      <c r="J125" s="173"/>
      <c r="L125" s="337"/>
    </row>
    <row r="126" spans="3:12">
      <c r="C126" s="177"/>
      <c r="E126" s="371"/>
      <c r="F126" s="122"/>
      <c r="G126" s="122"/>
      <c r="H126" s="190"/>
      <c r="I126" s="123"/>
      <c r="J126" s="173"/>
      <c r="L126" s="337" t="str">
        <f>IF(J126=0%,"",#REF!/J126)</f>
        <v/>
      </c>
    </row>
    <row r="127" spans="3:12">
      <c r="E127" s="371"/>
      <c r="F127" s="122"/>
      <c r="G127" s="122"/>
      <c r="H127" s="190"/>
      <c r="I127" s="123"/>
      <c r="J127" s="173"/>
      <c r="L127" s="337" t="str">
        <f>IF(J127=0%,"",#REF!/J127)</f>
        <v/>
      </c>
    </row>
    <row r="128" spans="3:12">
      <c r="E128" s="371"/>
      <c r="F128" s="122"/>
      <c r="G128" s="122"/>
      <c r="H128" s="190"/>
      <c r="I128" s="123"/>
      <c r="J128" s="173"/>
      <c r="L128" s="337" t="str">
        <f>IF(J128=0%,"",#REF!/J128)</f>
        <v/>
      </c>
    </row>
    <row r="129" spans="5:12">
      <c r="E129" s="371"/>
      <c r="F129" s="122"/>
      <c r="G129" s="122"/>
      <c r="I129" s="1"/>
      <c r="L129" s="337" t="str">
        <f>IF(J129=0%,"",#REF!/J129)</f>
        <v/>
      </c>
    </row>
    <row r="130" spans="5:12">
      <c r="E130" s="371"/>
      <c r="F130" s="122"/>
      <c r="G130" s="122"/>
      <c r="I130" s="1"/>
      <c r="L130" s="337" t="str">
        <f>IF(J130=0%,"",#REF!/J130)</f>
        <v/>
      </c>
    </row>
    <row r="131" spans="5:12">
      <c r="E131" s="371"/>
      <c r="F131" s="122"/>
      <c r="G131" s="122"/>
      <c r="I131" s="1"/>
      <c r="L131" s="337" t="str">
        <f>IF(J131=0%,"",#REF!/J131)</f>
        <v/>
      </c>
    </row>
    <row r="132" spans="5:12">
      <c r="E132" s="371"/>
      <c r="F132" s="122"/>
      <c r="G132" s="122"/>
      <c r="I132" s="1"/>
      <c r="L132" s="337" t="str">
        <f>IF(J132=0%,"",#REF!/J132)</f>
        <v/>
      </c>
    </row>
    <row r="133" spans="5:12">
      <c r="E133" s="371"/>
      <c r="F133" s="122"/>
      <c r="G133" s="122"/>
      <c r="I133" s="1"/>
      <c r="L133" s="337" t="str">
        <f>IF(J133=0%,"",#REF!/J133)</f>
        <v/>
      </c>
    </row>
    <row r="134" spans="5:12">
      <c r="E134" s="371"/>
      <c r="F134" s="122"/>
      <c r="G134" s="122"/>
      <c r="I134" s="1"/>
      <c r="L134" s="337" t="str">
        <f>IF(J134=0%,"",#REF!/J134)</f>
        <v/>
      </c>
    </row>
    <row r="135" spans="5:12">
      <c r="E135" s="371"/>
      <c r="F135" s="122"/>
      <c r="G135" s="122"/>
      <c r="I135" s="1"/>
      <c r="L135" s="337" t="str">
        <f>IF(J135=0%,"",#REF!/J135)</f>
        <v/>
      </c>
    </row>
    <row r="136" spans="5:12">
      <c r="E136" s="371"/>
      <c r="F136" s="122"/>
      <c r="G136" s="122"/>
      <c r="I136" s="1"/>
      <c r="L136" s="337" t="str">
        <f>IF(J136=0%,"",#REF!/J136)</f>
        <v/>
      </c>
    </row>
    <row r="137" spans="5:12">
      <c r="E137" s="371"/>
      <c r="F137" s="122"/>
      <c r="G137" s="122"/>
      <c r="I137" s="1"/>
      <c r="L137" s="337" t="str">
        <f>IF(J137=0%,"",#REF!/J137)</f>
        <v/>
      </c>
    </row>
    <row r="138" spans="5:12">
      <c r="E138" s="371"/>
      <c r="F138" s="122"/>
      <c r="G138" s="122"/>
      <c r="I138" s="1"/>
      <c r="L138" s="337" t="str">
        <f>IF(J138=0%,"",#REF!/J138)</f>
        <v/>
      </c>
    </row>
    <row r="139" spans="5:12">
      <c r="E139" s="371"/>
      <c r="F139" s="122"/>
      <c r="G139" s="122"/>
      <c r="I139" s="1"/>
      <c r="L139" s="337" t="str">
        <f>IF(J139=0%,"",#REF!/J139)</f>
        <v/>
      </c>
    </row>
    <row r="140" spans="5:12">
      <c r="E140" s="371"/>
      <c r="F140" s="122"/>
      <c r="G140" s="122"/>
      <c r="I140" s="1"/>
      <c r="L140" s="337" t="str">
        <f>IF(J140=0%,"",#REF!/J140)</f>
        <v/>
      </c>
    </row>
    <row r="141" spans="5:12">
      <c r="E141" s="371"/>
      <c r="F141" s="122"/>
      <c r="G141" s="122"/>
      <c r="I141" s="1"/>
      <c r="L141" s="337" t="str">
        <f>IF(J141=0%,"",#REF!/J141)</f>
        <v/>
      </c>
    </row>
    <row r="142" spans="5:12">
      <c r="E142" s="371"/>
      <c r="F142" s="122"/>
      <c r="G142" s="122"/>
      <c r="I142" s="1"/>
      <c r="L142" s="337" t="str">
        <f>IF(J142=0%,"",#REF!/J142)</f>
        <v/>
      </c>
    </row>
    <row r="143" spans="5:12">
      <c r="E143" s="371"/>
      <c r="F143" s="122"/>
      <c r="G143" s="122"/>
      <c r="I143" s="1"/>
      <c r="L143" s="337" t="str">
        <f>IF(J143=0%,"",#REF!/J143)</f>
        <v/>
      </c>
    </row>
    <row r="144" spans="5:12">
      <c r="E144" s="371"/>
      <c r="F144" s="122"/>
      <c r="G144" s="122"/>
      <c r="I144" s="1"/>
      <c r="L144" s="337" t="str">
        <f>IF(J144=0%,"",#REF!/J144)</f>
        <v/>
      </c>
    </row>
    <row r="145" spans="5:12">
      <c r="E145" s="371"/>
      <c r="F145" s="122"/>
      <c r="G145" s="122"/>
      <c r="I145" s="1"/>
      <c r="L145" s="337" t="str">
        <f>IF(J145=0%,"",#REF!/J145)</f>
        <v/>
      </c>
    </row>
    <row r="146" spans="5:12">
      <c r="E146" s="371"/>
      <c r="F146" s="122"/>
      <c r="G146" s="122"/>
      <c r="I146" s="1"/>
      <c r="L146" s="337" t="str">
        <f>IF(J146=0%,"",#REF!/J146)</f>
        <v/>
      </c>
    </row>
    <row r="147" spans="5:12">
      <c r="E147" s="371"/>
      <c r="F147" s="122"/>
      <c r="G147" s="122"/>
      <c r="I147" s="1"/>
      <c r="L147" s="337" t="str">
        <f>IF(J147=0%,"",#REF!/J147)</f>
        <v/>
      </c>
    </row>
    <row r="148" spans="5:12">
      <c r="E148" s="371"/>
      <c r="F148" s="122"/>
      <c r="G148" s="122"/>
      <c r="I148" s="1"/>
      <c r="L148" s="337" t="str">
        <f>IF(J148=0%,"",#REF!/J148)</f>
        <v/>
      </c>
    </row>
    <row r="149" spans="5:12">
      <c r="E149" s="371"/>
      <c r="F149" s="122"/>
      <c r="G149" s="122"/>
      <c r="I149" s="1"/>
      <c r="L149" s="337" t="str">
        <f>IF(J149=0%,"",#REF!/J149)</f>
        <v/>
      </c>
    </row>
    <row r="150" spans="5:12">
      <c r="E150" s="371"/>
      <c r="F150" s="122"/>
      <c r="G150" s="122"/>
      <c r="I150" s="1"/>
      <c r="L150" s="337" t="str">
        <f>IF(J150=0%,"",#REF!/J150)</f>
        <v/>
      </c>
    </row>
    <row r="151" spans="5:12">
      <c r="E151" s="371"/>
      <c r="F151" s="122"/>
      <c r="G151" s="122"/>
      <c r="I151" s="1"/>
      <c r="L151" s="337" t="str">
        <f>IF(J151=0%,"",#REF!/J151)</f>
        <v/>
      </c>
    </row>
    <row r="152" spans="5:12">
      <c r="E152" s="371"/>
      <c r="F152" s="122"/>
      <c r="G152" s="122"/>
      <c r="I152" s="1"/>
      <c r="L152" s="337" t="str">
        <f>IF(J152=0%,"",#REF!/J152)</f>
        <v/>
      </c>
    </row>
    <row r="153" spans="5:12">
      <c r="E153" s="371"/>
      <c r="F153" s="122"/>
      <c r="G153" s="122"/>
      <c r="I153" s="1"/>
      <c r="L153" s="337" t="str">
        <f>IF(J153=0%,"",#REF!/J153)</f>
        <v/>
      </c>
    </row>
    <row r="154" spans="5:12">
      <c r="E154" s="371"/>
      <c r="F154" s="122"/>
      <c r="G154" s="122"/>
      <c r="I154" s="1"/>
      <c r="L154" s="337" t="str">
        <f>IF(J154=0%,"",#REF!/J154)</f>
        <v/>
      </c>
    </row>
    <row r="155" spans="5:12">
      <c r="E155" s="371"/>
      <c r="F155" s="122"/>
      <c r="G155" s="122"/>
      <c r="I155" s="1"/>
      <c r="L155" s="337" t="str">
        <f>IF(J155=0%,"",#REF!/J155)</f>
        <v/>
      </c>
    </row>
    <row r="156" spans="5:12">
      <c r="E156" s="371"/>
      <c r="F156" s="122"/>
      <c r="G156" s="122"/>
      <c r="I156" s="1"/>
      <c r="L156" s="337" t="str">
        <f>IF(J156=0%,"",#REF!/J156)</f>
        <v/>
      </c>
    </row>
    <row r="157" spans="5:12">
      <c r="E157" s="371"/>
      <c r="F157" s="122"/>
      <c r="G157" s="122"/>
      <c r="I157" s="1"/>
      <c r="L157" s="337" t="str">
        <f>IF(J157=0%,"",#REF!/J157)</f>
        <v/>
      </c>
    </row>
    <row r="158" spans="5:12">
      <c r="E158" s="371"/>
      <c r="F158" s="122"/>
      <c r="G158" s="122"/>
      <c r="I158" s="1"/>
      <c r="L158" s="337" t="str">
        <f>IF(J158=0%,"",#REF!/J158)</f>
        <v/>
      </c>
    </row>
    <row r="159" spans="5:12">
      <c r="E159" s="371"/>
      <c r="F159" s="122"/>
      <c r="G159" s="122"/>
      <c r="I159" s="1"/>
      <c r="L159" s="337" t="str">
        <f>IF(J159=0%,"",#REF!/J159)</f>
        <v/>
      </c>
    </row>
    <row r="160" spans="5:12">
      <c r="E160" s="371"/>
      <c r="F160" s="122"/>
      <c r="G160" s="122"/>
      <c r="I160" s="1"/>
      <c r="L160" s="337" t="str">
        <f>IF(J160=0%,"",#REF!/J160)</f>
        <v/>
      </c>
    </row>
    <row r="161" spans="5:12">
      <c r="E161" s="371"/>
      <c r="F161" s="122"/>
      <c r="G161" s="122"/>
      <c r="I161" s="1"/>
      <c r="L161" s="337" t="str">
        <f>IF(J161=0%,"",#REF!/J161)</f>
        <v/>
      </c>
    </row>
    <row r="162" spans="5:12">
      <c r="E162" s="371"/>
      <c r="F162" s="122"/>
      <c r="G162" s="122"/>
      <c r="I162" s="1"/>
      <c r="L162" s="337" t="str">
        <f>IF(J162=0%,"",#REF!/J162)</f>
        <v/>
      </c>
    </row>
    <row r="163" spans="5:12">
      <c r="E163" s="371"/>
      <c r="F163" s="122"/>
      <c r="G163" s="122"/>
      <c r="I163" s="1"/>
      <c r="L163" s="337" t="str">
        <f>IF(J163=0%,"",#REF!/J163)</f>
        <v/>
      </c>
    </row>
    <row r="164" spans="5:12">
      <c r="E164" s="371"/>
      <c r="F164" s="122"/>
      <c r="G164" s="122"/>
      <c r="I164" s="1"/>
      <c r="L164" s="337" t="str">
        <f>IF(J164=0%,"",#REF!/J164)</f>
        <v/>
      </c>
    </row>
    <row r="165" spans="5:12">
      <c r="E165" s="371"/>
      <c r="F165" s="122"/>
      <c r="G165" s="122"/>
      <c r="I165" s="1"/>
      <c r="L165" s="337" t="str">
        <f>IF(J165=0%,"",#REF!/J165)</f>
        <v/>
      </c>
    </row>
    <row r="166" spans="5:12">
      <c r="E166" s="371"/>
      <c r="F166" s="122"/>
      <c r="G166" s="122"/>
      <c r="I166" s="1"/>
      <c r="L166" s="337" t="str">
        <f>IF(J166=0%,"",#REF!/J166)</f>
        <v/>
      </c>
    </row>
    <row r="167" spans="5:12">
      <c r="E167" s="371"/>
      <c r="F167" s="122"/>
      <c r="G167" s="122"/>
      <c r="I167" s="1"/>
      <c r="L167" s="337" t="str">
        <f>IF(J167=0%,"",#REF!/J167)</f>
        <v/>
      </c>
    </row>
    <row r="168" spans="5:12">
      <c r="E168" s="371"/>
      <c r="F168" s="122"/>
      <c r="G168" s="122"/>
      <c r="I168" s="1"/>
      <c r="L168" s="337" t="str">
        <f>IF(J168=0%,"",#REF!/J168)</f>
        <v/>
      </c>
    </row>
    <row r="169" spans="5:12">
      <c r="E169" s="371"/>
      <c r="F169" s="122"/>
      <c r="G169" s="122"/>
      <c r="I169" s="1"/>
      <c r="L169" s="337" t="str">
        <f>IF(J169=0%,"",#REF!/J169)</f>
        <v/>
      </c>
    </row>
    <row r="170" spans="5:12">
      <c r="E170" s="371"/>
      <c r="F170" s="122"/>
      <c r="G170" s="122"/>
      <c r="I170" s="1"/>
      <c r="L170" s="337" t="str">
        <f>IF(J170=0%,"",#REF!/J170)</f>
        <v/>
      </c>
    </row>
    <row r="171" spans="5:12">
      <c r="E171" s="371"/>
      <c r="F171" s="122"/>
      <c r="G171" s="122"/>
      <c r="I171" s="1"/>
      <c r="L171" s="337" t="str">
        <f>IF(J171=0%,"",#REF!/J171)</f>
        <v/>
      </c>
    </row>
    <row r="172" spans="5:12">
      <c r="E172" s="371"/>
      <c r="F172" s="122"/>
      <c r="G172" s="122"/>
      <c r="I172" s="1"/>
      <c r="L172" s="337" t="str">
        <f>IF(J172=0%,"",#REF!/J172)</f>
        <v/>
      </c>
    </row>
    <row r="173" spans="5:12">
      <c r="E173" s="371"/>
      <c r="F173" s="122"/>
      <c r="G173" s="122"/>
      <c r="I173" s="1"/>
      <c r="L173" s="337" t="str">
        <f>IF(J173=0%,"",#REF!/J173)</f>
        <v/>
      </c>
    </row>
    <row r="174" spans="5:12">
      <c r="E174" s="371"/>
      <c r="F174" s="122"/>
      <c r="G174" s="122"/>
      <c r="I174" s="1"/>
      <c r="L174" s="337" t="str">
        <f>IF(J174=0%,"",#REF!/J174)</f>
        <v/>
      </c>
    </row>
    <row r="175" spans="5:12">
      <c r="E175" s="371"/>
      <c r="F175" s="122"/>
      <c r="G175" s="122"/>
      <c r="I175" s="1"/>
      <c r="L175" s="337" t="str">
        <f>IF(J175=0%,"",#REF!/J175)</f>
        <v/>
      </c>
    </row>
    <row r="176" spans="5:12">
      <c r="E176" s="371"/>
      <c r="F176" s="122"/>
      <c r="G176" s="122"/>
      <c r="I176" s="1"/>
      <c r="L176" s="337" t="str">
        <f>IF(J176=0%,"",#REF!/J176)</f>
        <v/>
      </c>
    </row>
    <row r="177" spans="5:12">
      <c r="E177" s="371"/>
      <c r="F177" s="122"/>
      <c r="G177" s="122"/>
      <c r="I177" s="1"/>
      <c r="L177" s="337" t="str">
        <f>IF(J177=0%,"",#REF!/J177)</f>
        <v/>
      </c>
    </row>
    <row r="178" spans="5:12">
      <c r="E178" s="371"/>
      <c r="F178" s="122"/>
      <c r="G178" s="122"/>
      <c r="I178" s="1"/>
      <c r="L178" s="337" t="str">
        <f>IF(J178=0%,"",#REF!/J178)</f>
        <v/>
      </c>
    </row>
    <row r="179" spans="5:12">
      <c r="E179" s="371"/>
      <c r="F179" s="122"/>
      <c r="G179" s="122"/>
      <c r="I179" s="1"/>
      <c r="L179" s="337" t="str">
        <f>IF(J179=0%,"",#REF!/J179)</f>
        <v/>
      </c>
    </row>
    <row r="180" spans="5:12">
      <c r="E180" s="371"/>
      <c r="F180" s="122"/>
      <c r="G180" s="122"/>
      <c r="I180" s="1"/>
      <c r="L180" s="337" t="str">
        <f>IF(J180=0%,"",#REF!/J180)</f>
        <v/>
      </c>
    </row>
    <row r="181" spans="5:12">
      <c r="E181" s="371"/>
      <c r="F181" s="122"/>
      <c r="G181" s="122"/>
      <c r="I181" s="1"/>
      <c r="L181" s="337" t="str">
        <f>IF(J181=0%,"",#REF!/J181)</f>
        <v/>
      </c>
    </row>
    <row r="182" spans="5:12">
      <c r="E182" s="371"/>
      <c r="F182" s="122"/>
      <c r="G182" s="122"/>
      <c r="I182" s="1"/>
      <c r="L182" s="337" t="str">
        <f>IF(J182=0%,"",#REF!/J182)</f>
        <v/>
      </c>
    </row>
    <row r="183" spans="5:12">
      <c r="E183" s="371"/>
      <c r="F183" s="122"/>
      <c r="G183" s="122"/>
      <c r="I183" s="1"/>
      <c r="L183" s="337" t="str">
        <f>IF(J183=0%,"",#REF!/J183)</f>
        <v/>
      </c>
    </row>
    <row r="184" spans="5:12">
      <c r="E184" s="371"/>
      <c r="F184" s="122"/>
      <c r="G184" s="122"/>
      <c r="I184" s="1"/>
      <c r="L184" s="337" t="str">
        <f>IF(J184=0%,"",#REF!/J184)</f>
        <v/>
      </c>
    </row>
    <row r="185" spans="5:12">
      <c r="E185" s="371"/>
      <c r="F185" s="122"/>
      <c r="G185" s="122"/>
      <c r="I185" s="1"/>
      <c r="L185" s="337" t="str">
        <f>IF(J185=0%,"",#REF!/J185)</f>
        <v/>
      </c>
    </row>
    <row r="186" spans="5:12">
      <c r="E186" s="371"/>
      <c r="F186" s="122"/>
      <c r="G186" s="122"/>
      <c r="I186" s="1"/>
      <c r="L186" s="337" t="str">
        <f>IF(J186=0%,"",#REF!/J186)</f>
        <v/>
      </c>
    </row>
    <row r="187" spans="5:12">
      <c r="E187" s="371"/>
      <c r="F187" s="122"/>
      <c r="G187" s="122"/>
      <c r="I187" s="1"/>
      <c r="L187" s="337" t="str">
        <f>IF(J187=0%,"",#REF!/J187)</f>
        <v/>
      </c>
    </row>
    <row r="188" spans="5:12">
      <c r="E188" s="371"/>
      <c r="F188" s="122"/>
      <c r="G188" s="122"/>
      <c r="I188" s="1"/>
      <c r="L188" s="337" t="str">
        <f>IF(J188=0%,"",#REF!/J188)</f>
        <v/>
      </c>
    </row>
    <row r="189" spans="5:12">
      <c r="E189" s="371"/>
      <c r="F189" s="122"/>
      <c r="G189" s="122"/>
      <c r="I189" s="1"/>
      <c r="L189" s="337" t="str">
        <f>IF(J189=0%,"",#REF!/J189)</f>
        <v/>
      </c>
    </row>
    <row r="190" spans="5:12">
      <c r="E190" s="371"/>
      <c r="F190" s="122"/>
      <c r="G190" s="122"/>
      <c r="I190" s="1"/>
      <c r="L190" s="337" t="str">
        <f>IF(J190=0%,"",#REF!/J190)</f>
        <v/>
      </c>
    </row>
    <row r="191" spans="5:12">
      <c r="E191" s="371"/>
      <c r="F191" s="122"/>
      <c r="G191" s="122"/>
      <c r="I191" s="1"/>
      <c r="L191" s="337" t="str">
        <f>IF(J191=0%,"",#REF!/J191)</f>
        <v/>
      </c>
    </row>
    <row r="192" spans="5:12">
      <c r="E192" s="371"/>
      <c r="F192" s="122"/>
      <c r="G192" s="122"/>
      <c r="I192" s="1"/>
      <c r="L192" s="337" t="str">
        <f>IF(J192=0%,"",#REF!/J192)</f>
        <v/>
      </c>
    </row>
    <row r="193" spans="5:12">
      <c r="E193" s="371"/>
      <c r="F193" s="122"/>
      <c r="G193" s="122"/>
      <c r="I193" s="1"/>
      <c r="L193" s="337" t="str">
        <f>IF(J193=0%,"",#REF!/J193)</f>
        <v/>
      </c>
    </row>
    <row r="194" spans="5:12">
      <c r="E194" s="371"/>
      <c r="F194" s="122"/>
      <c r="G194" s="122"/>
      <c r="I194" s="1"/>
      <c r="L194" s="337" t="str">
        <f>IF(J194=0%,"",#REF!/J194)</f>
        <v/>
      </c>
    </row>
    <row r="195" spans="5:12">
      <c r="E195" s="371"/>
      <c r="F195" s="122"/>
      <c r="G195" s="122"/>
      <c r="I195" s="1"/>
      <c r="L195" s="337" t="str">
        <f>IF(J195=0%,"",#REF!/J195)</f>
        <v/>
      </c>
    </row>
    <row r="196" spans="5:12">
      <c r="E196" s="371"/>
      <c r="F196" s="122"/>
      <c r="G196" s="122"/>
      <c r="I196" s="1"/>
      <c r="L196" s="337" t="str">
        <f>IF(J196=0%,"",#REF!/J196)</f>
        <v/>
      </c>
    </row>
    <row r="197" spans="5:12">
      <c r="E197" s="371"/>
      <c r="F197" s="122"/>
      <c r="G197" s="122"/>
      <c r="I197" s="1"/>
      <c r="L197" s="337" t="str">
        <f>IF(J197=0%,"",#REF!/J197)</f>
        <v/>
      </c>
    </row>
    <row r="198" spans="5:12">
      <c r="E198" s="371"/>
      <c r="F198" s="122"/>
      <c r="G198" s="122"/>
      <c r="I198" s="1"/>
      <c r="L198" s="337" t="str">
        <f>IF(J198=0%,"",#REF!/J198)</f>
        <v/>
      </c>
    </row>
    <row r="199" spans="5:12">
      <c r="E199" s="371"/>
      <c r="F199" s="122"/>
      <c r="G199" s="122"/>
      <c r="I199" s="1"/>
      <c r="L199" s="337" t="str">
        <f>IF(J199=0%,"",#REF!/J199)</f>
        <v/>
      </c>
    </row>
    <row r="200" spans="5:12">
      <c r="E200" s="371"/>
      <c r="F200" s="122"/>
      <c r="G200" s="122"/>
      <c r="I200" s="1"/>
      <c r="L200" s="337" t="str">
        <f>IF(J200=0%,"",#REF!/J200)</f>
        <v/>
      </c>
    </row>
    <row r="201" spans="5:12">
      <c r="E201" s="371"/>
      <c r="F201" s="122"/>
      <c r="G201" s="122"/>
      <c r="I201" s="1"/>
      <c r="L201" s="337" t="str">
        <f>IF(J201=0%,"",#REF!/J201)</f>
        <v/>
      </c>
    </row>
    <row r="202" spans="5:12">
      <c r="E202" s="371"/>
      <c r="F202" s="122"/>
      <c r="G202" s="122"/>
      <c r="I202" s="1"/>
      <c r="L202" s="337" t="str">
        <f>IF(J202=0%,"",#REF!/J202)</f>
        <v/>
      </c>
    </row>
    <row r="203" spans="5:12">
      <c r="E203" s="371"/>
      <c r="F203" s="122"/>
      <c r="G203" s="122"/>
      <c r="I203" s="1"/>
      <c r="L203" s="337" t="str">
        <f>IF(J203=0%,"",#REF!/J203)</f>
        <v/>
      </c>
    </row>
    <row r="204" spans="5:12">
      <c r="E204" s="371"/>
      <c r="F204" s="122"/>
      <c r="G204" s="122"/>
      <c r="I204" s="1"/>
      <c r="L204" s="337" t="str">
        <f>IF(J204=0%,"",#REF!/J204)</f>
        <v/>
      </c>
    </row>
    <row r="205" spans="5:12">
      <c r="E205" s="371"/>
      <c r="F205" s="122"/>
      <c r="G205" s="122"/>
      <c r="I205" s="1"/>
      <c r="L205" s="337" t="str">
        <f>IF(J205=0%,"",#REF!/J205)</f>
        <v/>
      </c>
    </row>
    <row r="206" spans="5:12">
      <c r="E206" s="371"/>
      <c r="F206" s="122"/>
      <c r="G206" s="122"/>
      <c r="I206" s="1"/>
      <c r="L206" s="337" t="str">
        <f>IF(J206=0%,"",#REF!/J206)</f>
        <v/>
      </c>
    </row>
    <row r="207" spans="5:12">
      <c r="E207" s="371"/>
      <c r="F207" s="122"/>
      <c r="G207" s="122"/>
      <c r="I207" s="1"/>
      <c r="L207" s="337" t="str">
        <f>IF(J207=0%,"",#REF!/J207)</f>
        <v/>
      </c>
    </row>
    <row r="208" spans="5:12">
      <c r="E208" s="371"/>
      <c r="F208" s="122"/>
      <c r="G208" s="122"/>
      <c r="I208" s="1"/>
      <c r="L208" s="337" t="str">
        <f>IF(J208=0%,"",#REF!/J208)</f>
        <v/>
      </c>
    </row>
    <row r="209" spans="5:12">
      <c r="E209" s="371"/>
      <c r="F209" s="122"/>
      <c r="G209" s="122"/>
      <c r="I209" s="1"/>
      <c r="L209" s="337" t="str">
        <f>IF(J209=0%,"",#REF!/J209)</f>
        <v/>
      </c>
    </row>
    <row r="210" spans="5:12">
      <c r="E210" s="371"/>
      <c r="F210" s="122"/>
      <c r="G210" s="122"/>
      <c r="I210" s="1"/>
      <c r="L210" s="337" t="str">
        <f>IF(J210=0%,"",#REF!/J210)</f>
        <v/>
      </c>
    </row>
    <row r="211" spans="5:12">
      <c r="E211" s="371"/>
      <c r="F211" s="122"/>
      <c r="G211" s="122"/>
      <c r="I211" s="1"/>
      <c r="L211" s="337" t="str">
        <f>IF(J211=0%,"",#REF!/J211)</f>
        <v/>
      </c>
    </row>
    <row r="212" spans="5:12">
      <c r="E212" s="371"/>
      <c r="F212" s="122"/>
      <c r="G212" s="122"/>
      <c r="I212" s="1"/>
      <c r="L212" s="337" t="str">
        <f>IF(J212=0%,"",#REF!/J212)</f>
        <v/>
      </c>
    </row>
    <row r="213" spans="5:12">
      <c r="E213" s="371"/>
      <c r="F213" s="122"/>
      <c r="G213" s="122"/>
      <c r="I213" s="1"/>
      <c r="L213" s="337" t="str">
        <f>IF(J213=0%,"",#REF!/J213)</f>
        <v/>
      </c>
    </row>
    <row r="214" spans="5:12">
      <c r="E214" s="371"/>
      <c r="F214" s="122"/>
      <c r="G214" s="122"/>
      <c r="I214" s="1"/>
      <c r="L214" s="337" t="str">
        <f>IF(J214=0%,"",#REF!/J214)</f>
        <v/>
      </c>
    </row>
    <row r="215" spans="5:12">
      <c r="E215" s="371"/>
      <c r="F215" s="122"/>
      <c r="G215" s="122"/>
      <c r="I215" s="1"/>
      <c r="L215" s="337" t="str">
        <f>IF(J215=0%,"",#REF!/J215)</f>
        <v/>
      </c>
    </row>
    <row r="216" spans="5:12">
      <c r="E216" s="371"/>
      <c r="F216" s="122"/>
      <c r="G216" s="122"/>
      <c r="I216" s="1"/>
      <c r="L216" s="337" t="str">
        <f>IF(J216=0%,"",#REF!/J216)</f>
        <v/>
      </c>
    </row>
    <row r="217" spans="5:12">
      <c r="E217" s="371"/>
      <c r="F217" s="122"/>
      <c r="G217" s="122"/>
      <c r="I217" s="1"/>
      <c r="L217" s="337" t="str">
        <f>IF(J217=0%,"",#REF!/J217)</f>
        <v/>
      </c>
    </row>
    <row r="218" spans="5:12">
      <c r="E218" s="371"/>
      <c r="F218" s="122"/>
      <c r="G218" s="122"/>
      <c r="I218" s="1"/>
      <c r="L218" s="337" t="str">
        <f>IF(J218=0%,"",#REF!/J218)</f>
        <v/>
      </c>
    </row>
    <row r="219" spans="5:12">
      <c r="E219" s="371"/>
      <c r="F219" s="122"/>
      <c r="G219" s="122"/>
      <c r="I219" s="1"/>
      <c r="L219" s="337" t="str">
        <f>IF(J219=0%,"",#REF!/J219)</f>
        <v/>
      </c>
    </row>
    <row r="220" spans="5:12">
      <c r="E220" s="371"/>
      <c r="F220" s="122"/>
      <c r="G220" s="122"/>
      <c r="I220" s="1"/>
      <c r="L220" s="337" t="str">
        <f>IF(J220=0%,"",#REF!/J220)</f>
        <v/>
      </c>
    </row>
    <row r="221" spans="5:12">
      <c r="E221" s="371"/>
      <c r="F221" s="122"/>
      <c r="G221" s="122"/>
      <c r="I221" s="1"/>
      <c r="L221" s="337" t="str">
        <f>IF(J221=0%,"",#REF!/J221)</f>
        <v/>
      </c>
    </row>
    <row r="222" spans="5:12">
      <c r="E222" s="371"/>
      <c r="F222" s="122"/>
      <c r="G222" s="122"/>
      <c r="I222" s="1"/>
      <c r="L222" s="337" t="str">
        <f>IF(J222=0%,"",#REF!/J222)</f>
        <v/>
      </c>
    </row>
    <row r="223" spans="5:12">
      <c r="E223" s="371"/>
      <c r="F223" s="122"/>
      <c r="G223" s="122"/>
      <c r="I223" s="1"/>
      <c r="L223" s="337" t="str">
        <f>IF(J223=0%,"",#REF!/J223)</f>
        <v/>
      </c>
    </row>
    <row r="224" spans="5:12">
      <c r="E224" s="371"/>
      <c r="F224" s="122"/>
      <c r="G224" s="122"/>
      <c r="I224" s="1"/>
      <c r="L224" s="337" t="str">
        <f>IF(J224=0%,"",#REF!/J224)</f>
        <v/>
      </c>
    </row>
    <row r="225" spans="5:12">
      <c r="E225" s="371"/>
      <c r="F225" s="122"/>
      <c r="G225" s="122"/>
      <c r="I225" s="1"/>
      <c r="L225" s="337" t="str">
        <f>IF(J225=0%,"",#REF!/J225)</f>
        <v/>
      </c>
    </row>
    <row r="226" spans="5:12">
      <c r="E226" s="371"/>
      <c r="F226" s="122"/>
      <c r="G226" s="122"/>
      <c r="I226" s="1"/>
      <c r="L226" s="337" t="str">
        <f>IF(J226=0%,"",#REF!/J226)</f>
        <v/>
      </c>
    </row>
    <row r="227" spans="5:12">
      <c r="E227" s="371"/>
      <c r="F227" s="122"/>
      <c r="G227" s="122"/>
      <c r="I227" s="1"/>
      <c r="L227" s="337" t="str">
        <f>IF(J227=0%,"",#REF!/J227)</f>
        <v/>
      </c>
    </row>
    <row r="228" spans="5:12">
      <c r="E228" s="371"/>
      <c r="F228" s="122"/>
      <c r="G228" s="122"/>
      <c r="I228" s="1"/>
      <c r="L228" s="337" t="str">
        <f>IF(J228=0%,"",#REF!/J228)</f>
        <v/>
      </c>
    </row>
    <row r="229" spans="5:12">
      <c r="E229" s="371"/>
      <c r="F229" s="122"/>
      <c r="G229" s="122"/>
      <c r="I229" s="1"/>
      <c r="L229" s="337" t="str">
        <f>IF(J229=0%,"",#REF!/J229)</f>
        <v/>
      </c>
    </row>
    <row r="230" spans="5:12">
      <c r="E230" s="371"/>
      <c r="F230" s="122"/>
      <c r="G230" s="122"/>
      <c r="I230" s="1"/>
      <c r="L230" s="337" t="str">
        <f>IF(J230=0%,"",#REF!/J230)</f>
        <v/>
      </c>
    </row>
    <row r="231" spans="5:12">
      <c r="E231" s="371"/>
      <c r="F231" s="122"/>
      <c r="G231" s="122"/>
      <c r="I231" s="1"/>
      <c r="L231" s="337" t="str">
        <f>IF(J231=0%,"",#REF!/J231)</f>
        <v/>
      </c>
    </row>
    <row r="232" spans="5:12">
      <c r="E232" s="371"/>
      <c r="F232" s="122"/>
      <c r="G232" s="122"/>
      <c r="I232" s="1"/>
      <c r="L232" s="337" t="str">
        <f>IF(J232=0%,"",#REF!/J232)</f>
        <v/>
      </c>
    </row>
    <row r="233" spans="5:12">
      <c r="E233" s="371"/>
      <c r="F233" s="122"/>
      <c r="G233" s="122"/>
      <c r="I233" s="1"/>
      <c r="L233" s="337" t="str">
        <f>IF(J233=0%,"",#REF!/J233)</f>
        <v/>
      </c>
    </row>
    <row r="234" spans="5:12">
      <c r="E234" s="371"/>
      <c r="F234" s="122"/>
      <c r="G234" s="122"/>
      <c r="I234" s="1"/>
      <c r="L234" s="337" t="str">
        <f>IF(J234=0%,"",#REF!/J234)</f>
        <v/>
      </c>
    </row>
    <row r="235" spans="5:12">
      <c r="E235" s="371"/>
      <c r="F235" s="122"/>
      <c r="G235" s="122"/>
      <c r="I235" s="1"/>
      <c r="L235" s="337" t="str">
        <f>IF(J235=0%,"",#REF!/J235)</f>
        <v/>
      </c>
    </row>
    <row r="236" spans="5:12">
      <c r="E236" s="371"/>
      <c r="F236" s="122"/>
      <c r="G236" s="122"/>
      <c r="I236" s="1"/>
      <c r="L236" s="337" t="str">
        <f>IF(J236=0%,"",#REF!/J236)</f>
        <v/>
      </c>
    </row>
    <row r="237" spans="5:12">
      <c r="E237" s="371"/>
      <c r="F237" s="122"/>
      <c r="G237" s="122"/>
      <c r="I237" s="1"/>
      <c r="L237" s="337" t="str">
        <f>IF(J237=0%,"",#REF!/J237)</f>
        <v/>
      </c>
    </row>
    <row r="238" spans="5:12">
      <c r="E238" s="371"/>
      <c r="F238" s="122"/>
      <c r="G238" s="122"/>
      <c r="I238" s="1"/>
      <c r="L238" s="337" t="str">
        <f>IF(J238=0%,"",#REF!/J238)</f>
        <v/>
      </c>
    </row>
    <row r="239" spans="5:12">
      <c r="E239" s="371"/>
      <c r="F239" s="122"/>
      <c r="G239" s="122"/>
      <c r="I239" s="1"/>
      <c r="L239" s="337" t="str">
        <f>IF(J239=0%,"",#REF!/J239)</f>
        <v/>
      </c>
    </row>
    <row r="240" spans="5:12">
      <c r="E240" s="371"/>
      <c r="F240" s="122"/>
      <c r="G240" s="122"/>
      <c r="I240" s="1"/>
      <c r="L240" s="337" t="str">
        <f>IF(J240=0%,"",#REF!/J240)</f>
        <v/>
      </c>
    </row>
    <row r="241" spans="5:12">
      <c r="E241" s="371"/>
      <c r="F241" s="122"/>
      <c r="G241" s="122"/>
      <c r="I241" s="1"/>
      <c r="L241" s="337" t="str">
        <f>IF(J241=0%,"",#REF!/J241)</f>
        <v/>
      </c>
    </row>
    <row r="242" spans="5:12">
      <c r="E242" s="371"/>
      <c r="F242" s="122"/>
      <c r="G242" s="122"/>
      <c r="I242" s="1"/>
      <c r="L242" s="337" t="str">
        <f>IF(J242=0%,"",#REF!/J242)</f>
        <v/>
      </c>
    </row>
    <row r="243" spans="5:12">
      <c r="E243" s="371"/>
      <c r="F243" s="122"/>
      <c r="G243" s="122"/>
      <c r="I243" s="1"/>
      <c r="L243" s="337" t="str">
        <f>IF(J243=0%,"",#REF!/J243)</f>
        <v/>
      </c>
    </row>
    <row r="244" spans="5:12">
      <c r="E244" s="371"/>
      <c r="F244" s="122"/>
      <c r="G244" s="122"/>
      <c r="I244" s="1"/>
      <c r="L244" s="337" t="str">
        <f>IF(J244=0%,"",#REF!/J244)</f>
        <v/>
      </c>
    </row>
    <row r="245" spans="5:12">
      <c r="E245" s="371"/>
      <c r="F245" s="122"/>
      <c r="G245" s="122"/>
      <c r="I245" s="1"/>
      <c r="L245" s="337" t="str">
        <f>IF(J245=0%,"",#REF!/J245)</f>
        <v/>
      </c>
    </row>
    <row r="246" spans="5:12">
      <c r="E246" s="371"/>
      <c r="F246" s="122"/>
      <c r="G246" s="122"/>
      <c r="I246" s="1"/>
      <c r="L246" s="337" t="str">
        <f>IF(J246=0%,"",#REF!/J246)</f>
        <v/>
      </c>
    </row>
    <row r="247" spans="5:12">
      <c r="E247" s="371"/>
      <c r="F247" s="122"/>
      <c r="G247" s="122"/>
      <c r="I247" s="1"/>
      <c r="L247" s="337" t="str">
        <f>IF(J247=0%,"",#REF!/J247)</f>
        <v/>
      </c>
    </row>
    <row r="248" spans="5:12">
      <c r="E248" s="371"/>
      <c r="F248" s="122"/>
      <c r="G248" s="122"/>
      <c r="I248" s="1"/>
      <c r="L248" s="337" t="str">
        <f>IF(J248=0%,"",#REF!/J248)</f>
        <v/>
      </c>
    </row>
    <row r="249" spans="5:12">
      <c r="E249" s="371"/>
      <c r="F249" s="122"/>
      <c r="G249" s="122"/>
      <c r="I249" s="1"/>
      <c r="L249" s="337" t="str">
        <f>IF(J249=0%,"",#REF!/J249)</f>
        <v/>
      </c>
    </row>
    <row r="250" spans="5:12">
      <c r="E250" s="371"/>
      <c r="F250" s="122"/>
      <c r="G250" s="122"/>
      <c r="I250" s="1"/>
      <c r="L250" s="337" t="str">
        <f>IF(J250=0%,"",#REF!/J250)</f>
        <v/>
      </c>
    </row>
    <row r="251" spans="5:12">
      <c r="E251" s="371"/>
      <c r="F251" s="122"/>
      <c r="G251" s="122"/>
      <c r="I251" s="1"/>
      <c r="L251" s="337" t="str">
        <f>IF(J251=0%,"",#REF!/J251)</f>
        <v/>
      </c>
    </row>
    <row r="252" spans="5:12">
      <c r="E252" s="371"/>
      <c r="F252" s="122"/>
      <c r="G252" s="122"/>
      <c r="I252" s="1"/>
      <c r="L252" s="337" t="str">
        <f>IF(J252=0%,"",#REF!/J252)</f>
        <v/>
      </c>
    </row>
    <row r="253" spans="5:12">
      <c r="E253" s="371"/>
      <c r="F253" s="122"/>
      <c r="G253" s="122"/>
      <c r="I253" s="1"/>
      <c r="L253" s="337" t="str">
        <f>IF(J253=0%,"",#REF!/J253)</f>
        <v/>
      </c>
    </row>
    <row r="254" spans="5:12">
      <c r="E254" s="371"/>
      <c r="F254" s="122"/>
      <c r="G254" s="122"/>
      <c r="I254" s="1"/>
      <c r="L254" s="337" t="str">
        <f>IF(J254=0%,"",#REF!/J254)</f>
        <v/>
      </c>
    </row>
    <row r="255" spans="5:12">
      <c r="E255" s="371"/>
      <c r="F255" s="122"/>
      <c r="G255" s="122"/>
      <c r="I255" s="1"/>
      <c r="L255" s="337" t="str">
        <f>IF(J255=0%,"",#REF!/J255)</f>
        <v/>
      </c>
    </row>
    <row r="256" spans="5:12">
      <c r="E256" s="371"/>
      <c r="F256" s="122"/>
      <c r="G256" s="122"/>
      <c r="I256" s="1"/>
      <c r="L256" s="337" t="str">
        <f>IF(J256=0%,"",#REF!/J256)</f>
        <v/>
      </c>
    </row>
    <row r="257" spans="5:12">
      <c r="E257" s="371"/>
      <c r="F257" s="122"/>
      <c r="G257" s="122"/>
      <c r="I257" s="1"/>
      <c r="L257" s="337" t="str">
        <f>IF(J257=0%,"",#REF!/J257)</f>
        <v/>
      </c>
    </row>
    <row r="258" spans="5:12">
      <c r="E258" s="371"/>
      <c r="F258" s="122"/>
      <c r="G258" s="122"/>
      <c r="I258" s="1"/>
      <c r="L258" s="337" t="str">
        <f>IF(J258=0%,"",#REF!/J258)</f>
        <v/>
      </c>
    </row>
    <row r="259" spans="5:12">
      <c r="E259" s="371"/>
      <c r="F259" s="122"/>
      <c r="G259" s="122"/>
      <c r="I259" s="1"/>
      <c r="L259" s="337" t="str">
        <f>IF(J259=0%,"",#REF!/J259)</f>
        <v/>
      </c>
    </row>
    <row r="260" spans="5:12">
      <c r="E260" s="371"/>
      <c r="F260" s="122"/>
      <c r="G260" s="122"/>
      <c r="I260" s="1"/>
      <c r="L260" s="337" t="str">
        <f>IF(J260=0%,"",#REF!/J260)</f>
        <v/>
      </c>
    </row>
    <row r="261" spans="5:12">
      <c r="E261" s="371"/>
      <c r="F261" s="122"/>
      <c r="G261" s="122"/>
      <c r="I261" s="1"/>
      <c r="L261" s="337" t="str">
        <f>IF(J261=0%,"",#REF!/J261)</f>
        <v/>
      </c>
    </row>
    <row r="262" spans="5:12">
      <c r="E262" s="371"/>
      <c r="F262" s="122"/>
      <c r="G262" s="122"/>
      <c r="I262" s="1"/>
      <c r="L262" s="337" t="str">
        <f>IF(J262=0%,"",#REF!/J262)</f>
        <v/>
      </c>
    </row>
    <row r="263" spans="5:12">
      <c r="E263" s="371"/>
      <c r="F263" s="122"/>
      <c r="G263" s="122"/>
      <c r="I263" s="1"/>
      <c r="L263" s="337" t="str">
        <f>IF(J263=0%,"",#REF!/J263)</f>
        <v/>
      </c>
    </row>
    <row r="264" spans="5:12">
      <c r="E264" s="371"/>
      <c r="F264" s="122"/>
      <c r="G264" s="122"/>
      <c r="I264" s="1"/>
      <c r="L264" s="337" t="str">
        <f>IF(J264=0%,"",#REF!/J264)</f>
        <v/>
      </c>
    </row>
    <row r="265" spans="5:12">
      <c r="E265" s="371"/>
      <c r="F265" s="122"/>
      <c r="G265" s="122"/>
      <c r="I265" s="1"/>
      <c r="L265" s="337" t="str">
        <f>IF(J265=0%,"",#REF!/J265)</f>
        <v/>
      </c>
    </row>
    <row r="266" spans="5:12">
      <c r="E266" s="371"/>
      <c r="F266" s="122"/>
      <c r="G266" s="122"/>
      <c r="I266" s="1"/>
      <c r="L266" s="337" t="str">
        <f>IF(J266=0%,"",#REF!/J266)</f>
        <v/>
      </c>
    </row>
    <row r="267" spans="5:12">
      <c r="E267" s="371"/>
      <c r="F267" s="122"/>
      <c r="G267" s="122"/>
      <c r="I267" s="1"/>
      <c r="L267" s="337" t="str">
        <f>IF(J267=0%,"",#REF!/J267)</f>
        <v/>
      </c>
    </row>
    <row r="268" spans="5:12">
      <c r="E268" s="371"/>
      <c r="F268" s="122"/>
      <c r="G268" s="122"/>
      <c r="I268" s="1"/>
      <c r="L268" s="337" t="str">
        <f>IF(J268=0%,"",#REF!/J268)</f>
        <v/>
      </c>
    </row>
    <row r="269" spans="5:12">
      <c r="E269" s="371"/>
      <c r="F269" s="122"/>
      <c r="G269" s="122"/>
      <c r="I269" s="1"/>
      <c r="L269" s="337" t="str">
        <f>IF(J269=0%,"",#REF!/J269)</f>
        <v/>
      </c>
    </row>
    <row r="270" spans="5:12">
      <c r="E270" s="371"/>
      <c r="F270" s="122"/>
      <c r="G270" s="122"/>
      <c r="I270" s="1"/>
      <c r="L270" s="337" t="str">
        <f>IF(J270=0%,"",#REF!/J270)</f>
        <v/>
      </c>
    </row>
    <row r="271" spans="5:12">
      <c r="E271" s="371"/>
      <c r="F271" s="122"/>
      <c r="G271" s="122"/>
      <c r="I271" s="1"/>
      <c r="L271" s="337" t="str">
        <f>IF(J271=0%,"",#REF!/J271)</f>
        <v/>
      </c>
    </row>
    <row r="272" spans="5:12">
      <c r="E272" s="371"/>
      <c r="F272" s="122"/>
      <c r="G272" s="122"/>
      <c r="I272" s="1"/>
      <c r="L272" s="337" t="str">
        <f>IF(J272=0%,"",#REF!/J272)</f>
        <v/>
      </c>
    </row>
    <row r="273" spans="5:12">
      <c r="E273" s="371"/>
      <c r="F273" s="122"/>
      <c r="G273" s="122"/>
      <c r="I273" s="1"/>
      <c r="L273" s="337" t="str">
        <f>IF(J273=0%,"",#REF!/J273)</f>
        <v/>
      </c>
    </row>
    <row r="274" spans="5:12">
      <c r="E274" s="371"/>
      <c r="F274" s="122"/>
      <c r="G274" s="122"/>
      <c r="I274" s="1"/>
      <c r="L274" s="337" t="str">
        <f>IF(J274=0%,"",#REF!/J274)</f>
        <v/>
      </c>
    </row>
    <row r="275" spans="5:12">
      <c r="E275" s="371"/>
      <c r="F275" s="122"/>
      <c r="G275" s="122"/>
      <c r="I275" s="1"/>
      <c r="L275" s="337" t="str">
        <f>IF(J275=0%,"",#REF!/J275)</f>
        <v/>
      </c>
    </row>
    <row r="276" spans="5:12">
      <c r="E276" s="371"/>
      <c r="F276" s="122"/>
      <c r="G276" s="122"/>
      <c r="I276" s="1"/>
      <c r="L276" s="337" t="str">
        <f>IF(J276=0%,"",#REF!/J276)</f>
        <v/>
      </c>
    </row>
    <row r="277" spans="5:12">
      <c r="E277" s="371"/>
      <c r="F277" s="122"/>
      <c r="G277" s="122"/>
      <c r="I277" s="1"/>
      <c r="L277" s="337" t="str">
        <f>IF(J277=0%,"",#REF!/J277)</f>
        <v/>
      </c>
    </row>
    <row r="278" spans="5:12">
      <c r="E278" s="371"/>
      <c r="F278" s="122"/>
      <c r="G278" s="122"/>
      <c r="I278" s="1"/>
      <c r="L278" s="337" t="str">
        <f>IF(J278=0%,"",#REF!/J278)</f>
        <v/>
      </c>
    </row>
    <row r="279" spans="5:12">
      <c r="E279" s="371"/>
      <c r="F279" s="122"/>
      <c r="G279" s="122"/>
      <c r="I279" s="1"/>
      <c r="L279" s="337" t="str">
        <f>IF(J279=0%,"",#REF!/J279)</f>
        <v/>
      </c>
    </row>
    <row r="280" spans="5:12">
      <c r="E280" s="371"/>
      <c r="F280" s="122"/>
      <c r="G280" s="122"/>
      <c r="I280" s="1"/>
      <c r="L280" s="337" t="str">
        <f>IF(J280=0%,"",#REF!/J280)</f>
        <v/>
      </c>
    </row>
    <row r="281" spans="5:12">
      <c r="E281" s="371"/>
      <c r="F281" s="122"/>
      <c r="G281" s="122"/>
      <c r="I281" s="1"/>
      <c r="L281" s="337" t="str">
        <f>IF(J281=0%,"",#REF!/J281)</f>
        <v/>
      </c>
    </row>
    <row r="282" spans="5:12">
      <c r="E282" s="371"/>
      <c r="F282" s="122"/>
      <c r="G282" s="122"/>
      <c r="I282" s="1"/>
      <c r="L282" s="337" t="str">
        <f>IF(J282=0%,"",#REF!/J282)</f>
        <v/>
      </c>
    </row>
    <row r="283" spans="5:12">
      <c r="E283" s="371"/>
      <c r="F283" s="122"/>
      <c r="G283" s="122"/>
      <c r="I283" s="1"/>
      <c r="L283" s="337" t="str">
        <f>IF(J283=0%,"",#REF!/J283)</f>
        <v/>
      </c>
    </row>
    <row r="284" spans="5:12">
      <c r="E284" s="371"/>
      <c r="F284" s="122"/>
      <c r="G284" s="122"/>
      <c r="I284" s="1"/>
      <c r="L284" s="337" t="str">
        <f>IF(J284=0%,"",#REF!/J284)</f>
        <v/>
      </c>
    </row>
    <row r="285" spans="5:12">
      <c r="E285" s="371"/>
      <c r="F285" s="122"/>
      <c r="G285" s="122"/>
      <c r="I285" s="1"/>
      <c r="L285" s="337" t="str">
        <f>IF(J285=0%,"",#REF!/J285)</f>
        <v/>
      </c>
    </row>
    <row r="286" spans="5:12">
      <c r="E286" s="371"/>
      <c r="F286" s="122"/>
      <c r="G286" s="122"/>
      <c r="I286" s="1"/>
      <c r="L286" s="337" t="str">
        <f>IF(J286=0%,"",#REF!/J286)</f>
        <v/>
      </c>
    </row>
    <row r="287" spans="5:12">
      <c r="E287" s="371"/>
      <c r="F287" s="122"/>
      <c r="G287" s="122"/>
      <c r="I287" s="1"/>
      <c r="L287" s="337" t="str">
        <f>IF(J287=0%,"",#REF!/J287)</f>
        <v/>
      </c>
    </row>
    <row r="288" spans="5:12">
      <c r="E288" s="371"/>
      <c r="F288" s="122"/>
      <c r="G288" s="122"/>
      <c r="I288" s="1"/>
      <c r="L288" s="337" t="str">
        <f>IF(J288=0%,"",#REF!/J288)</f>
        <v/>
      </c>
    </row>
    <row r="289" spans="5:12">
      <c r="E289" s="371"/>
      <c r="F289" s="122"/>
      <c r="G289" s="122"/>
      <c r="I289" s="1"/>
      <c r="L289" s="337" t="str">
        <f>IF(J289=0%,"",#REF!/J289)</f>
        <v/>
      </c>
    </row>
    <row r="290" spans="5:12">
      <c r="E290" s="371"/>
      <c r="F290" s="122"/>
      <c r="G290" s="122"/>
      <c r="I290" s="1"/>
      <c r="L290" s="337" t="str">
        <f>IF(J290=0%,"",#REF!/J290)</f>
        <v/>
      </c>
    </row>
    <row r="291" spans="5:12">
      <c r="E291" s="371"/>
      <c r="F291" s="122"/>
      <c r="G291" s="122"/>
      <c r="I291" s="1"/>
      <c r="L291" s="337" t="str">
        <f>IF(J291=0%,"",#REF!/J291)</f>
        <v/>
      </c>
    </row>
    <row r="292" spans="5:12">
      <c r="E292" s="371"/>
      <c r="F292" s="122"/>
      <c r="G292" s="122"/>
      <c r="I292" s="1"/>
      <c r="L292" s="337" t="str">
        <f>IF(J292=0%,"",#REF!/J292)</f>
        <v/>
      </c>
    </row>
    <row r="293" spans="5:12">
      <c r="E293" s="371"/>
      <c r="F293" s="122"/>
      <c r="G293" s="122"/>
      <c r="I293" s="1"/>
      <c r="L293" s="337" t="str">
        <f>IF(J293=0%,"",#REF!/J293)</f>
        <v/>
      </c>
    </row>
    <row r="294" spans="5:12">
      <c r="E294" s="371"/>
      <c r="F294" s="122"/>
      <c r="G294" s="122"/>
      <c r="I294" s="1"/>
      <c r="L294" s="337" t="str">
        <f>IF(J294=0%,"",#REF!/J294)</f>
        <v/>
      </c>
    </row>
    <row r="295" spans="5:12">
      <c r="E295" s="371"/>
      <c r="F295" s="122"/>
      <c r="G295" s="122"/>
      <c r="I295" s="1"/>
      <c r="L295" s="337" t="str">
        <f>IF(J295=0%,"",#REF!/J295)</f>
        <v/>
      </c>
    </row>
    <row r="296" spans="5:12">
      <c r="E296" s="371"/>
      <c r="F296" s="122"/>
      <c r="G296" s="122"/>
      <c r="I296" s="1"/>
      <c r="L296" s="337" t="str">
        <f>IF(J296=0%,"",#REF!/J296)</f>
        <v/>
      </c>
    </row>
    <row r="297" spans="5:12">
      <c r="E297" s="371"/>
      <c r="F297" s="122"/>
      <c r="G297" s="122"/>
      <c r="I297" s="1"/>
      <c r="L297" s="337" t="str">
        <f>IF(J297=0%,"",#REF!/J297)</f>
        <v/>
      </c>
    </row>
    <row r="298" spans="5:12">
      <c r="E298" s="371"/>
      <c r="F298" s="122"/>
      <c r="G298" s="122"/>
      <c r="I298" s="1"/>
      <c r="L298" s="337" t="str">
        <f>IF(J298=0%,"",#REF!/J298)</f>
        <v/>
      </c>
    </row>
    <row r="299" spans="5:12">
      <c r="E299" s="371"/>
      <c r="F299" s="122"/>
      <c r="G299" s="122"/>
      <c r="I299" s="1"/>
      <c r="L299" s="337" t="str">
        <f>IF(J299=0%,"",#REF!/J299)</f>
        <v/>
      </c>
    </row>
    <row r="300" spans="5:12">
      <c r="E300" s="371"/>
      <c r="F300" s="122"/>
      <c r="G300" s="122"/>
      <c r="I300" s="1"/>
      <c r="L300" s="337" t="str">
        <f>IF(J300=0%,"",#REF!/J300)</f>
        <v/>
      </c>
    </row>
    <row r="301" spans="5:12">
      <c r="E301" s="371"/>
      <c r="F301" s="122"/>
      <c r="G301" s="122"/>
      <c r="I301" s="1"/>
      <c r="L301" s="337" t="str">
        <f>IF(J301=0%,"",#REF!/J301)</f>
        <v/>
      </c>
    </row>
    <row r="302" spans="5:12">
      <c r="E302" s="371"/>
      <c r="F302" s="122"/>
      <c r="G302" s="122"/>
      <c r="I302" s="1"/>
      <c r="L302" s="337" t="str">
        <f>IF(J302=0%,"",#REF!/J302)</f>
        <v/>
      </c>
    </row>
    <row r="303" spans="5:12">
      <c r="E303" s="371"/>
      <c r="F303" s="122"/>
      <c r="G303" s="122"/>
      <c r="I303" s="1"/>
      <c r="L303" s="337" t="str">
        <f>IF(J303=0%,"",#REF!/J303)</f>
        <v/>
      </c>
    </row>
    <row r="304" spans="5:12">
      <c r="E304" s="371"/>
      <c r="F304" s="122"/>
      <c r="G304" s="122"/>
      <c r="I304" s="1"/>
      <c r="L304" s="337" t="str">
        <f>IF(J304=0%,"",#REF!/J304)</f>
        <v/>
      </c>
    </row>
    <row r="305" spans="5:12">
      <c r="E305" s="371"/>
      <c r="F305" s="122"/>
      <c r="G305" s="122"/>
      <c r="I305" s="1"/>
      <c r="L305" s="337" t="str">
        <f>IF(J305=0%,"",#REF!/J305)</f>
        <v/>
      </c>
    </row>
    <row r="306" spans="5:12">
      <c r="E306" s="371"/>
      <c r="F306" s="122"/>
      <c r="G306" s="122"/>
      <c r="I306" s="1"/>
      <c r="L306" s="337" t="str">
        <f>IF(J306=0%,"",#REF!/J306)</f>
        <v/>
      </c>
    </row>
    <row r="307" spans="5:12">
      <c r="E307" s="371"/>
      <c r="F307" s="122"/>
      <c r="G307" s="122"/>
      <c r="I307" s="1"/>
      <c r="L307" s="337" t="str">
        <f>IF(J307=0%,"",#REF!/J307)</f>
        <v/>
      </c>
    </row>
    <row r="308" spans="5:12">
      <c r="E308" s="371"/>
      <c r="F308" s="122"/>
      <c r="G308" s="122"/>
      <c r="I308" s="1"/>
      <c r="L308" s="337" t="str">
        <f>IF(J308=0%,"",#REF!/J308)</f>
        <v/>
      </c>
    </row>
    <row r="309" spans="5:12">
      <c r="E309" s="371"/>
      <c r="F309" s="122"/>
      <c r="G309" s="122"/>
      <c r="I309" s="1"/>
      <c r="L309" s="337" t="str">
        <f>IF(J309=0%,"",#REF!/J309)</f>
        <v/>
      </c>
    </row>
    <row r="310" spans="5:12">
      <c r="E310" s="371"/>
      <c r="F310" s="122"/>
      <c r="G310" s="122"/>
      <c r="I310" s="1"/>
      <c r="L310" s="337" t="str">
        <f>IF(J310=0%,"",#REF!/J310)</f>
        <v/>
      </c>
    </row>
    <row r="311" spans="5:12">
      <c r="E311" s="371"/>
      <c r="F311" s="122"/>
      <c r="G311" s="122"/>
      <c r="I311" s="1"/>
      <c r="L311" s="337" t="str">
        <f>IF(J311=0%,"",#REF!/J311)</f>
        <v/>
      </c>
    </row>
    <row r="312" spans="5:12">
      <c r="E312" s="371"/>
      <c r="F312" s="122"/>
      <c r="G312" s="122"/>
      <c r="I312" s="1"/>
      <c r="L312" s="337" t="str">
        <f>IF(J312=0%,"",#REF!/J312)</f>
        <v/>
      </c>
    </row>
    <row r="313" spans="5:12">
      <c r="E313" s="371"/>
      <c r="F313" s="122"/>
      <c r="G313" s="122"/>
      <c r="I313" s="1"/>
      <c r="L313" s="337" t="str">
        <f>IF(J313=0%,"",#REF!/J313)</f>
        <v/>
      </c>
    </row>
    <row r="314" spans="5:12">
      <c r="E314" s="371"/>
      <c r="F314" s="122"/>
      <c r="G314" s="122"/>
      <c r="I314" s="1"/>
      <c r="L314" s="337" t="str">
        <f>IF(J314=0%,"",#REF!/J314)</f>
        <v/>
      </c>
    </row>
    <row r="315" spans="5:12">
      <c r="E315" s="371"/>
      <c r="F315" s="122"/>
      <c r="G315" s="122"/>
      <c r="I315" s="1"/>
      <c r="L315" s="337" t="str">
        <f>IF(J315=0%,"",#REF!/J315)</f>
        <v/>
      </c>
    </row>
    <row r="316" spans="5:12">
      <c r="E316" s="371"/>
      <c r="F316" s="122"/>
      <c r="G316" s="122"/>
      <c r="I316" s="1"/>
      <c r="L316" s="337" t="str">
        <f>IF(J316=0%,"",#REF!/J316)</f>
        <v/>
      </c>
    </row>
    <row r="317" spans="5:12">
      <c r="E317" s="371"/>
      <c r="F317" s="122"/>
      <c r="G317" s="122"/>
      <c r="I317" s="1"/>
      <c r="L317" s="337" t="str">
        <f>IF(J317=0%,"",#REF!/J317)</f>
        <v/>
      </c>
    </row>
    <row r="318" spans="5:12">
      <c r="E318" s="371"/>
      <c r="F318" s="122"/>
      <c r="G318" s="122"/>
      <c r="I318" s="1"/>
      <c r="L318" s="337" t="str">
        <f>IF(J318=0%,"",#REF!/J318)</f>
        <v/>
      </c>
    </row>
    <row r="319" spans="5:12">
      <c r="E319" s="371"/>
      <c r="F319" s="122"/>
      <c r="G319" s="122"/>
      <c r="I319" s="1"/>
      <c r="L319" s="337" t="str">
        <f>IF(J319=0%,"",#REF!/J319)</f>
        <v/>
      </c>
    </row>
    <row r="320" spans="5:12">
      <c r="E320" s="371"/>
      <c r="F320" s="122"/>
      <c r="G320" s="122"/>
      <c r="I320" s="1"/>
      <c r="L320" s="337" t="str">
        <f>IF(J320=0%,"",#REF!/J320)</f>
        <v/>
      </c>
    </row>
    <row r="321" spans="5:12">
      <c r="E321" s="371"/>
      <c r="F321" s="122"/>
      <c r="G321" s="122"/>
      <c r="I321" s="1"/>
      <c r="L321" s="337" t="str">
        <f>IF(J321=0%,"",#REF!/J321)</f>
        <v/>
      </c>
    </row>
    <row r="322" spans="5:12">
      <c r="E322" s="371"/>
      <c r="F322" s="122"/>
      <c r="G322" s="122"/>
      <c r="I322" s="1"/>
      <c r="L322" s="337" t="str">
        <f>IF(J322=0%,"",#REF!/J322)</f>
        <v/>
      </c>
    </row>
    <row r="323" spans="5:12">
      <c r="E323" s="371"/>
      <c r="F323" s="122"/>
      <c r="G323" s="122"/>
      <c r="I323" s="1"/>
      <c r="L323" s="337" t="str">
        <f>IF(J323=0%,"",#REF!/J323)</f>
        <v/>
      </c>
    </row>
    <row r="324" spans="5:12">
      <c r="E324" s="371"/>
      <c r="F324" s="122"/>
      <c r="G324" s="122"/>
      <c r="I324" s="1"/>
      <c r="L324" s="337" t="str">
        <f>IF(J324=0%,"",#REF!/J324)</f>
        <v/>
      </c>
    </row>
    <row r="325" spans="5:12">
      <c r="E325" s="371"/>
      <c r="F325" s="122"/>
      <c r="G325" s="122"/>
      <c r="I325" s="1"/>
      <c r="L325" s="337" t="str">
        <f>IF(J325=0%,"",#REF!/J325)</f>
        <v/>
      </c>
    </row>
    <row r="326" spans="5:12">
      <c r="E326" s="371"/>
      <c r="F326" s="122"/>
      <c r="G326" s="122"/>
      <c r="I326" s="1"/>
      <c r="L326" s="337" t="str">
        <f>IF(J326=0%,"",#REF!/J326)</f>
        <v/>
      </c>
    </row>
    <row r="327" spans="5:12">
      <c r="E327" s="371"/>
      <c r="F327" s="122"/>
      <c r="G327" s="122"/>
      <c r="I327" s="1"/>
      <c r="L327" s="337" t="str">
        <f>IF(J327=0%,"",#REF!/J327)</f>
        <v/>
      </c>
    </row>
    <row r="328" spans="5:12">
      <c r="E328" s="371"/>
      <c r="F328" s="122"/>
      <c r="G328" s="122"/>
      <c r="I328" s="1"/>
      <c r="L328" s="337" t="str">
        <f>IF(J328=0%,"",#REF!/J328)</f>
        <v/>
      </c>
    </row>
    <row r="329" spans="5:12">
      <c r="E329" s="371"/>
      <c r="F329" s="122"/>
      <c r="G329" s="122"/>
      <c r="I329" s="1"/>
      <c r="L329" s="337" t="str">
        <f>IF(J329=0%,"",#REF!/J329)</f>
        <v/>
      </c>
    </row>
    <row r="330" spans="5:12">
      <c r="E330" s="371"/>
      <c r="F330" s="122"/>
      <c r="G330" s="122"/>
      <c r="I330" s="1"/>
      <c r="L330" s="337" t="str">
        <f>IF(J330=0%,"",#REF!/J330)</f>
        <v/>
      </c>
    </row>
    <row r="331" spans="5:12">
      <c r="E331" s="371"/>
      <c r="F331" s="122"/>
      <c r="G331" s="122"/>
      <c r="I331" s="1"/>
      <c r="L331" s="337" t="str">
        <f>IF(J331=0%,"",#REF!/J331)</f>
        <v/>
      </c>
    </row>
    <row r="332" spans="5:12">
      <c r="E332" s="371"/>
      <c r="F332" s="122"/>
      <c r="G332" s="122"/>
      <c r="I332" s="1"/>
      <c r="L332" s="337" t="str">
        <f>IF(J332=0%,"",#REF!/J332)</f>
        <v/>
      </c>
    </row>
    <row r="333" spans="5:12">
      <c r="E333" s="371"/>
      <c r="F333" s="122"/>
      <c r="G333" s="122"/>
      <c r="I333" s="1"/>
      <c r="L333" s="337" t="str">
        <f>IF(J333=0%,"",#REF!/J333)</f>
        <v/>
      </c>
    </row>
    <row r="334" spans="5:12">
      <c r="E334" s="371"/>
      <c r="F334" s="122"/>
      <c r="G334" s="122"/>
      <c r="I334" s="1"/>
      <c r="L334" s="337" t="str">
        <f>IF(J334=0%,"",#REF!/J334)</f>
        <v/>
      </c>
    </row>
    <row r="335" spans="5:12">
      <c r="E335" s="371"/>
      <c r="F335" s="122"/>
      <c r="G335" s="122"/>
      <c r="I335" s="1"/>
      <c r="L335" s="337" t="str">
        <f>IF(J335=0%,"",#REF!/J335)</f>
        <v/>
      </c>
    </row>
    <row r="336" spans="5:12">
      <c r="E336" s="371"/>
      <c r="F336" s="122"/>
      <c r="G336" s="122"/>
      <c r="I336" s="1"/>
      <c r="L336" s="337" t="str">
        <f>IF(J336=0%,"",#REF!/J336)</f>
        <v/>
      </c>
    </row>
    <row r="337" spans="5:12">
      <c r="E337" s="371"/>
      <c r="F337" s="122"/>
      <c r="G337" s="122"/>
      <c r="I337" s="1"/>
      <c r="L337" s="337" t="str">
        <f>IF(J337=0%,"",#REF!/J337)</f>
        <v/>
      </c>
    </row>
    <row r="338" spans="5:12">
      <c r="E338" s="371"/>
      <c r="F338" s="122"/>
      <c r="G338" s="122"/>
      <c r="I338" s="1"/>
      <c r="L338" s="337" t="str">
        <f>IF(J338=0%,"",#REF!/J338)</f>
        <v/>
      </c>
    </row>
    <row r="339" spans="5:12">
      <c r="E339" s="371"/>
      <c r="F339" s="122"/>
      <c r="G339" s="122"/>
      <c r="I339" s="1"/>
      <c r="L339" s="337" t="str">
        <f>IF(J339=0%,"",#REF!/J339)</f>
        <v/>
      </c>
    </row>
    <row r="340" spans="5:12">
      <c r="E340" s="371"/>
      <c r="F340" s="122"/>
      <c r="G340" s="122"/>
      <c r="I340" s="1"/>
      <c r="L340" s="337" t="str">
        <f>IF(J340=0%,"",#REF!/J340)</f>
        <v/>
      </c>
    </row>
    <row r="341" spans="5:12">
      <c r="E341" s="371"/>
      <c r="F341" s="122"/>
      <c r="G341" s="122"/>
      <c r="I341" s="1"/>
      <c r="L341" s="337" t="str">
        <f>IF(J341=0%,"",#REF!/J341)</f>
        <v/>
      </c>
    </row>
    <row r="342" spans="5:12">
      <c r="E342" s="371"/>
      <c r="F342" s="122"/>
      <c r="G342" s="122"/>
      <c r="I342" s="1"/>
      <c r="L342" s="337" t="str">
        <f>IF(J342=0%,"",#REF!/J342)</f>
        <v/>
      </c>
    </row>
    <row r="343" spans="5:12">
      <c r="E343" s="371"/>
      <c r="F343" s="122"/>
      <c r="G343" s="122"/>
      <c r="I343" s="1"/>
      <c r="L343" s="337" t="str">
        <f>IF(J343=0%,"",#REF!/J343)</f>
        <v/>
      </c>
    </row>
    <row r="344" spans="5:12">
      <c r="E344" s="371"/>
      <c r="F344" s="122"/>
      <c r="G344" s="122"/>
      <c r="I344" s="1"/>
      <c r="L344" s="337" t="str">
        <f>IF(J344=0%,"",#REF!/J344)</f>
        <v/>
      </c>
    </row>
    <row r="345" spans="5:12">
      <c r="E345" s="371"/>
      <c r="F345" s="122"/>
      <c r="G345" s="122"/>
      <c r="I345" s="1"/>
      <c r="L345" s="337" t="str">
        <f>IF(J345=0%,"",#REF!/J345)</f>
        <v/>
      </c>
    </row>
    <row r="346" spans="5:12">
      <c r="E346" s="371"/>
      <c r="F346" s="122"/>
      <c r="G346" s="122"/>
      <c r="I346" s="1"/>
      <c r="L346" s="337" t="str">
        <f>IF(J346=0%,"",#REF!/J346)</f>
        <v/>
      </c>
    </row>
    <row r="347" spans="5:12">
      <c r="E347" s="371"/>
      <c r="F347" s="122"/>
      <c r="G347" s="122"/>
      <c r="I347" s="1"/>
      <c r="L347" s="337" t="str">
        <f>IF(J347=0%,"",#REF!/J347)</f>
        <v/>
      </c>
    </row>
    <row r="348" spans="5:12">
      <c r="E348" s="371"/>
      <c r="F348" s="122"/>
      <c r="G348" s="122"/>
      <c r="I348" s="1"/>
      <c r="L348" s="337" t="str">
        <f>IF(J348=0%,"",#REF!/J348)</f>
        <v/>
      </c>
    </row>
    <row r="349" spans="5:12">
      <c r="E349" s="371"/>
      <c r="F349" s="122"/>
      <c r="G349" s="122"/>
      <c r="I349" s="1"/>
      <c r="L349" s="337" t="str">
        <f>IF(J349=0%,"",#REF!/J349)</f>
        <v/>
      </c>
    </row>
    <row r="350" spans="5:12">
      <c r="E350" s="371"/>
      <c r="F350" s="122"/>
      <c r="G350" s="122"/>
      <c r="I350" s="1"/>
      <c r="L350" s="337" t="str">
        <f>IF(J350=0%,"",#REF!/J350)</f>
        <v/>
      </c>
    </row>
    <row r="351" spans="5:12">
      <c r="E351" s="371"/>
      <c r="F351" s="122"/>
      <c r="G351" s="122"/>
      <c r="I351" s="1"/>
      <c r="L351" s="337" t="str">
        <f>IF(J351=0%,"",#REF!/J351)</f>
        <v/>
      </c>
    </row>
    <row r="352" spans="5:12">
      <c r="E352" s="371"/>
      <c r="F352" s="122"/>
      <c r="G352" s="122"/>
      <c r="I352" s="1"/>
      <c r="L352" s="337" t="str">
        <f>IF(J352=0%,"",#REF!/J352)</f>
        <v/>
      </c>
    </row>
    <row r="353" spans="5:12">
      <c r="E353" s="371"/>
      <c r="F353" s="122"/>
      <c r="G353" s="122"/>
      <c r="I353" s="1"/>
      <c r="L353" s="337" t="str">
        <f>IF(J353=0%,"",#REF!/J353)</f>
        <v/>
      </c>
    </row>
    <row r="354" spans="5:12">
      <c r="E354" s="371"/>
      <c r="F354" s="122"/>
      <c r="G354" s="122"/>
      <c r="I354" s="1"/>
      <c r="L354" s="337" t="str">
        <f>IF(J354=0%,"",#REF!/J354)</f>
        <v/>
      </c>
    </row>
    <row r="355" spans="5:12">
      <c r="E355" s="371"/>
      <c r="F355" s="122"/>
      <c r="G355" s="122"/>
      <c r="I355" s="1"/>
      <c r="L355" s="337" t="str">
        <f>IF(J355=0%,"",#REF!/J355)</f>
        <v/>
      </c>
    </row>
    <row r="356" spans="5:12">
      <c r="E356" s="371"/>
      <c r="F356" s="122"/>
      <c r="G356" s="122"/>
      <c r="I356" s="1"/>
      <c r="L356" s="337" t="str">
        <f>IF(J356=0%,"",#REF!/J356)</f>
        <v/>
      </c>
    </row>
    <row r="357" spans="5:12">
      <c r="E357" s="371"/>
      <c r="F357" s="122"/>
      <c r="G357" s="122"/>
      <c r="I357" s="1"/>
      <c r="L357" s="337" t="str">
        <f>IF(J357=0%,"",#REF!/J357)</f>
        <v/>
      </c>
    </row>
    <row r="358" spans="5:12">
      <c r="E358" s="371"/>
      <c r="F358" s="122"/>
      <c r="G358" s="122"/>
      <c r="I358" s="1"/>
      <c r="L358" s="337" t="str">
        <f>IF(J358=0%,"",#REF!/J358)</f>
        <v/>
      </c>
    </row>
    <row r="359" spans="5:12">
      <c r="E359" s="371"/>
      <c r="F359" s="122"/>
      <c r="G359" s="122"/>
      <c r="I359" s="1"/>
      <c r="L359" s="337" t="str">
        <f>IF(J359=0%,"",#REF!/J359)</f>
        <v/>
      </c>
    </row>
    <row r="360" spans="5:12">
      <c r="E360" s="371"/>
      <c r="F360" s="122"/>
      <c r="G360" s="122"/>
      <c r="I360" s="1"/>
      <c r="L360" s="337" t="str">
        <f>IF(J360=0%,"",#REF!/J360)</f>
        <v/>
      </c>
    </row>
    <row r="361" spans="5:12">
      <c r="E361" s="371"/>
      <c r="F361" s="122"/>
      <c r="G361" s="122"/>
      <c r="I361" s="1"/>
      <c r="L361" s="337" t="str">
        <f>IF(J361=0%,"",#REF!/J361)</f>
        <v/>
      </c>
    </row>
    <row r="362" spans="5:12">
      <c r="E362" s="371"/>
      <c r="F362" s="122"/>
      <c r="G362" s="122"/>
      <c r="I362" s="1"/>
      <c r="L362" s="337" t="str">
        <f>IF(J362=0%,"",#REF!/J362)</f>
        <v/>
      </c>
    </row>
    <row r="363" spans="5:12">
      <c r="E363" s="371"/>
      <c r="F363" s="122"/>
      <c r="G363" s="122"/>
      <c r="I363" s="1"/>
      <c r="L363" s="337" t="str">
        <f>IF(J363=0%,"",#REF!/J363)</f>
        <v/>
      </c>
    </row>
    <row r="364" spans="5:12">
      <c r="E364" s="371"/>
      <c r="F364" s="122"/>
      <c r="G364" s="122"/>
      <c r="I364" s="1"/>
      <c r="L364" s="337" t="str">
        <f>IF(J364=0%,"",#REF!/J364)</f>
        <v/>
      </c>
    </row>
    <row r="365" spans="5:12">
      <c r="E365" s="371"/>
      <c r="F365" s="122"/>
      <c r="G365" s="122"/>
      <c r="I365" s="1"/>
      <c r="L365" s="337" t="str">
        <f>IF(J365=0%,"",#REF!/J365)</f>
        <v/>
      </c>
    </row>
    <row r="366" spans="5:12">
      <c r="E366" s="371"/>
      <c r="F366" s="122"/>
      <c r="G366" s="122"/>
      <c r="I366" s="1"/>
      <c r="L366" s="337" t="str">
        <f>IF(J366=0%,"",#REF!/J366)</f>
        <v/>
      </c>
    </row>
    <row r="367" spans="5:12">
      <c r="E367" s="371"/>
      <c r="F367" s="122"/>
      <c r="G367" s="122"/>
      <c r="I367" s="1"/>
      <c r="L367" s="337" t="str">
        <f>IF(J367=0%,"",#REF!/J367)</f>
        <v/>
      </c>
    </row>
    <row r="368" spans="5:12">
      <c r="E368" s="371"/>
      <c r="F368" s="122"/>
      <c r="G368" s="122"/>
      <c r="I368" s="1"/>
      <c r="L368" s="337" t="str">
        <f>IF(J368=0%,"",#REF!/J368)</f>
        <v/>
      </c>
    </row>
    <row r="369" spans="5:12">
      <c r="E369" s="371"/>
      <c r="F369" s="122"/>
      <c r="G369" s="122"/>
      <c r="I369" s="1"/>
      <c r="L369" s="337" t="str">
        <f>IF(J369=0%,"",#REF!/J369)</f>
        <v/>
      </c>
    </row>
    <row r="370" spans="5:12">
      <c r="E370" s="371"/>
      <c r="F370" s="122"/>
      <c r="G370" s="122"/>
      <c r="I370" s="1"/>
      <c r="L370" s="337" t="str">
        <f>IF(J370=0%,"",#REF!/J370)</f>
        <v/>
      </c>
    </row>
    <row r="371" spans="5:12">
      <c r="E371" s="371"/>
      <c r="F371" s="122"/>
      <c r="G371" s="122"/>
      <c r="I371" s="1"/>
      <c r="L371" s="337" t="str">
        <f>IF(J371=0%,"",#REF!/J371)</f>
        <v/>
      </c>
    </row>
    <row r="372" spans="5:12">
      <c r="E372" s="371"/>
      <c r="F372" s="122"/>
      <c r="G372" s="122"/>
      <c r="I372" s="1"/>
      <c r="L372" s="337" t="str">
        <f>IF(J372=0%,"",#REF!/J372)</f>
        <v/>
      </c>
    </row>
    <row r="373" spans="5:12">
      <c r="E373" s="371"/>
      <c r="F373" s="122"/>
      <c r="G373" s="122"/>
      <c r="I373" s="1"/>
      <c r="L373" s="337" t="str">
        <f>IF(J373=0%,"",#REF!/J373)</f>
        <v/>
      </c>
    </row>
    <row r="374" spans="5:12">
      <c r="E374" s="371"/>
      <c r="F374" s="122"/>
      <c r="G374" s="122"/>
      <c r="I374" s="1"/>
      <c r="L374" s="337" t="str">
        <f>IF(J374=0%,"",#REF!/J374)</f>
        <v/>
      </c>
    </row>
    <row r="375" spans="5:12">
      <c r="E375" s="371"/>
      <c r="F375" s="122"/>
      <c r="G375" s="122"/>
      <c r="I375" s="1"/>
      <c r="L375" s="337" t="str">
        <f>IF(J375=0%,"",#REF!/J375)</f>
        <v/>
      </c>
    </row>
    <row r="376" spans="5:12">
      <c r="E376" s="371"/>
      <c r="F376" s="122"/>
      <c r="G376" s="122"/>
      <c r="I376" s="1"/>
      <c r="L376" s="337" t="str">
        <f>IF(J376=0%,"",#REF!/J376)</f>
        <v/>
      </c>
    </row>
    <row r="377" spans="5:12">
      <c r="E377" s="371"/>
      <c r="F377" s="122"/>
      <c r="G377" s="122"/>
      <c r="I377" s="1"/>
      <c r="L377" s="337" t="str">
        <f>IF(J377=0%,"",#REF!/J377)</f>
        <v/>
      </c>
    </row>
    <row r="378" spans="5:12">
      <c r="E378" s="371"/>
      <c r="F378" s="122"/>
      <c r="G378" s="122"/>
      <c r="I378" s="1"/>
      <c r="L378" s="337" t="str">
        <f>IF(J378=0%,"",#REF!/J378)</f>
        <v/>
      </c>
    </row>
    <row r="379" spans="5:12">
      <c r="E379" s="371"/>
      <c r="F379" s="122"/>
      <c r="G379" s="122"/>
      <c r="I379" s="1"/>
      <c r="L379" s="337" t="str">
        <f>IF(J379=0%,"",#REF!/J379)</f>
        <v/>
      </c>
    </row>
    <row r="380" spans="5:12">
      <c r="E380" s="371"/>
      <c r="F380" s="122"/>
      <c r="G380" s="122"/>
      <c r="I380" s="1"/>
      <c r="L380" s="337" t="str">
        <f>IF(J380=0%,"",#REF!/J380)</f>
        <v/>
      </c>
    </row>
    <row r="381" spans="5:12">
      <c r="E381" s="371"/>
      <c r="F381" s="122"/>
      <c r="G381" s="122"/>
      <c r="I381" s="1"/>
      <c r="L381" s="337" t="str">
        <f>IF(J381=0%,"",#REF!/J381)</f>
        <v/>
      </c>
    </row>
    <row r="382" spans="5:12">
      <c r="E382" s="371"/>
      <c r="F382" s="122"/>
      <c r="G382" s="122"/>
      <c r="I382" s="1"/>
      <c r="L382" s="337" t="str">
        <f>IF(J382=0%,"",#REF!/J382)</f>
        <v/>
      </c>
    </row>
    <row r="383" spans="5:12">
      <c r="E383" s="371"/>
      <c r="F383" s="122"/>
      <c r="G383" s="122"/>
      <c r="I383" s="1"/>
      <c r="L383" s="337" t="str">
        <f>IF(J383=0%,"",#REF!/J383)</f>
        <v/>
      </c>
    </row>
    <row r="384" spans="5:12">
      <c r="E384" s="371"/>
      <c r="F384" s="122"/>
      <c r="G384" s="122"/>
      <c r="I384" s="1"/>
      <c r="L384" s="337" t="str">
        <f>IF(J384=0%,"",#REF!/J384)</f>
        <v/>
      </c>
    </row>
    <row r="385" spans="5:12">
      <c r="E385" s="371"/>
      <c r="F385" s="122"/>
      <c r="G385" s="122"/>
      <c r="I385" s="1"/>
      <c r="L385" s="337" t="str">
        <f>IF(J385=0%,"",#REF!/J385)</f>
        <v/>
      </c>
    </row>
    <row r="386" spans="5:12">
      <c r="E386" s="371"/>
      <c r="F386" s="122"/>
      <c r="G386" s="122"/>
      <c r="I386" s="1"/>
      <c r="L386" s="337" t="str">
        <f>IF(J386=0%,"",#REF!/J386)</f>
        <v/>
      </c>
    </row>
    <row r="387" spans="5:12">
      <c r="E387" s="371"/>
      <c r="F387" s="122"/>
      <c r="G387" s="122"/>
      <c r="I387" s="1"/>
      <c r="L387" s="337" t="str">
        <f>IF(J387=0%,"",#REF!/J387)</f>
        <v/>
      </c>
    </row>
    <row r="388" spans="5:12">
      <c r="E388" s="371"/>
      <c r="F388" s="122"/>
      <c r="G388" s="122"/>
      <c r="I388" s="1"/>
      <c r="L388" s="337" t="str">
        <f>IF(J388=0%,"",#REF!/J388)</f>
        <v/>
      </c>
    </row>
    <row r="389" spans="5:12">
      <c r="E389" s="371"/>
      <c r="F389" s="122"/>
      <c r="G389" s="122"/>
      <c r="I389" s="1"/>
      <c r="L389" s="337" t="str">
        <f>IF(J389=0%,"",#REF!/J389)</f>
        <v/>
      </c>
    </row>
    <row r="390" spans="5:12">
      <c r="E390" s="371"/>
      <c r="F390" s="122"/>
      <c r="G390" s="122"/>
      <c r="I390" s="1"/>
      <c r="L390" s="337" t="str">
        <f>IF(J390=0%,"",#REF!/J390)</f>
        <v/>
      </c>
    </row>
    <row r="391" spans="5:12">
      <c r="E391" s="371"/>
      <c r="F391" s="122"/>
      <c r="G391" s="122"/>
      <c r="I391" s="1"/>
      <c r="L391" s="337" t="str">
        <f>IF(J391=0%,"",#REF!/J391)</f>
        <v/>
      </c>
    </row>
    <row r="392" spans="5:12">
      <c r="E392" s="371"/>
      <c r="F392" s="122"/>
      <c r="G392" s="122"/>
      <c r="I392" s="1"/>
      <c r="L392" s="337" t="str">
        <f>IF(J392=0%,"",#REF!/J392)</f>
        <v/>
      </c>
    </row>
    <row r="393" spans="5:12">
      <c r="E393" s="371"/>
      <c r="F393" s="122"/>
      <c r="G393" s="122"/>
      <c r="I393" s="1"/>
      <c r="L393" s="337" t="str">
        <f>IF(J393=0%,"",#REF!/J393)</f>
        <v/>
      </c>
    </row>
    <row r="394" spans="5:12">
      <c r="E394" s="371"/>
      <c r="F394" s="122"/>
      <c r="G394" s="122"/>
      <c r="I394" s="1"/>
      <c r="L394" s="337" t="str">
        <f>IF(J394=0%,"",#REF!/J394)</f>
        <v/>
      </c>
    </row>
    <row r="395" spans="5:12">
      <c r="E395" s="371"/>
      <c r="F395" s="122"/>
      <c r="G395" s="122"/>
      <c r="I395" s="1"/>
      <c r="L395" s="337" t="str">
        <f>IF(J395=0%,"",#REF!/J395)</f>
        <v/>
      </c>
    </row>
    <row r="396" spans="5:12">
      <c r="E396" s="371"/>
      <c r="F396" s="122"/>
      <c r="G396" s="122"/>
      <c r="I396" s="1"/>
      <c r="L396" s="337" t="str">
        <f>IF(J396=0%,"",#REF!/J396)</f>
        <v/>
      </c>
    </row>
    <row r="397" spans="5:12">
      <c r="E397" s="371"/>
      <c r="F397" s="122"/>
      <c r="G397" s="122"/>
      <c r="I397" s="1"/>
      <c r="L397" s="337" t="str">
        <f>IF(J397=0%,"",#REF!/J397)</f>
        <v/>
      </c>
    </row>
    <row r="398" spans="5:12">
      <c r="E398" s="371"/>
      <c r="F398" s="122"/>
      <c r="G398" s="122"/>
      <c r="I398" s="1"/>
      <c r="L398" s="337" t="str">
        <f>IF(J398=0%,"",#REF!/J398)</f>
        <v/>
      </c>
    </row>
    <row r="399" spans="5:12">
      <c r="E399" s="371"/>
      <c r="F399" s="122"/>
      <c r="G399" s="122"/>
      <c r="I399" s="1"/>
      <c r="L399" s="337" t="str">
        <f>IF(J399=0%,"",#REF!/J399)</f>
        <v/>
      </c>
    </row>
    <row r="400" spans="5:12">
      <c r="E400" s="371"/>
      <c r="F400" s="122"/>
      <c r="G400" s="122"/>
      <c r="I400" s="1"/>
      <c r="L400" s="337" t="str">
        <f>IF(J400=0%,"",#REF!/J400)</f>
        <v/>
      </c>
    </row>
    <row r="401" spans="5:12">
      <c r="E401" s="371"/>
      <c r="F401" s="122"/>
      <c r="G401" s="122"/>
      <c r="I401" s="1"/>
      <c r="L401" s="337" t="str">
        <f>IF(J401=0%,"",#REF!/J401)</f>
        <v/>
      </c>
    </row>
    <row r="402" spans="5:12">
      <c r="E402" s="371"/>
      <c r="F402" s="122"/>
      <c r="G402" s="122"/>
      <c r="I402" s="1"/>
      <c r="L402" s="337" t="str">
        <f>IF(J402=0%,"",#REF!/J402)</f>
        <v/>
      </c>
    </row>
    <row r="403" spans="5:12">
      <c r="E403" s="371"/>
      <c r="F403" s="122"/>
      <c r="G403" s="122"/>
      <c r="I403" s="1"/>
      <c r="L403" s="337" t="str">
        <f>IF(J403=0%,"",#REF!/J403)</f>
        <v/>
      </c>
    </row>
    <row r="404" spans="5:12">
      <c r="E404" s="371"/>
      <c r="F404" s="122"/>
      <c r="G404" s="122"/>
      <c r="I404" s="1"/>
      <c r="L404" s="337" t="str">
        <f>IF(J404=0%,"",#REF!/J404)</f>
        <v/>
      </c>
    </row>
    <row r="405" spans="5:12">
      <c r="E405" s="371"/>
      <c r="F405" s="122"/>
      <c r="G405" s="122"/>
      <c r="I405" s="1"/>
      <c r="L405" s="337" t="str">
        <f>IF(J405=0%,"",#REF!/J405)</f>
        <v/>
      </c>
    </row>
    <row r="406" spans="5:12">
      <c r="E406" s="371"/>
      <c r="F406" s="122"/>
      <c r="G406" s="122"/>
      <c r="I406" s="1"/>
      <c r="L406" s="337" t="str">
        <f>IF(J406=0%,"",#REF!/J406)</f>
        <v/>
      </c>
    </row>
    <row r="407" spans="5:12">
      <c r="E407" s="371"/>
      <c r="F407" s="122"/>
      <c r="G407" s="122"/>
      <c r="I407" s="1"/>
      <c r="L407" s="337" t="str">
        <f>IF(J407=0%,"",#REF!/J407)</f>
        <v/>
      </c>
    </row>
    <row r="408" spans="5:12">
      <c r="E408" s="371"/>
      <c r="F408" s="122"/>
      <c r="G408" s="122"/>
      <c r="I408" s="1"/>
      <c r="L408" s="337" t="str">
        <f>IF(J408=0%,"",#REF!/J408)</f>
        <v/>
      </c>
    </row>
    <row r="409" spans="5:12">
      <c r="E409" s="371"/>
      <c r="F409" s="122"/>
      <c r="G409" s="122"/>
      <c r="I409" s="1"/>
      <c r="L409" s="337" t="str">
        <f>IF(J409=0%,"",#REF!/J409)</f>
        <v/>
      </c>
    </row>
    <row r="410" spans="5:12">
      <c r="E410" s="371"/>
      <c r="F410" s="122"/>
      <c r="G410" s="122"/>
      <c r="I410" s="1"/>
      <c r="L410" s="337" t="str">
        <f>IF(J410=0%,"",#REF!/J410)</f>
        <v/>
      </c>
    </row>
    <row r="411" spans="5:12">
      <c r="E411" s="371"/>
      <c r="F411" s="122"/>
      <c r="G411" s="122"/>
      <c r="I411" s="1"/>
      <c r="L411" s="337" t="str">
        <f>IF(J411=0%,"",#REF!/J411)</f>
        <v/>
      </c>
    </row>
    <row r="412" spans="5:12">
      <c r="E412" s="371"/>
      <c r="F412" s="122"/>
      <c r="G412" s="122"/>
      <c r="I412" s="1"/>
      <c r="L412" s="337" t="str">
        <f>IF(J412=0%,"",#REF!/J412)</f>
        <v/>
      </c>
    </row>
    <row r="413" spans="5:12">
      <c r="E413" s="371"/>
      <c r="F413" s="122"/>
      <c r="G413" s="122"/>
      <c r="I413" s="1"/>
      <c r="L413" s="337" t="str">
        <f>IF(J413=0%,"",#REF!/J413)</f>
        <v/>
      </c>
    </row>
    <row r="414" spans="5:12">
      <c r="E414" s="371"/>
      <c r="F414" s="122"/>
      <c r="G414" s="122"/>
      <c r="I414" s="1"/>
      <c r="L414" s="337" t="str">
        <f>IF(J414=0%,"",#REF!/J414)</f>
        <v/>
      </c>
    </row>
    <row r="415" spans="5:12">
      <c r="E415" s="371"/>
      <c r="F415" s="122"/>
      <c r="G415" s="122"/>
      <c r="I415" s="1"/>
      <c r="L415" s="337" t="str">
        <f>IF(J415=0%,"",#REF!/J415)</f>
        <v/>
      </c>
    </row>
    <row r="416" spans="5:12">
      <c r="E416" s="371"/>
      <c r="F416" s="122"/>
      <c r="G416" s="122"/>
      <c r="I416" s="1"/>
      <c r="L416" s="337" t="str">
        <f>IF(J416=0%,"",#REF!/J416)</f>
        <v/>
      </c>
    </row>
    <row r="417" spans="5:12">
      <c r="E417" s="371"/>
      <c r="F417" s="122"/>
      <c r="G417" s="122"/>
      <c r="I417" s="1"/>
      <c r="L417" s="337" t="str">
        <f>IF(J417=0%,"",#REF!/J417)</f>
        <v/>
      </c>
    </row>
    <row r="418" spans="5:12">
      <c r="E418" s="371"/>
      <c r="F418" s="122"/>
      <c r="G418" s="122"/>
      <c r="I418" s="1"/>
      <c r="L418" s="337" t="str">
        <f>IF(J418=0%,"",#REF!/J418)</f>
        <v/>
      </c>
    </row>
    <row r="419" spans="5:12">
      <c r="E419" s="371"/>
      <c r="F419" s="122"/>
      <c r="G419" s="122"/>
      <c r="I419" s="1"/>
      <c r="L419" s="337" t="str">
        <f>IF(J419=0%,"",#REF!/J419)</f>
        <v/>
      </c>
    </row>
    <row r="420" spans="5:12">
      <c r="E420" s="371"/>
      <c r="F420" s="122"/>
      <c r="G420" s="122"/>
      <c r="I420" s="1"/>
      <c r="L420" s="337" t="str">
        <f>IF(J420=0%,"",#REF!/J420)</f>
        <v/>
      </c>
    </row>
    <row r="421" spans="5:12">
      <c r="E421" s="371"/>
      <c r="F421" s="122"/>
      <c r="G421" s="122"/>
      <c r="I421" s="1"/>
      <c r="L421" s="337" t="str">
        <f>IF(J421=0%,"",#REF!/J421)</f>
        <v/>
      </c>
    </row>
    <row r="422" spans="5:12">
      <c r="E422" s="371"/>
      <c r="F422" s="122"/>
      <c r="G422" s="122"/>
      <c r="I422" s="1"/>
      <c r="L422" s="337" t="str">
        <f>IF(J422=0%,"",#REF!/J422)</f>
        <v/>
      </c>
    </row>
    <row r="423" spans="5:12">
      <c r="E423" s="371"/>
      <c r="F423" s="122"/>
      <c r="G423" s="122"/>
      <c r="I423" s="1"/>
      <c r="L423" s="337" t="str">
        <f>IF(J423=0%,"",#REF!/J423)</f>
        <v/>
      </c>
    </row>
    <row r="424" spans="5:12">
      <c r="E424" s="371"/>
      <c r="F424" s="122"/>
      <c r="G424" s="122"/>
      <c r="I424" s="1"/>
      <c r="L424" s="337" t="str">
        <f>IF(J424=0%,"",#REF!/J424)</f>
        <v/>
      </c>
    </row>
    <row r="425" spans="5:12">
      <c r="E425" s="371"/>
      <c r="F425" s="122"/>
      <c r="G425" s="122"/>
      <c r="I425" s="1"/>
      <c r="L425" s="337" t="str">
        <f>IF(J425=0%,"",#REF!/J425)</f>
        <v/>
      </c>
    </row>
    <row r="426" spans="5:12">
      <c r="E426" s="371"/>
      <c r="F426" s="122"/>
      <c r="G426" s="122"/>
      <c r="I426" s="1"/>
      <c r="L426" s="337" t="str">
        <f>IF(J426=0%,"",#REF!/J426)</f>
        <v/>
      </c>
    </row>
    <row r="427" spans="5:12">
      <c r="E427" s="371"/>
      <c r="F427" s="122"/>
      <c r="G427" s="122"/>
      <c r="I427" s="1"/>
      <c r="L427" s="337" t="str">
        <f>IF(J427=0%,"",#REF!/J427)</f>
        <v/>
      </c>
    </row>
    <row r="428" spans="5:12">
      <c r="E428" s="371"/>
      <c r="F428" s="122"/>
      <c r="G428" s="122"/>
      <c r="I428" s="1"/>
      <c r="L428" s="337" t="str">
        <f>IF(J428=0%,"",#REF!/J428)</f>
        <v/>
      </c>
    </row>
    <row r="429" spans="5:12">
      <c r="E429" s="371"/>
      <c r="F429" s="122"/>
      <c r="G429" s="122"/>
      <c r="I429" s="1"/>
      <c r="L429" s="337" t="str">
        <f>IF(J429=0%,"",#REF!/J429)</f>
        <v/>
      </c>
    </row>
    <row r="430" spans="5:12">
      <c r="E430" s="371"/>
      <c r="F430" s="122"/>
      <c r="G430" s="122"/>
      <c r="I430" s="1"/>
      <c r="L430" s="337" t="str">
        <f>IF(J430=0%,"",#REF!/J430)</f>
        <v/>
      </c>
    </row>
    <row r="431" spans="5:12">
      <c r="E431" s="371"/>
      <c r="F431" s="122"/>
      <c r="G431" s="122"/>
      <c r="I431" s="1"/>
      <c r="L431" s="337" t="str">
        <f>IF(J431=0%,"",#REF!/J431)</f>
        <v/>
      </c>
    </row>
    <row r="432" spans="5:12">
      <c r="E432" s="371"/>
      <c r="F432" s="122"/>
      <c r="G432" s="122"/>
      <c r="I432" s="1"/>
      <c r="L432" s="337" t="str">
        <f>IF(J432=0%,"",#REF!/J432)</f>
        <v/>
      </c>
    </row>
    <row r="433" spans="5:12">
      <c r="E433" s="371"/>
      <c r="F433" s="122"/>
      <c r="G433" s="122"/>
      <c r="I433" s="1"/>
      <c r="L433" s="337" t="str">
        <f>IF(J433=0%,"",#REF!/J433)</f>
        <v/>
      </c>
    </row>
    <row r="434" spans="5:12">
      <c r="E434" s="371"/>
      <c r="F434" s="122"/>
      <c r="G434" s="122"/>
      <c r="I434" s="1"/>
      <c r="L434" s="337" t="str">
        <f>IF(J434=0%,"",#REF!/J434)</f>
        <v/>
      </c>
    </row>
    <row r="435" spans="5:12">
      <c r="E435" s="371"/>
      <c r="F435" s="122"/>
      <c r="G435" s="122"/>
      <c r="I435" s="1"/>
      <c r="L435" s="337" t="str">
        <f>IF(J435=0%,"",#REF!/J435)</f>
        <v/>
      </c>
    </row>
    <row r="436" spans="5:12">
      <c r="E436" s="371"/>
      <c r="F436" s="122"/>
      <c r="G436" s="122"/>
      <c r="I436" s="1"/>
      <c r="L436" s="337" t="str">
        <f>IF(J436=0%,"",#REF!/J436)</f>
        <v/>
      </c>
    </row>
    <row r="437" spans="5:12">
      <c r="E437" s="371"/>
      <c r="F437" s="122"/>
      <c r="G437" s="122"/>
      <c r="I437" s="1"/>
      <c r="L437" s="337" t="str">
        <f>IF(J437=0%,"",#REF!/J437)</f>
        <v/>
      </c>
    </row>
    <row r="438" spans="5:12">
      <c r="E438" s="371"/>
      <c r="F438" s="122"/>
      <c r="G438" s="122"/>
      <c r="I438" s="1"/>
      <c r="L438" s="337" t="str">
        <f>IF(J438=0%,"",#REF!/J438)</f>
        <v/>
      </c>
    </row>
    <row r="439" spans="5:12">
      <c r="E439" s="371"/>
      <c r="F439" s="122"/>
      <c r="G439" s="122"/>
      <c r="I439" s="1"/>
      <c r="L439" s="337" t="str">
        <f>IF(J439=0%,"",#REF!/J439)</f>
        <v/>
      </c>
    </row>
    <row r="440" spans="5:12">
      <c r="E440" s="371"/>
      <c r="F440" s="122"/>
      <c r="G440" s="122"/>
      <c r="I440" s="1"/>
      <c r="L440" s="337" t="str">
        <f>IF(J440=0%,"",#REF!/J440)</f>
        <v/>
      </c>
    </row>
    <row r="441" spans="5:12">
      <c r="E441" s="371"/>
      <c r="F441" s="122"/>
      <c r="G441" s="122"/>
      <c r="I441" s="1"/>
      <c r="L441" s="337" t="str">
        <f>IF(J441=0%,"",#REF!/J441)</f>
        <v/>
      </c>
    </row>
    <row r="442" spans="5:12">
      <c r="E442" s="371"/>
      <c r="F442" s="122"/>
      <c r="G442" s="122"/>
      <c r="I442" s="1"/>
      <c r="L442" s="337" t="str">
        <f>IF(J442=0%,"",#REF!/J442)</f>
        <v/>
      </c>
    </row>
    <row r="443" spans="5:12">
      <c r="E443" s="371"/>
      <c r="F443" s="122"/>
      <c r="G443" s="122"/>
      <c r="I443" s="1"/>
      <c r="L443" s="337" t="str">
        <f>IF(J443=0%,"",#REF!/J443)</f>
        <v/>
      </c>
    </row>
    <row r="444" spans="5:12">
      <c r="E444" s="371"/>
      <c r="F444" s="122"/>
      <c r="G444" s="122"/>
      <c r="I444" s="1"/>
      <c r="L444" s="337" t="str">
        <f>IF(J444=0%,"",#REF!/J444)</f>
        <v/>
      </c>
    </row>
    <row r="445" spans="5:12">
      <c r="E445" s="371"/>
      <c r="F445" s="122"/>
      <c r="G445" s="122"/>
      <c r="I445" s="1"/>
      <c r="L445" s="337" t="str">
        <f>IF(J445=0%,"",#REF!/J445)</f>
        <v/>
      </c>
    </row>
    <row r="446" spans="5:12">
      <c r="E446" s="371"/>
      <c r="F446" s="122"/>
      <c r="G446" s="122"/>
      <c r="I446" s="1"/>
      <c r="L446" s="337" t="str">
        <f>IF(J446=0%,"",#REF!/J446)</f>
        <v/>
      </c>
    </row>
    <row r="447" spans="5:12">
      <c r="E447" s="371"/>
      <c r="F447" s="122"/>
      <c r="G447" s="122"/>
      <c r="I447" s="1"/>
      <c r="L447" s="337" t="str">
        <f>IF(J447=0%,"",#REF!/J447)</f>
        <v/>
      </c>
    </row>
    <row r="448" spans="5:12">
      <c r="E448" s="371"/>
      <c r="F448" s="122"/>
      <c r="G448" s="122"/>
      <c r="I448" s="1"/>
      <c r="L448" s="337" t="str">
        <f>IF(J448=0%,"",#REF!/J448)</f>
        <v/>
      </c>
    </row>
    <row r="449" spans="5:12">
      <c r="E449" s="371"/>
      <c r="F449" s="122"/>
      <c r="G449" s="122"/>
      <c r="I449" s="1"/>
      <c r="L449" s="337" t="str">
        <f>IF(J449=0%,"",#REF!/J449)</f>
        <v/>
      </c>
    </row>
    <row r="450" spans="5:12">
      <c r="E450" s="371"/>
      <c r="F450" s="122"/>
      <c r="G450" s="122"/>
      <c r="I450" s="1"/>
      <c r="L450" s="337" t="str">
        <f>IF(J450=0%,"",#REF!/J450)</f>
        <v/>
      </c>
    </row>
    <row r="451" spans="5:12">
      <c r="E451" s="371"/>
      <c r="F451" s="122"/>
      <c r="G451" s="122"/>
      <c r="I451" s="1"/>
      <c r="L451" s="337" t="str">
        <f>IF(J451=0%,"",#REF!/J451)</f>
        <v/>
      </c>
    </row>
    <row r="452" spans="5:12">
      <c r="E452" s="371"/>
      <c r="F452" s="122"/>
      <c r="G452" s="122"/>
      <c r="I452" s="1"/>
      <c r="L452" s="337" t="str">
        <f>IF(J452=0%,"",#REF!/J452)</f>
        <v/>
      </c>
    </row>
    <row r="453" spans="5:12">
      <c r="E453" s="371"/>
      <c r="F453" s="122"/>
      <c r="G453" s="122"/>
      <c r="I453" s="1"/>
      <c r="L453" s="337" t="str">
        <f>IF(J453=0%,"",#REF!/J453)</f>
        <v/>
      </c>
    </row>
    <row r="454" spans="5:12">
      <c r="E454" s="371"/>
      <c r="F454" s="122"/>
      <c r="G454" s="122"/>
      <c r="I454" s="1"/>
      <c r="L454" s="337" t="str">
        <f>IF(J454=0%,"",#REF!/J454)</f>
        <v/>
      </c>
    </row>
    <row r="455" spans="5:12">
      <c r="E455" s="371"/>
      <c r="F455" s="122"/>
      <c r="G455" s="122"/>
      <c r="I455" s="1"/>
      <c r="L455" s="337" t="str">
        <f>IF(J455=0%,"",#REF!/J455)</f>
        <v/>
      </c>
    </row>
    <row r="456" spans="5:12">
      <c r="E456" s="371"/>
      <c r="F456" s="122"/>
      <c r="G456" s="122"/>
      <c r="I456" s="1"/>
      <c r="L456" s="337" t="str">
        <f>IF(J456=0%,"",#REF!/J456)</f>
        <v/>
      </c>
    </row>
    <row r="457" spans="5:12">
      <c r="E457" s="371"/>
      <c r="F457" s="122"/>
      <c r="G457" s="122"/>
      <c r="I457" s="1"/>
      <c r="L457" s="337" t="str">
        <f>IF(J457=0%,"",#REF!/J457)</f>
        <v/>
      </c>
    </row>
    <row r="458" spans="5:12">
      <c r="E458" s="371"/>
      <c r="F458" s="122"/>
      <c r="G458" s="122"/>
      <c r="I458" s="1"/>
      <c r="L458" s="337" t="str">
        <f>IF(J458=0%,"",#REF!/J458)</f>
        <v/>
      </c>
    </row>
    <row r="459" spans="5:12">
      <c r="E459" s="371"/>
      <c r="F459" s="122"/>
      <c r="G459" s="122"/>
      <c r="I459" s="1"/>
      <c r="L459" s="337" t="str">
        <f>IF(J459=0%,"",#REF!/J459)</f>
        <v/>
      </c>
    </row>
    <row r="460" spans="5:12">
      <c r="E460" s="371"/>
      <c r="F460" s="122"/>
      <c r="G460" s="122"/>
      <c r="I460" s="1"/>
      <c r="L460" s="337" t="str">
        <f>IF(J460=0%,"",#REF!/J460)</f>
        <v/>
      </c>
    </row>
    <row r="461" spans="5:12">
      <c r="E461" s="371"/>
      <c r="F461" s="122"/>
      <c r="G461" s="122"/>
      <c r="I461" s="1"/>
      <c r="L461" s="337" t="str">
        <f>IF(J461=0%,"",#REF!/J461)</f>
        <v/>
      </c>
    </row>
    <row r="462" spans="5:12">
      <c r="E462" s="371"/>
      <c r="F462" s="122"/>
      <c r="G462" s="122"/>
      <c r="I462" s="1"/>
      <c r="L462" s="337" t="str">
        <f>IF(J462=0%,"",#REF!/J462)</f>
        <v/>
      </c>
    </row>
    <row r="463" spans="5:12">
      <c r="E463" s="371"/>
      <c r="F463" s="122"/>
      <c r="G463" s="122"/>
      <c r="I463" s="1"/>
      <c r="L463" s="337" t="str">
        <f>IF(J463=0%,"",#REF!/J463)</f>
        <v/>
      </c>
    </row>
    <row r="464" spans="5:12">
      <c r="E464" s="371"/>
      <c r="F464" s="122"/>
      <c r="G464" s="122"/>
      <c r="I464" s="1"/>
      <c r="L464" s="337" t="str">
        <f>IF(J464=0%,"",#REF!/J464)</f>
        <v/>
      </c>
    </row>
    <row r="465" spans="5:12">
      <c r="E465" s="371"/>
      <c r="F465" s="122"/>
      <c r="G465" s="122"/>
      <c r="I465" s="1"/>
      <c r="L465" s="337" t="str">
        <f>IF(J465=0%,"",#REF!/J465)</f>
        <v/>
      </c>
    </row>
    <row r="466" spans="5:12">
      <c r="E466" s="371"/>
      <c r="F466" s="122"/>
      <c r="G466" s="122"/>
      <c r="I466" s="1"/>
      <c r="L466" s="337" t="str">
        <f>IF(J466=0%,"",#REF!/J466)</f>
        <v/>
      </c>
    </row>
    <row r="467" spans="5:12">
      <c r="E467" s="371"/>
      <c r="F467" s="122"/>
      <c r="G467" s="122"/>
      <c r="I467" s="1"/>
      <c r="L467" s="337" t="str">
        <f>IF(J467=0%,"",#REF!/J467)</f>
        <v/>
      </c>
    </row>
    <row r="468" spans="5:12">
      <c r="E468" s="371"/>
      <c r="F468" s="122"/>
      <c r="G468" s="122"/>
      <c r="I468" s="1"/>
      <c r="L468" s="337" t="str">
        <f>IF(J468=0%,"",#REF!/J468)</f>
        <v/>
      </c>
    </row>
    <row r="469" spans="5:12">
      <c r="E469" s="371"/>
      <c r="F469" s="122"/>
      <c r="G469" s="122"/>
      <c r="I469" s="1"/>
      <c r="L469" s="337" t="str">
        <f>IF(J469=0%,"",#REF!/J469)</f>
        <v/>
      </c>
    </row>
    <row r="470" spans="5:12">
      <c r="E470" s="371"/>
      <c r="F470" s="122"/>
      <c r="G470" s="122"/>
      <c r="I470" s="1"/>
      <c r="L470" s="337" t="str">
        <f>IF(J470=0%,"",#REF!/J470)</f>
        <v/>
      </c>
    </row>
    <row r="471" spans="5:12">
      <c r="E471" s="371"/>
      <c r="F471" s="122"/>
      <c r="G471" s="122"/>
      <c r="I471" s="1"/>
      <c r="L471" s="337" t="str">
        <f>IF(J471=0%,"",#REF!/J471)</f>
        <v/>
      </c>
    </row>
    <row r="472" spans="5:12">
      <c r="E472" s="371"/>
      <c r="F472" s="122"/>
      <c r="G472" s="122"/>
      <c r="I472" s="1"/>
      <c r="L472" s="337" t="str">
        <f>IF(J472=0%,"",#REF!/J472)</f>
        <v/>
      </c>
    </row>
    <row r="473" spans="5:12">
      <c r="E473" s="371"/>
      <c r="F473" s="122"/>
      <c r="G473" s="122"/>
      <c r="I473" s="1"/>
      <c r="L473" s="337" t="str">
        <f>IF(J473=0%,"",#REF!/J473)</f>
        <v/>
      </c>
    </row>
    <row r="474" spans="5:12">
      <c r="E474" s="371"/>
      <c r="F474" s="122"/>
      <c r="G474" s="122"/>
      <c r="I474" s="1"/>
      <c r="L474" s="337" t="str">
        <f>IF(J474=0%,"",#REF!/J474)</f>
        <v/>
      </c>
    </row>
    <row r="475" spans="5:12">
      <c r="E475" s="371"/>
      <c r="F475" s="122"/>
      <c r="G475" s="122"/>
      <c r="I475" s="1"/>
      <c r="L475" s="337" t="str">
        <f>IF(J475=0%,"",#REF!/J475)</f>
        <v/>
      </c>
    </row>
    <row r="476" spans="5:12">
      <c r="E476" s="371"/>
      <c r="F476" s="122"/>
      <c r="G476" s="122"/>
      <c r="I476" s="1"/>
      <c r="L476" s="337" t="str">
        <f>IF(J476=0%,"",#REF!/J476)</f>
        <v/>
      </c>
    </row>
    <row r="477" spans="5:12">
      <c r="E477" s="371"/>
      <c r="F477" s="122"/>
      <c r="G477" s="122"/>
      <c r="I477" s="1"/>
      <c r="L477" s="337" t="str">
        <f>IF(J477=0%,"",#REF!/J477)</f>
        <v/>
      </c>
    </row>
    <row r="478" spans="5:12">
      <c r="E478" s="371"/>
      <c r="F478" s="122"/>
      <c r="G478" s="122"/>
      <c r="I478" s="1"/>
      <c r="L478" s="337" t="str">
        <f>IF(J478=0%,"",#REF!/J478)</f>
        <v/>
      </c>
    </row>
    <row r="479" spans="5:12">
      <c r="E479" s="371"/>
      <c r="F479" s="122"/>
      <c r="G479" s="122"/>
      <c r="I479" s="1"/>
      <c r="L479" s="337" t="str">
        <f>IF(J479=0%,"",#REF!/J479)</f>
        <v/>
      </c>
    </row>
    <row r="480" spans="5:12">
      <c r="E480" s="371"/>
      <c r="F480" s="122"/>
      <c r="G480" s="122"/>
      <c r="I480" s="1"/>
      <c r="L480" s="337" t="str">
        <f>IF(J480=0%,"",#REF!/J480)</f>
        <v/>
      </c>
    </row>
    <row r="481" spans="5:12">
      <c r="E481" s="371"/>
      <c r="F481" s="122"/>
      <c r="G481" s="122"/>
      <c r="I481" s="1"/>
      <c r="L481" s="337" t="str">
        <f>IF(J481=0%,"",#REF!/J481)</f>
        <v/>
      </c>
    </row>
    <row r="482" spans="5:12">
      <c r="E482" s="371"/>
      <c r="F482" s="122"/>
      <c r="G482" s="122"/>
      <c r="I482" s="1"/>
      <c r="L482" s="337" t="str">
        <f>IF(J482=0%,"",#REF!/J482)</f>
        <v/>
      </c>
    </row>
    <row r="483" spans="5:12">
      <c r="E483" s="371"/>
      <c r="F483" s="122"/>
      <c r="G483" s="122"/>
      <c r="I483" s="1"/>
      <c r="L483" s="337" t="str">
        <f>IF(J483=0%,"",#REF!/J483)</f>
        <v/>
      </c>
    </row>
    <row r="484" spans="5:12">
      <c r="E484" s="371"/>
      <c r="F484" s="122"/>
      <c r="G484" s="122"/>
      <c r="I484" s="1"/>
      <c r="L484" s="337" t="str">
        <f>IF(J484=0%,"",#REF!/J484)</f>
        <v/>
      </c>
    </row>
    <row r="485" spans="5:12">
      <c r="E485" s="371"/>
      <c r="F485" s="122"/>
      <c r="G485" s="122"/>
      <c r="I485" s="1"/>
      <c r="L485" s="337" t="str">
        <f>IF(J485=0%,"",#REF!/J485)</f>
        <v/>
      </c>
    </row>
    <row r="486" spans="5:12">
      <c r="E486" s="371"/>
      <c r="F486" s="122"/>
      <c r="G486" s="122"/>
      <c r="I486" s="1"/>
      <c r="L486" s="337" t="str">
        <f>IF(J486=0%,"",#REF!/J486)</f>
        <v/>
      </c>
    </row>
    <row r="487" spans="5:12">
      <c r="E487" s="371"/>
      <c r="F487" s="122"/>
      <c r="G487" s="122"/>
      <c r="I487" s="1"/>
      <c r="L487" s="337" t="str">
        <f>IF(J487=0%,"",#REF!/J487)</f>
        <v/>
      </c>
    </row>
    <row r="488" spans="5:12">
      <c r="E488" s="371"/>
      <c r="F488" s="122"/>
      <c r="G488" s="122"/>
      <c r="I488" s="1"/>
      <c r="L488" s="337" t="str">
        <f>IF(J488=0%,"",#REF!/J488)</f>
        <v/>
      </c>
    </row>
    <row r="489" spans="5:12">
      <c r="E489" s="371"/>
      <c r="F489" s="122"/>
      <c r="G489" s="122"/>
      <c r="I489" s="1"/>
      <c r="L489" s="337" t="str">
        <f>IF(J489=0%,"",#REF!/J489)</f>
        <v/>
      </c>
    </row>
    <row r="490" spans="5:12">
      <c r="E490" s="371"/>
      <c r="F490" s="122"/>
      <c r="G490" s="122"/>
      <c r="I490" s="1"/>
      <c r="L490" s="337" t="str">
        <f>IF(J490=0%,"",#REF!/J490)</f>
        <v/>
      </c>
    </row>
    <row r="491" spans="5:12">
      <c r="E491" s="371"/>
      <c r="F491" s="122"/>
      <c r="G491" s="122"/>
      <c r="I491" s="1"/>
      <c r="L491" s="337" t="str">
        <f>IF(J491=0%,"",#REF!/J491)</f>
        <v/>
      </c>
    </row>
    <row r="492" spans="5:12">
      <c r="E492" s="371"/>
      <c r="F492" s="122"/>
      <c r="G492" s="122"/>
      <c r="I492" s="1"/>
      <c r="L492" s="337" t="str">
        <f>IF(J492=0%,"",#REF!/J492)</f>
        <v/>
      </c>
    </row>
    <row r="493" spans="5:12">
      <c r="E493" s="371"/>
      <c r="F493" s="122"/>
      <c r="G493" s="122"/>
      <c r="I493" s="1"/>
      <c r="L493" s="337" t="str">
        <f>IF(J493=0%,"",#REF!/J493)</f>
        <v/>
      </c>
    </row>
    <row r="494" spans="5:12">
      <c r="E494" s="371"/>
      <c r="F494" s="122"/>
      <c r="G494" s="122"/>
      <c r="I494" s="1"/>
      <c r="L494" s="337" t="str">
        <f>IF(J494=0%,"",#REF!/J494)</f>
        <v/>
      </c>
    </row>
    <row r="495" spans="5:12">
      <c r="E495" s="371"/>
      <c r="F495" s="122"/>
      <c r="G495" s="122"/>
      <c r="I495" s="1"/>
      <c r="L495" s="337" t="str">
        <f>IF(J495=0%,"",#REF!/J495)</f>
        <v/>
      </c>
    </row>
    <row r="496" spans="5:12">
      <c r="E496" s="371"/>
      <c r="F496" s="122"/>
      <c r="G496" s="122"/>
      <c r="I496" s="1"/>
      <c r="L496" s="337" t="str">
        <f>IF(J496=0%,"",#REF!/J496)</f>
        <v/>
      </c>
    </row>
    <row r="497" spans="5:12">
      <c r="E497" s="371"/>
      <c r="F497" s="122"/>
      <c r="G497" s="122"/>
      <c r="I497" s="1"/>
      <c r="L497" s="337" t="str">
        <f>IF(J497=0%,"",#REF!/J497)</f>
        <v/>
      </c>
    </row>
    <row r="498" spans="5:12">
      <c r="E498" s="371"/>
      <c r="F498" s="122"/>
      <c r="G498" s="122"/>
      <c r="I498" s="1"/>
      <c r="L498" s="337" t="str">
        <f>IF(J498=0%,"",#REF!/J498)</f>
        <v/>
      </c>
    </row>
    <row r="499" spans="5:12">
      <c r="E499" s="371"/>
      <c r="F499" s="122"/>
      <c r="G499" s="122"/>
      <c r="I499" s="1"/>
      <c r="L499" s="337" t="str">
        <f>IF(J499=0%,"",#REF!/J499)</f>
        <v/>
      </c>
    </row>
    <row r="500" spans="5:12">
      <c r="E500" s="371"/>
      <c r="F500" s="122"/>
      <c r="G500" s="122"/>
      <c r="I500" s="1"/>
      <c r="L500" s="337" t="str">
        <f>IF(J500=0%,"",#REF!/J500)</f>
        <v/>
      </c>
    </row>
    <row r="501" spans="5:12">
      <c r="E501" s="371"/>
      <c r="F501" s="122"/>
      <c r="G501" s="122"/>
      <c r="I501" s="1"/>
      <c r="L501" s="337" t="str">
        <f>IF(J501=0%,"",#REF!/J501)</f>
        <v/>
      </c>
    </row>
    <row r="502" spans="5:12">
      <c r="E502" s="371"/>
      <c r="F502" s="122"/>
      <c r="G502" s="122"/>
      <c r="I502" s="1"/>
      <c r="L502" s="337" t="str">
        <f>IF(J502=0%,"",#REF!/J502)</f>
        <v/>
      </c>
    </row>
    <row r="503" spans="5:12">
      <c r="E503" s="371"/>
      <c r="F503" s="122"/>
      <c r="G503" s="122"/>
      <c r="I503" s="1"/>
      <c r="L503" s="337" t="str">
        <f>IF(J503=0%,"",#REF!/J503)</f>
        <v/>
      </c>
    </row>
    <row r="504" spans="5:12">
      <c r="E504" s="371"/>
      <c r="F504" s="122"/>
      <c r="G504" s="122"/>
      <c r="I504" s="1"/>
      <c r="L504" s="337" t="str">
        <f>IF(J504=0%,"",#REF!/J504)</f>
        <v/>
      </c>
    </row>
    <row r="505" spans="5:12">
      <c r="E505" s="371"/>
      <c r="F505" s="122"/>
      <c r="G505" s="122"/>
      <c r="I505" s="1"/>
      <c r="L505" s="337" t="str">
        <f>IF(J505=0%,"",#REF!/J505)</f>
        <v/>
      </c>
    </row>
    <row r="506" spans="5:12">
      <c r="E506" s="371"/>
      <c r="F506" s="122"/>
      <c r="G506" s="122"/>
      <c r="I506" s="1"/>
      <c r="L506" s="337" t="str">
        <f>IF(J506=0%,"",#REF!/J506)</f>
        <v/>
      </c>
    </row>
    <row r="507" spans="5:12">
      <c r="E507" s="371"/>
      <c r="F507" s="122"/>
      <c r="G507" s="122"/>
      <c r="I507" s="1"/>
      <c r="L507" s="337" t="str">
        <f>IF(J507=0%,"",#REF!/J507)</f>
        <v/>
      </c>
    </row>
    <row r="508" spans="5:12">
      <c r="E508" s="371"/>
      <c r="F508" s="122"/>
      <c r="G508" s="122"/>
      <c r="I508" s="1"/>
      <c r="L508" s="337" t="str">
        <f>IF(J508=0%,"",#REF!/J508)</f>
        <v/>
      </c>
    </row>
    <row r="509" spans="5:12">
      <c r="E509" s="371"/>
      <c r="F509" s="122"/>
      <c r="G509" s="122"/>
      <c r="I509" s="1"/>
      <c r="L509" s="337" t="str">
        <f>IF(J509=0%,"",#REF!/J509)</f>
        <v/>
      </c>
    </row>
    <row r="510" spans="5:12">
      <c r="E510" s="371"/>
      <c r="F510" s="122"/>
      <c r="G510" s="122"/>
      <c r="I510" s="1"/>
      <c r="L510" s="337" t="str">
        <f>IF(J510=0%,"",#REF!/J510)</f>
        <v/>
      </c>
    </row>
    <row r="511" spans="5:12">
      <c r="E511" s="371"/>
      <c r="F511" s="122"/>
      <c r="G511" s="122"/>
      <c r="I511" s="1"/>
      <c r="L511" s="337" t="str">
        <f>IF(J511=0%,"",#REF!/J511)</f>
        <v/>
      </c>
    </row>
    <row r="512" spans="5:12">
      <c r="E512" s="371"/>
      <c r="F512" s="122"/>
      <c r="G512" s="122"/>
      <c r="I512" s="1"/>
      <c r="L512" s="337" t="str">
        <f>IF(J512=0%,"",#REF!/J512)</f>
        <v/>
      </c>
    </row>
    <row r="513" spans="5:12">
      <c r="E513" s="371"/>
      <c r="F513" s="122"/>
      <c r="G513" s="122"/>
      <c r="I513" s="1"/>
      <c r="L513" s="337" t="str">
        <f>IF(J513=0%,"",#REF!/J513)</f>
        <v/>
      </c>
    </row>
    <row r="514" spans="5:12">
      <c r="E514" s="371"/>
      <c r="F514" s="122"/>
      <c r="G514" s="122"/>
      <c r="I514" s="1"/>
      <c r="L514" s="337" t="str">
        <f>IF(J514=0%,"",#REF!/J514)</f>
        <v/>
      </c>
    </row>
    <row r="515" spans="5:12">
      <c r="E515" s="371"/>
      <c r="F515" s="122"/>
      <c r="G515" s="122"/>
      <c r="I515" s="1"/>
      <c r="L515" s="337" t="str">
        <f>IF(J515=0%,"",#REF!/J515)</f>
        <v/>
      </c>
    </row>
    <row r="516" spans="5:12">
      <c r="E516" s="371"/>
      <c r="F516" s="122"/>
      <c r="G516" s="122"/>
      <c r="I516" s="1"/>
      <c r="L516" s="337" t="str">
        <f>IF(J516=0%,"",#REF!/J516)</f>
        <v/>
      </c>
    </row>
    <row r="517" spans="5:12">
      <c r="E517" s="371"/>
      <c r="F517" s="122"/>
      <c r="G517" s="122"/>
      <c r="I517" s="1"/>
      <c r="L517" s="337" t="str">
        <f>IF(J517=0%,"",#REF!/J517)</f>
        <v/>
      </c>
    </row>
    <row r="518" spans="5:12">
      <c r="E518" s="371"/>
      <c r="F518" s="122"/>
      <c r="G518" s="122"/>
      <c r="I518" s="1"/>
      <c r="L518" s="337" t="str">
        <f>IF(J518=0%,"",#REF!/J518)</f>
        <v/>
      </c>
    </row>
    <row r="519" spans="5:12">
      <c r="E519" s="371"/>
      <c r="F519" s="122"/>
      <c r="G519" s="122"/>
      <c r="I519" s="1"/>
      <c r="L519" s="337" t="str">
        <f>IF(J519=0%,"",#REF!/J519)</f>
        <v/>
      </c>
    </row>
    <row r="520" spans="5:12">
      <c r="E520" s="371"/>
      <c r="F520" s="122"/>
      <c r="G520" s="122"/>
      <c r="I520" s="1"/>
      <c r="L520" s="337" t="str">
        <f>IF(J520=0%,"",#REF!/J520)</f>
        <v/>
      </c>
    </row>
    <row r="521" spans="5:12">
      <c r="E521" s="371"/>
      <c r="F521" s="122"/>
      <c r="G521" s="122"/>
      <c r="I521" s="1"/>
      <c r="L521" s="337" t="str">
        <f>IF(J521=0%,"",#REF!/J521)</f>
        <v/>
      </c>
    </row>
    <row r="522" spans="5:12">
      <c r="E522" s="371"/>
      <c r="F522" s="122"/>
      <c r="G522" s="122"/>
      <c r="I522" s="1"/>
      <c r="L522" s="337" t="str">
        <f>IF(J522=0%,"",#REF!/J522)</f>
        <v/>
      </c>
    </row>
    <row r="523" spans="5:12">
      <c r="E523" s="371"/>
      <c r="F523" s="122"/>
      <c r="G523" s="122"/>
      <c r="I523" s="1"/>
      <c r="L523" s="337" t="str">
        <f>IF(J523=0%,"",#REF!/J523)</f>
        <v/>
      </c>
    </row>
    <row r="524" spans="5:12">
      <c r="E524" s="371"/>
      <c r="F524" s="122"/>
      <c r="G524" s="122"/>
      <c r="I524" s="1"/>
      <c r="L524" s="337" t="str">
        <f>IF(J524=0%,"",#REF!/J524)</f>
        <v/>
      </c>
    </row>
    <row r="525" spans="5:12">
      <c r="E525" s="371"/>
      <c r="F525" s="122"/>
      <c r="G525" s="122"/>
      <c r="I525" s="1"/>
      <c r="L525" s="337" t="str">
        <f>IF(J525=0%,"",#REF!/J525)</f>
        <v/>
      </c>
    </row>
    <row r="526" spans="5:12">
      <c r="E526" s="371"/>
      <c r="F526" s="122"/>
      <c r="G526" s="122"/>
      <c r="I526" s="1"/>
      <c r="L526" s="337" t="str">
        <f>IF(J526=0%,"",#REF!/J526)</f>
        <v/>
      </c>
    </row>
    <row r="527" spans="5:12">
      <c r="E527" s="371"/>
      <c r="F527" s="122"/>
      <c r="G527" s="122"/>
      <c r="I527" s="1"/>
      <c r="L527" s="337" t="str">
        <f>IF(J527=0%,"",#REF!/J527)</f>
        <v/>
      </c>
    </row>
    <row r="528" spans="5:12">
      <c r="E528" s="371"/>
      <c r="F528" s="122"/>
      <c r="G528" s="122"/>
      <c r="I528" s="1"/>
      <c r="L528" s="337" t="str">
        <f>IF(J528=0%,"",#REF!/J528)</f>
        <v/>
      </c>
    </row>
    <row r="529" spans="5:12">
      <c r="E529" s="371"/>
      <c r="F529" s="122"/>
      <c r="G529" s="122"/>
      <c r="I529" s="1"/>
      <c r="L529" s="337" t="str">
        <f>IF(J529=0%,"",#REF!/J529)</f>
        <v/>
      </c>
    </row>
    <row r="530" spans="5:12">
      <c r="E530" s="371"/>
      <c r="F530" s="122"/>
      <c r="G530" s="122"/>
      <c r="I530" s="1"/>
      <c r="L530" s="337" t="str">
        <f>IF(J530=0%,"",#REF!/J530)</f>
        <v/>
      </c>
    </row>
    <row r="531" spans="5:12">
      <c r="E531" s="371"/>
      <c r="F531" s="122"/>
      <c r="G531" s="122"/>
      <c r="I531" s="1"/>
      <c r="L531" s="337" t="str">
        <f>IF(J531=0%,"",#REF!/J531)</f>
        <v/>
      </c>
    </row>
    <row r="532" spans="5:12">
      <c r="E532" s="371"/>
      <c r="F532" s="122"/>
      <c r="G532" s="122"/>
      <c r="I532" s="1"/>
      <c r="L532" s="337" t="str">
        <f>IF(J532=0%,"",#REF!/J532)</f>
        <v/>
      </c>
    </row>
    <row r="533" spans="5:12">
      <c r="E533" s="371"/>
      <c r="F533" s="122"/>
      <c r="G533" s="122"/>
      <c r="I533" s="1"/>
      <c r="L533" s="337" t="str">
        <f>IF(J533=0%,"",#REF!/J533)</f>
        <v/>
      </c>
    </row>
    <row r="534" spans="5:12">
      <c r="E534" s="371"/>
      <c r="F534" s="122"/>
      <c r="G534" s="122"/>
      <c r="I534" s="1"/>
      <c r="L534" s="337" t="str">
        <f>IF(J534=0%,"",#REF!/J534)</f>
        <v/>
      </c>
    </row>
    <row r="535" spans="5:12">
      <c r="E535" s="371"/>
      <c r="F535" s="122"/>
      <c r="G535" s="122"/>
      <c r="I535" s="1"/>
      <c r="L535" s="337" t="str">
        <f>IF(J535=0%,"",#REF!/J535)</f>
        <v/>
      </c>
    </row>
    <row r="536" spans="5:12">
      <c r="E536" s="371"/>
      <c r="F536" s="122"/>
      <c r="G536" s="122"/>
      <c r="I536" s="1"/>
      <c r="L536" s="337" t="str">
        <f>IF(J536=0%,"",#REF!/J536)</f>
        <v/>
      </c>
    </row>
    <row r="537" spans="5:12">
      <c r="E537" s="371"/>
      <c r="F537" s="122"/>
      <c r="G537" s="122"/>
      <c r="I537" s="1"/>
      <c r="L537" s="337" t="str">
        <f>IF(J537=0%,"",#REF!/J537)</f>
        <v/>
      </c>
    </row>
    <row r="538" spans="5:12">
      <c r="E538" s="371"/>
      <c r="F538" s="122"/>
      <c r="G538" s="122"/>
      <c r="I538" s="1"/>
      <c r="L538" s="337" t="str">
        <f>IF(J538=0%,"",#REF!/J538)</f>
        <v/>
      </c>
    </row>
    <row r="539" spans="5:12">
      <c r="E539" s="371"/>
      <c r="F539" s="122"/>
      <c r="G539" s="122"/>
      <c r="I539" s="1"/>
      <c r="L539" s="337" t="str">
        <f>IF(J539=0%,"",#REF!/J539)</f>
        <v/>
      </c>
    </row>
    <row r="540" spans="5:12">
      <c r="E540" s="371"/>
      <c r="F540" s="122"/>
      <c r="G540" s="122"/>
      <c r="I540" s="1"/>
      <c r="L540" s="337" t="str">
        <f>IF(J540=0%,"",#REF!/J540)</f>
        <v/>
      </c>
    </row>
    <row r="541" spans="5:12">
      <c r="E541" s="371"/>
      <c r="F541" s="122"/>
      <c r="G541" s="122"/>
      <c r="I541" s="1"/>
      <c r="L541" s="337" t="str">
        <f>IF(J541=0%,"",#REF!/J541)</f>
        <v/>
      </c>
    </row>
    <row r="542" spans="5:12">
      <c r="E542" s="371"/>
      <c r="F542" s="122"/>
      <c r="G542" s="122"/>
      <c r="I542" s="1"/>
      <c r="L542" s="337" t="str">
        <f>IF(J542=0%,"",#REF!/J542)</f>
        <v/>
      </c>
    </row>
    <row r="543" spans="5:12">
      <c r="E543" s="371"/>
      <c r="F543" s="122"/>
      <c r="G543" s="122"/>
      <c r="I543" s="1"/>
      <c r="L543" s="337" t="str">
        <f>IF(J543=0%,"",#REF!/J543)</f>
        <v/>
      </c>
    </row>
    <row r="544" spans="5:12">
      <c r="E544" s="371"/>
      <c r="F544" s="122"/>
      <c r="G544" s="122"/>
      <c r="I544" s="1"/>
      <c r="L544" s="337" t="str">
        <f>IF(J544=0%,"",#REF!/J544)</f>
        <v/>
      </c>
    </row>
    <row r="545" spans="5:12">
      <c r="E545" s="371"/>
      <c r="F545" s="122"/>
      <c r="G545" s="122"/>
      <c r="I545" s="1"/>
      <c r="L545" s="337" t="str">
        <f>IF(J545=0%,"",#REF!/J545)</f>
        <v/>
      </c>
    </row>
    <row r="546" spans="5:12">
      <c r="E546" s="371"/>
      <c r="F546" s="122"/>
      <c r="G546" s="122"/>
      <c r="I546" s="1"/>
      <c r="L546" s="337" t="str">
        <f>IF(J546=0%,"",#REF!/J546)</f>
        <v/>
      </c>
    </row>
    <row r="547" spans="5:12">
      <c r="E547" s="371"/>
      <c r="F547" s="122"/>
      <c r="G547" s="122"/>
      <c r="I547" s="1"/>
      <c r="L547" s="337" t="str">
        <f>IF(J547=0%,"",#REF!/J547)</f>
        <v/>
      </c>
    </row>
    <row r="548" spans="5:12">
      <c r="E548" s="371"/>
      <c r="F548" s="122"/>
      <c r="G548" s="122"/>
      <c r="I548" s="1"/>
      <c r="L548" s="337" t="str">
        <f>IF(J548=0%,"",#REF!/J548)</f>
        <v/>
      </c>
    </row>
    <row r="549" spans="5:12">
      <c r="E549" s="371"/>
      <c r="F549" s="122"/>
      <c r="G549" s="122"/>
      <c r="I549" s="1"/>
      <c r="L549" s="337" t="str">
        <f>IF(J549=0%,"",#REF!/J549)</f>
        <v/>
      </c>
    </row>
    <row r="550" spans="5:12">
      <c r="E550" s="371"/>
      <c r="F550" s="122"/>
      <c r="G550" s="122"/>
      <c r="I550" s="1"/>
      <c r="L550" s="337" t="str">
        <f>IF(J550=0%,"",#REF!/J550)</f>
        <v/>
      </c>
    </row>
    <row r="551" spans="5:12">
      <c r="E551" s="371"/>
      <c r="F551" s="122"/>
      <c r="G551" s="122"/>
      <c r="I551" s="1"/>
      <c r="L551" s="337" t="str">
        <f>IF(J551=0%,"",#REF!/J551)</f>
        <v/>
      </c>
    </row>
    <row r="552" spans="5:12">
      <c r="E552" s="371"/>
      <c r="F552" s="122"/>
      <c r="G552" s="122"/>
      <c r="I552" s="1"/>
      <c r="L552" s="337" t="str">
        <f>IF(J552=0%,"",#REF!/J552)</f>
        <v/>
      </c>
    </row>
    <row r="553" spans="5:12">
      <c r="E553" s="371"/>
      <c r="F553" s="122"/>
      <c r="G553" s="122"/>
      <c r="I553" s="1"/>
      <c r="L553" s="337" t="str">
        <f>IF(J553=0%,"",#REF!/J553)</f>
        <v/>
      </c>
    </row>
    <row r="554" spans="5:12">
      <c r="E554" s="371"/>
      <c r="F554" s="122"/>
      <c r="G554" s="122"/>
      <c r="I554" s="1"/>
      <c r="L554" s="337" t="str">
        <f>IF(J554=0%,"",#REF!/J554)</f>
        <v/>
      </c>
    </row>
    <row r="555" spans="5:12">
      <c r="E555" s="371"/>
      <c r="F555" s="122"/>
      <c r="G555" s="122"/>
      <c r="I555" s="1"/>
      <c r="L555" s="337" t="str">
        <f>IF(J555=0%,"",#REF!/J555)</f>
        <v/>
      </c>
    </row>
    <row r="556" spans="5:12">
      <c r="E556" s="371"/>
      <c r="F556" s="122"/>
      <c r="G556" s="122"/>
      <c r="I556" s="1"/>
      <c r="L556" s="337" t="str">
        <f>IF(J556=0%,"",#REF!/J556)</f>
        <v/>
      </c>
    </row>
    <row r="557" spans="5:12">
      <c r="E557" s="371"/>
      <c r="F557" s="122"/>
      <c r="G557" s="122"/>
      <c r="I557" s="1"/>
      <c r="L557" s="337" t="str">
        <f>IF(J557=0%,"",#REF!/J557)</f>
        <v/>
      </c>
    </row>
    <row r="558" spans="5:12">
      <c r="E558" s="371"/>
      <c r="F558" s="122"/>
      <c r="G558" s="122"/>
      <c r="I558" s="1"/>
      <c r="L558" s="337" t="str">
        <f>IF(J558=0%,"",#REF!/J558)</f>
        <v/>
      </c>
    </row>
    <row r="559" spans="5:12">
      <c r="E559" s="371"/>
      <c r="F559" s="122"/>
      <c r="G559" s="122"/>
      <c r="I559" s="1"/>
      <c r="L559" s="337" t="str">
        <f>IF(J559=0%,"",#REF!/J559)</f>
        <v/>
      </c>
    </row>
    <row r="560" spans="5:12">
      <c r="E560" s="371"/>
      <c r="F560" s="122"/>
      <c r="G560" s="122"/>
      <c r="I560" s="1"/>
      <c r="L560" s="337" t="str">
        <f>IF(J560=0%,"",#REF!/J560)</f>
        <v/>
      </c>
    </row>
    <row r="561" spans="5:12">
      <c r="E561" s="371"/>
      <c r="F561" s="122"/>
      <c r="G561" s="122"/>
      <c r="I561" s="1"/>
      <c r="L561" s="337" t="str">
        <f>IF(J561=0%,"",#REF!/J561)</f>
        <v/>
      </c>
    </row>
    <row r="562" spans="5:12">
      <c r="E562" s="371"/>
      <c r="F562" s="122"/>
      <c r="G562" s="122"/>
      <c r="I562" s="1"/>
      <c r="L562" s="337" t="str">
        <f>IF(J562=0%,"",#REF!/J562)</f>
        <v/>
      </c>
    </row>
    <row r="563" spans="5:12">
      <c r="E563" s="371"/>
      <c r="F563" s="122"/>
      <c r="G563" s="122"/>
      <c r="I563" s="1"/>
      <c r="L563" s="337" t="str">
        <f>IF(J563=0%,"",#REF!/J563)</f>
        <v/>
      </c>
    </row>
    <row r="564" spans="5:12">
      <c r="E564" s="371"/>
      <c r="F564" s="122"/>
      <c r="G564" s="122"/>
      <c r="I564" s="1"/>
      <c r="L564" s="337" t="str">
        <f>IF(J564=0%,"",#REF!/J564)</f>
        <v/>
      </c>
    </row>
    <row r="565" spans="5:12">
      <c r="E565" s="371"/>
      <c r="F565" s="122"/>
      <c r="G565" s="122"/>
      <c r="I565" s="1"/>
      <c r="L565" s="337" t="str">
        <f>IF(J565=0%,"",#REF!/J565)</f>
        <v/>
      </c>
    </row>
    <row r="566" spans="5:12">
      <c r="E566" s="371"/>
      <c r="F566" s="122"/>
      <c r="G566" s="122"/>
      <c r="I566" s="1"/>
      <c r="L566" s="337" t="str">
        <f>IF(J566=0%,"",#REF!/J566)</f>
        <v/>
      </c>
    </row>
    <row r="567" spans="5:12">
      <c r="E567" s="371"/>
      <c r="F567" s="122"/>
      <c r="G567" s="122"/>
      <c r="I567" s="1"/>
      <c r="L567" s="337" t="str">
        <f>IF(J567=0%,"",#REF!/J567)</f>
        <v/>
      </c>
    </row>
    <row r="568" spans="5:12">
      <c r="E568" s="371"/>
      <c r="F568" s="122"/>
      <c r="G568" s="122"/>
      <c r="I568" s="1"/>
      <c r="L568" s="337" t="str">
        <f>IF(J568=0%,"",#REF!/J568)</f>
        <v/>
      </c>
    </row>
    <row r="569" spans="5:12">
      <c r="E569" s="371"/>
      <c r="F569" s="122"/>
      <c r="G569" s="122"/>
      <c r="I569" s="1"/>
      <c r="L569" s="337" t="str">
        <f>IF(J569=0%,"",#REF!/J569)</f>
        <v/>
      </c>
    </row>
    <row r="570" spans="5:12">
      <c r="E570" s="371"/>
      <c r="F570" s="122"/>
      <c r="G570" s="122"/>
      <c r="I570" s="1"/>
      <c r="L570" s="337" t="str">
        <f>IF(J570=0%,"",#REF!/J570)</f>
        <v/>
      </c>
    </row>
    <row r="571" spans="5:12">
      <c r="E571" s="371"/>
      <c r="F571" s="122"/>
      <c r="G571" s="122"/>
      <c r="I571" s="1"/>
      <c r="L571" s="337" t="str">
        <f>IF(J571=0%,"",#REF!/J571)</f>
        <v/>
      </c>
    </row>
    <row r="572" spans="5:12">
      <c r="E572" s="371"/>
      <c r="F572" s="122"/>
      <c r="G572" s="122"/>
      <c r="I572" s="1"/>
      <c r="L572" s="337" t="str">
        <f>IF(J572=0%,"",#REF!/J572)</f>
        <v/>
      </c>
    </row>
    <row r="573" spans="5:12">
      <c r="E573" s="371"/>
      <c r="F573" s="122"/>
      <c r="G573" s="122"/>
      <c r="I573" s="1"/>
      <c r="L573" s="337" t="str">
        <f>IF(J573=0%,"",#REF!/J573)</f>
        <v/>
      </c>
    </row>
    <row r="574" spans="5:12">
      <c r="E574" s="371"/>
      <c r="F574" s="122"/>
      <c r="G574" s="122"/>
      <c r="I574" s="1"/>
      <c r="L574" s="337" t="str">
        <f>IF(J574=0%,"",#REF!/J574)</f>
        <v/>
      </c>
    </row>
    <row r="575" spans="5:12">
      <c r="E575" s="371"/>
      <c r="F575" s="122"/>
      <c r="G575" s="122"/>
      <c r="I575" s="1"/>
      <c r="L575" s="337" t="str">
        <f>IF(J575=0%,"",#REF!/J575)</f>
        <v/>
      </c>
    </row>
    <row r="576" spans="5:12">
      <c r="E576" s="371"/>
      <c r="F576" s="122"/>
      <c r="G576" s="122"/>
      <c r="I576" s="1"/>
      <c r="L576" s="337" t="str">
        <f>IF(J576=0%,"",#REF!/J576)</f>
        <v/>
      </c>
    </row>
    <row r="577" spans="5:12">
      <c r="E577" s="371"/>
      <c r="F577" s="122"/>
      <c r="G577" s="122"/>
      <c r="I577" s="1"/>
      <c r="L577" s="337" t="str">
        <f>IF(J577=0%,"",#REF!/J577)</f>
        <v/>
      </c>
    </row>
    <row r="578" spans="5:12">
      <c r="E578" s="371"/>
      <c r="F578" s="122"/>
      <c r="G578" s="122"/>
      <c r="I578" s="1"/>
      <c r="L578" s="337" t="str">
        <f>IF(J578=0%,"",#REF!/J578)</f>
        <v/>
      </c>
    </row>
    <row r="579" spans="5:12">
      <c r="E579" s="371"/>
      <c r="F579" s="122"/>
      <c r="G579" s="122"/>
      <c r="I579" s="1"/>
      <c r="L579" s="337" t="str">
        <f>IF(J579=0%,"",#REF!/J579)</f>
        <v/>
      </c>
    </row>
    <row r="580" spans="5:12">
      <c r="E580" s="371"/>
      <c r="F580" s="122"/>
      <c r="G580" s="122"/>
      <c r="I580" s="1"/>
      <c r="L580" s="337" t="str">
        <f>IF(J580=0%,"",#REF!/J580)</f>
        <v/>
      </c>
    </row>
    <row r="581" spans="5:12">
      <c r="E581" s="371"/>
      <c r="F581" s="122"/>
      <c r="G581" s="122"/>
      <c r="I581" s="1"/>
      <c r="L581" s="337" t="str">
        <f>IF(J581=0%,"",#REF!/J581)</f>
        <v/>
      </c>
    </row>
    <row r="582" spans="5:12">
      <c r="E582" s="371"/>
      <c r="F582" s="122"/>
      <c r="G582" s="122"/>
      <c r="I582" s="1"/>
      <c r="L582" s="337" t="str">
        <f>IF(J582=0%,"",#REF!/J582)</f>
        <v/>
      </c>
    </row>
    <row r="583" spans="5:12">
      <c r="E583" s="371"/>
      <c r="F583" s="122"/>
      <c r="G583" s="122"/>
      <c r="I583" s="1"/>
      <c r="L583" s="337" t="str">
        <f>IF(J583=0%,"",#REF!/J583)</f>
        <v/>
      </c>
    </row>
    <row r="584" spans="5:12">
      <c r="E584" s="371"/>
      <c r="F584" s="122"/>
      <c r="G584" s="122"/>
      <c r="I584" s="1"/>
      <c r="L584" s="337" t="str">
        <f>IF(J584=0%,"",#REF!/J584)</f>
        <v/>
      </c>
    </row>
    <row r="585" spans="5:12">
      <c r="E585" s="371"/>
      <c r="F585" s="122"/>
      <c r="G585" s="122"/>
      <c r="I585" s="1"/>
      <c r="L585" s="337" t="str">
        <f>IF(J585=0%,"",#REF!/J585)</f>
        <v/>
      </c>
    </row>
    <row r="586" spans="5:12">
      <c r="E586" s="371"/>
      <c r="F586" s="122"/>
      <c r="G586" s="122"/>
      <c r="I586" s="1"/>
      <c r="L586" s="337" t="str">
        <f>IF(J586=0%,"",#REF!/J586)</f>
        <v/>
      </c>
    </row>
    <row r="587" spans="5:12">
      <c r="E587" s="371"/>
      <c r="F587" s="122"/>
      <c r="G587" s="122"/>
      <c r="I587" s="1"/>
      <c r="L587" s="337" t="str">
        <f>IF(J587=0%,"",#REF!/J587)</f>
        <v/>
      </c>
    </row>
    <row r="588" spans="5:12">
      <c r="E588" s="371"/>
      <c r="F588" s="122"/>
      <c r="G588" s="122"/>
      <c r="I588" s="1"/>
      <c r="L588" s="337" t="str">
        <f>IF(J588=0%,"",#REF!/J588)</f>
        <v/>
      </c>
    </row>
    <row r="589" spans="5:12">
      <c r="E589" s="371"/>
      <c r="F589" s="122"/>
      <c r="G589" s="122"/>
      <c r="I589" s="1"/>
      <c r="L589" s="337" t="str">
        <f>IF(J589=0%,"",#REF!/J589)</f>
        <v/>
      </c>
    </row>
    <row r="590" spans="5:12">
      <c r="E590" s="371"/>
      <c r="F590" s="122"/>
      <c r="G590" s="122"/>
      <c r="I590" s="1"/>
      <c r="L590" s="337" t="str">
        <f>IF(J590=0%,"",#REF!/J590)</f>
        <v/>
      </c>
    </row>
    <row r="591" spans="5:12">
      <c r="E591" s="371"/>
      <c r="F591" s="122"/>
      <c r="G591" s="122"/>
      <c r="I591" s="1"/>
      <c r="L591" s="337" t="str">
        <f>IF(J591=0%,"",#REF!/J591)</f>
        <v/>
      </c>
    </row>
    <row r="592" spans="5:12">
      <c r="E592" s="371"/>
      <c r="F592" s="122"/>
      <c r="G592" s="122"/>
      <c r="I592" s="1"/>
      <c r="L592" s="337" t="str">
        <f>IF(J592=0%,"",#REF!/J592)</f>
        <v/>
      </c>
    </row>
    <row r="593" spans="5:12">
      <c r="E593" s="371"/>
      <c r="F593" s="122"/>
      <c r="G593" s="122"/>
      <c r="I593" s="1"/>
      <c r="L593" s="337" t="str">
        <f>IF(J593=0%,"",#REF!/J593)</f>
        <v/>
      </c>
    </row>
    <row r="594" spans="5:12">
      <c r="E594" s="371"/>
      <c r="F594" s="122"/>
      <c r="G594" s="122"/>
      <c r="I594" s="1"/>
      <c r="L594" s="337" t="str">
        <f>IF(J594=0%,"",#REF!/J594)</f>
        <v/>
      </c>
    </row>
    <row r="595" spans="5:12">
      <c r="E595" s="371"/>
      <c r="F595" s="122"/>
      <c r="G595" s="122"/>
      <c r="I595" s="1"/>
      <c r="L595" s="337" t="str">
        <f>IF(J595=0%,"",#REF!/J595)</f>
        <v/>
      </c>
    </row>
    <row r="596" spans="5:12">
      <c r="E596" s="371"/>
      <c r="F596" s="122"/>
      <c r="G596" s="122"/>
      <c r="I596" s="1"/>
      <c r="L596" s="337" t="str">
        <f>IF(J596=0%,"",#REF!/J596)</f>
        <v/>
      </c>
    </row>
    <row r="597" spans="5:12">
      <c r="E597" s="371"/>
      <c r="F597" s="122"/>
      <c r="G597" s="122"/>
      <c r="I597" s="1"/>
      <c r="L597" s="337" t="str">
        <f>IF(J597=0%,"",#REF!/J597)</f>
        <v/>
      </c>
    </row>
    <row r="598" spans="5:12">
      <c r="E598" s="371"/>
      <c r="F598" s="122"/>
      <c r="G598" s="122"/>
      <c r="I598" s="1"/>
      <c r="L598" s="337" t="str">
        <f>IF(J598=0%,"",#REF!/J598)</f>
        <v/>
      </c>
    </row>
    <row r="599" spans="5:12">
      <c r="E599" s="371"/>
      <c r="F599" s="122"/>
      <c r="G599" s="122"/>
      <c r="I599" s="1"/>
      <c r="L599" s="337" t="str">
        <f>IF(J599=0%,"",#REF!/J599)</f>
        <v/>
      </c>
    </row>
    <row r="600" spans="5:12">
      <c r="E600" s="371"/>
      <c r="F600" s="122"/>
      <c r="G600" s="122"/>
      <c r="I600" s="1"/>
      <c r="L600" s="337" t="str">
        <f>IF(J600=0%,"",#REF!/J600)</f>
        <v/>
      </c>
    </row>
    <row r="601" spans="5:12">
      <c r="E601" s="371"/>
      <c r="F601" s="122"/>
      <c r="G601" s="122"/>
      <c r="I601" s="1"/>
      <c r="L601" s="337" t="str">
        <f>IF(J601=0%,"",#REF!/J601)</f>
        <v/>
      </c>
    </row>
    <row r="602" spans="5:12">
      <c r="E602" s="371"/>
      <c r="F602" s="122"/>
      <c r="G602" s="122"/>
      <c r="I602" s="1"/>
      <c r="L602" s="337" t="str">
        <f>IF(J602=0%,"",#REF!/J602)</f>
        <v/>
      </c>
    </row>
    <row r="603" spans="5:12">
      <c r="E603" s="371"/>
      <c r="F603" s="122"/>
      <c r="G603" s="122"/>
      <c r="I603" s="1"/>
      <c r="L603" s="337" t="str">
        <f>IF(J603=0%,"",#REF!/J603)</f>
        <v/>
      </c>
    </row>
    <row r="604" spans="5:12">
      <c r="E604" s="371"/>
      <c r="F604" s="122"/>
      <c r="G604" s="122"/>
      <c r="I604" s="1"/>
      <c r="L604" s="337" t="str">
        <f>IF(J604=0%,"",#REF!/J604)</f>
        <v/>
      </c>
    </row>
    <row r="605" spans="5:12">
      <c r="E605" s="371"/>
      <c r="F605" s="122"/>
      <c r="G605" s="122"/>
      <c r="I605" s="1"/>
      <c r="L605" s="337" t="str">
        <f>IF(J605=0%,"",#REF!/J605)</f>
        <v/>
      </c>
    </row>
    <row r="606" spans="5:12">
      <c r="E606" s="371"/>
      <c r="F606" s="122"/>
      <c r="G606" s="122"/>
      <c r="I606" s="1"/>
      <c r="L606" s="337" t="str">
        <f>IF(J606=0%,"",#REF!/J606)</f>
        <v/>
      </c>
    </row>
    <row r="607" spans="5:12">
      <c r="E607" s="371"/>
      <c r="F607" s="122"/>
      <c r="G607" s="122"/>
      <c r="I607" s="1"/>
      <c r="L607" s="337" t="str">
        <f>IF(J607=0%,"",#REF!/J607)</f>
        <v/>
      </c>
    </row>
    <row r="608" spans="5:12">
      <c r="E608" s="371"/>
      <c r="F608" s="122"/>
      <c r="G608" s="122"/>
      <c r="I608" s="1"/>
      <c r="L608" s="337" t="str">
        <f>IF(J608=0%,"",#REF!/J608)</f>
        <v/>
      </c>
    </row>
    <row r="609" spans="5:12">
      <c r="E609" s="371"/>
      <c r="F609" s="122"/>
      <c r="G609" s="122"/>
      <c r="I609" s="1"/>
      <c r="L609" s="337" t="str">
        <f>IF(J609=0%,"",#REF!/J609)</f>
        <v/>
      </c>
    </row>
    <row r="610" spans="5:12">
      <c r="E610" s="371"/>
      <c r="F610" s="122"/>
      <c r="G610" s="122"/>
      <c r="I610" s="1"/>
      <c r="L610" s="337" t="str">
        <f>IF(J610=0%,"",#REF!/J610)</f>
        <v/>
      </c>
    </row>
    <row r="611" spans="5:12">
      <c r="E611" s="371"/>
      <c r="F611" s="122"/>
      <c r="G611" s="122"/>
      <c r="I611" s="1"/>
      <c r="L611" s="337" t="str">
        <f>IF(J611=0%,"",#REF!/J611)</f>
        <v/>
      </c>
    </row>
    <row r="612" spans="5:12">
      <c r="E612" s="371"/>
      <c r="F612" s="122"/>
      <c r="G612" s="122"/>
      <c r="I612" s="1"/>
      <c r="L612" s="337" t="str">
        <f>IF(J612=0%,"",#REF!/J612)</f>
        <v/>
      </c>
    </row>
    <row r="613" spans="5:12">
      <c r="E613" s="371"/>
      <c r="F613" s="122"/>
      <c r="G613" s="122"/>
      <c r="I613" s="1"/>
      <c r="L613" s="337" t="str">
        <f>IF(J613=0%,"",#REF!/J613)</f>
        <v/>
      </c>
    </row>
    <row r="614" spans="5:12">
      <c r="E614" s="371"/>
      <c r="F614" s="122"/>
      <c r="G614" s="122"/>
      <c r="I614" s="1"/>
      <c r="L614" s="337" t="str">
        <f>IF(J614=0%,"",#REF!/J614)</f>
        <v/>
      </c>
    </row>
    <row r="615" spans="5:12">
      <c r="E615" s="371"/>
      <c r="F615" s="122"/>
      <c r="G615" s="122"/>
      <c r="I615" s="1"/>
      <c r="L615" s="337" t="str">
        <f>IF(J615=0%,"",#REF!/J615)</f>
        <v/>
      </c>
    </row>
    <row r="616" spans="5:12">
      <c r="E616" s="371"/>
      <c r="F616" s="122"/>
      <c r="G616" s="122"/>
      <c r="I616" s="1"/>
      <c r="L616" s="337" t="str">
        <f>IF(J616=0%,"",#REF!/J616)</f>
        <v/>
      </c>
    </row>
    <row r="617" spans="5:12">
      <c r="E617" s="371"/>
      <c r="F617" s="122"/>
      <c r="G617" s="122"/>
      <c r="I617" s="1"/>
      <c r="L617" s="337" t="str">
        <f>IF(J617=0%,"",#REF!/J617)</f>
        <v/>
      </c>
    </row>
    <row r="618" spans="5:12">
      <c r="E618" s="371"/>
      <c r="F618" s="122"/>
      <c r="G618" s="122"/>
      <c r="I618" s="1"/>
      <c r="L618" s="337" t="str">
        <f>IF(J618=0%,"",#REF!/J618)</f>
        <v/>
      </c>
    </row>
    <row r="619" spans="5:12">
      <c r="E619" s="371"/>
      <c r="F619" s="122"/>
      <c r="G619" s="122"/>
      <c r="I619" s="1"/>
      <c r="L619" s="337" t="str">
        <f>IF(J619=0%,"",#REF!/J619)</f>
        <v/>
      </c>
    </row>
    <row r="620" spans="5:12">
      <c r="E620" s="371"/>
      <c r="F620" s="122"/>
      <c r="G620" s="122"/>
      <c r="I620" s="1"/>
      <c r="L620" s="337" t="str">
        <f>IF(J620=0%,"",#REF!/J620)</f>
        <v/>
      </c>
    </row>
    <row r="621" spans="5:12">
      <c r="E621" s="371"/>
      <c r="F621" s="122"/>
      <c r="G621" s="122"/>
      <c r="I621" s="1"/>
      <c r="L621" s="337" t="str">
        <f>IF(J621=0%,"",#REF!/J621)</f>
        <v/>
      </c>
    </row>
    <row r="622" spans="5:12">
      <c r="E622" s="371"/>
      <c r="F622" s="122"/>
      <c r="G622" s="122"/>
      <c r="I622" s="1"/>
      <c r="L622" s="337" t="str">
        <f>IF(J622=0%,"",#REF!/J622)</f>
        <v/>
      </c>
    </row>
    <row r="623" spans="5:12">
      <c r="E623" s="371"/>
      <c r="F623" s="122"/>
      <c r="G623" s="122"/>
      <c r="I623" s="1"/>
      <c r="L623" s="337" t="str">
        <f>IF(J623=0%,"",#REF!/J623)</f>
        <v/>
      </c>
    </row>
    <row r="624" spans="5:12">
      <c r="E624" s="371"/>
      <c r="F624" s="122"/>
      <c r="G624" s="122"/>
      <c r="I624" s="1"/>
      <c r="L624" s="337" t="str">
        <f>IF(J624=0%,"",#REF!/J624)</f>
        <v/>
      </c>
    </row>
    <row r="625" spans="5:12">
      <c r="E625" s="371"/>
      <c r="F625" s="122"/>
      <c r="G625" s="122"/>
      <c r="I625" s="1"/>
      <c r="L625" s="337" t="str">
        <f>IF(J625=0%,"",#REF!/J625)</f>
        <v/>
      </c>
    </row>
    <row r="626" spans="5:12">
      <c r="E626" s="371"/>
      <c r="F626" s="122"/>
      <c r="G626" s="122"/>
      <c r="I626" s="1"/>
      <c r="L626" s="337" t="str">
        <f>IF(J626=0%,"",#REF!/J626)</f>
        <v/>
      </c>
    </row>
    <row r="627" spans="5:12">
      <c r="E627" s="371"/>
      <c r="F627" s="122"/>
      <c r="G627" s="122"/>
      <c r="I627" s="1"/>
      <c r="L627" s="337" t="str">
        <f>IF(J627=0%,"",#REF!/J627)</f>
        <v/>
      </c>
    </row>
    <row r="628" spans="5:12">
      <c r="E628" s="371"/>
      <c r="F628" s="122"/>
      <c r="G628" s="122"/>
      <c r="I628" s="1"/>
      <c r="L628" s="337" t="str">
        <f>IF(J628=0%,"",#REF!/J628)</f>
        <v/>
      </c>
    </row>
    <row r="629" spans="5:12">
      <c r="E629" s="371"/>
      <c r="F629" s="122"/>
      <c r="G629" s="122"/>
      <c r="I629" s="1"/>
      <c r="L629" s="337" t="str">
        <f>IF(J629=0%,"",#REF!/J629)</f>
        <v/>
      </c>
    </row>
    <row r="630" spans="5:12">
      <c r="E630" s="371"/>
      <c r="F630" s="122"/>
      <c r="G630" s="122"/>
      <c r="I630" s="1"/>
      <c r="L630" s="337" t="str">
        <f>IF(J630=0%,"",#REF!/J630)</f>
        <v/>
      </c>
    </row>
    <row r="631" spans="5:12">
      <c r="E631" s="371"/>
      <c r="F631" s="122"/>
      <c r="G631" s="122"/>
      <c r="I631" s="1"/>
      <c r="L631" s="337" t="str">
        <f>IF(J631=0%,"",#REF!/J631)</f>
        <v/>
      </c>
    </row>
    <row r="632" spans="5:12">
      <c r="E632" s="371"/>
      <c r="F632" s="122"/>
      <c r="G632" s="122"/>
      <c r="I632" s="1"/>
      <c r="L632" s="337" t="str">
        <f>IF(J632=0%,"",#REF!/J632)</f>
        <v/>
      </c>
    </row>
    <row r="633" spans="5:12">
      <c r="E633" s="371"/>
      <c r="F633" s="122"/>
      <c r="G633" s="122"/>
      <c r="I633" s="1"/>
      <c r="L633" s="337" t="str">
        <f>IF(J633=0%,"",#REF!/J633)</f>
        <v/>
      </c>
    </row>
    <row r="634" spans="5:12">
      <c r="E634" s="371"/>
      <c r="F634" s="122"/>
      <c r="G634" s="122"/>
      <c r="I634" s="1"/>
      <c r="L634" s="337" t="str">
        <f>IF(J634=0%,"",#REF!/J634)</f>
        <v/>
      </c>
    </row>
    <row r="635" spans="5:12">
      <c r="E635" s="371"/>
      <c r="F635" s="122"/>
      <c r="G635" s="122"/>
      <c r="I635" s="1"/>
      <c r="L635" s="337" t="str">
        <f>IF(J635=0%,"",#REF!/J635)</f>
        <v/>
      </c>
    </row>
    <row r="636" spans="5:12">
      <c r="E636" s="371"/>
      <c r="F636" s="122"/>
      <c r="G636" s="122"/>
      <c r="I636" s="1"/>
      <c r="L636" s="337" t="str">
        <f>IF(J636=0%,"",#REF!/J636)</f>
        <v/>
      </c>
    </row>
    <row r="637" spans="5:12">
      <c r="E637" s="371"/>
      <c r="F637" s="122"/>
      <c r="G637" s="122"/>
      <c r="I637" s="1"/>
      <c r="L637" s="337" t="str">
        <f>IF(J637=0%,"",#REF!/J637)</f>
        <v/>
      </c>
    </row>
    <row r="638" spans="5:12">
      <c r="E638" s="371"/>
      <c r="F638" s="122"/>
      <c r="G638" s="122"/>
      <c r="I638" s="1"/>
      <c r="L638" s="337" t="str">
        <f>IF(J638=0%,"",#REF!/J638)</f>
        <v/>
      </c>
    </row>
    <row r="639" spans="5:12">
      <c r="E639" s="371"/>
      <c r="F639" s="122"/>
      <c r="G639" s="122"/>
      <c r="I639" s="1"/>
      <c r="L639" s="337" t="str">
        <f>IF(J639=0%,"",#REF!/J639)</f>
        <v/>
      </c>
    </row>
    <row r="640" spans="5:12">
      <c r="E640" s="371"/>
      <c r="F640" s="122"/>
      <c r="G640" s="122"/>
      <c r="I640" s="1"/>
      <c r="L640" s="337" t="str">
        <f>IF(J640=0%,"",#REF!/J640)</f>
        <v/>
      </c>
    </row>
    <row r="641" spans="5:12">
      <c r="E641" s="371"/>
      <c r="F641" s="122"/>
      <c r="G641" s="122"/>
      <c r="I641" s="1"/>
      <c r="L641" s="337" t="str">
        <f>IF(J641=0%,"",#REF!/J641)</f>
        <v/>
      </c>
    </row>
    <row r="642" spans="5:12">
      <c r="E642" s="371"/>
      <c r="F642" s="122"/>
      <c r="G642" s="122"/>
      <c r="I642" s="1"/>
      <c r="L642" s="337" t="str">
        <f>IF(J642=0%,"",#REF!/J642)</f>
        <v/>
      </c>
    </row>
    <row r="643" spans="5:12">
      <c r="E643" s="371"/>
      <c r="F643" s="122"/>
      <c r="G643" s="122"/>
      <c r="I643" s="1"/>
      <c r="L643" s="337" t="str">
        <f>IF(J643=0%,"",#REF!/J643)</f>
        <v/>
      </c>
    </row>
    <row r="644" spans="5:12">
      <c r="E644" s="371"/>
      <c r="F644" s="122"/>
      <c r="G644" s="122"/>
      <c r="I644" s="1"/>
      <c r="L644" s="337" t="str">
        <f>IF(J644=0%,"",#REF!/J644)</f>
        <v/>
      </c>
    </row>
    <row r="645" spans="5:12">
      <c r="E645" s="371"/>
      <c r="F645" s="122"/>
      <c r="G645" s="122"/>
      <c r="I645" s="1"/>
      <c r="L645" s="337" t="str">
        <f>IF(J645=0%,"",#REF!/J645)</f>
        <v/>
      </c>
    </row>
    <row r="646" spans="5:12">
      <c r="E646" s="371"/>
      <c r="F646" s="122"/>
      <c r="G646" s="122"/>
      <c r="I646" s="1"/>
      <c r="L646" s="337" t="str">
        <f>IF(J646=0%,"",#REF!/J646)</f>
        <v/>
      </c>
    </row>
    <row r="647" spans="5:12">
      <c r="E647" s="371"/>
      <c r="F647" s="122"/>
      <c r="G647" s="122"/>
      <c r="I647" s="1"/>
      <c r="L647" s="337" t="str">
        <f>IF(J647=0%,"",#REF!/J647)</f>
        <v/>
      </c>
    </row>
    <row r="648" spans="5:12">
      <c r="E648" s="371"/>
      <c r="F648" s="122"/>
      <c r="G648" s="122"/>
      <c r="I648" s="1"/>
      <c r="L648" s="337" t="str">
        <f>IF(J648=0%,"",#REF!/J648)</f>
        <v/>
      </c>
    </row>
    <row r="649" spans="5:12">
      <c r="E649" s="371"/>
      <c r="F649" s="122"/>
      <c r="G649" s="122"/>
      <c r="I649" s="1"/>
      <c r="L649" s="337" t="str">
        <f>IF(J649=0%,"",#REF!/J649)</f>
        <v/>
      </c>
    </row>
    <row r="650" spans="5:12">
      <c r="E650" s="371"/>
      <c r="F650" s="122"/>
      <c r="G650" s="122"/>
      <c r="I650" s="1"/>
      <c r="L650" s="337" t="str">
        <f>IF(J650=0%,"",#REF!/J650)</f>
        <v/>
      </c>
    </row>
    <row r="651" spans="5:12">
      <c r="E651" s="371"/>
      <c r="F651" s="122"/>
      <c r="G651" s="122"/>
      <c r="I651" s="1"/>
      <c r="L651" s="337" t="str">
        <f>IF(J651=0%,"",#REF!/J651)</f>
        <v/>
      </c>
    </row>
    <row r="652" spans="5:12">
      <c r="E652" s="371"/>
      <c r="F652" s="122"/>
      <c r="G652" s="122"/>
      <c r="I652" s="1"/>
      <c r="L652" s="337" t="str">
        <f>IF(J652=0%,"",#REF!/J652)</f>
        <v/>
      </c>
    </row>
    <row r="653" spans="5:12">
      <c r="E653" s="371"/>
      <c r="F653" s="122"/>
      <c r="G653" s="122"/>
      <c r="I653" s="1"/>
      <c r="L653" s="337" t="str">
        <f>IF(J653=0%,"",#REF!/J653)</f>
        <v/>
      </c>
    </row>
    <row r="654" spans="5:12">
      <c r="E654" s="371"/>
      <c r="F654" s="122"/>
      <c r="G654" s="122"/>
      <c r="I654" s="1"/>
      <c r="L654" s="337" t="str">
        <f>IF(J654=0%,"",#REF!/J654)</f>
        <v/>
      </c>
    </row>
    <row r="655" spans="5:12">
      <c r="E655" s="371"/>
      <c r="F655" s="122"/>
      <c r="G655" s="122"/>
      <c r="I655" s="1"/>
      <c r="L655" s="337" t="str">
        <f>IF(J655=0%,"",#REF!/J655)</f>
        <v/>
      </c>
    </row>
    <row r="656" spans="5:12">
      <c r="E656" s="371"/>
      <c r="F656" s="122"/>
      <c r="G656" s="122"/>
      <c r="I656" s="1"/>
      <c r="L656" s="337" t="str">
        <f>IF(J656=0%,"",#REF!/J656)</f>
        <v/>
      </c>
    </row>
    <row r="657" spans="5:12">
      <c r="E657" s="371"/>
      <c r="F657" s="122"/>
      <c r="G657" s="122"/>
      <c r="I657" s="1"/>
      <c r="L657" s="337" t="str">
        <f>IF(J657=0%,"",#REF!/J657)</f>
        <v/>
      </c>
    </row>
    <row r="658" spans="5:12">
      <c r="E658" s="371"/>
      <c r="F658" s="122"/>
      <c r="G658" s="122"/>
      <c r="I658" s="1"/>
      <c r="L658" s="337" t="str">
        <f>IF(J658=0%,"",#REF!/J658)</f>
        <v/>
      </c>
    </row>
    <row r="659" spans="5:12">
      <c r="E659" s="371"/>
      <c r="F659" s="122"/>
      <c r="G659" s="122"/>
      <c r="I659" s="1"/>
      <c r="L659" s="337" t="str">
        <f>IF(J659=0%,"",#REF!/J659)</f>
        <v/>
      </c>
    </row>
    <row r="660" spans="5:12">
      <c r="E660" s="371"/>
      <c r="F660" s="122"/>
      <c r="G660" s="122"/>
      <c r="I660" s="1"/>
      <c r="L660" s="337" t="str">
        <f>IF(J660=0%,"",#REF!/J660)</f>
        <v/>
      </c>
    </row>
    <row r="661" spans="5:12">
      <c r="E661" s="371"/>
      <c r="F661" s="122"/>
      <c r="G661" s="122"/>
      <c r="I661" s="1"/>
      <c r="L661" s="337" t="str">
        <f>IF(J661=0%,"",#REF!/J661)</f>
        <v/>
      </c>
    </row>
    <row r="662" spans="5:12">
      <c r="E662" s="371"/>
      <c r="F662" s="122"/>
      <c r="G662" s="122"/>
      <c r="I662" s="1"/>
      <c r="L662" s="337" t="str">
        <f>IF(J662=0%,"",#REF!/J662)</f>
        <v/>
      </c>
    </row>
    <row r="663" spans="5:12">
      <c r="E663" s="371"/>
      <c r="F663" s="122"/>
      <c r="G663" s="122"/>
      <c r="I663" s="1"/>
      <c r="L663" s="337" t="str">
        <f>IF(J663=0%,"",#REF!/J663)</f>
        <v/>
      </c>
    </row>
    <row r="664" spans="5:12">
      <c r="E664" s="371"/>
      <c r="F664" s="122"/>
      <c r="G664" s="122"/>
      <c r="I664" s="1"/>
      <c r="L664" s="337" t="str">
        <f>IF(J664=0%,"",#REF!/J664)</f>
        <v/>
      </c>
    </row>
    <row r="665" spans="5:12">
      <c r="E665" s="371"/>
      <c r="F665" s="122"/>
      <c r="G665" s="122"/>
      <c r="I665" s="1"/>
      <c r="L665" s="337" t="str">
        <f>IF(J665=0%,"",#REF!/J665)</f>
        <v/>
      </c>
    </row>
    <row r="666" spans="5:12">
      <c r="E666" s="371"/>
      <c r="F666" s="122"/>
      <c r="G666" s="122"/>
      <c r="I666" s="1"/>
      <c r="L666" s="337" t="str">
        <f>IF(J666=0%,"",#REF!/J666)</f>
        <v/>
      </c>
    </row>
    <row r="667" spans="5:12">
      <c r="E667" s="371"/>
      <c r="F667" s="122"/>
      <c r="G667" s="122"/>
      <c r="I667" s="1"/>
      <c r="L667" s="337" t="str">
        <f>IF(J667=0%,"",#REF!/J667)</f>
        <v/>
      </c>
    </row>
    <row r="668" spans="5:12">
      <c r="E668" s="371"/>
      <c r="F668" s="122"/>
      <c r="G668" s="122"/>
      <c r="I668" s="1"/>
      <c r="L668" s="337" t="str">
        <f>IF(J668=0%,"",#REF!/J668)</f>
        <v/>
      </c>
    </row>
    <row r="669" spans="5:12">
      <c r="E669" s="371"/>
      <c r="F669" s="122"/>
      <c r="G669" s="122"/>
      <c r="I669" s="1"/>
      <c r="L669" s="337" t="str">
        <f>IF(J669=0%,"",#REF!/J669)</f>
        <v/>
      </c>
    </row>
    <row r="670" spans="5:12">
      <c r="E670" s="371"/>
      <c r="F670" s="122"/>
      <c r="G670" s="122"/>
      <c r="I670" s="1"/>
      <c r="L670" s="337" t="str">
        <f>IF(J670=0%,"",#REF!/J670)</f>
        <v/>
      </c>
    </row>
    <row r="671" spans="5:12">
      <c r="E671" s="371"/>
      <c r="F671" s="122"/>
      <c r="G671" s="122"/>
      <c r="I671" s="1"/>
      <c r="L671" s="337" t="str">
        <f>IF(J671=0%,"",#REF!/J671)</f>
        <v/>
      </c>
    </row>
    <row r="672" spans="5:12">
      <c r="E672" s="371"/>
      <c r="F672" s="122"/>
      <c r="G672" s="122"/>
      <c r="I672" s="1"/>
      <c r="L672" s="337" t="str">
        <f>IF(J672=0%,"",#REF!/J672)</f>
        <v/>
      </c>
    </row>
    <row r="673" spans="5:12">
      <c r="E673" s="371"/>
      <c r="F673" s="122"/>
      <c r="G673" s="122"/>
      <c r="I673" s="1"/>
      <c r="L673" s="337" t="str">
        <f>IF(J673=0%,"",#REF!/J673)</f>
        <v/>
      </c>
    </row>
    <row r="674" spans="5:12">
      <c r="E674" s="371"/>
      <c r="F674" s="122"/>
      <c r="G674" s="122"/>
      <c r="I674" s="1"/>
      <c r="L674" s="337" t="str">
        <f>IF(J674=0%,"",#REF!/J674)</f>
        <v/>
      </c>
    </row>
    <row r="675" spans="5:12">
      <c r="E675" s="371"/>
      <c r="F675" s="122"/>
      <c r="G675" s="122"/>
      <c r="I675" s="1"/>
      <c r="L675" s="337" t="str">
        <f>IF(J675=0%,"",#REF!/J675)</f>
        <v/>
      </c>
    </row>
    <row r="676" spans="5:12">
      <c r="E676" s="371"/>
      <c r="F676" s="122"/>
      <c r="G676" s="122"/>
      <c r="I676" s="1"/>
      <c r="L676" s="337" t="str">
        <f>IF(J676=0%,"",#REF!/J676)</f>
        <v/>
      </c>
    </row>
    <row r="677" spans="5:12">
      <c r="E677" s="371"/>
      <c r="F677" s="122"/>
      <c r="G677" s="122"/>
      <c r="I677" s="1"/>
      <c r="L677" s="337" t="str">
        <f>IF(J677=0%,"",#REF!/J677)</f>
        <v/>
      </c>
    </row>
    <row r="678" spans="5:12">
      <c r="E678" s="371"/>
      <c r="F678" s="122"/>
      <c r="G678" s="122"/>
      <c r="I678" s="1"/>
      <c r="L678" s="337" t="str">
        <f>IF(J678=0%,"",#REF!/J678)</f>
        <v/>
      </c>
    </row>
    <row r="679" spans="5:12">
      <c r="E679" s="371"/>
      <c r="F679" s="122"/>
      <c r="G679" s="122"/>
      <c r="I679" s="1"/>
      <c r="L679" s="337" t="str">
        <f>IF(J679=0%,"",#REF!/J679)</f>
        <v/>
      </c>
    </row>
    <row r="680" spans="5:12">
      <c r="E680" s="371"/>
      <c r="F680" s="122"/>
      <c r="G680" s="122"/>
      <c r="I680" s="1"/>
      <c r="L680" s="337" t="str">
        <f>IF(J680=0%,"",#REF!/J680)</f>
        <v/>
      </c>
    </row>
    <row r="681" spans="5:12">
      <c r="E681" s="371"/>
      <c r="F681" s="122"/>
      <c r="G681" s="122"/>
      <c r="I681" s="1"/>
      <c r="L681" s="337" t="str">
        <f>IF(J681=0%,"",#REF!/J681)</f>
        <v/>
      </c>
    </row>
    <row r="682" spans="5:12">
      <c r="E682" s="371"/>
      <c r="F682" s="122"/>
      <c r="G682" s="122"/>
      <c r="I682" s="1"/>
      <c r="L682" s="337" t="str">
        <f>IF(J682=0%,"",#REF!/J682)</f>
        <v/>
      </c>
    </row>
    <row r="683" spans="5:12">
      <c r="E683" s="371"/>
      <c r="F683" s="122"/>
      <c r="G683" s="122"/>
      <c r="I683" s="1"/>
      <c r="L683" s="337" t="str">
        <f>IF(J683=0%,"",#REF!/J683)</f>
        <v/>
      </c>
    </row>
    <row r="684" spans="5:12">
      <c r="E684" s="371"/>
      <c r="F684" s="122"/>
      <c r="G684" s="122"/>
      <c r="I684" s="1"/>
      <c r="L684" s="337" t="str">
        <f>IF(J684=0%,"",#REF!/J684)</f>
        <v/>
      </c>
    </row>
    <row r="685" spans="5:12">
      <c r="E685" s="371"/>
      <c r="F685" s="122"/>
      <c r="G685" s="122"/>
      <c r="I685" s="1"/>
      <c r="L685" s="337" t="str">
        <f>IF(J685=0%,"",#REF!/J685)</f>
        <v/>
      </c>
    </row>
    <row r="686" spans="5:12">
      <c r="E686" s="371"/>
      <c r="F686" s="122"/>
      <c r="G686" s="122"/>
      <c r="I686" s="1"/>
      <c r="L686" s="337" t="str">
        <f>IF(J686=0%,"",#REF!/J686)</f>
        <v/>
      </c>
    </row>
    <row r="687" spans="5:12">
      <c r="E687" s="371"/>
      <c r="F687" s="122"/>
      <c r="G687" s="122"/>
      <c r="I687" s="1"/>
      <c r="L687" s="337" t="str">
        <f>IF(J687=0%,"",#REF!/J687)</f>
        <v/>
      </c>
    </row>
    <row r="688" spans="5:12">
      <c r="E688" s="371"/>
      <c r="F688" s="122"/>
      <c r="G688" s="122"/>
      <c r="I688" s="1"/>
      <c r="L688" s="337" t="str">
        <f>IF(J688=0%,"",#REF!/J688)</f>
        <v/>
      </c>
    </row>
    <row r="689" spans="5:12">
      <c r="E689" s="371"/>
      <c r="F689" s="122"/>
      <c r="G689" s="122"/>
      <c r="I689" s="1"/>
      <c r="L689" s="337" t="str">
        <f>IF(J689=0%,"",#REF!/J689)</f>
        <v/>
      </c>
    </row>
    <row r="690" spans="5:12">
      <c r="E690" s="371"/>
      <c r="F690" s="122"/>
      <c r="G690" s="122"/>
      <c r="I690" s="1"/>
      <c r="L690" s="337" t="str">
        <f>IF(J690=0%,"",#REF!/J690)</f>
        <v/>
      </c>
    </row>
    <row r="691" spans="5:12">
      <c r="E691" s="371"/>
      <c r="F691" s="122"/>
      <c r="G691" s="122"/>
      <c r="I691" s="1"/>
      <c r="L691" s="337" t="str">
        <f>IF(J691=0%,"",#REF!/J691)</f>
        <v/>
      </c>
    </row>
    <row r="692" spans="5:12">
      <c r="E692" s="371"/>
      <c r="F692" s="122"/>
      <c r="G692" s="122"/>
      <c r="I692" s="1"/>
      <c r="L692" s="337" t="str">
        <f>IF(J692=0%,"",#REF!/J692)</f>
        <v/>
      </c>
    </row>
    <row r="693" spans="5:12">
      <c r="E693" s="371"/>
      <c r="F693" s="122"/>
      <c r="G693" s="122"/>
      <c r="I693" s="1"/>
      <c r="L693" s="337" t="str">
        <f>IF(J693=0%,"",#REF!/J693)</f>
        <v/>
      </c>
    </row>
    <row r="694" spans="5:12">
      <c r="E694" s="371"/>
      <c r="F694" s="122"/>
      <c r="G694" s="122"/>
      <c r="I694" s="1"/>
      <c r="L694" s="337" t="str">
        <f>IF(J694=0%,"",#REF!/J694)</f>
        <v/>
      </c>
    </row>
    <row r="695" spans="5:12">
      <c r="E695" s="371"/>
      <c r="F695" s="122"/>
      <c r="G695" s="122"/>
      <c r="I695" s="1"/>
      <c r="L695" s="337" t="str">
        <f>IF(J695=0%,"",#REF!/J695)</f>
        <v/>
      </c>
    </row>
    <row r="696" spans="5:12">
      <c r="E696" s="371"/>
      <c r="F696" s="122"/>
      <c r="G696" s="122"/>
      <c r="I696" s="1"/>
      <c r="L696" s="337" t="str">
        <f>IF(J696=0%,"",#REF!/J696)</f>
        <v/>
      </c>
    </row>
    <row r="697" spans="5:12">
      <c r="E697" s="371"/>
      <c r="F697" s="122"/>
      <c r="G697" s="122"/>
      <c r="I697" s="1"/>
      <c r="L697" s="337" t="str">
        <f>IF(J697=0%,"",#REF!/J697)</f>
        <v/>
      </c>
    </row>
    <row r="698" spans="5:12">
      <c r="E698" s="371"/>
      <c r="F698" s="122"/>
      <c r="G698" s="122"/>
      <c r="I698" s="1"/>
      <c r="L698" s="337" t="str">
        <f>IF(J698=0%,"",#REF!/J698)</f>
        <v/>
      </c>
    </row>
    <row r="699" spans="5:12">
      <c r="E699" s="371"/>
      <c r="F699" s="122"/>
      <c r="G699" s="122"/>
      <c r="I699" s="1"/>
      <c r="L699" s="337" t="str">
        <f>IF(J699=0%,"",#REF!/J699)</f>
        <v/>
      </c>
    </row>
    <row r="700" spans="5:12">
      <c r="E700" s="371"/>
      <c r="F700" s="122"/>
      <c r="G700" s="122"/>
      <c r="I700" s="1"/>
      <c r="L700" s="337" t="str">
        <f>IF(J700=0%,"",#REF!/J700)</f>
        <v/>
      </c>
    </row>
    <row r="701" spans="5:12">
      <c r="E701" s="371"/>
      <c r="F701" s="122"/>
      <c r="G701" s="122"/>
      <c r="I701" s="1"/>
      <c r="L701" s="337" t="str">
        <f>IF(J701=0%,"",#REF!/J701)</f>
        <v/>
      </c>
    </row>
    <row r="702" spans="5:12">
      <c r="E702" s="371"/>
      <c r="F702" s="122"/>
      <c r="G702" s="122"/>
      <c r="I702" s="1"/>
      <c r="L702" s="337" t="str">
        <f>IF(J702=0%,"",#REF!/J702)</f>
        <v/>
      </c>
    </row>
    <row r="703" spans="5:12">
      <c r="E703" s="371"/>
      <c r="F703" s="122"/>
      <c r="G703" s="122"/>
      <c r="I703" s="1"/>
      <c r="L703" s="337" t="str">
        <f>IF(J703=0%,"",#REF!/J703)</f>
        <v/>
      </c>
    </row>
    <row r="704" spans="5:12">
      <c r="E704" s="371"/>
      <c r="F704" s="122"/>
      <c r="G704" s="122"/>
      <c r="I704" s="1"/>
      <c r="L704" s="337" t="str">
        <f>IF(J704=0%,"",#REF!/J704)</f>
        <v/>
      </c>
    </row>
    <row r="705" spans="5:12">
      <c r="E705" s="371"/>
      <c r="F705" s="122"/>
      <c r="G705" s="122"/>
      <c r="I705" s="1"/>
      <c r="L705" s="337" t="str">
        <f>IF(J705=0%,"",#REF!/J705)</f>
        <v/>
      </c>
    </row>
    <row r="706" spans="5:12">
      <c r="E706" s="371"/>
      <c r="F706" s="122"/>
      <c r="G706" s="122"/>
      <c r="I706" s="1"/>
      <c r="L706" s="337" t="str">
        <f>IF(J706=0%,"",#REF!/J706)</f>
        <v/>
      </c>
    </row>
    <row r="707" spans="5:12">
      <c r="E707" s="371"/>
      <c r="F707" s="122"/>
      <c r="G707" s="122"/>
      <c r="I707" s="1"/>
      <c r="L707" s="337" t="str">
        <f>IF(J707=0%,"",#REF!/J707)</f>
        <v/>
      </c>
    </row>
    <row r="708" spans="5:12">
      <c r="E708" s="371"/>
      <c r="F708" s="122"/>
      <c r="G708" s="122"/>
      <c r="I708" s="1"/>
      <c r="L708" s="337" t="str">
        <f>IF(J708=0%,"",#REF!/J708)</f>
        <v/>
      </c>
    </row>
    <row r="709" spans="5:12">
      <c r="E709" s="371"/>
      <c r="F709" s="122"/>
      <c r="G709" s="122"/>
      <c r="I709" s="1"/>
      <c r="L709" s="337" t="str">
        <f>IF(J709=0%,"",#REF!/J709)</f>
        <v/>
      </c>
    </row>
    <row r="710" spans="5:12">
      <c r="E710" s="371"/>
      <c r="F710" s="122"/>
      <c r="G710" s="122"/>
      <c r="I710" s="1"/>
      <c r="L710" s="337" t="str">
        <f>IF(J710=0%,"",#REF!/J710)</f>
        <v/>
      </c>
    </row>
    <row r="711" spans="5:12">
      <c r="E711" s="371"/>
      <c r="F711" s="122"/>
      <c r="G711" s="122"/>
      <c r="I711" s="1"/>
      <c r="L711" s="337" t="str">
        <f>IF(J711=0%,"",#REF!/J711)</f>
        <v/>
      </c>
    </row>
    <row r="712" spans="5:12">
      <c r="E712" s="371"/>
      <c r="F712" s="122"/>
      <c r="G712" s="122"/>
      <c r="I712" s="1"/>
      <c r="L712" s="337" t="str">
        <f>IF(J712=0%,"",#REF!/J712)</f>
        <v/>
      </c>
    </row>
    <row r="713" spans="5:12">
      <c r="E713" s="371"/>
      <c r="F713" s="122"/>
      <c r="G713" s="122"/>
      <c r="I713" s="1"/>
      <c r="L713" s="337" t="str">
        <f>IF(J713=0%,"",#REF!/J713)</f>
        <v/>
      </c>
    </row>
    <row r="714" spans="5:12">
      <c r="E714" s="371"/>
      <c r="F714" s="122"/>
      <c r="G714" s="122"/>
      <c r="I714" s="1"/>
      <c r="L714" s="337" t="str">
        <f>IF(J714=0%,"",#REF!/J714)</f>
        <v/>
      </c>
    </row>
    <row r="715" spans="5:12">
      <c r="E715" s="371"/>
      <c r="F715" s="122"/>
      <c r="G715" s="122"/>
      <c r="I715" s="1"/>
      <c r="L715" s="337" t="str">
        <f>IF(J715=0%,"",#REF!/J715)</f>
        <v/>
      </c>
    </row>
    <row r="716" spans="5:12">
      <c r="E716" s="371"/>
      <c r="F716" s="122"/>
      <c r="G716" s="122"/>
      <c r="I716" s="1"/>
      <c r="L716" s="337" t="str">
        <f>IF(J716=0%,"",#REF!/J716)</f>
        <v/>
      </c>
    </row>
    <row r="717" spans="5:12">
      <c r="E717" s="371"/>
      <c r="F717" s="122"/>
      <c r="G717" s="122"/>
      <c r="I717" s="1"/>
      <c r="L717" s="337" t="str">
        <f>IF(J717=0%,"",#REF!/J717)</f>
        <v/>
      </c>
    </row>
    <row r="718" spans="5:12">
      <c r="E718" s="371"/>
      <c r="F718" s="122"/>
      <c r="G718" s="122"/>
      <c r="I718" s="1"/>
      <c r="L718" s="337" t="str">
        <f>IF(J718=0%,"",#REF!/J718)</f>
        <v/>
      </c>
    </row>
    <row r="719" spans="5:12">
      <c r="E719" s="371"/>
      <c r="F719" s="122"/>
      <c r="G719" s="122"/>
      <c r="I719" s="1"/>
      <c r="L719" s="337" t="str">
        <f>IF(J719=0%,"",#REF!/J719)</f>
        <v/>
      </c>
    </row>
    <row r="720" spans="5:12">
      <c r="E720" s="371"/>
      <c r="F720" s="122"/>
      <c r="G720" s="122"/>
      <c r="I720" s="1"/>
      <c r="L720" s="337" t="str">
        <f>IF(J720=0%,"",#REF!/J720)</f>
        <v/>
      </c>
    </row>
    <row r="721" spans="5:12">
      <c r="E721" s="371"/>
      <c r="F721" s="122"/>
      <c r="G721" s="122"/>
      <c r="I721" s="1"/>
      <c r="L721" s="337" t="str">
        <f>IF(J721=0%,"",#REF!/J721)</f>
        <v/>
      </c>
    </row>
    <row r="722" spans="5:12">
      <c r="E722" s="371"/>
      <c r="F722" s="122"/>
      <c r="G722" s="122"/>
      <c r="I722" s="1"/>
      <c r="L722" s="337" t="str">
        <f>IF(J722=0%,"",#REF!/J722)</f>
        <v/>
      </c>
    </row>
    <row r="723" spans="5:12">
      <c r="E723" s="371"/>
      <c r="F723" s="122"/>
      <c r="G723" s="122"/>
      <c r="I723" s="1"/>
      <c r="L723" s="337" t="str">
        <f>IF(J723=0%,"",#REF!/J723)</f>
        <v/>
      </c>
    </row>
    <row r="724" spans="5:12">
      <c r="E724" s="371"/>
      <c r="F724" s="122"/>
      <c r="G724" s="122"/>
      <c r="I724" s="1"/>
      <c r="L724" s="337" t="str">
        <f>IF(J724=0%,"",#REF!/J724)</f>
        <v/>
      </c>
    </row>
    <row r="725" spans="5:12">
      <c r="E725" s="371"/>
      <c r="F725" s="122"/>
      <c r="G725" s="122"/>
      <c r="I725" s="1"/>
      <c r="L725" s="337" t="str">
        <f>IF(J725=0%,"",#REF!/J725)</f>
        <v/>
      </c>
    </row>
    <row r="726" spans="5:12">
      <c r="E726" s="371"/>
      <c r="F726" s="122"/>
      <c r="G726" s="122"/>
      <c r="I726" s="1"/>
      <c r="L726" s="337" t="str">
        <f>IF(J726=0%,"",#REF!/J726)</f>
        <v/>
      </c>
    </row>
    <row r="727" spans="5:12">
      <c r="E727" s="371"/>
      <c r="F727" s="122"/>
      <c r="G727" s="122"/>
      <c r="I727" s="1"/>
      <c r="L727" s="337" t="str">
        <f>IF(J727=0%,"",#REF!/J727)</f>
        <v/>
      </c>
    </row>
    <row r="728" spans="5:12">
      <c r="E728" s="371"/>
      <c r="F728" s="122"/>
      <c r="G728" s="122"/>
      <c r="I728" s="1"/>
      <c r="L728" s="337" t="str">
        <f>IF(J728=0%,"",#REF!/J728)</f>
        <v/>
      </c>
    </row>
    <row r="729" spans="5:12">
      <c r="E729" s="371"/>
      <c r="F729" s="122"/>
      <c r="G729" s="122"/>
      <c r="I729" s="1"/>
      <c r="L729" s="337" t="str">
        <f>IF(J729=0%,"",#REF!/J729)</f>
        <v/>
      </c>
    </row>
    <row r="730" spans="5:12">
      <c r="E730" s="371"/>
      <c r="F730" s="122"/>
      <c r="G730" s="122"/>
      <c r="I730" s="1"/>
      <c r="L730" s="337" t="str">
        <f>IF(J730=0%,"",#REF!/J730)</f>
        <v/>
      </c>
    </row>
    <row r="731" spans="5:12">
      <c r="E731" s="371"/>
      <c r="F731" s="122"/>
      <c r="G731" s="122"/>
      <c r="I731" s="1"/>
      <c r="L731" s="337" t="str">
        <f>IF(J731=0%,"",#REF!/J731)</f>
        <v/>
      </c>
    </row>
    <row r="732" spans="5:12">
      <c r="E732" s="371"/>
      <c r="F732" s="122"/>
      <c r="G732" s="122"/>
      <c r="I732" s="1"/>
      <c r="L732" s="337" t="str">
        <f>IF(J732=0%,"",#REF!/J732)</f>
        <v/>
      </c>
    </row>
    <row r="733" spans="5:12">
      <c r="E733" s="371"/>
      <c r="F733" s="122"/>
      <c r="G733" s="122"/>
      <c r="I733" s="1"/>
      <c r="L733" s="337" t="str">
        <f>IF(J733=0%,"",#REF!/J733)</f>
        <v/>
      </c>
    </row>
    <row r="734" spans="5:12">
      <c r="E734" s="371"/>
      <c r="F734" s="122"/>
      <c r="G734" s="122"/>
      <c r="I734" s="1"/>
      <c r="L734" s="337" t="str">
        <f>IF(J734=0%,"",#REF!/J734)</f>
        <v/>
      </c>
    </row>
    <row r="735" spans="5:12">
      <c r="E735" s="371"/>
      <c r="F735" s="122"/>
      <c r="G735" s="122"/>
      <c r="I735" s="1"/>
      <c r="L735" s="337" t="str">
        <f>IF(J735=0%,"",#REF!/J735)</f>
        <v/>
      </c>
    </row>
    <row r="736" spans="5:12">
      <c r="E736" s="371"/>
      <c r="F736" s="122"/>
      <c r="G736" s="122"/>
      <c r="I736" s="1"/>
      <c r="L736" s="337" t="str">
        <f>IF(J736=0%,"",#REF!/J736)</f>
        <v/>
      </c>
    </row>
    <row r="737" spans="5:12">
      <c r="E737" s="371"/>
      <c r="F737" s="122"/>
      <c r="G737" s="122"/>
      <c r="I737" s="1"/>
      <c r="L737" s="337" t="str">
        <f>IF(J737=0%,"",#REF!/J737)</f>
        <v/>
      </c>
    </row>
    <row r="738" spans="5:12">
      <c r="E738" s="371"/>
      <c r="F738" s="122"/>
      <c r="G738" s="122"/>
      <c r="I738" s="1"/>
      <c r="L738" s="337" t="str">
        <f>IF(J738=0%,"",#REF!/J738)</f>
        <v/>
      </c>
    </row>
    <row r="739" spans="5:12">
      <c r="E739" s="371"/>
      <c r="F739" s="122"/>
      <c r="G739" s="122"/>
      <c r="I739" s="1"/>
      <c r="L739" s="337" t="str">
        <f>IF(J739=0%,"",#REF!/J739)</f>
        <v/>
      </c>
    </row>
    <row r="740" spans="5:12">
      <c r="E740" s="371"/>
      <c r="F740" s="122"/>
      <c r="G740" s="122"/>
      <c r="I740" s="1"/>
      <c r="L740" s="337" t="str">
        <f>IF(J740=0%,"",#REF!/J740)</f>
        <v/>
      </c>
    </row>
    <row r="741" spans="5:12">
      <c r="E741" s="371"/>
      <c r="F741" s="122"/>
      <c r="G741" s="122"/>
      <c r="I741" s="1"/>
      <c r="L741" s="337" t="str">
        <f>IF(J741=0%,"",#REF!/J741)</f>
        <v/>
      </c>
    </row>
    <row r="742" spans="5:12">
      <c r="E742" s="371"/>
      <c r="F742" s="122"/>
      <c r="G742" s="122"/>
      <c r="I742" s="1"/>
      <c r="L742" s="337" t="str">
        <f>IF(J742=0%,"",#REF!/J742)</f>
        <v/>
      </c>
    </row>
    <row r="743" spans="5:12">
      <c r="E743" s="371"/>
      <c r="F743" s="122"/>
      <c r="G743" s="122"/>
      <c r="I743" s="1"/>
      <c r="L743" s="337" t="str">
        <f>IF(J743=0%,"",#REF!/J743)</f>
        <v/>
      </c>
    </row>
    <row r="744" spans="5:12">
      <c r="E744" s="371"/>
      <c r="F744" s="122"/>
      <c r="G744" s="122"/>
      <c r="I744" s="1"/>
      <c r="L744" s="337" t="str">
        <f>IF(J744=0%,"",#REF!/J744)</f>
        <v/>
      </c>
    </row>
    <row r="745" spans="5:12">
      <c r="E745" s="371"/>
      <c r="F745" s="122"/>
      <c r="G745" s="122"/>
      <c r="I745" s="1"/>
      <c r="L745" s="337" t="str">
        <f>IF(J745=0%,"",#REF!/J745)</f>
        <v/>
      </c>
    </row>
    <row r="746" spans="5:12">
      <c r="E746" s="371"/>
      <c r="F746" s="122"/>
      <c r="G746" s="122"/>
      <c r="I746" s="1"/>
      <c r="L746" s="337" t="str">
        <f>IF(J746=0%,"",#REF!/J746)</f>
        <v/>
      </c>
    </row>
    <row r="747" spans="5:12">
      <c r="E747" s="371"/>
      <c r="F747" s="122"/>
      <c r="G747" s="122"/>
      <c r="I747" s="1"/>
      <c r="L747" s="337" t="str">
        <f>IF(J747=0%,"",#REF!/J747)</f>
        <v/>
      </c>
    </row>
    <row r="748" spans="5:12">
      <c r="E748" s="371"/>
      <c r="F748" s="122"/>
      <c r="G748" s="122"/>
      <c r="I748" s="1"/>
      <c r="L748" s="337" t="str">
        <f>IF(J748=0%,"",#REF!/J748)</f>
        <v/>
      </c>
    </row>
    <row r="749" spans="5:12">
      <c r="E749" s="371"/>
      <c r="F749" s="122"/>
      <c r="G749" s="122"/>
      <c r="I749" s="1"/>
      <c r="L749" s="337" t="str">
        <f>IF(J749=0%,"",#REF!/J749)</f>
        <v/>
      </c>
    </row>
    <row r="750" spans="5:12">
      <c r="E750" s="371"/>
      <c r="F750" s="122"/>
      <c r="G750" s="122"/>
      <c r="I750" s="1"/>
      <c r="L750" s="337" t="str">
        <f>IF(J750=0%,"",#REF!/J750)</f>
        <v/>
      </c>
    </row>
    <row r="751" spans="5:12">
      <c r="E751" s="371"/>
      <c r="F751" s="122"/>
      <c r="G751" s="122"/>
      <c r="I751" s="1"/>
      <c r="L751" s="337" t="str">
        <f>IF(J751=0%,"",#REF!/J751)</f>
        <v/>
      </c>
    </row>
    <row r="752" spans="5:12">
      <c r="E752" s="371"/>
      <c r="F752" s="122"/>
      <c r="G752" s="122"/>
      <c r="I752" s="1"/>
      <c r="L752" s="337" t="str">
        <f>IF(J752=0%,"",#REF!/J752)</f>
        <v/>
      </c>
    </row>
    <row r="753" spans="5:12">
      <c r="E753" s="371"/>
      <c r="F753" s="122"/>
      <c r="G753" s="122"/>
      <c r="I753" s="1"/>
      <c r="L753" s="337" t="str">
        <f>IF(J753=0%,"",#REF!/J753)</f>
        <v/>
      </c>
    </row>
    <row r="754" spans="5:12">
      <c r="E754" s="371"/>
      <c r="F754" s="122"/>
      <c r="G754" s="122"/>
      <c r="I754" s="1"/>
      <c r="L754" s="337" t="str">
        <f>IF(J754=0%,"",#REF!/J754)</f>
        <v/>
      </c>
    </row>
    <row r="755" spans="5:12">
      <c r="E755" s="371"/>
      <c r="F755" s="122"/>
      <c r="G755" s="122"/>
      <c r="I755" s="1"/>
      <c r="L755" s="337" t="str">
        <f>IF(J755=0%,"",#REF!/J755)</f>
        <v/>
      </c>
    </row>
    <row r="756" spans="5:12">
      <c r="E756" s="371"/>
      <c r="F756" s="122"/>
      <c r="G756" s="122"/>
      <c r="I756" s="1"/>
      <c r="L756" s="337" t="str">
        <f>IF(J756=0%,"",#REF!/J756)</f>
        <v/>
      </c>
    </row>
    <row r="757" spans="5:12">
      <c r="E757" s="371"/>
      <c r="F757" s="122"/>
      <c r="G757" s="122"/>
      <c r="I757" s="1"/>
      <c r="L757" s="337" t="str">
        <f>IF(J757=0%,"",#REF!/J757)</f>
        <v/>
      </c>
    </row>
    <row r="758" spans="5:12">
      <c r="E758" s="371"/>
      <c r="F758" s="122"/>
      <c r="G758" s="122"/>
      <c r="I758" s="1"/>
      <c r="L758" s="337" t="str">
        <f>IF(J758=0%,"",#REF!/J758)</f>
        <v/>
      </c>
    </row>
    <row r="759" spans="5:12">
      <c r="E759" s="371"/>
      <c r="F759" s="122"/>
      <c r="G759" s="122"/>
      <c r="I759" s="1"/>
      <c r="L759" s="337" t="str">
        <f>IF(J759=0%,"",#REF!/J759)</f>
        <v/>
      </c>
    </row>
    <row r="760" spans="5:12">
      <c r="E760" s="371"/>
      <c r="F760" s="122"/>
      <c r="G760" s="122"/>
      <c r="I760" s="1"/>
      <c r="L760" s="337" t="str">
        <f>IF(J760=0%,"",#REF!/J760)</f>
        <v/>
      </c>
    </row>
    <row r="761" spans="5:12">
      <c r="E761" s="371"/>
      <c r="F761" s="122"/>
      <c r="G761" s="122"/>
      <c r="I761" s="1"/>
      <c r="L761" s="337" t="str">
        <f>IF(J761=0%,"",#REF!/J761)</f>
        <v/>
      </c>
    </row>
    <row r="762" spans="5:12">
      <c r="E762" s="371"/>
      <c r="F762" s="122"/>
      <c r="G762" s="122"/>
      <c r="I762" s="1"/>
      <c r="L762" s="337" t="str">
        <f>IF(J762=0%,"",#REF!/J762)</f>
        <v/>
      </c>
    </row>
    <row r="763" spans="5:12">
      <c r="E763" s="371"/>
      <c r="F763" s="122"/>
      <c r="G763" s="122"/>
      <c r="I763" s="1"/>
      <c r="L763" s="337" t="str">
        <f>IF(J763=0%,"",#REF!/J763)</f>
        <v/>
      </c>
    </row>
    <row r="764" spans="5:12">
      <c r="E764" s="371"/>
      <c r="F764" s="122"/>
      <c r="G764" s="122"/>
      <c r="I764" s="1"/>
      <c r="L764" s="337" t="str">
        <f>IF(J764=0%,"",#REF!/J764)</f>
        <v/>
      </c>
    </row>
    <row r="765" spans="5:12">
      <c r="E765" s="371"/>
      <c r="F765" s="122"/>
      <c r="G765" s="122"/>
      <c r="I765" s="1"/>
      <c r="L765" s="337" t="str">
        <f>IF(J765=0%,"",#REF!/J765)</f>
        <v/>
      </c>
    </row>
    <row r="766" spans="5:12">
      <c r="E766" s="371"/>
      <c r="F766" s="122"/>
      <c r="G766" s="122"/>
      <c r="I766" s="1"/>
      <c r="L766" s="337" t="str">
        <f>IF(J766=0%,"",#REF!/J766)</f>
        <v/>
      </c>
    </row>
    <row r="767" spans="5:12">
      <c r="E767" s="371"/>
      <c r="F767" s="122"/>
      <c r="G767" s="122"/>
      <c r="I767" s="1"/>
      <c r="L767" s="337" t="str">
        <f>IF(J767=0%,"",#REF!/J767)</f>
        <v/>
      </c>
    </row>
    <row r="768" spans="5:12">
      <c r="E768" s="371"/>
      <c r="F768" s="122"/>
      <c r="G768" s="122"/>
      <c r="I768" s="1"/>
      <c r="L768" s="337" t="str">
        <f>IF(J768=0%,"",#REF!/J768)</f>
        <v/>
      </c>
    </row>
    <row r="769" spans="5:12">
      <c r="E769" s="371"/>
      <c r="F769" s="122"/>
      <c r="G769" s="122"/>
      <c r="I769" s="1"/>
      <c r="L769" s="337" t="str">
        <f>IF(J769=0%,"",#REF!/J769)</f>
        <v/>
      </c>
    </row>
    <row r="770" spans="5:12">
      <c r="E770" s="371"/>
      <c r="F770" s="122"/>
      <c r="G770" s="122"/>
      <c r="I770" s="1"/>
      <c r="L770" s="337" t="str">
        <f>IF(J770=0%,"",#REF!/J770)</f>
        <v/>
      </c>
    </row>
    <row r="771" spans="5:12">
      <c r="E771" s="371"/>
      <c r="F771" s="122"/>
      <c r="G771" s="122"/>
      <c r="I771" s="1"/>
      <c r="L771" s="337" t="str">
        <f>IF(J771=0%,"",#REF!/J771)</f>
        <v/>
      </c>
    </row>
    <row r="772" spans="5:12">
      <c r="E772" s="371"/>
      <c r="F772" s="122"/>
      <c r="G772" s="122"/>
      <c r="I772" s="1"/>
      <c r="L772" s="337" t="str">
        <f>IF(J772=0%,"",#REF!/J772)</f>
        <v/>
      </c>
    </row>
    <row r="773" spans="5:12">
      <c r="E773" s="371"/>
      <c r="F773" s="122"/>
      <c r="G773" s="122"/>
      <c r="I773" s="1"/>
      <c r="L773" s="337" t="str">
        <f>IF(J773=0%,"",#REF!/J773)</f>
        <v/>
      </c>
    </row>
    <row r="774" spans="5:12">
      <c r="E774" s="371"/>
      <c r="F774" s="122"/>
      <c r="G774" s="122"/>
      <c r="I774" s="1"/>
      <c r="L774" s="337" t="str">
        <f>IF(J774=0%,"",#REF!/J774)</f>
        <v/>
      </c>
    </row>
    <row r="775" spans="5:12">
      <c r="E775" s="371"/>
      <c r="F775" s="122"/>
      <c r="G775" s="122"/>
      <c r="I775" s="1"/>
      <c r="L775" s="337" t="str">
        <f>IF(J775=0%,"",#REF!/J775)</f>
        <v/>
      </c>
    </row>
    <row r="776" spans="5:12">
      <c r="E776" s="371"/>
      <c r="F776" s="122"/>
      <c r="G776" s="122"/>
      <c r="I776" s="1"/>
      <c r="L776" s="337" t="str">
        <f>IF(J776=0%,"",#REF!/J776)</f>
        <v/>
      </c>
    </row>
    <row r="777" spans="5:12">
      <c r="E777" s="371"/>
      <c r="F777" s="122"/>
      <c r="G777" s="122"/>
      <c r="I777" s="1"/>
      <c r="L777" s="337" t="str">
        <f>IF(J777=0%,"",#REF!/J777)</f>
        <v/>
      </c>
    </row>
    <row r="778" spans="5:12">
      <c r="E778" s="371"/>
      <c r="F778" s="122"/>
      <c r="G778" s="122"/>
      <c r="I778" s="1"/>
      <c r="L778" s="337" t="str">
        <f>IF(J778=0%,"",#REF!/J778)</f>
        <v/>
      </c>
    </row>
    <row r="779" spans="5:12">
      <c r="E779" s="371"/>
      <c r="F779" s="122"/>
      <c r="G779" s="122"/>
      <c r="I779" s="1"/>
      <c r="L779" s="337" t="str">
        <f>IF(J779=0%,"",#REF!/J779)</f>
        <v/>
      </c>
    </row>
    <row r="780" spans="5:12">
      <c r="E780" s="371"/>
      <c r="F780" s="122"/>
      <c r="G780" s="122"/>
      <c r="I780" s="1"/>
      <c r="L780" s="337" t="str">
        <f>IF(J780=0%,"",#REF!/J780)</f>
        <v/>
      </c>
    </row>
    <row r="781" spans="5:12">
      <c r="E781" s="371"/>
      <c r="F781" s="122"/>
      <c r="G781" s="122"/>
      <c r="I781" s="1"/>
      <c r="L781" s="337" t="str">
        <f>IF(J781=0%,"",#REF!/J781)</f>
        <v/>
      </c>
    </row>
    <row r="782" spans="5:12">
      <c r="E782" s="371"/>
      <c r="F782" s="122"/>
      <c r="G782" s="122"/>
      <c r="I782" s="1"/>
      <c r="L782" s="337" t="str">
        <f>IF(J782=0%,"",#REF!/J782)</f>
        <v/>
      </c>
    </row>
    <row r="783" spans="5:12">
      <c r="E783" s="371"/>
      <c r="F783" s="122"/>
      <c r="G783" s="122"/>
      <c r="I783" s="1"/>
      <c r="L783" s="337" t="str">
        <f>IF(J783=0%,"",#REF!/J783)</f>
        <v/>
      </c>
    </row>
    <row r="784" spans="5:12">
      <c r="E784" s="371"/>
      <c r="F784" s="122"/>
      <c r="G784" s="122"/>
      <c r="I784" s="1"/>
      <c r="L784" s="337" t="str">
        <f>IF(J784=0%,"",#REF!/J784)</f>
        <v/>
      </c>
    </row>
    <row r="785" spans="5:12">
      <c r="E785" s="371"/>
      <c r="F785" s="122"/>
      <c r="G785" s="122"/>
      <c r="I785" s="1"/>
      <c r="L785" s="337" t="str">
        <f>IF(J785=0%,"",#REF!/J785)</f>
        <v/>
      </c>
    </row>
    <row r="786" spans="5:12">
      <c r="E786" s="371"/>
      <c r="F786" s="122"/>
      <c r="G786" s="122"/>
      <c r="I786" s="1"/>
      <c r="L786" s="337" t="str">
        <f>IF(J786=0%,"",#REF!/J786)</f>
        <v/>
      </c>
    </row>
    <row r="787" spans="5:12">
      <c r="E787" s="371"/>
      <c r="F787" s="122"/>
      <c r="G787" s="122"/>
      <c r="I787" s="1"/>
      <c r="L787" s="337" t="str">
        <f>IF(J787=0%,"",#REF!/J787)</f>
        <v/>
      </c>
    </row>
    <row r="788" spans="5:12">
      <c r="E788" s="371"/>
      <c r="F788" s="122"/>
      <c r="G788" s="122"/>
      <c r="I788" s="1"/>
      <c r="L788" s="337" t="str">
        <f>IF(J788=0%,"",#REF!/J788)</f>
        <v/>
      </c>
    </row>
    <row r="789" spans="5:12">
      <c r="E789" s="371"/>
      <c r="F789" s="122"/>
      <c r="G789" s="122"/>
      <c r="I789" s="1"/>
      <c r="L789" s="337" t="str">
        <f>IF(J789=0%,"",#REF!/J789)</f>
        <v/>
      </c>
    </row>
    <row r="790" spans="5:12">
      <c r="E790" s="371"/>
      <c r="F790" s="122"/>
      <c r="G790" s="122"/>
      <c r="I790" s="1"/>
      <c r="L790" s="337" t="str">
        <f>IF(J790=0%,"",#REF!/J790)</f>
        <v/>
      </c>
    </row>
    <row r="791" spans="5:12">
      <c r="E791" s="371"/>
      <c r="F791" s="122"/>
      <c r="G791" s="122"/>
      <c r="I791" s="1"/>
      <c r="L791" s="337" t="str">
        <f>IF(J791=0%,"",#REF!/J791)</f>
        <v/>
      </c>
    </row>
    <row r="792" spans="5:12">
      <c r="E792" s="371"/>
      <c r="F792" s="122"/>
      <c r="G792" s="122"/>
      <c r="I792" s="1"/>
      <c r="L792" s="337" t="str">
        <f>IF(J792=0%,"",#REF!/J792)</f>
        <v/>
      </c>
    </row>
    <row r="793" spans="5:12">
      <c r="E793" s="371"/>
      <c r="F793" s="122"/>
      <c r="G793" s="122"/>
      <c r="I793" s="1"/>
      <c r="L793" s="337" t="str">
        <f>IF(J793=0%,"",#REF!/J793)</f>
        <v/>
      </c>
    </row>
    <row r="794" spans="5:12">
      <c r="E794" s="371"/>
      <c r="F794" s="122"/>
      <c r="G794" s="122"/>
      <c r="I794" s="1"/>
      <c r="L794" s="337" t="str">
        <f>IF(J794=0%,"",#REF!/J794)</f>
        <v/>
      </c>
    </row>
    <row r="795" spans="5:12">
      <c r="E795" s="371"/>
      <c r="F795" s="122"/>
      <c r="G795" s="122"/>
      <c r="I795" s="1"/>
      <c r="L795" s="337" t="str">
        <f>IF(J795=0%,"",#REF!/J795)</f>
        <v/>
      </c>
    </row>
    <row r="796" spans="5:12">
      <c r="E796" s="371"/>
      <c r="F796" s="122"/>
      <c r="G796" s="122"/>
      <c r="I796" s="1"/>
      <c r="L796" s="337" t="str">
        <f>IF(J796=0%,"",#REF!/J796)</f>
        <v/>
      </c>
    </row>
    <row r="797" spans="5:12">
      <c r="E797" s="371"/>
      <c r="F797" s="122"/>
      <c r="G797" s="122"/>
      <c r="I797" s="1"/>
      <c r="L797" s="337" t="str">
        <f>IF(J797=0%,"",#REF!/J797)</f>
        <v/>
      </c>
    </row>
    <row r="798" spans="5:12">
      <c r="E798" s="371"/>
      <c r="F798" s="122"/>
      <c r="G798" s="122"/>
      <c r="I798" s="1"/>
      <c r="L798" s="337" t="str">
        <f>IF(J798=0%,"",#REF!/J798)</f>
        <v/>
      </c>
    </row>
    <row r="799" spans="5:12">
      <c r="E799" s="371"/>
      <c r="F799" s="122"/>
      <c r="G799" s="122"/>
      <c r="I799" s="1"/>
      <c r="L799" s="337" t="str">
        <f>IF(J799=0%,"",#REF!/J799)</f>
        <v/>
      </c>
    </row>
    <row r="800" spans="5:12">
      <c r="E800" s="371"/>
      <c r="F800" s="122"/>
      <c r="G800" s="122"/>
      <c r="I800" s="1"/>
      <c r="L800" s="337" t="str">
        <f>IF(J800=0%,"",#REF!/J800)</f>
        <v/>
      </c>
    </row>
    <row r="801" spans="5:12">
      <c r="E801" s="371"/>
      <c r="F801" s="122"/>
      <c r="G801" s="122"/>
      <c r="I801" s="1"/>
      <c r="L801" s="337" t="str">
        <f>IF(J801=0%,"",#REF!/J801)</f>
        <v/>
      </c>
    </row>
    <row r="802" spans="5:12">
      <c r="E802" s="371"/>
      <c r="F802" s="122"/>
      <c r="G802" s="122"/>
      <c r="I802" s="1"/>
      <c r="L802" s="337" t="str">
        <f>IF(J802=0%,"",#REF!/J802)</f>
        <v/>
      </c>
    </row>
    <row r="803" spans="5:12">
      <c r="E803" s="371"/>
      <c r="F803" s="122"/>
      <c r="G803" s="122"/>
      <c r="I803" s="1"/>
      <c r="L803" s="337" t="str">
        <f>IF(J803=0%,"",#REF!/J803)</f>
        <v/>
      </c>
    </row>
    <row r="804" spans="5:12">
      <c r="E804" s="371"/>
      <c r="F804" s="122"/>
      <c r="G804" s="122"/>
      <c r="I804" s="1"/>
      <c r="L804" s="337" t="str">
        <f>IF(J804=0%,"",#REF!/J804)</f>
        <v/>
      </c>
    </row>
    <row r="805" spans="5:12">
      <c r="E805" s="371"/>
      <c r="F805" s="122"/>
      <c r="G805" s="122"/>
      <c r="I805" s="1"/>
      <c r="L805" s="337" t="str">
        <f>IF(J805=0%,"",#REF!/J805)</f>
        <v/>
      </c>
    </row>
    <row r="806" spans="5:12">
      <c r="E806" s="371"/>
      <c r="F806" s="122"/>
      <c r="G806" s="122"/>
      <c r="I806" s="1"/>
      <c r="L806" s="337" t="str">
        <f>IF(J806=0%,"",#REF!/J806)</f>
        <v/>
      </c>
    </row>
    <row r="807" spans="5:12">
      <c r="E807" s="371"/>
      <c r="F807" s="122"/>
      <c r="G807" s="122"/>
      <c r="I807" s="1"/>
      <c r="L807" s="337" t="str">
        <f>IF(J807=0%,"",#REF!/J807)</f>
        <v/>
      </c>
    </row>
    <row r="808" spans="5:12">
      <c r="E808" s="371"/>
      <c r="F808" s="122"/>
      <c r="G808" s="122"/>
      <c r="I808" s="1"/>
      <c r="L808" s="337" t="str">
        <f>IF(J808=0%,"",#REF!/J808)</f>
        <v/>
      </c>
    </row>
    <row r="809" spans="5:12">
      <c r="E809" s="371"/>
      <c r="F809" s="122"/>
      <c r="G809" s="122"/>
      <c r="I809" s="1"/>
      <c r="L809" s="337" t="str">
        <f>IF(J809=0%,"",#REF!/J809)</f>
        <v/>
      </c>
    </row>
    <row r="810" spans="5:12">
      <c r="E810" s="371"/>
      <c r="F810" s="122"/>
      <c r="G810" s="122"/>
      <c r="I810" s="1"/>
      <c r="L810" s="337" t="str">
        <f>IF(J810=0%,"",#REF!/J810)</f>
        <v/>
      </c>
    </row>
    <row r="811" spans="5:12">
      <c r="E811" s="371"/>
      <c r="F811" s="122"/>
      <c r="G811" s="122"/>
      <c r="I811" s="1"/>
      <c r="L811" s="337" t="str">
        <f>IF(J811=0%,"",#REF!/J811)</f>
        <v/>
      </c>
    </row>
    <row r="812" spans="5:12">
      <c r="E812" s="371"/>
      <c r="F812" s="122"/>
      <c r="G812" s="122"/>
      <c r="I812" s="1"/>
      <c r="L812" s="337" t="str">
        <f>IF(J812=0%,"",#REF!/J812)</f>
        <v/>
      </c>
    </row>
    <row r="813" spans="5:12">
      <c r="E813" s="371"/>
      <c r="F813" s="122"/>
      <c r="G813" s="122"/>
      <c r="I813" s="1"/>
      <c r="L813" s="337" t="str">
        <f>IF(J813=0%,"",#REF!/J813)</f>
        <v/>
      </c>
    </row>
    <row r="814" spans="5:12">
      <c r="E814" s="371"/>
      <c r="F814" s="122"/>
      <c r="G814" s="122"/>
      <c r="I814" s="1"/>
      <c r="L814" s="337" t="str">
        <f>IF(J814=0%,"",#REF!/J814)</f>
        <v/>
      </c>
    </row>
    <row r="815" spans="5:12">
      <c r="E815" s="371"/>
      <c r="F815" s="122"/>
      <c r="G815" s="122"/>
      <c r="I815" s="1"/>
      <c r="L815" s="337" t="str">
        <f>IF(J815=0%,"",#REF!/J815)</f>
        <v/>
      </c>
    </row>
    <row r="816" spans="5:12">
      <c r="E816" s="371"/>
      <c r="F816" s="122"/>
      <c r="G816" s="122"/>
      <c r="I816" s="1"/>
      <c r="L816" s="337" t="str">
        <f>IF(J816=0%,"",#REF!/J816)</f>
        <v/>
      </c>
    </row>
    <row r="817" spans="5:12">
      <c r="E817" s="371"/>
      <c r="F817" s="122"/>
      <c r="G817" s="122"/>
      <c r="I817" s="1"/>
      <c r="L817" s="337" t="str">
        <f>IF(J817=0%,"",#REF!/J817)</f>
        <v/>
      </c>
    </row>
    <row r="818" spans="5:12">
      <c r="E818" s="371"/>
      <c r="F818" s="122"/>
      <c r="G818" s="122"/>
      <c r="I818" s="1"/>
      <c r="L818" s="337" t="str">
        <f>IF(J818=0%,"",#REF!/J818)</f>
        <v/>
      </c>
    </row>
    <row r="819" spans="5:12">
      <c r="E819" s="371"/>
      <c r="F819" s="122"/>
      <c r="G819" s="122"/>
      <c r="I819" s="1"/>
      <c r="L819" s="337" t="str">
        <f>IF(J819=0%,"",#REF!/J819)</f>
        <v/>
      </c>
    </row>
    <row r="820" spans="5:12">
      <c r="E820" s="371"/>
      <c r="F820" s="122"/>
      <c r="G820" s="122"/>
      <c r="I820" s="1"/>
      <c r="L820" s="337" t="str">
        <f>IF(J820=0%,"",#REF!/J820)</f>
        <v/>
      </c>
    </row>
    <row r="821" spans="5:12">
      <c r="E821" s="371"/>
      <c r="F821" s="122"/>
      <c r="G821" s="122"/>
      <c r="I821" s="1"/>
      <c r="L821" s="337" t="str">
        <f>IF(J821=0%,"",#REF!/J821)</f>
        <v/>
      </c>
    </row>
    <row r="822" spans="5:12">
      <c r="E822" s="371"/>
      <c r="F822" s="122"/>
      <c r="G822" s="122"/>
      <c r="I822" s="1"/>
      <c r="L822" s="337" t="str">
        <f>IF(J822=0%,"",#REF!/J822)</f>
        <v/>
      </c>
    </row>
    <row r="823" spans="5:12">
      <c r="E823" s="371"/>
      <c r="F823" s="122"/>
      <c r="G823" s="122"/>
      <c r="I823" s="1"/>
      <c r="L823" s="337" t="str">
        <f>IF(J823=0%,"",#REF!/J823)</f>
        <v/>
      </c>
    </row>
    <row r="824" spans="5:12">
      <c r="E824" s="371"/>
      <c r="F824" s="122"/>
      <c r="G824" s="122"/>
      <c r="I824" s="1"/>
      <c r="L824" s="337" t="str">
        <f>IF(J824=0%,"",#REF!/J824)</f>
        <v/>
      </c>
    </row>
    <row r="825" spans="5:12">
      <c r="E825" s="371"/>
      <c r="F825" s="122"/>
      <c r="G825" s="122"/>
      <c r="I825" s="1"/>
      <c r="L825" s="337" t="str">
        <f>IF(J825=0%,"",#REF!/J825)</f>
        <v/>
      </c>
    </row>
    <row r="826" spans="5:12">
      <c r="E826" s="371"/>
      <c r="F826" s="122"/>
      <c r="G826" s="122"/>
      <c r="I826" s="1"/>
      <c r="L826" s="337" t="str">
        <f>IF(J826=0%,"",#REF!/J826)</f>
        <v/>
      </c>
    </row>
    <row r="827" spans="5:12">
      <c r="E827" s="371"/>
      <c r="F827" s="122"/>
      <c r="G827" s="122"/>
      <c r="I827" s="1"/>
      <c r="L827" s="337" t="str">
        <f>IF(J827=0%,"",#REF!/J827)</f>
        <v/>
      </c>
    </row>
    <row r="828" spans="5:12">
      <c r="E828" s="371"/>
      <c r="F828" s="122"/>
      <c r="G828" s="122"/>
      <c r="I828" s="1"/>
      <c r="L828" s="337" t="str">
        <f>IF(J828=0%,"",#REF!/J828)</f>
        <v/>
      </c>
    </row>
    <row r="829" spans="5:12">
      <c r="E829" s="371"/>
      <c r="F829" s="122"/>
      <c r="G829" s="122"/>
      <c r="I829" s="1"/>
      <c r="L829" s="337" t="str">
        <f>IF(J829=0%,"",#REF!/J829)</f>
        <v/>
      </c>
    </row>
    <row r="830" spans="5:12">
      <c r="E830" s="371"/>
      <c r="F830" s="122"/>
      <c r="G830" s="122"/>
      <c r="I830" s="1"/>
      <c r="L830" s="337" t="str">
        <f>IF(J830=0%,"",#REF!/J830)</f>
        <v/>
      </c>
    </row>
    <row r="831" spans="5:12">
      <c r="E831" s="371"/>
      <c r="F831" s="122"/>
      <c r="G831" s="122"/>
      <c r="I831" s="1"/>
      <c r="L831" s="337" t="str">
        <f>IF(J831=0%,"",#REF!/J831)</f>
        <v/>
      </c>
    </row>
    <row r="832" spans="5:12">
      <c r="E832" s="371"/>
      <c r="F832" s="122"/>
      <c r="G832" s="122"/>
      <c r="I832" s="1"/>
      <c r="L832" s="337" t="str">
        <f>IF(J832=0%,"",#REF!/J832)</f>
        <v/>
      </c>
    </row>
    <row r="833" spans="5:12">
      <c r="E833" s="371"/>
      <c r="F833" s="122"/>
      <c r="G833" s="122"/>
      <c r="I833" s="1"/>
      <c r="L833" s="337" t="str">
        <f>IF(J833=0%,"",#REF!/J833)</f>
        <v/>
      </c>
    </row>
    <row r="834" spans="5:12">
      <c r="E834" s="371"/>
      <c r="F834" s="122"/>
      <c r="G834" s="122"/>
      <c r="I834" s="1"/>
      <c r="L834" s="337" t="str">
        <f>IF(J834=0%,"",#REF!/J834)</f>
        <v/>
      </c>
    </row>
    <row r="835" spans="5:12">
      <c r="E835" s="371"/>
      <c r="F835" s="122"/>
      <c r="G835" s="122"/>
      <c r="I835" s="1"/>
      <c r="L835" s="337" t="str">
        <f>IF(J835=0%,"",#REF!/J835)</f>
        <v/>
      </c>
    </row>
    <row r="836" spans="5:12">
      <c r="E836" s="371"/>
      <c r="F836" s="122"/>
      <c r="G836" s="122"/>
      <c r="I836" s="1"/>
      <c r="L836" s="337" t="str">
        <f>IF(J836=0%,"",#REF!/J836)</f>
        <v/>
      </c>
    </row>
    <row r="837" spans="5:12">
      <c r="E837" s="371"/>
      <c r="F837" s="122"/>
      <c r="G837" s="122"/>
      <c r="I837" s="1"/>
      <c r="L837" s="337" t="str">
        <f>IF(J837=0%,"",#REF!/J837)</f>
        <v/>
      </c>
    </row>
    <row r="838" spans="5:12">
      <c r="E838" s="371"/>
      <c r="F838" s="122"/>
      <c r="G838" s="122"/>
      <c r="I838" s="1"/>
      <c r="L838" s="337" t="str">
        <f>IF(J838=0%,"",#REF!/J838)</f>
        <v/>
      </c>
    </row>
    <row r="839" spans="5:12">
      <c r="E839" s="371"/>
      <c r="F839" s="122"/>
      <c r="G839" s="122"/>
      <c r="I839" s="1"/>
      <c r="L839" s="337" t="str">
        <f>IF(J839=0%,"",#REF!/J839)</f>
        <v/>
      </c>
    </row>
    <row r="840" spans="5:12">
      <c r="E840" s="371"/>
      <c r="F840" s="122"/>
      <c r="G840" s="122"/>
      <c r="I840" s="1"/>
      <c r="L840" s="337" t="str">
        <f>IF(J840=0%,"",#REF!/J840)</f>
        <v/>
      </c>
    </row>
    <row r="841" spans="5:12">
      <c r="E841" s="371"/>
      <c r="F841" s="122"/>
      <c r="G841" s="122"/>
      <c r="I841" s="1"/>
      <c r="L841" s="337" t="str">
        <f>IF(J841=0%,"",#REF!/J841)</f>
        <v/>
      </c>
    </row>
    <row r="842" spans="5:12">
      <c r="E842" s="371"/>
      <c r="F842" s="122"/>
      <c r="G842" s="122"/>
      <c r="I842" s="1"/>
      <c r="L842" s="337" t="str">
        <f>IF(J842=0%,"",#REF!/J842)</f>
        <v/>
      </c>
    </row>
    <row r="843" spans="5:12">
      <c r="E843" s="371"/>
      <c r="F843" s="122"/>
      <c r="G843" s="122"/>
      <c r="I843" s="1"/>
      <c r="L843" s="337" t="str">
        <f>IF(J843=0%,"",#REF!/J843)</f>
        <v/>
      </c>
    </row>
    <row r="844" spans="5:12">
      <c r="E844" s="371"/>
      <c r="F844" s="122"/>
      <c r="G844" s="122"/>
      <c r="I844" s="1"/>
      <c r="L844" s="337" t="str">
        <f>IF(J844=0%,"",#REF!/J844)</f>
        <v/>
      </c>
    </row>
    <row r="845" spans="5:12">
      <c r="E845" s="371"/>
      <c r="F845" s="122"/>
      <c r="G845" s="122"/>
      <c r="I845" s="1"/>
      <c r="L845" s="337" t="str">
        <f>IF(J845=0%,"",#REF!/J845)</f>
        <v/>
      </c>
    </row>
    <row r="846" spans="5:12">
      <c r="E846" s="371"/>
      <c r="F846" s="122"/>
      <c r="G846" s="122"/>
      <c r="I846" s="1"/>
      <c r="L846" s="337" t="str">
        <f>IF(J846=0%,"",#REF!/J846)</f>
        <v/>
      </c>
    </row>
    <row r="847" spans="5:12">
      <c r="E847" s="371"/>
      <c r="F847" s="122"/>
      <c r="G847" s="122"/>
      <c r="I847" s="1"/>
      <c r="L847" s="337" t="str">
        <f>IF(J847=0%,"",#REF!/J847)</f>
        <v/>
      </c>
    </row>
    <row r="848" spans="5:12">
      <c r="E848" s="371"/>
      <c r="F848" s="122"/>
      <c r="G848" s="122"/>
      <c r="I848" s="1"/>
      <c r="L848" s="337" t="str">
        <f>IF(J848=0%,"",#REF!/J848)</f>
        <v/>
      </c>
    </row>
    <row r="849" spans="5:12">
      <c r="E849" s="371"/>
      <c r="F849" s="122"/>
      <c r="G849" s="122"/>
      <c r="I849" s="1"/>
      <c r="L849" s="337" t="str">
        <f>IF(J849=0%,"",#REF!/J849)</f>
        <v/>
      </c>
    </row>
    <row r="850" spans="5:12">
      <c r="E850" s="371"/>
      <c r="F850" s="122"/>
      <c r="G850" s="122"/>
      <c r="I850" s="1"/>
      <c r="L850" s="337" t="str">
        <f>IF(J850=0%,"",#REF!/J850)</f>
        <v/>
      </c>
    </row>
    <row r="851" spans="5:12">
      <c r="E851" s="371"/>
      <c r="F851" s="122"/>
      <c r="G851" s="122"/>
      <c r="I851" s="1"/>
      <c r="L851" s="337" t="str">
        <f>IF(J851=0%,"",#REF!/J851)</f>
        <v/>
      </c>
    </row>
    <row r="852" spans="5:12">
      <c r="E852" s="371"/>
      <c r="F852" s="122"/>
      <c r="G852" s="122"/>
      <c r="I852" s="1"/>
      <c r="L852" s="337" t="str">
        <f>IF(J852=0%,"",#REF!/J852)</f>
        <v/>
      </c>
    </row>
    <row r="853" spans="5:12">
      <c r="E853" s="371"/>
      <c r="F853" s="122"/>
      <c r="G853" s="122"/>
      <c r="I853" s="1"/>
      <c r="L853" s="337" t="str">
        <f>IF(J853=0%,"",#REF!/J853)</f>
        <v/>
      </c>
    </row>
    <row r="854" spans="5:12">
      <c r="E854" s="371"/>
      <c r="F854" s="122"/>
      <c r="G854" s="122"/>
      <c r="I854" s="1"/>
      <c r="L854" s="337" t="str">
        <f>IF(J854=0%,"",#REF!/J854)</f>
        <v/>
      </c>
    </row>
    <row r="855" spans="5:12">
      <c r="E855" s="371"/>
      <c r="F855" s="122"/>
      <c r="G855" s="122"/>
      <c r="I855" s="1"/>
      <c r="L855" s="337" t="str">
        <f>IF(J855=0%,"",#REF!/J855)</f>
        <v/>
      </c>
    </row>
    <row r="856" spans="5:12">
      <c r="E856" s="371"/>
      <c r="F856" s="122"/>
      <c r="G856" s="122"/>
      <c r="I856" s="1"/>
      <c r="L856" s="337" t="str">
        <f>IF(J856=0%,"",#REF!/J856)</f>
        <v/>
      </c>
    </row>
    <row r="857" spans="5:12">
      <c r="E857" s="371"/>
      <c r="F857" s="122"/>
      <c r="G857" s="122"/>
      <c r="I857" s="1"/>
      <c r="L857" s="337" t="str">
        <f>IF(J857=0%,"",#REF!/J857)</f>
        <v/>
      </c>
    </row>
    <row r="858" spans="5:12">
      <c r="E858" s="371"/>
      <c r="F858" s="122"/>
      <c r="G858" s="122"/>
      <c r="I858" s="1"/>
      <c r="L858" s="337" t="str">
        <f>IF(J858=0%,"",#REF!/J858)</f>
        <v/>
      </c>
    </row>
    <row r="859" spans="5:12">
      <c r="E859" s="371"/>
      <c r="F859" s="122"/>
      <c r="G859" s="122"/>
      <c r="I859" s="1"/>
      <c r="L859" s="337" t="str">
        <f>IF(J859=0%,"",#REF!/J859)</f>
        <v/>
      </c>
    </row>
    <row r="860" spans="5:12">
      <c r="E860" s="371"/>
      <c r="F860" s="122"/>
      <c r="G860" s="122"/>
      <c r="I860" s="1"/>
      <c r="L860" s="337" t="str">
        <f>IF(J860=0%,"",#REF!/J860)</f>
        <v/>
      </c>
    </row>
    <row r="861" spans="5:12">
      <c r="E861" s="371"/>
      <c r="F861" s="122"/>
      <c r="G861" s="122"/>
      <c r="I861" s="1"/>
      <c r="L861" s="337" t="str">
        <f>IF(J861=0%,"",#REF!/J861)</f>
        <v/>
      </c>
    </row>
    <row r="862" spans="5:12">
      <c r="E862" s="371"/>
      <c r="F862" s="122"/>
      <c r="G862" s="122"/>
      <c r="I862" s="1"/>
      <c r="L862" s="337" t="str">
        <f>IF(J862=0%,"",#REF!/J862)</f>
        <v/>
      </c>
    </row>
    <row r="863" spans="5:12">
      <c r="E863" s="371"/>
      <c r="F863" s="122"/>
      <c r="G863" s="122"/>
      <c r="I863" s="1"/>
      <c r="L863" s="337" t="str">
        <f>IF(J863=0%,"",#REF!/J863)</f>
        <v/>
      </c>
    </row>
    <row r="864" spans="5:12">
      <c r="E864" s="371"/>
      <c r="F864" s="122"/>
      <c r="G864" s="122"/>
      <c r="I864" s="1"/>
      <c r="L864" s="337" t="str">
        <f>IF(J864=0%,"",#REF!/J864)</f>
        <v/>
      </c>
    </row>
    <row r="865" spans="5:12">
      <c r="E865" s="371"/>
      <c r="F865" s="122"/>
      <c r="G865" s="122"/>
      <c r="I865" s="1"/>
      <c r="L865" s="337" t="str">
        <f>IF(J865=0%,"",#REF!/J865)</f>
        <v/>
      </c>
    </row>
    <row r="866" spans="5:12">
      <c r="E866" s="371"/>
      <c r="F866" s="122"/>
      <c r="G866" s="122"/>
      <c r="I866" s="1"/>
      <c r="L866" s="337" t="str">
        <f>IF(J866=0%,"",#REF!/J866)</f>
        <v/>
      </c>
    </row>
    <row r="867" spans="5:12">
      <c r="E867" s="371"/>
      <c r="F867" s="122"/>
      <c r="G867" s="122"/>
      <c r="I867" s="1"/>
      <c r="L867" s="337" t="str">
        <f>IF(J867=0%,"",#REF!/J867)</f>
        <v/>
      </c>
    </row>
    <row r="868" spans="5:12">
      <c r="E868" s="371"/>
      <c r="F868" s="122"/>
      <c r="G868" s="122"/>
      <c r="I868" s="1"/>
      <c r="L868" s="337" t="str">
        <f>IF(J868=0%,"",#REF!/J868)</f>
        <v/>
      </c>
    </row>
    <row r="869" spans="5:12">
      <c r="E869" s="371"/>
      <c r="F869" s="122"/>
      <c r="G869" s="122"/>
      <c r="I869" s="1"/>
      <c r="L869" s="337" t="str">
        <f>IF(J869=0%,"",#REF!/J869)</f>
        <v/>
      </c>
    </row>
    <row r="870" spans="5:12">
      <c r="E870" s="371"/>
      <c r="F870" s="122"/>
      <c r="G870" s="122"/>
      <c r="I870" s="1"/>
      <c r="L870" s="337" t="str">
        <f>IF(J870=0%,"",#REF!/J870)</f>
        <v/>
      </c>
    </row>
    <row r="871" spans="5:12">
      <c r="E871" s="371"/>
      <c r="F871" s="122"/>
      <c r="G871" s="122"/>
      <c r="I871" s="1"/>
      <c r="L871" s="337" t="str">
        <f>IF(J871=0%,"",#REF!/J871)</f>
        <v/>
      </c>
    </row>
    <row r="872" spans="5:12">
      <c r="E872" s="371"/>
      <c r="F872" s="122"/>
      <c r="G872" s="122"/>
      <c r="I872" s="1"/>
      <c r="L872" s="337" t="str">
        <f>IF(J872=0%,"",#REF!/J872)</f>
        <v/>
      </c>
    </row>
    <row r="873" spans="5:12">
      <c r="E873" s="371"/>
      <c r="F873" s="122"/>
      <c r="G873" s="122"/>
      <c r="I873" s="1"/>
      <c r="L873" s="337" t="str">
        <f>IF(J873=0%,"",#REF!/J873)</f>
        <v/>
      </c>
    </row>
    <row r="874" spans="5:12">
      <c r="E874" s="371"/>
      <c r="F874" s="122"/>
      <c r="G874" s="122"/>
      <c r="I874" s="1"/>
      <c r="L874" s="337" t="str">
        <f>IF(J874=0%,"",#REF!/J874)</f>
        <v/>
      </c>
    </row>
    <row r="875" spans="5:12">
      <c r="E875" s="371"/>
      <c r="F875" s="122"/>
      <c r="G875" s="122"/>
      <c r="I875" s="1"/>
      <c r="L875" s="337" t="str">
        <f>IF(J875=0%,"",#REF!/J875)</f>
        <v/>
      </c>
    </row>
    <row r="876" spans="5:12">
      <c r="E876" s="371"/>
      <c r="F876" s="122"/>
      <c r="G876" s="122"/>
      <c r="I876" s="1"/>
      <c r="L876" s="337" t="str">
        <f>IF(J876=0%,"",#REF!/J876)</f>
        <v/>
      </c>
    </row>
    <row r="877" spans="5:12">
      <c r="E877" s="371"/>
      <c r="F877" s="122"/>
      <c r="G877" s="122"/>
      <c r="I877" s="1"/>
      <c r="L877" s="337" t="str">
        <f>IF(J877=0%,"",#REF!/J877)</f>
        <v/>
      </c>
    </row>
    <row r="878" spans="5:12">
      <c r="E878" s="371"/>
      <c r="F878" s="122"/>
      <c r="G878" s="122"/>
      <c r="I878" s="1"/>
      <c r="L878" s="337" t="str">
        <f>IF(J878=0%,"",#REF!/J878)</f>
        <v/>
      </c>
    </row>
    <row r="879" spans="5:12">
      <c r="E879" s="371"/>
      <c r="F879" s="122"/>
      <c r="G879" s="122"/>
      <c r="I879" s="1"/>
      <c r="L879" s="337" t="str">
        <f>IF(J879=0%,"",#REF!/J879)</f>
        <v/>
      </c>
    </row>
    <row r="880" spans="5:12">
      <c r="E880" s="371"/>
      <c r="F880" s="122"/>
      <c r="G880" s="122"/>
      <c r="I880" s="1"/>
      <c r="L880" s="337" t="str">
        <f>IF(J880=0%,"",#REF!/J880)</f>
        <v/>
      </c>
    </row>
    <row r="881" spans="5:12">
      <c r="E881" s="371"/>
      <c r="F881" s="122"/>
      <c r="G881" s="122"/>
      <c r="I881" s="1"/>
      <c r="L881" s="337" t="str">
        <f>IF(J881=0%,"",#REF!/J881)</f>
        <v/>
      </c>
    </row>
    <row r="882" spans="5:12">
      <c r="E882" s="371"/>
      <c r="F882" s="122"/>
      <c r="G882" s="122"/>
      <c r="I882" s="1"/>
      <c r="L882" s="337" t="str">
        <f>IF(J882=0%,"",#REF!/J882)</f>
        <v/>
      </c>
    </row>
    <row r="883" spans="5:12">
      <c r="E883" s="371"/>
      <c r="F883" s="122"/>
      <c r="G883" s="122"/>
      <c r="I883" s="1"/>
      <c r="L883" s="337" t="str">
        <f>IF(J883=0%,"",#REF!/J883)</f>
        <v/>
      </c>
    </row>
    <row r="884" spans="5:12">
      <c r="E884" s="371"/>
      <c r="F884" s="122"/>
      <c r="G884" s="122"/>
      <c r="I884" s="1"/>
      <c r="L884" s="337" t="str">
        <f>IF(J884=0%,"",#REF!/J884)</f>
        <v/>
      </c>
    </row>
    <row r="885" spans="5:12">
      <c r="E885" s="371"/>
      <c r="F885" s="122"/>
      <c r="G885" s="122"/>
      <c r="I885" s="1"/>
      <c r="L885" s="337" t="str">
        <f>IF(J885=0%,"",#REF!/J885)</f>
        <v/>
      </c>
    </row>
    <row r="886" spans="5:12">
      <c r="E886" s="371"/>
      <c r="F886" s="122"/>
      <c r="G886" s="122"/>
      <c r="I886" s="1"/>
      <c r="L886" s="337" t="str">
        <f>IF(J886=0%,"",#REF!/J886)</f>
        <v/>
      </c>
    </row>
    <row r="887" spans="5:12">
      <c r="E887" s="371"/>
      <c r="F887" s="122"/>
      <c r="G887" s="122"/>
      <c r="I887" s="1"/>
      <c r="L887" s="337" t="str">
        <f>IF(J887=0%,"",#REF!/J887)</f>
        <v/>
      </c>
    </row>
    <row r="888" spans="5:12">
      <c r="E888" s="371"/>
      <c r="F888" s="122"/>
      <c r="G888" s="122"/>
      <c r="I888" s="1"/>
      <c r="L888" s="337" t="str">
        <f>IF(J888=0%,"",#REF!/J888)</f>
        <v/>
      </c>
    </row>
    <row r="889" spans="5:12">
      <c r="E889" s="371"/>
      <c r="F889" s="122"/>
      <c r="G889" s="122"/>
      <c r="I889" s="1"/>
      <c r="L889" s="337" t="str">
        <f>IF(J889=0%,"",#REF!/J889)</f>
        <v/>
      </c>
    </row>
    <row r="890" spans="5:12">
      <c r="E890" s="371"/>
      <c r="F890" s="122"/>
      <c r="G890" s="122"/>
      <c r="I890" s="1"/>
      <c r="L890" s="337" t="str">
        <f>IF(J890=0%,"",#REF!/J890)</f>
        <v/>
      </c>
    </row>
    <row r="891" spans="5:12">
      <c r="E891" s="371"/>
      <c r="F891" s="122"/>
      <c r="G891" s="122"/>
      <c r="I891" s="1"/>
      <c r="L891" s="337" t="str">
        <f>IF(J891=0%,"",#REF!/J891)</f>
        <v/>
      </c>
    </row>
    <row r="892" spans="5:12">
      <c r="E892" s="371"/>
      <c r="F892" s="122"/>
      <c r="G892" s="122"/>
      <c r="I892" s="1"/>
      <c r="L892" s="337" t="str">
        <f>IF(J892=0%,"",#REF!/J892)</f>
        <v/>
      </c>
    </row>
    <row r="893" spans="5:12">
      <c r="E893" s="371"/>
      <c r="F893" s="122"/>
      <c r="G893" s="122"/>
      <c r="I893" s="1"/>
      <c r="L893" s="337" t="str">
        <f>IF(J893=0%,"",#REF!/J893)</f>
        <v/>
      </c>
    </row>
    <row r="894" spans="5:12">
      <c r="E894" s="371"/>
      <c r="F894" s="122"/>
      <c r="G894" s="122"/>
      <c r="I894" s="1"/>
      <c r="L894" s="337" t="str">
        <f>IF(J894=0%,"",#REF!/J894)</f>
        <v/>
      </c>
    </row>
    <row r="895" spans="5:12">
      <c r="E895" s="371"/>
      <c r="F895" s="122"/>
      <c r="G895" s="122"/>
      <c r="I895" s="1"/>
      <c r="L895" s="337" t="str">
        <f>IF(J895=0%,"",#REF!/J895)</f>
        <v/>
      </c>
    </row>
    <row r="896" spans="5:12">
      <c r="E896" s="371"/>
      <c r="F896" s="122"/>
      <c r="G896" s="122"/>
      <c r="I896" s="1"/>
      <c r="L896" s="337" t="str">
        <f>IF(J896=0%,"",#REF!/J896)</f>
        <v/>
      </c>
    </row>
    <row r="897" spans="5:12">
      <c r="E897" s="371"/>
      <c r="F897" s="122"/>
      <c r="G897" s="122"/>
      <c r="I897" s="1"/>
      <c r="L897" s="337" t="str">
        <f>IF(J897=0%,"",#REF!/J897)</f>
        <v/>
      </c>
    </row>
    <row r="898" spans="5:12">
      <c r="E898" s="371"/>
      <c r="F898" s="122"/>
      <c r="G898" s="122"/>
      <c r="I898" s="1"/>
      <c r="L898" s="337" t="str">
        <f>IF(J898=0%,"",#REF!/J898)</f>
        <v/>
      </c>
    </row>
    <row r="899" spans="5:12">
      <c r="E899" s="371"/>
      <c r="F899" s="122"/>
      <c r="G899" s="122"/>
      <c r="I899" s="1"/>
      <c r="L899" s="337" t="str">
        <f>IF(J899=0%,"",#REF!/J899)</f>
        <v/>
      </c>
    </row>
    <row r="900" spans="5:12">
      <c r="E900" s="371"/>
      <c r="F900" s="122"/>
      <c r="G900" s="122"/>
      <c r="I900" s="1"/>
      <c r="L900" s="337" t="str">
        <f>IF(J900=0%,"",#REF!/J900)</f>
        <v/>
      </c>
    </row>
    <row r="901" spans="5:12">
      <c r="E901" s="371"/>
      <c r="F901" s="122"/>
      <c r="G901" s="122"/>
      <c r="I901" s="1"/>
      <c r="L901" s="337" t="str">
        <f>IF(J901=0%,"",#REF!/J901)</f>
        <v/>
      </c>
    </row>
    <row r="902" spans="5:12">
      <c r="E902" s="371"/>
      <c r="F902" s="122"/>
      <c r="G902" s="122"/>
      <c r="I902" s="1"/>
      <c r="L902" s="337" t="str">
        <f>IF(J902=0%,"",#REF!/J902)</f>
        <v/>
      </c>
    </row>
    <row r="903" spans="5:12">
      <c r="E903" s="371"/>
      <c r="F903" s="122"/>
      <c r="G903" s="122"/>
      <c r="I903" s="1"/>
      <c r="L903" s="337" t="str">
        <f>IF(J903=0%,"",#REF!/J903)</f>
        <v/>
      </c>
    </row>
    <row r="904" spans="5:12">
      <c r="E904" s="371"/>
      <c r="F904" s="122"/>
      <c r="G904" s="122"/>
      <c r="I904" s="1"/>
      <c r="L904" s="337" t="str">
        <f>IF(J904=0%,"",#REF!/J904)</f>
        <v/>
      </c>
    </row>
    <row r="905" spans="5:12">
      <c r="E905" s="371"/>
      <c r="F905" s="122"/>
      <c r="G905" s="122"/>
      <c r="I905" s="1"/>
      <c r="L905" s="337" t="str">
        <f>IF(J905=0%,"",#REF!/J905)</f>
        <v/>
      </c>
    </row>
    <row r="906" spans="5:12">
      <c r="E906" s="371"/>
      <c r="F906" s="122"/>
      <c r="G906" s="122"/>
      <c r="I906" s="1"/>
      <c r="L906" s="337" t="str">
        <f>IF(J906=0%,"",#REF!/J906)</f>
        <v/>
      </c>
    </row>
    <row r="907" spans="5:12">
      <c r="E907" s="371"/>
      <c r="F907" s="122"/>
      <c r="G907" s="122"/>
      <c r="I907" s="1"/>
      <c r="L907" s="337" t="str">
        <f>IF(J907=0%,"",#REF!/J907)</f>
        <v/>
      </c>
    </row>
    <row r="908" spans="5:12">
      <c r="E908" s="371"/>
      <c r="F908" s="122"/>
      <c r="G908" s="122"/>
      <c r="I908" s="1"/>
      <c r="L908" s="337" t="str">
        <f>IF(J908=0%,"",#REF!/J908)</f>
        <v/>
      </c>
    </row>
    <row r="909" spans="5:12">
      <c r="E909" s="371"/>
      <c r="F909" s="122"/>
      <c r="G909" s="122"/>
      <c r="I909" s="1"/>
      <c r="L909" s="337" t="str">
        <f>IF(J909=0%,"",#REF!/J909)</f>
        <v/>
      </c>
    </row>
    <row r="910" spans="5:12">
      <c r="E910" s="371"/>
      <c r="F910" s="122"/>
      <c r="G910" s="122"/>
      <c r="I910" s="1"/>
      <c r="L910" s="337" t="str">
        <f>IF(J910=0%,"",#REF!/J910)</f>
        <v/>
      </c>
    </row>
    <row r="911" spans="5:12">
      <c r="E911" s="371"/>
      <c r="F911" s="122"/>
      <c r="G911" s="122"/>
      <c r="I911" s="1"/>
      <c r="L911" s="337" t="str">
        <f>IF(J911=0%,"",#REF!/J911)</f>
        <v/>
      </c>
    </row>
    <row r="912" spans="5:12">
      <c r="E912" s="371"/>
      <c r="F912" s="122"/>
      <c r="G912" s="122"/>
      <c r="I912" s="1"/>
      <c r="L912" s="337" t="str">
        <f>IF(J912=0%,"",#REF!/J912)</f>
        <v/>
      </c>
    </row>
    <row r="913" spans="5:12">
      <c r="E913" s="371"/>
      <c r="F913" s="122"/>
      <c r="G913" s="122"/>
      <c r="I913" s="1"/>
      <c r="L913" s="337" t="str">
        <f>IF(J913=0%,"",#REF!/J913)</f>
        <v/>
      </c>
    </row>
    <row r="914" spans="5:12">
      <c r="E914" s="371"/>
      <c r="F914" s="122"/>
      <c r="G914" s="122"/>
      <c r="I914" s="1"/>
      <c r="L914" s="337" t="str">
        <f>IF(J914=0%,"",#REF!/J914)</f>
        <v/>
      </c>
    </row>
    <row r="915" spans="5:12">
      <c r="E915" s="371"/>
      <c r="F915" s="122"/>
      <c r="G915" s="122"/>
      <c r="I915" s="1"/>
      <c r="L915" s="337" t="str">
        <f>IF(J915=0%,"",#REF!/J915)</f>
        <v/>
      </c>
    </row>
    <row r="916" spans="5:12">
      <c r="E916" s="371"/>
      <c r="F916" s="122"/>
      <c r="G916" s="122"/>
      <c r="I916" s="1"/>
      <c r="L916" s="337" t="str">
        <f>IF(J916=0%,"",#REF!/J916)</f>
        <v/>
      </c>
    </row>
    <row r="917" spans="5:12">
      <c r="E917" s="371"/>
      <c r="F917" s="122"/>
      <c r="G917" s="122"/>
      <c r="I917" s="1"/>
      <c r="L917" s="337" t="str">
        <f>IF(J917=0%,"",#REF!/J917)</f>
        <v/>
      </c>
    </row>
    <row r="918" spans="5:12">
      <c r="E918" s="371"/>
      <c r="F918" s="122"/>
      <c r="G918" s="122"/>
      <c r="I918" s="1"/>
      <c r="L918" s="337" t="str">
        <f>IF(J918=0%,"",#REF!/J918)</f>
        <v/>
      </c>
    </row>
    <row r="919" spans="5:12">
      <c r="E919" s="371"/>
      <c r="F919" s="122"/>
      <c r="G919" s="122"/>
      <c r="I919" s="1"/>
      <c r="L919" s="337" t="str">
        <f>IF(J919=0%,"",#REF!/J919)</f>
        <v/>
      </c>
    </row>
    <row r="920" spans="5:12">
      <c r="E920" s="371"/>
      <c r="F920" s="122"/>
      <c r="G920" s="122"/>
      <c r="I920" s="1"/>
      <c r="L920" s="337" t="str">
        <f>IF(J920=0%,"",#REF!/J920)</f>
        <v/>
      </c>
    </row>
    <row r="921" spans="5:12">
      <c r="E921" s="371"/>
      <c r="F921" s="122"/>
      <c r="G921" s="122"/>
      <c r="I921" s="1"/>
      <c r="L921" s="337" t="str">
        <f>IF(J921=0%,"",#REF!/J921)</f>
        <v/>
      </c>
    </row>
    <row r="922" spans="5:12">
      <c r="E922" s="371"/>
      <c r="F922" s="122"/>
      <c r="G922" s="122"/>
      <c r="I922" s="1"/>
      <c r="L922" s="337" t="str">
        <f>IF(J922=0%,"",#REF!/J922)</f>
        <v/>
      </c>
    </row>
    <row r="923" spans="5:12">
      <c r="E923" s="371"/>
      <c r="F923" s="122"/>
      <c r="G923" s="122"/>
      <c r="I923" s="1"/>
      <c r="L923" s="337" t="str">
        <f>IF(J923=0%,"",#REF!/J923)</f>
        <v/>
      </c>
    </row>
    <row r="924" spans="5:12">
      <c r="E924" s="371"/>
      <c r="F924" s="122"/>
      <c r="G924" s="122"/>
      <c r="I924" s="1"/>
      <c r="L924" s="337" t="str">
        <f>IF(J924=0%,"",#REF!/J924)</f>
        <v/>
      </c>
    </row>
    <row r="925" spans="5:12">
      <c r="E925" s="371"/>
      <c r="F925" s="122"/>
      <c r="G925" s="122"/>
      <c r="I925" s="1"/>
      <c r="L925" s="337" t="str">
        <f>IF(J925=0%,"",#REF!/J925)</f>
        <v/>
      </c>
    </row>
    <row r="926" spans="5:12">
      <c r="E926" s="371"/>
      <c r="F926" s="122"/>
      <c r="G926" s="122"/>
      <c r="I926" s="1"/>
      <c r="L926" s="337" t="str">
        <f>IF(J926=0%,"",#REF!/J926)</f>
        <v/>
      </c>
    </row>
    <row r="927" spans="5:12">
      <c r="E927" s="371"/>
      <c r="F927" s="122"/>
      <c r="G927" s="122"/>
      <c r="I927" s="1"/>
      <c r="L927" s="337" t="str">
        <f>IF(J927=0%,"",#REF!/J927)</f>
        <v/>
      </c>
    </row>
    <row r="928" spans="5:12">
      <c r="E928" s="371"/>
      <c r="F928" s="122"/>
      <c r="G928" s="122"/>
      <c r="I928" s="1"/>
      <c r="L928" s="337" t="str">
        <f>IF(J928=0%,"",#REF!/J928)</f>
        <v/>
      </c>
    </row>
    <row r="929" spans="5:12">
      <c r="E929" s="371"/>
      <c r="F929" s="122"/>
      <c r="G929" s="122"/>
      <c r="I929" s="1"/>
      <c r="L929" s="337" t="str">
        <f>IF(J929=0%,"",#REF!/J929)</f>
        <v/>
      </c>
    </row>
    <row r="930" spans="5:12">
      <c r="E930" s="371"/>
      <c r="F930" s="122"/>
      <c r="G930" s="122"/>
      <c r="I930" s="1"/>
      <c r="L930" s="337" t="str">
        <f>IF(J930=0%,"",#REF!/J930)</f>
        <v/>
      </c>
    </row>
    <row r="931" spans="5:12">
      <c r="E931" s="371"/>
      <c r="F931" s="122"/>
      <c r="G931" s="122"/>
      <c r="I931" s="1"/>
      <c r="L931" s="337" t="str">
        <f>IF(J931=0%,"",#REF!/J931)</f>
        <v/>
      </c>
    </row>
    <row r="932" spans="5:12">
      <c r="E932" s="371"/>
      <c r="F932" s="122"/>
      <c r="G932" s="122"/>
      <c r="I932" s="1"/>
      <c r="L932" s="337" t="str">
        <f>IF(J932=0%,"",#REF!/J932)</f>
        <v/>
      </c>
    </row>
    <row r="933" spans="5:12">
      <c r="E933" s="371"/>
      <c r="F933" s="122"/>
      <c r="G933" s="122"/>
      <c r="I933" s="1"/>
      <c r="L933" s="337" t="str">
        <f>IF(J933=0%,"",#REF!/J933)</f>
        <v/>
      </c>
    </row>
    <row r="934" spans="5:12">
      <c r="E934" s="371"/>
      <c r="F934" s="122"/>
      <c r="G934" s="122"/>
      <c r="I934" s="1"/>
      <c r="L934" s="337" t="str">
        <f>IF(J934=0%,"",#REF!/J934)</f>
        <v/>
      </c>
    </row>
    <row r="935" spans="5:12">
      <c r="E935" s="371"/>
      <c r="F935" s="122"/>
      <c r="G935" s="122"/>
      <c r="I935" s="1"/>
      <c r="L935" s="337" t="str">
        <f>IF(J935=0%,"",#REF!/J935)</f>
        <v/>
      </c>
    </row>
    <row r="936" spans="5:12">
      <c r="E936" s="371"/>
      <c r="F936" s="122"/>
      <c r="G936" s="122"/>
      <c r="I936" s="1"/>
      <c r="L936" s="337" t="str">
        <f>IF(J936=0%,"",#REF!/J936)</f>
        <v/>
      </c>
    </row>
    <row r="937" spans="5:12">
      <c r="E937" s="371"/>
      <c r="F937" s="122"/>
      <c r="G937" s="122"/>
      <c r="I937" s="1"/>
      <c r="L937" s="337" t="str">
        <f>IF(J937=0%,"",#REF!/J937)</f>
        <v/>
      </c>
    </row>
    <row r="938" spans="5:12">
      <c r="E938" s="371"/>
      <c r="F938" s="122"/>
      <c r="G938" s="122"/>
      <c r="I938" s="1"/>
      <c r="L938" s="337" t="str">
        <f>IF(J938=0%,"",#REF!/J938)</f>
        <v/>
      </c>
    </row>
    <row r="939" spans="5:12">
      <c r="E939" s="371"/>
      <c r="F939" s="122"/>
      <c r="G939" s="122"/>
      <c r="I939" s="1"/>
      <c r="L939" s="337" t="str">
        <f>IF(J939=0%,"",#REF!/J939)</f>
        <v/>
      </c>
    </row>
    <row r="940" spans="5:12">
      <c r="E940" s="371"/>
      <c r="F940" s="122"/>
      <c r="G940" s="122"/>
      <c r="I940" s="1"/>
      <c r="L940" s="337" t="str">
        <f>IF(J940=0%,"",#REF!/J940)</f>
        <v/>
      </c>
    </row>
    <row r="941" spans="5:12">
      <c r="E941" s="371"/>
      <c r="F941" s="122"/>
      <c r="G941" s="122"/>
      <c r="I941" s="1"/>
      <c r="L941" s="337" t="str">
        <f>IF(J941=0%,"",#REF!/J941)</f>
        <v/>
      </c>
    </row>
    <row r="942" spans="5:12">
      <c r="E942" s="371"/>
      <c r="F942" s="122"/>
      <c r="G942" s="122"/>
      <c r="I942" s="1"/>
      <c r="L942" s="337" t="str">
        <f>IF(J942=0%,"",#REF!/J942)</f>
        <v/>
      </c>
    </row>
    <row r="943" spans="5:12">
      <c r="E943" s="371"/>
      <c r="F943" s="122"/>
      <c r="G943" s="122"/>
      <c r="I943" s="1"/>
      <c r="L943" s="337" t="str">
        <f>IF(J943=0%,"",#REF!/J943)</f>
        <v/>
      </c>
    </row>
    <row r="944" spans="5:12">
      <c r="E944" s="371"/>
      <c r="F944" s="122"/>
      <c r="G944" s="122"/>
      <c r="I944" s="1"/>
      <c r="L944" s="337" t="str">
        <f>IF(J944=0%,"",#REF!/J944)</f>
        <v/>
      </c>
    </row>
    <row r="945" spans="5:12">
      <c r="E945" s="371"/>
      <c r="F945" s="122"/>
      <c r="G945" s="122"/>
      <c r="I945" s="1"/>
      <c r="L945" s="337" t="str">
        <f>IF(J945=0%,"",#REF!/J945)</f>
        <v/>
      </c>
    </row>
    <row r="946" spans="5:12">
      <c r="E946" s="371"/>
      <c r="F946" s="122"/>
      <c r="G946" s="122"/>
      <c r="I946" s="1"/>
      <c r="L946" s="337" t="str">
        <f>IF(J946=0%,"",#REF!/J946)</f>
        <v/>
      </c>
    </row>
    <row r="947" spans="5:12">
      <c r="E947" s="371"/>
      <c r="F947" s="122"/>
      <c r="G947" s="122"/>
      <c r="I947" s="1"/>
      <c r="L947" s="337" t="str">
        <f>IF(J947=0%,"",#REF!/J947)</f>
        <v/>
      </c>
    </row>
    <row r="948" spans="5:12">
      <c r="E948" s="371"/>
      <c r="F948" s="122"/>
      <c r="G948" s="122"/>
      <c r="I948" s="1"/>
      <c r="L948" s="337" t="str">
        <f>IF(J948=0%,"",#REF!/J948)</f>
        <v/>
      </c>
    </row>
    <row r="949" spans="5:12">
      <c r="E949" s="371"/>
      <c r="F949" s="122"/>
      <c r="G949" s="122"/>
      <c r="I949" s="1"/>
      <c r="L949" s="337" t="str">
        <f>IF(J949=0%,"",#REF!/J949)</f>
        <v/>
      </c>
    </row>
    <row r="950" spans="5:12">
      <c r="E950" s="371"/>
      <c r="F950" s="122"/>
      <c r="G950" s="122"/>
      <c r="I950" s="1"/>
      <c r="L950" s="337" t="str">
        <f>IF(J950=0%,"",#REF!/J950)</f>
        <v/>
      </c>
    </row>
    <row r="951" spans="5:12">
      <c r="E951" s="371"/>
      <c r="F951" s="122"/>
      <c r="G951" s="122"/>
      <c r="I951" s="1"/>
      <c r="L951" s="337" t="str">
        <f>IF(J951=0%,"",#REF!/J951)</f>
        <v/>
      </c>
    </row>
    <row r="952" spans="5:12">
      <c r="E952" s="371"/>
      <c r="F952" s="122"/>
      <c r="G952" s="122"/>
      <c r="I952" s="1"/>
      <c r="L952" s="337" t="str">
        <f>IF(J952=0%,"",#REF!/J952)</f>
        <v/>
      </c>
    </row>
    <row r="953" spans="5:12">
      <c r="E953" s="371"/>
      <c r="F953" s="122"/>
      <c r="G953" s="122"/>
      <c r="I953" s="1"/>
      <c r="L953" s="337" t="str">
        <f>IF(J953=0%,"",#REF!/J953)</f>
        <v/>
      </c>
    </row>
    <row r="954" spans="5:12">
      <c r="E954" s="371"/>
      <c r="F954" s="122"/>
      <c r="G954" s="122"/>
      <c r="I954" s="1"/>
      <c r="L954" s="337" t="str">
        <f>IF(J954=0%,"",#REF!/J954)</f>
        <v/>
      </c>
    </row>
    <row r="955" spans="5:12">
      <c r="E955" s="371"/>
      <c r="F955" s="122"/>
      <c r="G955" s="122"/>
      <c r="I955" s="1"/>
      <c r="L955" s="337" t="str">
        <f>IF(J955=0%,"",#REF!/J955)</f>
        <v/>
      </c>
    </row>
    <row r="956" spans="5:12">
      <c r="E956" s="371"/>
      <c r="F956" s="122"/>
      <c r="G956" s="122"/>
      <c r="I956" s="1"/>
      <c r="L956" s="337" t="str">
        <f>IF(J956=0%,"",#REF!/J956)</f>
        <v/>
      </c>
    </row>
    <row r="957" spans="5:12">
      <c r="E957" s="371"/>
      <c r="F957" s="122"/>
      <c r="G957" s="122"/>
      <c r="I957" s="1"/>
      <c r="L957" s="337" t="str">
        <f>IF(J957=0%,"",#REF!/J957)</f>
        <v/>
      </c>
    </row>
    <row r="958" spans="5:12">
      <c r="E958" s="371"/>
      <c r="F958" s="122"/>
      <c r="G958" s="122"/>
      <c r="I958" s="1"/>
      <c r="L958" s="337" t="str">
        <f>IF(J958=0%,"",#REF!/J958)</f>
        <v/>
      </c>
    </row>
    <row r="959" spans="5:12">
      <c r="E959" s="371"/>
      <c r="F959" s="122"/>
      <c r="G959" s="122"/>
      <c r="I959" s="1"/>
      <c r="L959" s="337" t="str">
        <f>IF(J959=0%,"",#REF!/J959)</f>
        <v/>
      </c>
    </row>
    <row r="960" spans="5:12">
      <c r="E960" s="371"/>
      <c r="F960" s="122"/>
      <c r="G960" s="122"/>
      <c r="I960" s="1"/>
      <c r="L960" s="337" t="str">
        <f>IF(J960=0%,"",#REF!/J960)</f>
        <v/>
      </c>
    </row>
    <row r="961" spans="5:12">
      <c r="E961" s="371"/>
      <c r="F961" s="122"/>
      <c r="G961" s="122"/>
      <c r="I961" s="1"/>
      <c r="L961" s="337" t="str">
        <f>IF(J961=0%,"",#REF!/J961)</f>
        <v/>
      </c>
    </row>
    <row r="962" spans="5:12">
      <c r="E962" s="371"/>
      <c r="F962" s="122"/>
      <c r="G962" s="122"/>
      <c r="I962" s="1"/>
      <c r="L962" s="337" t="str">
        <f>IF(J962=0%,"",#REF!/J962)</f>
        <v/>
      </c>
    </row>
    <row r="963" spans="5:12">
      <c r="E963" s="371"/>
      <c r="F963" s="122"/>
      <c r="G963" s="122"/>
      <c r="I963" s="1"/>
      <c r="L963" s="337" t="str">
        <f>IF(J963=0%,"",#REF!/J963)</f>
        <v/>
      </c>
    </row>
    <row r="964" spans="5:12">
      <c r="E964" s="371"/>
      <c r="F964" s="122"/>
      <c r="G964" s="122"/>
      <c r="I964" s="1"/>
      <c r="L964" s="337" t="str">
        <f>IF(J964=0%,"",#REF!/J964)</f>
        <v/>
      </c>
    </row>
    <row r="965" spans="5:12">
      <c r="E965" s="371"/>
      <c r="F965" s="122"/>
      <c r="G965" s="122"/>
      <c r="I965" s="1"/>
      <c r="L965" s="337" t="str">
        <f>IF(J965=0%,"",#REF!/J965)</f>
        <v/>
      </c>
    </row>
    <row r="966" spans="5:12">
      <c r="E966" s="371"/>
      <c r="F966" s="122"/>
      <c r="G966" s="122"/>
      <c r="I966" s="1"/>
      <c r="L966" s="337" t="str">
        <f>IF(J966=0%,"",#REF!/J966)</f>
        <v/>
      </c>
    </row>
    <row r="967" spans="5:12">
      <c r="E967" s="371"/>
      <c r="F967" s="122"/>
      <c r="G967" s="122"/>
      <c r="I967" s="1"/>
      <c r="L967" s="337" t="str">
        <f>IF(J967=0%,"",#REF!/J967)</f>
        <v/>
      </c>
    </row>
    <row r="968" spans="5:12">
      <c r="E968" s="371"/>
      <c r="F968" s="122"/>
      <c r="G968" s="122"/>
      <c r="I968" s="1"/>
      <c r="L968" s="337" t="str">
        <f>IF(J968=0%,"",#REF!/J968)</f>
        <v/>
      </c>
    </row>
    <row r="969" spans="5:12">
      <c r="E969" s="371"/>
      <c r="F969" s="122"/>
      <c r="G969" s="122"/>
      <c r="I969" s="1"/>
      <c r="L969" s="337" t="str">
        <f>IF(J969=0%,"",#REF!/J969)</f>
        <v/>
      </c>
    </row>
    <row r="970" spans="5:12">
      <c r="E970" s="371"/>
      <c r="F970" s="122"/>
      <c r="G970" s="122"/>
      <c r="I970" s="1"/>
      <c r="L970" s="337" t="str">
        <f>IF(J970=0%,"",#REF!/J970)</f>
        <v/>
      </c>
    </row>
    <row r="971" spans="5:12">
      <c r="E971" s="371"/>
      <c r="F971" s="122"/>
      <c r="G971" s="122"/>
      <c r="I971" s="1"/>
      <c r="L971" s="337" t="str">
        <f>IF(J971=0%,"",#REF!/J971)</f>
        <v/>
      </c>
    </row>
    <row r="972" spans="5:12">
      <c r="E972" s="371"/>
      <c r="F972" s="122"/>
      <c r="G972" s="122"/>
      <c r="I972" s="1"/>
      <c r="L972" s="337" t="str">
        <f>IF(J972=0%,"",#REF!/J972)</f>
        <v/>
      </c>
    </row>
    <row r="973" spans="5:12">
      <c r="E973" s="371"/>
      <c r="F973" s="122"/>
      <c r="G973" s="122"/>
      <c r="I973" s="1"/>
      <c r="L973" s="337" t="str">
        <f>IF(J973=0%,"",#REF!/J973)</f>
        <v/>
      </c>
    </row>
    <row r="974" spans="5:12">
      <c r="E974" s="371"/>
      <c r="F974" s="122"/>
      <c r="G974" s="122"/>
      <c r="I974" s="1"/>
      <c r="L974" s="337" t="str">
        <f>IF(J974=0%,"",#REF!/J974)</f>
        <v/>
      </c>
    </row>
    <row r="975" spans="5:12">
      <c r="E975" s="371"/>
      <c r="F975" s="122"/>
      <c r="G975" s="122"/>
      <c r="I975" s="1"/>
      <c r="L975" s="337" t="str">
        <f>IF(J975=0%,"",#REF!/J975)</f>
        <v/>
      </c>
    </row>
    <row r="976" spans="5:12">
      <c r="E976" s="371"/>
      <c r="F976" s="122"/>
      <c r="G976" s="122"/>
      <c r="I976" s="1"/>
      <c r="L976" s="337" t="str">
        <f>IF(J976=0%,"",#REF!/J976)</f>
        <v/>
      </c>
    </row>
    <row r="977" spans="5:12">
      <c r="E977" s="371"/>
      <c r="F977" s="122"/>
      <c r="G977" s="122"/>
      <c r="I977" s="1"/>
      <c r="L977" s="337" t="str">
        <f>IF(J977=0%,"",#REF!/J977)</f>
        <v/>
      </c>
    </row>
    <row r="978" spans="5:12">
      <c r="E978" s="371"/>
      <c r="F978" s="122"/>
      <c r="G978" s="122"/>
      <c r="I978" s="1"/>
      <c r="L978" s="337" t="str">
        <f>IF(J978=0%,"",#REF!/J978)</f>
        <v/>
      </c>
    </row>
    <row r="979" spans="5:12">
      <c r="E979" s="371"/>
      <c r="F979" s="122"/>
      <c r="G979" s="122"/>
      <c r="I979" s="1"/>
      <c r="L979" s="337" t="str">
        <f>IF(J979=0%,"",#REF!/J979)</f>
        <v/>
      </c>
    </row>
    <row r="980" spans="5:12">
      <c r="E980" s="371"/>
      <c r="F980" s="122"/>
      <c r="G980" s="122"/>
      <c r="I980" s="1"/>
      <c r="L980" s="337" t="str">
        <f>IF(J980=0%,"",#REF!/J980)</f>
        <v/>
      </c>
    </row>
    <row r="981" spans="5:12">
      <c r="E981" s="371"/>
      <c r="F981" s="122"/>
      <c r="G981" s="122"/>
      <c r="I981" s="1"/>
      <c r="L981" s="337" t="str">
        <f>IF(J981=0%,"",#REF!/J981)</f>
        <v/>
      </c>
    </row>
    <row r="982" spans="5:12">
      <c r="E982" s="371"/>
      <c r="F982" s="122"/>
      <c r="G982" s="122"/>
      <c r="I982" s="1"/>
      <c r="L982" s="337" t="str">
        <f>IF(J982=0%,"",#REF!/J982)</f>
        <v/>
      </c>
    </row>
    <row r="983" spans="5:12">
      <c r="E983" s="371"/>
      <c r="F983" s="122"/>
      <c r="G983" s="122"/>
      <c r="I983" s="1"/>
      <c r="L983" s="337" t="str">
        <f>IF(J983=0%,"",#REF!/J983)</f>
        <v/>
      </c>
    </row>
    <row r="984" spans="5:12">
      <c r="E984" s="371"/>
      <c r="F984" s="122"/>
      <c r="G984" s="122"/>
      <c r="I984" s="1"/>
      <c r="L984" s="337" t="str">
        <f>IF(J984=0%,"",#REF!/J984)</f>
        <v/>
      </c>
    </row>
    <row r="985" spans="5:12">
      <c r="E985" s="371"/>
      <c r="F985" s="122"/>
      <c r="G985" s="122"/>
      <c r="I985" s="1"/>
      <c r="L985" s="337" t="str">
        <f>IF(J985=0%,"",#REF!/J985)</f>
        <v/>
      </c>
    </row>
    <row r="986" spans="5:12">
      <c r="E986" s="371"/>
      <c r="F986" s="122"/>
      <c r="G986" s="122"/>
      <c r="I986" s="1"/>
      <c r="L986" s="337" t="str">
        <f>IF(J986=0%,"",#REF!/J986)</f>
        <v/>
      </c>
    </row>
    <row r="987" spans="5:12">
      <c r="E987" s="371"/>
      <c r="F987" s="122"/>
      <c r="G987" s="122"/>
      <c r="I987" s="1"/>
      <c r="L987" s="337" t="str">
        <f>IF(J987=0%,"",#REF!/J987)</f>
        <v/>
      </c>
    </row>
    <row r="988" spans="5:12">
      <c r="E988" s="371"/>
      <c r="F988" s="122"/>
      <c r="G988" s="122"/>
      <c r="I988" s="1"/>
      <c r="L988" s="337" t="str">
        <f>IF(J988=0%,"",#REF!/J988)</f>
        <v/>
      </c>
    </row>
    <row r="989" spans="5:12">
      <c r="E989" s="371"/>
      <c r="F989" s="122"/>
      <c r="G989" s="122"/>
      <c r="I989" s="1"/>
      <c r="L989" s="337" t="str">
        <f>IF(J989=0%,"",#REF!/J989)</f>
        <v/>
      </c>
    </row>
    <row r="990" spans="5:12">
      <c r="E990" s="371"/>
      <c r="F990" s="122"/>
      <c r="G990" s="122"/>
      <c r="I990" s="1"/>
      <c r="L990" s="337" t="str">
        <f>IF(J990=0%,"",#REF!/J990)</f>
        <v/>
      </c>
    </row>
    <row r="991" spans="5:12">
      <c r="E991" s="371"/>
      <c r="F991" s="122"/>
      <c r="G991" s="122"/>
      <c r="I991" s="1"/>
      <c r="L991" s="337" t="str">
        <f>IF(J991=0%,"",#REF!/J991)</f>
        <v/>
      </c>
    </row>
    <row r="992" spans="5:12">
      <c r="E992" s="371"/>
      <c r="F992" s="122"/>
      <c r="G992" s="122"/>
      <c r="I992" s="1"/>
      <c r="L992" s="337" t="str">
        <f>IF(J992=0%,"",#REF!/J992)</f>
        <v/>
      </c>
    </row>
    <row r="993" spans="5:12">
      <c r="E993" s="371"/>
      <c r="F993" s="122"/>
      <c r="G993" s="122"/>
      <c r="I993" s="1"/>
      <c r="L993" s="337" t="str">
        <f>IF(J993=0%,"",#REF!/J993)</f>
        <v/>
      </c>
    </row>
    <row r="994" spans="5:12">
      <c r="E994" s="371"/>
      <c r="F994" s="122"/>
      <c r="G994" s="122"/>
      <c r="I994" s="1"/>
      <c r="L994" s="337" t="str">
        <f>IF(J994=0%,"",#REF!/J994)</f>
        <v/>
      </c>
    </row>
    <row r="995" spans="5:12">
      <c r="E995" s="371"/>
      <c r="F995" s="122"/>
      <c r="G995" s="122"/>
      <c r="I995" s="1"/>
      <c r="L995" s="337" t="str">
        <f>IF(J995=0%,"",#REF!/J995)</f>
        <v/>
      </c>
    </row>
    <row r="996" spans="5:12">
      <c r="E996" s="371"/>
      <c r="F996" s="122"/>
      <c r="G996" s="122"/>
      <c r="I996" s="1"/>
      <c r="L996" s="337" t="str">
        <f>IF(J996=0%,"",#REF!/J996)</f>
        <v/>
      </c>
    </row>
    <row r="997" spans="5:12">
      <c r="E997" s="371"/>
      <c r="F997" s="122"/>
      <c r="G997" s="122"/>
      <c r="I997" s="1"/>
      <c r="L997" s="337" t="str">
        <f>IF(J997=0%,"",#REF!/J997)</f>
        <v/>
      </c>
    </row>
    <row r="998" spans="5:12">
      <c r="E998" s="371"/>
      <c r="F998" s="122"/>
      <c r="G998" s="122"/>
      <c r="I998" s="1"/>
      <c r="L998" s="337" t="str">
        <f>IF(J998=0%,"",#REF!/J998)</f>
        <v/>
      </c>
    </row>
    <row r="999" spans="5:12">
      <c r="E999" s="371"/>
      <c r="F999" s="122"/>
      <c r="G999" s="122"/>
      <c r="I999" s="1"/>
      <c r="L999" s="337" t="str">
        <f>IF(J999=0%,"",#REF!/J999)</f>
        <v/>
      </c>
    </row>
    <row r="1000" spans="5:12">
      <c r="E1000" s="371"/>
      <c r="F1000" s="122"/>
      <c r="G1000" s="122"/>
      <c r="I1000" s="1"/>
      <c r="L1000" s="337" t="str">
        <f>IF(J1000=0%,"",#REF!/J1000)</f>
        <v/>
      </c>
    </row>
    <row r="1001" spans="5:12">
      <c r="E1001" s="371"/>
      <c r="F1001" s="122"/>
      <c r="G1001" s="122"/>
      <c r="I1001" s="1"/>
      <c r="L1001" s="337" t="str">
        <f>IF(J1001=0%,"",#REF!/J1001)</f>
        <v/>
      </c>
    </row>
    <row r="1002" spans="5:12">
      <c r="E1002" s="371"/>
      <c r="F1002" s="122"/>
      <c r="G1002" s="122"/>
      <c r="I1002" s="1"/>
      <c r="L1002" s="337" t="str">
        <f>IF(J1002=0%,"",#REF!/J1002)</f>
        <v/>
      </c>
    </row>
    <row r="1003" spans="5:12">
      <c r="E1003" s="371"/>
      <c r="F1003" s="122"/>
      <c r="G1003" s="122"/>
      <c r="I1003" s="1"/>
      <c r="L1003" s="337" t="str">
        <f>IF(J1003=0%,"",#REF!/J1003)</f>
        <v/>
      </c>
    </row>
    <row r="1004" spans="5:12">
      <c r="E1004" s="371"/>
      <c r="F1004" s="122"/>
      <c r="G1004" s="122"/>
      <c r="I1004" s="1"/>
      <c r="L1004" s="337" t="str">
        <f>IF(J1004=0%,"",#REF!/J1004)</f>
        <v/>
      </c>
    </row>
    <row r="1005" spans="5:12">
      <c r="E1005" s="371"/>
      <c r="F1005" s="122"/>
      <c r="G1005" s="122"/>
      <c r="I1005" s="1"/>
      <c r="L1005" s="337" t="str">
        <f>IF(J1005=0%,"",#REF!/J1005)</f>
        <v/>
      </c>
    </row>
    <row r="1006" spans="5:12">
      <c r="E1006" s="371"/>
      <c r="F1006" s="122"/>
      <c r="G1006" s="122"/>
      <c r="I1006" s="1"/>
      <c r="L1006" s="337" t="str">
        <f>IF(J1006=0%,"",#REF!/J1006)</f>
        <v/>
      </c>
    </row>
    <row r="1007" spans="5:12">
      <c r="E1007" s="371"/>
      <c r="F1007" s="122"/>
      <c r="G1007" s="122"/>
      <c r="I1007" s="1"/>
      <c r="L1007" s="337" t="str">
        <f>IF(J1007=0%,"",#REF!/J1007)</f>
        <v/>
      </c>
    </row>
    <row r="1008" spans="5:12">
      <c r="E1008" s="371"/>
      <c r="F1008" s="122"/>
      <c r="G1008" s="122"/>
      <c r="I1008" s="1"/>
      <c r="L1008" s="337" t="str">
        <f>IF(J1008=0%,"",#REF!/J1008)</f>
        <v/>
      </c>
    </row>
    <row r="1009" spans="5:12">
      <c r="E1009" s="371"/>
      <c r="F1009" s="122"/>
      <c r="G1009" s="122"/>
      <c r="I1009" s="1"/>
      <c r="L1009" s="337" t="str">
        <f>IF(J1009=0%,"",#REF!/J1009)</f>
        <v/>
      </c>
    </row>
    <row r="1010" spans="5:12">
      <c r="E1010" s="371"/>
      <c r="F1010" s="122"/>
      <c r="G1010" s="122"/>
      <c r="I1010" s="1"/>
      <c r="L1010" s="337" t="str">
        <f>IF(J1010=0%,"",#REF!/J1010)</f>
        <v/>
      </c>
    </row>
    <row r="1011" spans="5:12">
      <c r="E1011" s="371"/>
      <c r="F1011" s="122"/>
      <c r="G1011" s="122"/>
      <c r="I1011" s="1"/>
      <c r="L1011" s="337" t="str">
        <f>IF(J1011=0%,"",#REF!/J1011)</f>
        <v/>
      </c>
    </row>
    <row r="1012" spans="5:12">
      <c r="E1012" s="371"/>
      <c r="F1012" s="122"/>
      <c r="G1012" s="122"/>
      <c r="I1012" s="1"/>
      <c r="L1012" s="337" t="str">
        <f>IF(J1012=0%,"",#REF!/J1012)</f>
        <v/>
      </c>
    </row>
    <row r="1013" spans="5:12">
      <c r="E1013" s="371"/>
      <c r="F1013" s="122"/>
      <c r="G1013" s="122"/>
      <c r="I1013" s="1"/>
      <c r="L1013" s="337" t="str">
        <f>IF(J1013=0%,"",#REF!/J1013)</f>
        <v/>
      </c>
    </row>
    <row r="1014" spans="5:12">
      <c r="E1014" s="371"/>
      <c r="F1014" s="122"/>
      <c r="G1014" s="122"/>
      <c r="I1014" s="1"/>
      <c r="L1014" s="337" t="str">
        <f>IF(J1014=0%,"",#REF!/J1014)</f>
        <v/>
      </c>
    </row>
    <row r="1015" spans="5:12">
      <c r="E1015" s="371"/>
      <c r="F1015" s="122"/>
      <c r="G1015" s="122"/>
      <c r="I1015" s="1"/>
      <c r="L1015" s="337" t="str">
        <f>IF(J1015=0%,"",#REF!/J1015)</f>
        <v/>
      </c>
    </row>
    <row r="1016" spans="5:12">
      <c r="E1016" s="371"/>
      <c r="F1016" s="122"/>
      <c r="G1016" s="122"/>
      <c r="I1016" s="1"/>
      <c r="L1016" s="337" t="str">
        <f>IF(J1016=0%,"",#REF!/J1016)</f>
        <v/>
      </c>
    </row>
    <row r="1017" spans="5:12">
      <c r="E1017" s="371"/>
      <c r="F1017" s="122"/>
      <c r="G1017" s="122"/>
      <c r="I1017" s="1"/>
      <c r="L1017" s="337" t="str">
        <f>IF(J1017=0%,"",#REF!/J1017)</f>
        <v/>
      </c>
    </row>
    <row r="1018" spans="5:12">
      <c r="E1018" s="371"/>
      <c r="F1018" s="122"/>
      <c r="G1018" s="122"/>
      <c r="I1018" s="1"/>
      <c r="L1018" s="337" t="str">
        <f>IF(J1018=0%,"",#REF!/J1018)</f>
        <v/>
      </c>
    </row>
    <row r="1019" spans="5:12">
      <c r="E1019" s="371"/>
      <c r="F1019" s="122"/>
      <c r="G1019" s="122"/>
      <c r="I1019" s="1"/>
      <c r="L1019" s="337" t="str">
        <f>IF(J1019=0%,"",#REF!/J1019)</f>
        <v/>
      </c>
    </row>
    <row r="1020" spans="5:12">
      <c r="E1020" s="371"/>
      <c r="F1020" s="122"/>
      <c r="G1020" s="122"/>
      <c r="I1020" s="1"/>
      <c r="L1020" s="337" t="str">
        <f>IF(J1020=0%,"",#REF!/J1020)</f>
        <v/>
      </c>
    </row>
    <row r="1021" spans="5:12">
      <c r="E1021" s="371"/>
      <c r="F1021" s="122"/>
      <c r="G1021" s="122"/>
      <c r="I1021" s="1"/>
      <c r="L1021" s="337" t="str">
        <f>IF(J1021=0%,"",#REF!/J1021)</f>
        <v/>
      </c>
    </row>
    <row r="1022" spans="5:12">
      <c r="E1022" s="371"/>
      <c r="F1022" s="122"/>
      <c r="G1022" s="122"/>
      <c r="I1022" s="1"/>
      <c r="L1022" s="337" t="str">
        <f>IF(J1022=0%,"",#REF!/J1022)</f>
        <v/>
      </c>
    </row>
    <row r="1023" spans="5:12">
      <c r="E1023" s="371"/>
      <c r="F1023" s="122"/>
      <c r="G1023" s="122"/>
      <c r="I1023" s="1"/>
      <c r="L1023" s="337" t="str">
        <f>IF(J1023=0%,"",#REF!/J1023)</f>
        <v/>
      </c>
    </row>
    <row r="1024" spans="5:12">
      <c r="E1024" s="371"/>
      <c r="F1024" s="122"/>
      <c r="G1024" s="122"/>
      <c r="I1024" s="1"/>
      <c r="L1024" s="337" t="str">
        <f>IF(J1024=0%,"",#REF!/J1024)</f>
        <v/>
      </c>
    </row>
    <row r="1025" spans="5:12">
      <c r="E1025" s="371"/>
      <c r="F1025" s="122"/>
      <c r="G1025" s="122"/>
      <c r="I1025" s="1"/>
      <c r="L1025" s="337" t="str">
        <f>IF(J1025=0%,"",#REF!/J1025)</f>
        <v/>
      </c>
    </row>
    <row r="1026" spans="5:12">
      <c r="E1026" s="371"/>
      <c r="F1026" s="122"/>
      <c r="G1026" s="122"/>
      <c r="I1026" s="1"/>
      <c r="L1026" s="337" t="str">
        <f>IF(J1026=0%,"",#REF!/J1026)</f>
        <v/>
      </c>
    </row>
    <row r="1027" spans="5:12">
      <c r="E1027" s="371"/>
      <c r="F1027" s="122"/>
      <c r="G1027" s="122"/>
      <c r="I1027" s="1"/>
      <c r="L1027" s="337" t="str">
        <f>IF(J1027=0%,"",#REF!/J1027)</f>
        <v/>
      </c>
    </row>
    <row r="1028" spans="5:12">
      <c r="E1028" s="371"/>
      <c r="F1028" s="122"/>
      <c r="G1028" s="122"/>
      <c r="I1028" s="1"/>
      <c r="L1028" s="337" t="str">
        <f>IF(J1028=0%,"",#REF!/J1028)</f>
        <v/>
      </c>
    </row>
    <row r="1029" spans="5:12">
      <c r="E1029" s="371"/>
      <c r="F1029" s="122"/>
      <c r="G1029" s="122"/>
      <c r="I1029" s="1"/>
      <c r="L1029" s="337" t="str">
        <f>IF(J1029=0%,"",#REF!/J1029)</f>
        <v/>
      </c>
    </row>
    <row r="1030" spans="5:12">
      <c r="E1030" s="371"/>
      <c r="F1030" s="122"/>
      <c r="G1030" s="122"/>
      <c r="I1030" s="1"/>
      <c r="L1030" s="337" t="str">
        <f>IF(J1030=0%,"",#REF!/J1030)</f>
        <v/>
      </c>
    </row>
    <row r="1031" spans="5:12">
      <c r="E1031" s="371"/>
      <c r="F1031" s="122"/>
      <c r="G1031" s="122"/>
      <c r="I1031" s="1"/>
      <c r="L1031" s="337" t="str">
        <f>IF(J1031=0%,"",#REF!/J1031)</f>
        <v/>
      </c>
    </row>
    <row r="1032" spans="5:12">
      <c r="E1032" s="371"/>
      <c r="F1032" s="122"/>
      <c r="G1032" s="122"/>
      <c r="I1032" s="1"/>
      <c r="L1032" s="337" t="str">
        <f>IF(J1032=0%,"",#REF!/J1032)</f>
        <v/>
      </c>
    </row>
    <row r="1033" spans="5:12">
      <c r="E1033" s="371"/>
      <c r="F1033" s="122"/>
      <c r="G1033" s="122"/>
      <c r="I1033" s="1"/>
      <c r="L1033" s="337" t="str">
        <f>IF(J1033=0%,"",#REF!/J1033)</f>
        <v/>
      </c>
    </row>
    <row r="1034" spans="5:12">
      <c r="E1034" s="371"/>
      <c r="F1034" s="122"/>
      <c r="G1034" s="122"/>
      <c r="I1034" s="1"/>
      <c r="L1034" s="337" t="str">
        <f>IF(J1034=0%,"",#REF!/J1034)</f>
        <v/>
      </c>
    </row>
    <row r="1035" spans="5:12">
      <c r="E1035" s="371"/>
      <c r="F1035" s="122"/>
      <c r="G1035" s="122"/>
      <c r="I1035" s="1"/>
      <c r="L1035" s="337" t="str">
        <f>IF(J1035=0%,"",#REF!/J1035)</f>
        <v/>
      </c>
    </row>
    <row r="1036" spans="5:12">
      <c r="E1036" s="371"/>
      <c r="F1036" s="122"/>
      <c r="G1036" s="122"/>
      <c r="I1036" s="1"/>
      <c r="L1036" s="337" t="str">
        <f>IF(J1036=0%,"",#REF!/J1036)</f>
        <v/>
      </c>
    </row>
    <row r="1037" spans="5:12">
      <c r="E1037" s="371"/>
      <c r="F1037" s="122"/>
      <c r="G1037" s="122"/>
      <c r="I1037" s="1"/>
      <c r="L1037" s="337" t="str">
        <f>IF(J1037=0%,"",#REF!/J1037)</f>
        <v/>
      </c>
    </row>
    <row r="1038" spans="5:12">
      <c r="E1038" s="371"/>
      <c r="F1038" s="122"/>
      <c r="G1038" s="122"/>
      <c r="I1038" s="1"/>
      <c r="L1038" s="337" t="str">
        <f>IF(J1038=0%,"",#REF!/J1038)</f>
        <v/>
      </c>
    </row>
    <row r="1039" spans="5:12">
      <c r="E1039" s="371"/>
      <c r="F1039" s="122"/>
      <c r="G1039" s="122"/>
      <c r="I1039" s="1"/>
      <c r="L1039" s="337" t="str">
        <f>IF(J1039=0%,"",#REF!/J1039)</f>
        <v/>
      </c>
    </row>
    <row r="1040" spans="5:12">
      <c r="E1040" s="371"/>
      <c r="F1040" s="122"/>
      <c r="G1040" s="122"/>
      <c r="I1040" s="1"/>
      <c r="L1040" s="337" t="str">
        <f>IF(J1040=0%,"",#REF!/J1040)</f>
        <v/>
      </c>
    </row>
    <row r="1041" spans="5:12">
      <c r="E1041" s="371"/>
      <c r="F1041" s="122"/>
      <c r="G1041" s="122"/>
      <c r="I1041" s="1"/>
      <c r="L1041" s="337" t="str">
        <f>IF(J1041=0%,"",#REF!/J1041)</f>
        <v/>
      </c>
    </row>
    <row r="1042" spans="5:12">
      <c r="E1042" s="371"/>
      <c r="F1042" s="122"/>
      <c r="G1042" s="122"/>
      <c r="I1042" s="1"/>
      <c r="L1042" s="337" t="str">
        <f>IF(J1042=0%,"",#REF!/J1042)</f>
        <v/>
      </c>
    </row>
    <row r="1043" spans="5:12">
      <c r="E1043" s="371"/>
      <c r="F1043" s="122"/>
      <c r="G1043" s="122"/>
      <c r="I1043" s="1"/>
      <c r="L1043" s="337" t="str">
        <f>IF(J1043=0%,"",#REF!/J1043)</f>
        <v/>
      </c>
    </row>
    <row r="1044" spans="5:12">
      <c r="E1044" s="371"/>
      <c r="F1044" s="122"/>
      <c r="G1044" s="122"/>
      <c r="I1044" s="1"/>
      <c r="L1044" s="337" t="str">
        <f>IF(J1044=0%,"",#REF!/J1044)</f>
        <v/>
      </c>
    </row>
    <row r="1045" spans="5:12">
      <c r="E1045" s="371"/>
      <c r="F1045" s="122"/>
      <c r="G1045" s="122"/>
      <c r="I1045" s="1"/>
      <c r="L1045" s="337" t="str">
        <f>IF(J1045=0%,"",#REF!/J1045)</f>
        <v/>
      </c>
    </row>
    <row r="1046" spans="5:12">
      <c r="E1046" s="371"/>
      <c r="F1046" s="122"/>
      <c r="G1046" s="122"/>
      <c r="I1046" s="1"/>
      <c r="L1046" s="337" t="str">
        <f>IF(J1046=0%,"",#REF!/J1046)</f>
        <v/>
      </c>
    </row>
    <row r="1047" spans="5:12">
      <c r="E1047" s="371"/>
      <c r="F1047" s="122"/>
      <c r="G1047" s="122"/>
      <c r="I1047" s="1"/>
      <c r="L1047" s="337" t="str">
        <f>IF(J1047=0%,"",#REF!/J1047)</f>
        <v/>
      </c>
    </row>
    <row r="1048" spans="5:12">
      <c r="E1048" s="371"/>
      <c r="F1048" s="122"/>
      <c r="G1048" s="122"/>
      <c r="I1048" s="1"/>
      <c r="L1048" s="337" t="str">
        <f>IF(J1048=0%,"",#REF!/J1048)</f>
        <v/>
      </c>
    </row>
    <row r="1049" spans="5:12">
      <c r="E1049" s="371"/>
      <c r="F1049" s="122"/>
      <c r="G1049" s="122"/>
      <c r="I1049" s="1"/>
      <c r="L1049" s="337" t="str">
        <f>IF(J1049=0%,"",#REF!/J1049)</f>
        <v/>
      </c>
    </row>
    <row r="1050" spans="5:12">
      <c r="E1050" s="371"/>
      <c r="F1050" s="122"/>
      <c r="G1050" s="122"/>
      <c r="I1050" s="1"/>
      <c r="L1050" s="337" t="str">
        <f>IF(J1050=0%,"",#REF!/J1050)</f>
        <v/>
      </c>
    </row>
    <row r="1051" spans="5:12">
      <c r="E1051" s="371"/>
      <c r="F1051" s="122"/>
      <c r="G1051" s="122"/>
      <c r="I1051" s="1"/>
      <c r="L1051" s="337" t="str">
        <f>IF(J1051=0%,"",#REF!/J1051)</f>
        <v/>
      </c>
    </row>
    <row r="1052" spans="5:12">
      <c r="E1052" s="371"/>
      <c r="F1052" s="122"/>
      <c r="G1052" s="122"/>
      <c r="I1052" s="1"/>
      <c r="L1052" s="337" t="str">
        <f>IF(J1052=0%,"",#REF!/J1052)</f>
        <v/>
      </c>
    </row>
    <row r="1053" spans="5:12">
      <c r="E1053" s="371"/>
      <c r="F1053" s="122"/>
      <c r="G1053" s="122"/>
      <c r="I1053" s="1"/>
      <c r="L1053" s="337" t="str">
        <f>IF(J1053=0%,"",#REF!/J1053)</f>
        <v/>
      </c>
    </row>
    <row r="1054" spans="5:12">
      <c r="E1054" s="371"/>
      <c r="F1054" s="122"/>
      <c r="G1054" s="122"/>
      <c r="I1054" s="1"/>
      <c r="L1054" s="337" t="str">
        <f>IF(J1054=0%,"",#REF!/J1054)</f>
        <v/>
      </c>
    </row>
    <row r="1055" spans="5:12">
      <c r="E1055" s="371"/>
      <c r="F1055" s="122"/>
      <c r="G1055" s="122"/>
      <c r="I1055" s="1"/>
      <c r="L1055" s="337" t="str">
        <f>IF(J1055=0%,"",#REF!/J1055)</f>
        <v/>
      </c>
    </row>
    <row r="1056" spans="5:12">
      <c r="E1056" s="371"/>
      <c r="F1056" s="122"/>
      <c r="G1056" s="122"/>
      <c r="I1056" s="1"/>
      <c r="L1056" s="337" t="str">
        <f>IF(J1056=0%,"",#REF!/J1056)</f>
        <v/>
      </c>
    </row>
    <row r="1057" spans="5:12">
      <c r="E1057" s="371"/>
      <c r="F1057" s="122"/>
      <c r="G1057" s="122"/>
      <c r="I1057" s="1"/>
      <c r="L1057" s="337" t="str">
        <f>IF(J1057=0%,"",#REF!/J1057)</f>
        <v/>
      </c>
    </row>
    <row r="1058" spans="5:12">
      <c r="E1058" s="371"/>
      <c r="F1058" s="122"/>
      <c r="G1058" s="122"/>
      <c r="I1058" s="1"/>
      <c r="L1058" s="337" t="str">
        <f>IF(J1058=0%,"",#REF!/J1058)</f>
        <v/>
      </c>
    </row>
    <row r="1059" spans="5:12">
      <c r="E1059" s="371"/>
      <c r="F1059" s="122"/>
      <c r="G1059" s="122"/>
      <c r="I1059" s="1"/>
      <c r="L1059" s="337" t="str">
        <f>IF(J1059=0%,"",#REF!/J1059)</f>
        <v/>
      </c>
    </row>
    <row r="1060" spans="5:12">
      <c r="E1060" s="371"/>
      <c r="F1060" s="122"/>
      <c r="G1060" s="122"/>
      <c r="I1060" s="1"/>
      <c r="L1060" s="337" t="str">
        <f>IF(J1060=0%,"",#REF!/J1060)</f>
        <v/>
      </c>
    </row>
    <row r="1061" spans="5:12">
      <c r="E1061" s="371"/>
      <c r="F1061" s="122"/>
      <c r="G1061" s="122"/>
      <c r="I1061" s="1"/>
      <c r="L1061" s="337" t="str">
        <f>IF(J1061=0%,"",#REF!/J1061)</f>
        <v/>
      </c>
    </row>
    <row r="1062" spans="5:12">
      <c r="E1062" s="371"/>
      <c r="F1062" s="122"/>
      <c r="G1062" s="122"/>
      <c r="I1062" s="1"/>
      <c r="L1062" s="337" t="str">
        <f>IF(J1062=0%,"",#REF!/J1062)</f>
        <v/>
      </c>
    </row>
    <row r="1063" spans="5:12">
      <c r="E1063" s="371"/>
      <c r="F1063" s="122"/>
      <c r="G1063" s="122"/>
      <c r="I1063" s="1"/>
      <c r="L1063" s="337" t="str">
        <f>IF(J1063=0%,"",#REF!/J1063)</f>
        <v/>
      </c>
    </row>
    <row r="1064" spans="5:12">
      <c r="E1064" s="371"/>
      <c r="F1064" s="122"/>
      <c r="G1064" s="122"/>
      <c r="I1064" s="1"/>
      <c r="L1064" s="337" t="str">
        <f>IF(J1064=0%,"",#REF!/J1064)</f>
        <v/>
      </c>
    </row>
    <row r="1065" spans="5:12">
      <c r="E1065" s="371"/>
      <c r="F1065" s="122"/>
      <c r="G1065" s="122"/>
      <c r="I1065" s="1"/>
      <c r="L1065" s="337" t="str">
        <f>IF(J1065=0%,"",#REF!/J1065)</f>
        <v/>
      </c>
    </row>
    <row r="1066" spans="5:12">
      <c r="E1066" s="371"/>
      <c r="F1066" s="122"/>
      <c r="G1066" s="122"/>
      <c r="I1066" s="1"/>
      <c r="L1066" s="337" t="str">
        <f>IF(J1066=0%,"",#REF!/J1066)</f>
        <v/>
      </c>
    </row>
    <row r="1067" spans="5:12">
      <c r="E1067" s="371"/>
      <c r="F1067" s="122"/>
      <c r="G1067" s="122"/>
      <c r="I1067" s="1"/>
      <c r="L1067" s="337" t="str">
        <f>IF(J1067=0%,"",#REF!/J1067)</f>
        <v/>
      </c>
    </row>
    <row r="1068" spans="5:12">
      <c r="E1068" s="371"/>
      <c r="F1068" s="122"/>
      <c r="G1068" s="122"/>
      <c r="I1068" s="1"/>
      <c r="L1068" s="337" t="str">
        <f>IF(J1068=0%,"",#REF!/J1068)</f>
        <v/>
      </c>
    </row>
    <row r="1069" spans="5:12">
      <c r="E1069" s="371"/>
      <c r="F1069" s="122"/>
      <c r="G1069" s="122"/>
      <c r="I1069" s="1"/>
      <c r="L1069" s="337" t="str">
        <f>IF(J1069=0%,"",#REF!/J1069)</f>
        <v/>
      </c>
    </row>
    <row r="1070" spans="5:12">
      <c r="E1070" s="371"/>
      <c r="F1070" s="122"/>
      <c r="G1070" s="122"/>
      <c r="I1070" s="1"/>
      <c r="L1070" s="337" t="str">
        <f>IF(J1070=0%,"",#REF!/J1070)</f>
        <v/>
      </c>
    </row>
    <row r="1071" spans="5:12">
      <c r="E1071" s="371"/>
      <c r="F1071" s="122"/>
      <c r="G1071" s="122"/>
      <c r="I1071" s="1"/>
      <c r="L1071" s="337" t="str">
        <f>IF(J1071=0%,"",#REF!/J1071)</f>
        <v/>
      </c>
    </row>
    <row r="1072" spans="5:12">
      <c r="E1072" s="371"/>
      <c r="F1072" s="122"/>
      <c r="G1072" s="122"/>
      <c r="I1072" s="1"/>
      <c r="L1072" s="337" t="str">
        <f>IF(J1072=0%,"",#REF!/J1072)</f>
        <v/>
      </c>
    </row>
    <row r="1073" spans="5:12">
      <c r="E1073" s="371"/>
      <c r="F1073" s="122"/>
      <c r="G1073" s="122"/>
      <c r="I1073" s="1"/>
      <c r="L1073" s="337" t="str">
        <f>IF(J1073=0%,"",#REF!/J1073)</f>
        <v/>
      </c>
    </row>
    <row r="1074" spans="5:12">
      <c r="E1074" s="371"/>
      <c r="F1074" s="122"/>
      <c r="G1074" s="122"/>
      <c r="I1074" s="1"/>
      <c r="L1074" s="337" t="str">
        <f>IF(J1074=0%,"",#REF!/J1074)</f>
        <v/>
      </c>
    </row>
    <row r="1075" spans="5:12">
      <c r="E1075" s="371"/>
      <c r="F1075" s="122"/>
      <c r="G1075" s="122"/>
      <c r="I1075" s="1"/>
      <c r="L1075" s="337" t="str">
        <f>IF(J1075=0%,"",#REF!/J1075)</f>
        <v/>
      </c>
    </row>
    <row r="1076" spans="5:12">
      <c r="E1076" s="371"/>
      <c r="F1076" s="122"/>
      <c r="G1076" s="122"/>
      <c r="I1076" s="1"/>
      <c r="L1076" s="337" t="str">
        <f>IF(J1076=0%,"",#REF!/J1076)</f>
        <v/>
      </c>
    </row>
    <row r="1077" spans="5:12">
      <c r="E1077" s="371"/>
      <c r="F1077" s="122"/>
      <c r="G1077" s="122"/>
      <c r="I1077" s="1"/>
      <c r="L1077" s="337" t="str">
        <f>IF(J1077=0%,"",#REF!/J1077)</f>
        <v/>
      </c>
    </row>
    <row r="1078" spans="5:12">
      <c r="E1078" s="371"/>
      <c r="F1078" s="122"/>
      <c r="G1078" s="122"/>
      <c r="I1078" s="1"/>
      <c r="L1078" s="337" t="str">
        <f>IF(J1078=0%,"",#REF!/J1078)</f>
        <v/>
      </c>
    </row>
    <row r="1079" spans="5:12">
      <c r="E1079" s="371"/>
      <c r="F1079" s="122"/>
      <c r="G1079" s="122"/>
      <c r="I1079" s="1"/>
      <c r="L1079" s="337" t="str">
        <f>IF(J1079=0%,"",#REF!/J1079)</f>
        <v/>
      </c>
    </row>
    <row r="1080" spans="5:12">
      <c r="E1080" s="371"/>
      <c r="F1080" s="122"/>
      <c r="G1080" s="122"/>
      <c r="I1080" s="1"/>
      <c r="L1080" s="337" t="str">
        <f>IF(J1080=0%,"",#REF!/J1080)</f>
        <v/>
      </c>
    </row>
    <row r="1081" spans="5:12">
      <c r="E1081" s="371"/>
      <c r="F1081" s="122"/>
      <c r="G1081" s="122"/>
      <c r="I1081" s="1"/>
      <c r="L1081" s="337" t="str">
        <f>IF(J1081=0%,"",#REF!/J1081)</f>
        <v/>
      </c>
    </row>
    <row r="1082" spans="5:12">
      <c r="E1082" s="371"/>
      <c r="F1082" s="122"/>
      <c r="G1082" s="122"/>
      <c r="I1082" s="1"/>
      <c r="L1082" s="337" t="str">
        <f>IF(J1082=0%,"",#REF!/J1082)</f>
        <v/>
      </c>
    </row>
    <row r="1083" spans="5:12">
      <c r="E1083" s="371"/>
      <c r="F1083" s="122"/>
      <c r="G1083" s="122"/>
      <c r="I1083" s="1"/>
      <c r="L1083" s="337" t="str">
        <f>IF(J1083=0%,"",#REF!/J1083)</f>
        <v/>
      </c>
    </row>
    <row r="1084" spans="5:12">
      <c r="E1084" s="371"/>
      <c r="F1084" s="122"/>
      <c r="G1084" s="122"/>
      <c r="I1084" s="1"/>
      <c r="L1084" s="337" t="str">
        <f>IF(J1084=0%,"",#REF!/J1084)</f>
        <v/>
      </c>
    </row>
    <row r="1085" spans="5:12">
      <c r="E1085" s="371"/>
      <c r="F1085" s="122"/>
      <c r="G1085" s="122"/>
      <c r="I1085" s="1"/>
      <c r="L1085" s="337" t="str">
        <f>IF(J1085=0%,"",#REF!/J1085)</f>
        <v/>
      </c>
    </row>
    <row r="1086" spans="5:12">
      <c r="E1086" s="371"/>
      <c r="F1086" s="122"/>
      <c r="G1086" s="122"/>
      <c r="I1086" s="1"/>
      <c r="L1086" s="337" t="str">
        <f>IF(J1086=0%,"",#REF!/J1086)</f>
        <v/>
      </c>
    </row>
    <row r="1087" spans="5:12">
      <c r="E1087" s="371"/>
      <c r="F1087" s="122"/>
      <c r="G1087" s="122"/>
      <c r="I1087" s="1"/>
      <c r="L1087" s="337" t="str">
        <f>IF(J1087=0%,"",#REF!/J1087)</f>
        <v/>
      </c>
    </row>
    <row r="1088" spans="5:12">
      <c r="E1088" s="371"/>
      <c r="F1088" s="122"/>
      <c r="G1088" s="122"/>
      <c r="I1088" s="1"/>
      <c r="L1088" s="337" t="str">
        <f>IF(J1088=0%,"",#REF!/J1088)</f>
        <v/>
      </c>
    </row>
    <row r="1089" spans="5:12">
      <c r="E1089" s="371"/>
      <c r="F1089" s="122"/>
      <c r="G1089" s="122"/>
      <c r="I1089" s="1"/>
      <c r="L1089" s="337" t="str">
        <f>IF(J1089=0%,"",#REF!/J1089)</f>
        <v/>
      </c>
    </row>
    <row r="1090" spans="5:12">
      <c r="E1090" s="371"/>
      <c r="F1090" s="122"/>
      <c r="G1090" s="122"/>
      <c r="I1090" s="1"/>
      <c r="L1090" s="337" t="str">
        <f>IF(J1090=0%,"",#REF!/J1090)</f>
        <v/>
      </c>
    </row>
    <row r="1091" spans="5:12">
      <c r="E1091" s="371"/>
      <c r="F1091" s="122"/>
      <c r="G1091" s="122"/>
      <c r="I1091" s="1"/>
      <c r="L1091" s="337" t="str">
        <f>IF(J1091=0%,"",#REF!/J1091)</f>
        <v/>
      </c>
    </row>
    <row r="1092" spans="5:12">
      <c r="E1092" s="371"/>
      <c r="F1092" s="122"/>
      <c r="G1092" s="122"/>
      <c r="I1092" s="1"/>
      <c r="L1092" s="337" t="str">
        <f>IF(J1092=0%,"",#REF!/J1092)</f>
        <v/>
      </c>
    </row>
    <row r="1093" spans="5:12">
      <c r="E1093" s="371"/>
      <c r="F1093" s="122"/>
      <c r="G1093" s="122"/>
      <c r="I1093" s="1"/>
      <c r="L1093" s="337" t="str">
        <f>IF(J1093=0%,"",#REF!/J1093)</f>
        <v/>
      </c>
    </row>
    <row r="1094" spans="5:12">
      <c r="E1094" s="371"/>
      <c r="F1094" s="122"/>
      <c r="G1094" s="122"/>
      <c r="I1094" s="1"/>
      <c r="L1094" s="337" t="str">
        <f>IF(J1094=0%,"",#REF!/J1094)</f>
        <v/>
      </c>
    </row>
    <row r="1095" spans="5:12">
      <c r="E1095" s="371"/>
      <c r="F1095" s="122"/>
      <c r="G1095" s="122"/>
      <c r="I1095" s="1"/>
      <c r="L1095" s="337" t="str">
        <f>IF(J1095=0%,"",#REF!/J1095)</f>
        <v/>
      </c>
    </row>
    <row r="1096" spans="5:12">
      <c r="E1096" s="371"/>
      <c r="F1096" s="122"/>
      <c r="G1096" s="122"/>
      <c r="I1096" s="1"/>
      <c r="L1096" s="337" t="str">
        <f>IF(J1096=0%,"",#REF!/J1096)</f>
        <v/>
      </c>
    </row>
    <row r="1097" spans="5:12">
      <c r="E1097" s="371"/>
      <c r="F1097" s="122"/>
      <c r="G1097" s="122"/>
      <c r="I1097" s="1"/>
      <c r="L1097" s="337" t="str">
        <f>IF(J1097=0%,"",#REF!/J1097)</f>
        <v/>
      </c>
    </row>
    <row r="1098" spans="5:12">
      <c r="E1098" s="371"/>
      <c r="F1098" s="122"/>
      <c r="G1098" s="122"/>
      <c r="I1098" s="1"/>
      <c r="L1098" s="337" t="str">
        <f>IF(J1098=0%,"",#REF!/J1098)</f>
        <v/>
      </c>
    </row>
    <row r="1099" spans="5:12">
      <c r="E1099" s="371"/>
      <c r="F1099" s="122"/>
      <c r="G1099" s="122"/>
      <c r="I1099" s="1"/>
      <c r="L1099" s="337" t="str">
        <f>IF(J1099=0%,"",#REF!/J1099)</f>
        <v/>
      </c>
    </row>
    <row r="1100" spans="5:12">
      <c r="E1100" s="371"/>
      <c r="F1100" s="122"/>
      <c r="G1100" s="122"/>
      <c r="I1100" s="1"/>
      <c r="L1100" s="337" t="str">
        <f>IF(J1100=0%,"",#REF!/J1100)</f>
        <v/>
      </c>
    </row>
    <row r="1101" spans="5:12">
      <c r="E1101" s="371"/>
      <c r="F1101" s="122"/>
      <c r="G1101" s="122"/>
      <c r="I1101" s="1"/>
      <c r="L1101" s="337" t="str">
        <f>IF(J1101=0%,"",#REF!/J1101)</f>
        <v/>
      </c>
    </row>
    <row r="1102" spans="5:12">
      <c r="E1102" s="371"/>
      <c r="F1102" s="122"/>
      <c r="G1102" s="122"/>
      <c r="I1102" s="1"/>
      <c r="L1102" s="337" t="str">
        <f>IF(J1102=0%,"",#REF!/J1102)</f>
        <v/>
      </c>
    </row>
    <row r="1103" spans="5:12">
      <c r="E1103" s="371"/>
      <c r="F1103" s="122"/>
      <c r="G1103" s="122"/>
      <c r="I1103" s="1"/>
      <c r="L1103" s="337" t="str">
        <f>IF(J1103=0%,"",#REF!/J1103)</f>
        <v/>
      </c>
    </row>
    <row r="1104" spans="5:12">
      <c r="E1104" s="371"/>
      <c r="F1104" s="122"/>
      <c r="G1104" s="122"/>
      <c r="I1104" s="1"/>
      <c r="L1104" s="337" t="str">
        <f>IF(J1104=0%,"",#REF!/J1104)</f>
        <v/>
      </c>
    </row>
    <row r="1105" spans="5:12">
      <c r="E1105" s="371"/>
      <c r="F1105" s="122"/>
      <c r="G1105" s="122"/>
      <c r="I1105" s="1"/>
      <c r="L1105" s="337" t="str">
        <f>IF(J1105=0%,"",#REF!/J1105)</f>
        <v/>
      </c>
    </row>
    <row r="1106" spans="5:12">
      <c r="E1106" s="371"/>
      <c r="F1106" s="122"/>
      <c r="G1106" s="122"/>
      <c r="I1106" s="1"/>
      <c r="L1106" s="337" t="str">
        <f>IF(J1106=0%,"",#REF!/J1106)</f>
        <v/>
      </c>
    </row>
    <row r="1107" spans="5:12">
      <c r="E1107" s="371"/>
      <c r="F1107" s="122"/>
      <c r="G1107" s="122"/>
      <c r="I1107" s="1"/>
      <c r="L1107" s="337" t="str">
        <f>IF(J1107=0%,"",#REF!/J1107)</f>
        <v/>
      </c>
    </row>
    <row r="1108" spans="5:12">
      <c r="E1108" s="371"/>
      <c r="F1108" s="122"/>
      <c r="G1108" s="122"/>
      <c r="I1108" s="1"/>
      <c r="L1108" s="337" t="str">
        <f>IF(J1108=0%,"",#REF!/J1108)</f>
        <v/>
      </c>
    </row>
    <row r="1109" spans="5:12">
      <c r="E1109" s="371"/>
      <c r="F1109" s="122"/>
      <c r="G1109" s="122"/>
      <c r="I1109" s="1"/>
      <c r="L1109" s="337" t="str">
        <f>IF(J1109=0%,"",#REF!/J1109)</f>
        <v/>
      </c>
    </row>
    <row r="1110" spans="5:12">
      <c r="E1110" s="371"/>
      <c r="F1110" s="122"/>
      <c r="G1110" s="122"/>
      <c r="I1110" s="1"/>
      <c r="L1110" s="337" t="str">
        <f>IF(J1110=0%,"",#REF!/J1110)</f>
        <v/>
      </c>
    </row>
    <row r="1111" spans="5:12">
      <c r="E1111" s="371"/>
      <c r="F1111" s="122"/>
      <c r="G1111" s="122"/>
      <c r="I1111" s="1"/>
      <c r="L1111" s="337" t="str">
        <f>IF(J1111=0%,"",#REF!/J1111)</f>
        <v/>
      </c>
    </row>
    <row r="1112" spans="5:12">
      <c r="E1112" s="371"/>
      <c r="F1112" s="122"/>
      <c r="G1112" s="122"/>
      <c r="I1112" s="1"/>
      <c r="L1112" s="337" t="str">
        <f>IF(J1112=0%,"",#REF!/J1112)</f>
        <v/>
      </c>
    </row>
    <row r="1113" spans="5:12">
      <c r="E1113" s="371"/>
      <c r="F1113" s="122"/>
      <c r="G1113" s="122"/>
      <c r="I1113" s="1"/>
      <c r="L1113" s="337" t="str">
        <f>IF(J1113=0%,"",#REF!/J1113)</f>
        <v/>
      </c>
    </row>
    <row r="1114" spans="5:12">
      <c r="E1114" s="371"/>
      <c r="F1114" s="122"/>
      <c r="G1114" s="122"/>
      <c r="I1114" s="1"/>
      <c r="L1114" s="337" t="str">
        <f>IF(J1114=0%,"",#REF!/J1114)</f>
        <v/>
      </c>
    </row>
    <row r="1115" spans="5:12">
      <c r="E1115" s="371"/>
      <c r="F1115" s="122"/>
      <c r="G1115" s="122"/>
      <c r="I1115" s="1"/>
      <c r="L1115" s="337" t="str">
        <f>IF(J1115=0%,"",#REF!/J1115)</f>
        <v/>
      </c>
    </row>
    <row r="1116" spans="5:12">
      <c r="E1116" s="371"/>
      <c r="F1116" s="122"/>
      <c r="G1116" s="122"/>
      <c r="I1116" s="1"/>
      <c r="L1116" s="337" t="str">
        <f>IF(J1116=0%,"",#REF!/J1116)</f>
        <v/>
      </c>
    </row>
    <row r="1117" spans="5:12">
      <c r="E1117" s="371"/>
      <c r="F1117" s="122"/>
      <c r="G1117" s="122"/>
      <c r="I1117" s="1"/>
      <c r="L1117" s="337" t="str">
        <f>IF(J1117=0%,"",#REF!/J1117)</f>
        <v/>
      </c>
    </row>
    <row r="1118" spans="5:12">
      <c r="E1118" s="371"/>
      <c r="F1118" s="122"/>
      <c r="G1118" s="122"/>
      <c r="I1118" s="1"/>
      <c r="L1118" s="337" t="str">
        <f>IF(J1118=0%,"",#REF!/J1118)</f>
        <v/>
      </c>
    </row>
    <row r="1119" spans="5:12">
      <c r="E1119" s="371"/>
      <c r="F1119" s="122"/>
      <c r="G1119" s="122"/>
      <c r="I1119" s="1"/>
      <c r="L1119" s="337" t="str">
        <f>IF(J1119=0%,"",#REF!/J1119)</f>
        <v/>
      </c>
    </row>
    <row r="1120" spans="5:12">
      <c r="E1120" s="371"/>
      <c r="F1120" s="122"/>
      <c r="G1120" s="122"/>
      <c r="I1120" s="1"/>
      <c r="L1120" s="337" t="str">
        <f>IF(J1120=0%,"",#REF!/J1120)</f>
        <v/>
      </c>
    </row>
    <row r="1121" spans="5:12">
      <c r="E1121" s="371"/>
      <c r="F1121" s="122"/>
      <c r="G1121" s="122"/>
      <c r="I1121" s="1"/>
      <c r="L1121" s="337" t="str">
        <f>IF(J1121=0%,"",#REF!/J1121)</f>
        <v/>
      </c>
    </row>
    <row r="1122" spans="5:12">
      <c r="E1122" s="371"/>
      <c r="F1122" s="122"/>
      <c r="G1122" s="122"/>
      <c r="I1122" s="1"/>
      <c r="L1122" s="337" t="str">
        <f>IF(J1122=0%,"",#REF!/J1122)</f>
        <v/>
      </c>
    </row>
    <row r="1123" spans="5:12">
      <c r="E1123" s="371"/>
      <c r="F1123" s="122"/>
      <c r="G1123" s="122"/>
      <c r="I1123" s="1"/>
      <c r="L1123" s="337" t="str">
        <f>IF(J1123=0%,"",#REF!/J1123)</f>
        <v/>
      </c>
    </row>
    <row r="1124" spans="5:12">
      <c r="E1124" s="371"/>
      <c r="F1124" s="122"/>
      <c r="G1124" s="122"/>
      <c r="I1124" s="1"/>
      <c r="L1124" s="337" t="str">
        <f>IF(J1124=0%,"",#REF!/J1124)</f>
        <v/>
      </c>
    </row>
    <row r="1125" spans="5:12">
      <c r="E1125" s="371"/>
      <c r="F1125" s="122"/>
      <c r="G1125" s="122"/>
      <c r="I1125" s="1"/>
      <c r="L1125" s="337" t="str">
        <f>IF(J1125=0%,"",#REF!/J1125)</f>
        <v/>
      </c>
    </row>
    <row r="1126" spans="5:12">
      <c r="E1126" s="371"/>
      <c r="F1126" s="122"/>
      <c r="G1126" s="122"/>
      <c r="I1126" s="1"/>
      <c r="L1126" s="337" t="str">
        <f>IF(J1126=0%,"",#REF!/J1126)</f>
        <v/>
      </c>
    </row>
    <row r="1127" spans="5:12">
      <c r="E1127" s="371"/>
      <c r="F1127" s="122"/>
      <c r="G1127" s="122"/>
      <c r="I1127" s="1"/>
      <c r="L1127" s="337" t="str">
        <f>IF(J1127=0%,"",#REF!/J1127)</f>
        <v/>
      </c>
    </row>
    <row r="1128" spans="5:12">
      <c r="E1128" s="371"/>
      <c r="F1128" s="122"/>
      <c r="G1128" s="122"/>
      <c r="I1128" s="1"/>
      <c r="L1128" s="337" t="str">
        <f>IF(J1128=0%,"",#REF!/J1128)</f>
        <v/>
      </c>
    </row>
    <row r="1129" spans="5:12">
      <c r="E1129" s="371"/>
      <c r="F1129" s="122"/>
      <c r="G1129" s="122"/>
      <c r="I1129" s="1"/>
      <c r="L1129" s="337" t="str">
        <f>IF(J1129=0%,"",#REF!/J1129)</f>
        <v/>
      </c>
    </row>
    <row r="1130" spans="5:12">
      <c r="E1130" s="371"/>
      <c r="F1130" s="122"/>
      <c r="G1130" s="122"/>
      <c r="I1130" s="1"/>
      <c r="L1130" s="337" t="str">
        <f>IF(J1130=0%,"",#REF!/J1130)</f>
        <v/>
      </c>
    </row>
    <row r="1131" spans="5:12">
      <c r="E1131" s="371"/>
      <c r="F1131" s="122"/>
      <c r="G1131" s="122"/>
      <c r="I1131" s="1"/>
      <c r="L1131" s="337" t="str">
        <f>IF(J1131=0%,"",#REF!/J1131)</f>
        <v/>
      </c>
    </row>
    <row r="1132" spans="5:12">
      <c r="E1132" s="371"/>
      <c r="F1132" s="122"/>
      <c r="G1132" s="122"/>
      <c r="I1132" s="1"/>
      <c r="L1132" s="337" t="str">
        <f>IF(J1132=0%,"",#REF!/J1132)</f>
        <v/>
      </c>
    </row>
    <row r="1133" spans="5:12">
      <c r="E1133" s="371"/>
      <c r="F1133" s="122"/>
      <c r="G1133" s="122"/>
      <c r="I1133" s="1"/>
      <c r="L1133" s="337" t="str">
        <f>IF(J1133=0%,"",#REF!/J1133)</f>
        <v/>
      </c>
    </row>
    <row r="1134" spans="5:12">
      <c r="E1134" s="371"/>
      <c r="F1134" s="122"/>
      <c r="G1134" s="122"/>
      <c r="I1134" s="1"/>
      <c r="L1134" s="337" t="str">
        <f>IF(J1134=0%,"",#REF!/J1134)</f>
        <v/>
      </c>
    </row>
    <row r="1135" spans="5:12">
      <c r="E1135" s="371"/>
      <c r="F1135" s="122"/>
      <c r="G1135" s="122"/>
      <c r="I1135" s="1"/>
      <c r="L1135" s="337" t="str">
        <f>IF(J1135=0%,"",#REF!/J1135)</f>
        <v/>
      </c>
    </row>
    <row r="1136" spans="5:12">
      <c r="E1136" s="371"/>
      <c r="F1136" s="122"/>
      <c r="G1136" s="122"/>
      <c r="I1136" s="1"/>
      <c r="L1136" s="337" t="str">
        <f>IF(J1136=0%,"",#REF!/J1136)</f>
        <v/>
      </c>
    </row>
    <row r="1137" spans="5:12">
      <c r="E1137" s="371"/>
      <c r="F1137" s="122"/>
      <c r="G1137" s="122"/>
      <c r="I1137" s="1"/>
      <c r="L1137" s="337" t="str">
        <f>IF(J1137=0%,"",#REF!/J1137)</f>
        <v/>
      </c>
    </row>
    <row r="1138" spans="5:12">
      <c r="E1138" s="371"/>
      <c r="F1138" s="122"/>
      <c r="G1138" s="122"/>
      <c r="I1138" s="1"/>
      <c r="L1138" s="337" t="str">
        <f>IF(J1138=0%,"",#REF!/J1138)</f>
        <v/>
      </c>
    </row>
    <row r="1139" spans="5:12">
      <c r="E1139" s="371"/>
      <c r="F1139" s="122"/>
      <c r="G1139" s="122"/>
      <c r="I1139" s="1"/>
      <c r="L1139" s="337" t="str">
        <f>IF(J1139=0%,"",#REF!/J1139)</f>
        <v/>
      </c>
    </row>
    <row r="1140" spans="5:12">
      <c r="E1140" s="371"/>
      <c r="F1140" s="122"/>
      <c r="G1140" s="122"/>
      <c r="I1140" s="1"/>
      <c r="L1140" s="337" t="str">
        <f>IF(J1140=0%,"",#REF!/J1140)</f>
        <v/>
      </c>
    </row>
    <row r="1141" spans="5:12">
      <c r="E1141" s="371"/>
      <c r="F1141" s="122"/>
      <c r="G1141" s="122"/>
      <c r="I1141" s="1"/>
      <c r="L1141" s="337" t="str">
        <f>IF(J1141=0%,"",#REF!/J1141)</f>
        <v/>
      </c>
    </row>
    <row r="1142" spans="5:12">
      <c r="E1142" s="371"/>
      <c r="F1142" s="122"/>
      <c r="G1142" s="122"/>
      <c r="I1142" s="1"/>
      <c r="L1142" s="337" t="str">
        <f>IF(J1142=0%,"",#REF!/J1142)</f>
        <v/>
      </c>
    </row>
    <row r="1143" spans="5:12">
      <c r="E1143" s="371"/>
      <c r="F1143" s="122"/>
      <c r="G1143" s="122"/>
      <c r="I1143" s="1"/>
      <c r="L1143" s="337" t="str">
        <f>IF(J1143=0%,"",#REF!/J1143)</f>
        <v/>
      </c>
    </row>
    <row r="1144" spans="5:12">
      <c r="E1144" s="371"/>
      <c r="F1144" s="122"/>
      <c r="G1144" s="122"/>
      <c r="I1144" s="1"/>
      <c r="L1144" s="337" t="str">
        <f>IF(J1144=0%,"",#REF!/J1144)</f>
        <v/>
      </c>
    </row>
    <row r="1145" spans="5:12">
      <c r="E1145" s="371"/>
      <c r="F1145" s="122"/>
      <c r="G1145" s="122"/>
      <c r="I1145" s="1"/>
      <c r="L1145" s="337" t="str">
        <f>IF(J1145=0%,"",#REF!/J1145)</f>
        <v/>
      </c>
    </row>
    <row r="1146" spans="5:12">
      <c r="E1146" s="371"/>
      <c r="F1146" s="122"/>
      <c r="G1146" s="122"/>
      <c r="I1146" s="1"/>
      <c r="L1146" s="337" t="str">
        <f>IF(J1146=0%,"",#REF!/J1146)</f>
        <v/>
      </c>
    </row>
    <row r="1147" spans="5:12">
      <c r="E1147" s="371"/>
      <c r="F1147" s="122"/>
      <c r="G1147" s="122"/>
      <c r="I1147" s="1"/>
      <c r="L1147" s="337" t="str">
        <f>IF(J1147=0%,"",#REF!/J1147)</f>
        <v/>
      </c>
    </row>
    <row r="1148" spans="5:12">
      <c r="E1148" s="371"/>
      <c r="F1148" s="122"/>
      <c r="G1148" s="122"/>
      <c r="I1148" s="1"/>
      <c r="L1148" s="337" t="str">
        <f>IF(J1148=0%,"",#REF!/J1148)</f>
        <v/>
      </c>
    </row>
    <row r="1149" spans="5:12">
      <c r="E1149" s="371"/>
      <c r="F1149" s="122"/>
      <c r="G1149" s="122"/>
      <c r="I1149" s="1"/>
      <c r="L1149" s="337" t="str">
        <f>IF(J1149=0%,"",#REF!/J1149)</f>
        <v/>
      </c>
    </row>
    <row r="1150" spans="5:12">
      <c r="E1150" s="371"/>
      <c r="F1150" s="122"/>
      <c r="G1150" s="122"/>
      <c r="I1150" s="1"/>
      <c r="L1150" s="337" t="str">
        <f>IF(J1150=0%,"",#REF!/J1150)</f>
        <v/>
      </c>
    </row>
    <row r="1151" spans="5:12">
      <c r="E1151" s="371"/>
      <c r="F1151" s="122"/>
      <c r="G1151" s="122"/>
      <c r="I1151" s="1"/>
      <c r="L1151" s="337" t="str">
        <f>IF(J1151=0%,"",#REF!/J1151)</f>
        <v/>
      </c>
    </row>
    <row r="1152" spans="5:12">
      <c r="E1152" s="371"/>
      <c r="F1152" s="122"/>
      <c r="G1152" s="122"/>
      <c r="I1152" s="1"/>
      <c r="L1152" s="337" t="str">
        <f>IF(J1152=0%,"",#REF!/J1152)</f>
        <v/>
      </c>
    </row>
    <row r="1153" spans="5:12">
      <c r="E1153" s="371"/>
      <c r="F1153" s="122"/>
      <c r="G1153" s="122"/>
      <c r="I1153" s="1"/>
      <c r="L1153" s="337" t="str">
        <f>IF(J1153=0%,"",#REF!/J1153)</f>
        <v/>
      </c>
    </row>
    <row r="1154" spans="5:12">
      <c r="E1154" s="371"/>
      <c r="F1154" s="122"/>
      <c r="G1154" s="122"/>
      <c r="I1154" s="1"/>
      <c r="L1154" s="337" t="str">
        <f>IF(J1154=0%,"",#REF!/J1154)</f>
        <v/>
      </c>
    </row>
    <row r="1155" spans="5:12">
      <c r="E1155" s="371"/>
      <c r="F1155" s="122"/>
      <c r="G1155" s="122"/>
      <c r="I1155" s="1"/>
      <c r="L1155" s="337" t="str">
        <f>IF(J1155=0%,"",#REF!/J1155)</f>
        <v/>
      </c>
    </row>
    <row r="1156" spans="5:12">
      <c r="E1156" s="371"/>
      <c r="F1156" s="122"/>
      <c r="G1156" s="122"/>
      <c r="I1156" s="1"/>
      <c r="L1156" s="337" t="str">
        <f>IF(J1156=0%,"",#REF!/J1156)</f>
        <v/>
      </c>
    </row>
    <row r="1157" spans="5:12">
      <c r="E1157" s="371"/>
      <c r="F1157" s="122"/>
      <c r="G1157" s="122"/>
      <c r="I1157" s="1"/>
      <c r="L1157" s="337" t="str">
        <f>IF(J1157=0%,"",#REF!/J1157)</f>
        <v/>
      </c>
    </row>
    <row r="1158" spans="5:12">
      <c r="E1158" s="371"/>
      <c r="F1158" s="122"/>
      <c r="G1158" s="122"/>
      <c r="I1158" s="1"/>
      <c r="L1158" s="337" t="str">
        <f>IF(J1158=0%,"",#REF!/J1158)</f>
        <v/>
      </c>
    </row>
    <row r="1159" spans="5:12">
      <c r="E1159" s="371"/>
      <c r="F1159" s="122"/>
      <c r="G1159" s="122"/>
      <c r="I1159" s="1"/>
      <c r="L1159" s="337" t="str">
        <f>IF(J1159=0%,"",#REF!/J1159)</f>
        <v/>
      </c>
    </row>
    <row r="1160" spans="5:12">
      <c r="E1160" s="371"/>
      <c r="F1160" s="122"/>
      <c r="G1160" s="122"/>
      <c r="I1160" s="1"/>
      <c r="L1160" s="337" t="str">
        <f>IF(J1160=0%,"",#REF!/J1160)</f>
        <v/>
      </c>
    </row>
    <row r="1161" spans="5:12">
      <c r="E1161" s="371"/>
      <c r="F1161" s="122"/>
      <c r="G1161" s="122"/>
      <c r="I1161" s="1"/>
      <c r="L1161" s="337" t="str">
        <f>IF(J1161=0%,"",#REF!/J1161)</f>
        <v/>
      </c>
    </row>
    <row r="1162" spans="5:12">
      <c r="E1162" s="371"/>
      <c r="F1162" s="122"/>
      <c r="G1162" s="122"/>
      <c r="I1162" s="1"/>
      <c r="L1162" s="337" t="str">
        <f>IF(J1162=0%,"",#REF!/J1162)</f>
        <v/>
      </c>
    </row>
    <row r="1163" spans="5:12">
      <c r="E1163" s="371"/>
      <c r="F1163" s="122"/>
      <c r="G1163" s="122"/>
      <c r="I1163" s="1"/>
      <c r="L1163" s="337" t="str">
        <f>IF(J1163=0%,"",#REF!/J1163)</f>
        <v/>
      </c>
    </row>
    <row r="1164" spans="5:12">
      <c r="E1164" s="371"/>
      <c r="F1164" s="122"/>
      <c r="G1164" s="122"/>
      <c r="I1164" s="1"/>
      <c r="L1164" s="337" t="str">
        <f>IF(J1164=0%,"",#REF!/J1164)</f>
        <v/>
      </c>
    </row>
    <row r="1165" spans="5:12">
      <c r="E1165" s="371"/>
      <c r="F1165" s="122"/>
      <c r="G1165" s="122"/>
      <c r="I1165" s="1"/>
      <c r="L1165" s="337" t="str">
        <f>IF(J1165=0%,"",#REF!/J1165)</f>
        <v/>
      </c>
    </row>
    <row r="1166" spans="5:12">
      <c r="E1166" s="371"/>
      <c r="F1166" s="122"/>
      <c r="G1166" s="122"/>
      <c r="I1166" s="1"/>
      <c r="L1166" s="337" t="str">
        <f>IF(J1166=0%,"",#REF!/J1166)</f>
        <v/>
      </c>
    </row>
    <row r="1167" spans="5:12">
      <c r="E1167" s="371"/>
      <c r="F1167" s="122"/>
      <c r="G1167" s="122"/>
      <c r="I1167" s="1"/>
      <c r="L1167" s="337" t="str">
        <f>IF(J1167=0%,"",#REF!/J1167)</f>
        <v/>
      </c>
    </row>
    <row r="1168" spans="5:12">
      <c r="E1168" s="371"/>
      <c r="F1168" s="122"/>
      <c r="G1168" s="122"/>
      <c r="I1168" s="1"/>
      <c r="L1168" s="337" t="str">
        <f>IF(J1168=0%,"",#REF!/J1168)</f>
        <v/>
      </c>
    </row>
    <row r="1169" spans="5:12">
      <c r="E1169" s="371"/>
      <c r="F1169" s="122"/>
      <c r="G1169" s="122"/>
      <c r="I1169" s="1"/>
      <c r="L1169" s="337" t="str">
        <f>IF(J1169=0%,"",#REF!/J1169)</f>
        <v/>
      </c>
    </row>
    <row r="1170" spans="5:12">
      <c r="E1170" s="371"/>
      <c r="F1170" s="122"/>
      <c r="G1170" s="122"/>
      <c r="I1170" s="1"/>
      <c r="L1170" s="337" t="str">
        <f>IF(J1170=0%,"",#REF!/J1170)</f>
        <v/>
      </c>
    </row>
    <row r="1171" spans="5:12">
      <c r="E1171" s="371"/>
      <c r="F1171" s="122"/>
      <c r="G1171" s="122"/>
      <c r="I1171" s="1"/>
      <c r="L1171" s="337" t="str">
        <f>IF(J1171=0%,"",#REF!/J1171)</f>
        <v/>
      </c>
    </row>
    <row r="1172" spans="5:12">
      <c r="E1172" s="371"/>
      <c r="F1172" s="122"/>
      <c r="G1172" s="122"/>
      <c r="I1172" s="1"/>
      <c r="L1172" s="337" t="str">
        <f>IF(J1172=0%,"",#REF!/J1172)</f>
        <v/>
      </c>
    </row>
    <row r="1173" spans="5:12">
      <c r="E1173" s="371"/>
      <c r="F1173" s="122"/>
      <c r="G1173" s="122"/>
      <c r="I1173" s="1"/>
      <c r="L1173" s="337" t="str">
        <f>IF(J1173=0%,"",#REF!/J1173)</f>
        <v/>
      </c>
    </row>
    <row r="1174" spans="5:12">
      <c r="E1174" s="371"/>
      <c r="F1174" s="122"/>
      <c r="G1174" s="122"/>
      <c r="I1174" s="1"/>
      <c r="L1174" s="337" t="str">
        <f>IF(J1174=0%,"",#REF!/J1174)</f>
        <v/>
      </c>
    </row>
    <row r="1175" spans="5:12">
      <c r="E1175" s="371"/>
      <c r="F1175" s="122"/>
      <c r="G1175" s="122"/>
      <c r="I1175" s="1"/>
      <c r="L1175" s="337" t="str">
        <f>IF(J1175=0%,"",#REF!/J1175)</f>
        <v/>
      </c>
    </row>
    <row r="1176" spans="5:12">
      <c r="E1176" s="371"/>
      <c r="F1176" s="122"/>
      <c r="G1176" s="122"/>
      <c r="I1176" s="1"/>
      <c r="L1176" s="337" t="str">
        <f>IF(J1176=0%,"",#REF!/J1176)</f>
        <v/>
      </c>
    </row>
    <row r="1177" spans="5:12">
      <c r="E1177" s="371"/>
      <c r="F1177" s="122"/>
      <c r="G1177" s="122"/>
      <c r="I1177" s="1"/>
      <c r="L1177" s="337" t="str">
        <f>IF(J1177=0%,"",#REF!/J1177)</f>
        <v/>
      </c>
    </row>
    <row r="1178" spans="5:12">
      <c r="E1178" s="371"/>
      <c r="F1178" s="122"/>
      <c r="G1178" s="122"/>
      <c r="I1178" s="1"/>
      <c r="L1178" s="337" t="str">
        <f>IF(J1178=0%,"",#REF!/J1178)</f>
        <v/>
      </c>
    </row>
    <row r="1179" spans="5:12">
      <c r="E1179" s="371"/>
      <c r="F1179" s="122"/>
      <c r="G1179" s="122"/>
      <c r="I1179" s="1"/>
      <c r="L1179" s="337" t="str">
        <f>IF(J1179=0%,"",#REF!/J1179)</f>
        <v/>
      </c>
    </row>
    <row r="1180" spans="5:12">
      <c r="E1180" s="371"/>
      <c r="F1180" s="122"/>
      <c r="G1180" s="122"/>
      <c r="I1180" s="1"/>
      <c r="L1180" s="337" t="str">
        <f>IF(J1180=0%,"",#REF!/J1180)</f>
        <v/>
      </c>
    </row>
    <row r="1181" spans="5:12">
      <c r="E1181" s="371"/>
      <c r="F1181" s="122"/>
      <c r="G1181" s="122"/>
      <c r="I1181" s="1"/>
      <c r="L1181" s="337" t="str">
        <f>IF(J1181=0%,"",#REF!/J1181)</f>
        <v/>
      </c>
    </row>
    <row r="1182" spans="5:12">
      <c r="E1182" s="371"/>
      <c r="F1182" s="122"/>
      <c r="G1182" s="122"/>
      <c r="I1182" s="1"/>
      <c r="L1182" s="337" t="str">
        <f>IF(J1182=0%,"",#REF!/J1182)</f>
        <v/>
      </c>
    </row>
    <row r="1183" spans="5:12">
      <c r="E1183" s="371"/>
      <c r="F1183" s="122"/>
      <c r="G1183" s="122"/>
      <c r="I1183" s="1"/>
      <c r="L1183" s="337" t="str">
        <f>IF(J1183=0%,"",#REF!/J1183)</f>
        <v/>
      </c>
    </row>
    <row r="1184" spans="5:12">
      <c r="E1184" s="371"/>
      <c r="F1184" s="122"/>
      <c r="G1184" s="122"/>
      <c r="I1184" s="1"/>
      <c r="L1184" s="337" t="str">
        <f>IF(J1184=0%,"",#REF!/J1184)</f>
        <v/>
      </c>
    </row>
    <row r="1185" spans="5:12">
      <c r="E1185" s="371"/>
      <c r="F1185" s="122"/>
      <c r="G1185" s="122"/>
      <c r="I1185" s="1"/>
      <c r="L1185" s="337" t="str">
        <f>IF(J1185=0%,"",#REF!/J1185)</f>
        <v/>
      </c>
    </row>
    <row r="1186" spans="5:12">
      <c r="E1186" s="371"/>
      <c r="F1186" s="122"/>
      <c r="G1186" s="122"/>
      <c r="I1186" s="1"/>
      <c r="L1186" s="337" t="str">
        <f>IF(J1186=0%,"",#REF!/J1186)</f>
        <v/>
      </c>
    </row>
    <row r="1187" spans="5:12">
      <c r="E1187" s="371"/>
      <c r="F1187" s="122"/>
      <c r="G1187" s="122"/>
      <c r="I1187" s="1"/>
      <c r="L1187" s="337" t="str">
        <f>IF(J1187=0%,"",#REF!/J1187)</f>
        <v/>
      </c>
    </row>
    <row r="1188" spans="5:12">
      <c r="E1188" s="371"/>
      <c r="F1188" s="122"/>
      <c r="G1188" s="122"/>
      <c r="I1188" s="1"/>
      <c r="L1188" s="337" t="str">
        <f>IF(J1188=0%,"",#REF!/J1188)</f>
        <v/>
      </c>
    </row>
    <row r="1189" spans="5:12">
      <c r="E1189" s="371"/>
      <c r="F1189" s="122"/>
      <c r="G1189" s="122"/>
      <c r="I1189" s="1"/>
      <c r="L1189" s="337" t="str">
        <f>IF(J1189=0%,"",#REF!/J1189)</f>
        <v/>
      </c>
    </row>
    <row r="1190" spans="5:12">
      <c r="E1190" s="371"/>
      <c r="F1190" s="122"/>
      <c r="G1190" s="122"/>
      <c r="I1190" s="1"/>
      <c r="L1190" s="337" t="str">
        <f>IF(J1190=0%,"",#REF!/J1190)</f>
        <v/>
      </c>
    </row>
    <row r="1191" spans="5:12">
      <c r="E1191" s="371"/>
      <c r="F1191" s="122"/>
      <c r="G1191" s="122"/>
      <c r="I1191" s="1"/>
      <c r="L1191" s="337" t="str">
        <f>IF(J1191=0%,"",#REF!/J1191)</f>
        <v/>
      </c>
    </row>
    <row r="1192" spans="5:12">
      <c r="E1192" s="371"/>
      <c r="F1192" s="122"/>
      <c r="G1192" s="122"/>
      <c r="I1192" s="1"/>
      <c r="L1192" s="337" t="str">
        <f>IF(J1192=0%,"",#REF!/J1192)</f>
        <v/>
      </c>
    </row>
    <row r="1193" spans="5:12">
      <c r="E1193" s="371"/>
      <c r="F1193" s="122"/>
      <c r="G1193" s="122"/>
      <c r="I1193" s="1"/>
      <c r="L1193" s="337" t="str">
        <f>IF(J1193=0%,"",#REF!/J1193)</f>
        <v/>
      </c>
    </row>
    <row r="1194" spans="5:12">
      <c r="E1194" s="371"/>
      <c r="F1194" s="122"/>
      <c r="G1194" s="122"/>
      <c r="I1194" s="1"/>
      <c r="L1194" s="337" t="str">
        <f>IF(J1194=0%,"",#REF!/J1194)</f>
        <v/>
      </c>
    </row>
    <row r="1195" spans="5:12">
      <c r="E1195" s="371"/>
      <c r="F1195" s="122"/>
      <c r="G1195" s="122"/>
      <c r="I1195" s="1"/>
      <c r="L1195" s="337" t="str">
        <f>IF(J1195=0%,"",#REF!/J1195)</f>
        <v/>
      </c>
    </row>
    <row r="1196" spans="5:12">
      <c r="E1196" s="371"/>
      <c r="F1196" s="122"/>
      <c r="G1196" s="122"/>
      <c r="I1196" s="1"/>
      <c r="L1196" s="337" t="str">
        <f>IF(J1196=0%,"",#REF!/J1196)</f>
        <v/>
      </c>
    </row>
    <row r="1197" spans="5:12">
      <c r="E1197" s="371"/>
      <c r="F1197" s="122"/>
      <c r="G1197" s="122"/>
      <c r="I1197" s="1"/>
      <c r="L1197" s="337" t="str">
        <f>IF(J1197=0%,"",#REF!/J1197)</f>
        <v/>
      </c>
    </row>
    <row r="1198" spans="5:12">
      <c r="E1198" s="371"/>
      <c r="F1198" s="122"/>
      <c r="G1198" s="122"/>
      <c r="I1198" s="1"/>
      <c r="L1198" s="337" t="str">
        <f>IF(J1198=0%,"",#REF!/J1198)</f>
        <v/>
      </c>
    </row>
    <row r="1199" spans="5:12">
      <c r="E1199" s="371"/>
      <c r="F1199" s="122"/>
      <c r="G1199" s="122"/>
      <c r="I1199" s="1"/>
      <c r="L1199" s="337" t="str">
        <f>IF(J1199=0%,"",#REF!/J1199)</f>
        <v/>
      </c>
    </row>
    <row r="1200" spans="5:12">
      <c r="E1200" s="371"/>
      <c r="F1200" s="122"/>
      <c r="G1200" s="122"/>
      <c r="I1200" s="1"/>
      <c r="L1200" s="337" t="str">
        <f>IF(J1200=0%,"",#REF!/J1200)</f>
        <v/>
      </c>
    </row>
    <row r="1201" spans="5:12">
      <c r="E1201" s="371"/>
      <c r="F1201" s="122"/>
      <c r="G1201" s="122"/>
      <c r="I1201" s="1"/>
      <c r="L1201" s="337" t="str">
        <f>IF(J1201=0%,"",#REF!/J1201)</f>
        <v/>
      </c>
    </row>
    <row r="1202" spans="5:12">
      <c r="E1202" s="371"/>
      <c r="F1202" s="122"/>
      <c r="G1202" s="122"/>
      <c r="I1202" s="1"/>
      <c r="L1202" s="337" t="str">
        <f>IF(J1202=0%,"",#REF!/J1202)</f>
        <v/>
      </c>
    </row>
    <row r="1203" spans="5:12">
      <c r="E1203" s="371"/>
      <c r="F1203" s="122"/>
      <c r="G1203" s="122"/>
      <c r="I1203" s="1"/>
      <c r="L1203" s="337" t="str">
        <f>IF(J1203=0%,"",#REF!/J1203)</f>
        <v/>
      </c>
    </row>
    <row r="1204" spans="5:12">
      <c r="E1204" s="371"/>
      <c r="F1204" s="122"/>
      <c r="G1204" s="122"/>
      <c r="I1204" s="1"/>
      <c r="L1204" s="337" t="str">
        <f>IF(J1204=0%,"",#REF!/J1204)</f>
        <v/>
      </c>
    </row>
    <row r="1205" spans="5:12">
      <c r="E1205" s="371"/>
      <c r="F1205" s="122"/>
      <c r="G1205" s="122"/>
      <c r="I1205" s="1"/>
      <c r="L1205" s="337" t="str">
        <f>IF(J1205=0%,"",#REF!/J1205)</f>
        <v/>
      </c>
    </row>
    <row r="1206" spans="5:12">
      <c r="E1206" s="371"/>
      <c r="F1206" s="122"/>
      <c r="G1206" s="122"/>
      <c r="I1206" s="1"/>
      <c r="L1206" s="337" t="str">
        <f>IF(J1206=0%,"",#REF!/J1206)</f>
        <v/>
      </c>
    </row>
    <row r="1207" spans="5:12">
      <c r="E1207" s="371"/>
      <c r="F1207" s="122"/>
      <c r="G1207" s="122"/>
      <c r="I1207" s="1"/>
      <c r="L1207" s="337" t="str">
        <f>IF(J1207=0%,"",#REF!/J1207)</f>
        <v/>
      </c>
    </row>
    <row r="1208" spans="5:12">
      <c r="E1208" s="371"/>
      <c r="F1208" s="122"/>
      <c r="G1208" s="122"/>
      <c r="I1208" s="1"/>
      <c r="L1208" s="337" t="str">
        <f>IF(J1208=0%,"",#REF!/J1208)</f>
        <v/>
      </c>
    </row>
    <row r="1209" spans="5:12">
      <c r="E1209" s="371"/>
      <c r="F1209" s="122"/>
      <c r="G1209" s="122"/>
      <c r="I1209" s="1"/>
      <c r="L1209" s="337" t="str">
        <f>IF(J1209=0%,"",#REF!/J1209)</f>
        <v/>
      </c>
    </row>
    <row r="1210" spans="5:12">
      <c r="E1210" s="371"/>
      <c r="F1210" s="122"/>
      <c r="G1210" s="122"/>
      <c r="I1210" s="1"/>
      <c r="L1210" s="337" t="str">
        <f>IF(J1210=0%,"",#REF!/J1210)</f>
        <v/>
      </c>
    </row>
    <row r="1211" spans="5:12">
      <c r="E1211" s="371"/>
      <c r="F1211" s="122"/>
      <c r="G1211" s="122"/>
      <c r="I1211" s="1"/>
      <c r="L1211" s="337" t="str">
        <f>IF(J1211=0%,"",#REF!/J1211)</f>
        <v/>
      </c>
    </row>
    <row r="1212" spans="5:12">
      <c r="E1212" s="371"/>
      <c r="F1212" s="122"/>
      <c r="G1212" s="122"/>
      <c r="I1212" s="1"/>
      <c r="L1212" s="337" t="str">
        <f>IF(J1212=0%,"",#REF!/J1212)</f>
        <v/>
      </c>
    </row>
    <row r="1213" spans="5:12">
      <c r="E1213" s="371"/>
      <c r="F1213" s="122"/>
      <c r="G1213" s="122"/>
      <c r="I1213" s="1"/>
      <c r="L1213" s="337" t="str">
        <f>IF(J1213=0%,"",#REF!/J1213)</f>
        <v/>
      </c>
    </row>
    <row r="1214" spans="5:12">
      <c r="E1214" s="371"/>
      <c r="F1214" s="122"/>
      <c r="G1214" s="122"/>
      <c r="I1214" s="1"/>
      <c r="L1214" s="337" t="str">
        <f>IF(J1214=0%,"",#REF!/J1214)</f>
        <v/>
      </c>
    </row>
    <row r="1215" spans="5:12">
      <c r="E1215" s="371"/>
      <c r="F1215" s="122"/>
      <c r="G1215" s="122"/>
      <c r="I1215" s="1"/>
      <c r="L1215" s="337" t="str">
        <f>IF(J1215=0%,"",#REF!/J1215)</f>
        <v/>
      </c>
    </row>
    <row r="1216" spans="5:12">
      <c r="E1216" s="371"/>
      <c r="F1216" s="122"/>
      <c r="G1216" s="122"/>
      <c r="I1216" s="1"/>
      <c r="L1216" s="337" t="str">
        <f>IF(J1216=0%,"",#REF!/J1216)</f>
        <v/>
      </c>
    </row>
    <row r="1217" spans="5:12">
      <c r="E1217" s="371"/>
      <c r="F1217" s="122"/>
      <c r="G1217" s="122"/>
      <c r="I1217" s="1"/>
      <c r="L1217" s="337" t="str">
        <f>IF(J1217=0%,"",#REF!/J1217)</f>
        <v/>
      </c>
    </row>
    <row r="1218" spans="5:12">
      <c r="E1218" s="371"/>
      <c r="F1218" s="122"/>
      <c r="G1218" s="122"/>
      <c r="I1218" s="1"/>
      <c r="L1218" s="337" t="str">
        <f>IF(J1218=0%,"",#REF!/J1218)</f>
        <v/>
      </c>
    </row>
    <row r="1219" spans="5:12">
      <c r="E1219" s="371"/>
      <c r="F1219" s="122"/>
      <c r="G1219" s="122"/>
      <c r="I1219" s="1"/>
      <c r="L1219" s="337" t="str">
        <f>IF(J1219=0%,"",#REF!/J1219)</f>
        <v/>
      </c>
    </row>
    <row r="1220" spans="5:12">
      <c r="E1220" s="371"/>
      <c r="F1220" s="122"/>
      <c r="G1220" s="122"/>
      <c r="I1220" s="1"/>
      <c r="L1220" s="337" t="str">
        <f>IF(J1220=0%,"",#REF!/J1220)</f>
        <v/>
      </c>
    </row>
    <row r="1221" spans="5:12">
      <c r="E1221" s="371"/>
      <c r="F1221" s="122"/>
      <c r="G1221" s="122"/>
      <c r="I1221" s="1"/>
      <c r="L1221" s="337" t="str">
        <f>IF(J1221=0%,"",#REF!/J1221)</f>
        <v/>
      </c>
    </row>
    <row r="1222" spans="5:12">
      <c r="E1222" s="371"/>
      <c r="F1222" s="122"/>
      <c r="G1222" s="122"/>
      <c r="I1222" s="1"/>
      <c r="L1222" s="337" t="str">
        <f>IF(J1222=0%,"",#REF!/J1222)</f>
        <v/>
      </c>
    </row>
    <row r="1223" spans="5:12">
      <c r="E1223" s="371"/>
      <c r="F1223" s="122"/>
      <c r="G1223" s="122"/>
      <c r="I1223" s="1"/>
      <c r="L1223" s="337" t="str">
        <f>IF(J1223=0%,"",#REF!/J1223)</f>
        <v/>
      </c>
    </row>
    <row r="1224" spans="5:12">
      <c r="E1224" s="371"/>
      <c r="F1224" s="122"/>
      <c r="G1224" s="122"/>
      <c r="I1224" s="1"/>
      <c r="L1224" s="337" t="str">
        <f>IF(J1224=0%,"",#REF!/J1224)</f>
        <v/>
      </c>
    </row>
    <row r="1225" spans="5:12">
      <c r="E1225" s="371"/>
      <c r="F1225" s="122"/>
      <c r="G1225" s="122"/>
      <c r="I1225" s="1"/>
      <c r="L1225" s="337" t="str">
        <f>IF(J1225=0%,"",#REF!/J1225)</f>
        <v/>
      </c>
    </row>
    <row r="1226" spans="5:12">
      <c r="E1226" s="371"/>
      <c r="F1226" s="122"/>
      <c r="G1226" s="122"/>
      <c r="I1226" s="1"/>
      <c r="L1226" s="337" t="str">
        <f>IF(J1226=0%,"",#REF!/J1226)</f>
        <v/>
      </c>
    </row>
    <row r="1227" spans="5:12">
      <c r="E1227" s="371"/>
      <c r="F1227" s="122"/>
      <c r="G1227" s="122"/>
      <c r="I1227" s="1"/>
      <c r="L1227" s="337" t="str">
        <f>IF(J1227=0%,"",#REF!/J1227)</f>
        <v/>
      </c>
    </row>
    <row r="1228" spans="5:12">
      <c r="E1228" s="371"/>
      <c r="F1228" s="122"/>
      <c r="G1228" s="122"/>
      <c r="I1228" s="1"/>
      <c r="L1228" s="337" t="str">
        <f>IF(J1228=0%,"",#REF!/J1228)</f>
        <v/>
      </c>
    </row>
    <row r="1229" spans="5:12">
      <c r="E1229" s="371"/>
      <c r="F1229" s="122"/>
      <c r="G1229" s="122"/>
      <c r="I1229" s="1"/>
      <c r="L1229" s="337" t="str">
        <f>IF(J1229=0%,"",#REF!/J1229)</f>
        <v/>
      </c>
    </row>
    <row r="1230" spans="5:12">
      <c r="E1230" s="371"/>
      <c r="F1230" s="122"/>
      <c r="G1230" s="122"/>
      <c r="I1230" s="1"/>
      <c r="L1230" s="337" t="str">
        <f>IF(J1230=0%,"",#REF!/J1230)</f>
        <v/>
      </c>
    </row>
    <row r="1231" spans="5:12">
      <c r="E1231" s="371"/>
      <c r="F1231" s="122"/>
      <c r="G1231" s="122"/>
      <c r="I1231" s="1"/>
      <c r="L1231" s="337" t="str">
        <f>IF(J1231=0%,"",#REF!/J1231)</f>
        <v/>
      </c>
    </row>
    <row r="1232" spans="5:12">
      <c r="E1232" s="371"/>
      <c r="F1232" s="122"/>
      <c r="G1232" s="122"/>
      <c r="I1232" s="1"/>
      <c r="L1232" s="337" t="str">
        <f>IF(J1232=0%,"",#REF!/J1232)</f>
        <v/>
      </c>
    </row>
    <row r="1233" spans="5:12">
      <c r="E1233" s="371"/>
      <c r="F1233" s="122"/>
      <c r="G1233" s="122"/>
      <c r="I1233" s="1"/>
      <c r="L1233" s="337" t="str">
        <f>IF(J1233=0%,"",#REF!/J1233)</f>
        <v/>
      </c>
    </row>
    <row r="1234" spans="5:12">
      <c r="E1234" s="371"/>
      <c r="F1234" s="122"/>
      <c r="G1234" s="122"/>
      <c r="I1234" s="1"/>
      <c r="L1234" s="337" t="str">
        <f>IF(J1234=0%,"",#REF!/J1234)</f>
        <v/>
      </c>
    </row>
    <row r="1235" spans="5:12">
      <c r="E1235" s="371"/>
      <c r="F1235" s="122"/>
      <c r="G1235" s="122"/>
      <c r="I1235" s="1"/>
      <c r="L1235" s="337" t="str">
        <f>IF(J1235=0%,"",#REF!/J1235)</f>
        <v/>
      </c>
    </row>
    <row r="1236" spans="5:12">
      <c r="E1236" s="371"/>
      <c r="F1236" s="122"/>
      <c r="G1236" s="122"/>
      <c r="I1236" s="1"/>
      <c r="L1236" s="337" t="str">
        <f>IF(J1236=0%,"",#REF!/J1236)</f>
        <v/>
      </c>
    </row>
    <row r="1237" spans="5:12">
      <c r="E1237" s="371"/>
      <c r="F1237" s="122"/>
      <c r="G1237" s="122"/>
      <c r="I1237" s="1"/>
      <c r="L1237" s="337" t="str">
        <f>IF(J1237=0%,"",#REF!/J1237)</f>
        <v/>
      </c>
    </row>
    <row r="1238" spans="5:12">
      <c r="E1238" s="371"/>
      <c r="F1238" s="122"/>
      <c r="G1238" s="122"/>
      <c r="I1238" s="1"/>
      <c r="L1238" s="337" t="str">
        <f>IF(J1238=0%,"",#REF!/J1238)</f>
        <v/>
      </c>
    </row>
    <row r="1239" spans="5:12">
      <c r="E1239" s="371"/>
      <c r="F1239" s="122"/>
      <c r="G1239" s="122"/>
      <c r="I1239" s="1"/>
      <c r="L1239" s="337" t="str">
        <f>IF(J1239=0%,"",#REF!/J1239)</f>
        <v/>
      </c>
    </row>
    <row r="1240" spans="5:12">
      <c r="E1240" s="371"/>
      <c r="F1240" s="122"/>
      <c r="G1240" s="122"/>
      <c r="I1240" s="1"/>
      <c r="L1240" s="337" t="str">
        <f>IF(J1240=0%,"",#REF!/J1240)</f>
        <v/>
      </c>
    </row>
    <row r="1241" spans="5:12">
      <c r="E1241" s="371"/>
      <c r="F1241" s="122"/>
      <c r="G1241" s="122"/>
      <c r="I1241" s="1"/>
      <c r="L1241" s="337" t="str">
        <f>IF(J1241=0%,"",#REF!/J1241)</f>
        <v/>
      </c>
    </row>
    <row r="1242" spans="5:12">
      <c r="E1242" s="371"/>
      <c r="F1242" s="122"/>
      <c r="G1242" s="122"/>
      <c r="I1242" s="1"/>
      <c r="L1242" s="337" t="str">
        <f>IF(J1242=0%,"",#REF!/J1242)</f>
        <v/>
      </c>
    </row>
    <row r="1243" spans="5:12">
      <c r="E1243" s="371"/>
      <c r="F1243" s="122"/>
      <c r="G1243" s="122"/>
      <c r="I1243" s="1"/>
      <c r="L1243" s="337" t="str">
        <f>IF(J1243=0%,"",#REF!/J1243)</f>
        <v/>
      </c>
    </row>
    <row r="1244" spans="5:12">
      <c r="E1244" s="371"/>
      <c r="F1244" s="122"/>
      <c r="G1244" s="122"/>
      <c r="I1244" s="1"/>
      <c r="L1244" s="337" t="str">
        <f>IF(J1244=0%,"",#REF!/J1244)</f>
        <v/>
      </c>
    </row>
    <row r="1245" spans="5:12">
      <c r="E1245" s="371"/>
      <c r="F1245" s="122"/>
      <c r="G1245" s="122"/>
      <c r="I1245" s="1"/>
      <c r="L1245" s="337" t="str">
        <f>IF(J1245=0%,"",#REF!/J1245)</f>
        <v/>
      </c>
    </row>
    <row r="1246" spans="5:12">
      <c r="E1246" s="371"/>
      <c r="F1246" s="122"/>
      <c r="G1246" s="122"/>
      <c r="I1246" s="1"/>
      <c r="L1246" s="337" t="str">
        <f>IF(J1246=0%,"",#REF!/J1246)</f>
        <v/>
      </c>
    </row>
    <row r="1247" spans="5:12">
      <c r="E1247" s="371"/>
      <c r="F1247" s="122"/>
      <c r="G1247" s="122"/>
      <c r="I1247" s="1"/>
      <c r="L1247" s="337" t="str">
        <f>IF(J1247=0%,"",#REF!/J1247)</f>
        <v/>
      </c>
    </row>
    <row r="1248" spans="5:12">
      <c r="E1248" s="371"/>
      <c r="F1248" s="122"/>
      <c r="G1248" s="122"/>
      <c r="I1248" s="1"/>
      <c r="L1248" s="337" t="str">
        <f>IF(J1248=0%,"",#REF!/J1248)</f>
        <v/>
      </c>
    </row>
    <row r="1249" spans="5:12">
      <c r="E1249" s="371"/>
      <c r="F1249" s="122"/>
      <c r="G1249" s="122"/>
      <c r="I1249" s="1"/>
      <c r="L1249" s="337" t="str">
        <f>IF(J1249=0%,"",#REF!/J1249)</f>
        <v/>
      </c>
    </row>
    <row r="1250" spans="5:12">
      <c r="E1250" s="371"/>
      <c r="F1250" s="122"/>
      <c r="G1250" s="122"/>
      <c r="I1250" s="1"/>
      <c r="L1250" s="337" t="str">
        <f>IF(J1250=0%,"",#REF!/J1250)</f>
        <v/>
      </c>
    </row>
    <row r="1251" spans="5:12">
      <c r="E1251" s="371"/>
      <c r="F1251" s="122"/>
      <c r="G1251" s="122"/>
      <c r="I1251" s="1"/>
      <c r="L1251" s="337" t="str">
        <f>IF(J1251=0%,"",#REF!/J1251)</f>
        <v/>
      </c>
    </row>
    <row r="1252" spans="5:12">
      <c r="E1252" s="371"/>
      <c r="F1252" s="122"/>
      <c r="G1252" s="122"/>
      <c r="I1252" s="1"/>
      <c r="L1252" s="337" t="str">
        <f>IF(J1252=0%,"",#REF!/J1252)</f>
        <v/>
      </c>
    </row>
    <row r="1253" spans="5:12">
      <c r="E1253" s="371"/>
      <c r="F1253" s="122"/>
      <c r="G1253" s="122"/>
      <c r="I1253" s="1"/>
      <c r="L1253" s="337" t="str">
        <f>IF(J1253=0%,"",#REF!/J1253)</f>
        <v/>
      </c>
    </row>
    <row r="1254" spans="5:12">
      <c r="E1254" s="371"/>
      <c r="F1254" s="122"/>
      <c r="G1254" s="122"/>
      <c r="I1254" s="1"/>
      <c r="L1254" s="337" t="str">
        <f>IF(J1254=0%,"",#REF!/J1254)</f>
        <v/>
      </c>
    </row>
    <row r="1255" spans="5:12">
      <c r="E1255" s="371"/>
      <c r="F1255" s="122"/>
      <c r="G1255" s="122"/>
      <c r="I1255" s="1"/>
      <c r="L1255" s="337" t="str">
        <f>IF(J1255=0%,"",#REF!/J1255)</f>
        <v/>
      </c>
    </row>
    <row r="1256" spans="5:12">
      <c r="E1256" s="371"/>
      <c r="F1256" s="122"/>
      <c r="G1256" s="122"/>
      <c r="I1256" s="1"/>
      <c r="L1256" s="337" t="str">
        <f>IF(J1256=0%,"",#REF!/J1256)</f>
        <v/>
      </c>
    </row>
    <row r="1257" spans="5:12">
      <c r="E1257" s="371"/>
      <c r="F1257" s="122"/>
      <c r="G1257" s="122"/>
      <c r="I1257" s="1"/>
      <c r="L1257" s="337" t="str">
        <f>IF(J1257=0%,"",#REF!/J1257)</f>
        <v/>
      </c>
    </row>
    <row r="1258" spans="5:12">
      <c r="E1258" s="371"/>
      <c r="F1258" s="122"/>
      <c r="G1258" s="122"/>
      <c r="I1258" s="1"/>
      <c r="L1258" s="337" t="str">
        <f>IF(J1258=0%,"",#REF!/J1258)</f>
        <v/>
      </c>
    </row>
    <row r="1259" spans="5:12">
      <c r="E1259" s="371"/>
      <c r="F1259" s="122"/>
      <c r="G1259" s="122"/>
      <c r="I1259" s="1"/>
      <c r="L1259" s="337" t="str">
        <f>IF(J1259=0%,"",#REF!/J1259)</f>
        <v/>
      </c>
    </row>
    <row r="1260" spans="5:12">
      <c r="E1260" s="371"/>
      <c r="F1260" s="122"/>
      <c r="G1260" s="122"/>
      <c r="I1260" s="1"/>
      <c r="L1260" s="337" t="str">
        <f>IF(J1260=0%,"",#REF!/J1260)</f>
        <v/>
      </c>
    </row>
    <row r="1261" spans="5:12">
      <c r="E1261" s="371"/>
      <c r="F1261" s="122"/>
      <c r="G1261" s="122"/>
      <c r="I1261" s="1"/>
      <c r="L1261" s="337" t="str">
        <f>IF(J1261=0%,"",#REF!/J1261)</f>
        <v/>
      </c>
    </row>
    <row r="1262" spans="5:12">
      <c r="E1262" s="371"/>
      <c r="F1262" s="122"/>
      <c r="G1262" s="122"/>
      <c r="I1262" s="1"/>
      <c r="L1262" s="337" t="str">
        <f>IF(J1262=0%,"",#REF!/J1262)</f>
        <v/>
      </c>
    </row>
    <row r="1263" spans="5:12">
      <c r="E1263" s="371"/>
      <c r="F1263" s="122"/>
      <c r="G1263" s="122"/>
      <c r="I1263" s="1"/>
      <c r="L1263" s="337" t="str">
        <f>IF(J1263=0%,"",#REF!/J1263)</f>
        <v/>
      </c>
    </row>
    <row r="1264" spans="5:12">
      <c r="E1264" s="371"/>
      <c r="F1264" s="122"/>
      <c r="G1264" s="122"/>
      <c r="I1264" s="1"/>
      <c r="L1264" s="337" t="str">
        <f>IF(J1264=0%,"",#REF!/J1264)</f>
        <v/>
      </c>
    </row>
    <row r="1265" spans="5:12">
      <c r="E1265" s="371"/>
      <c r="F1265" s="122"/>
      <c r="G1265" s="122"/>
      <c r="I1265" s="1"/>
      <c r="L1265" s="337" t="str">
        <f>IF(J1265=0%,"",#REF!/J1265)</f>
        <v/>
      </c>
    </row>
    <row r="1266" spans="5:12">
      <c r="E1266" s="371"/>
      <c r="F1266" s="122"/>
      <c r="G1266" s="122"/>
      <c r="I1266" s="1"/>
      <c r="L1266" s="337" t="str">
        <f>IF(J1266=0%,"",#REF!/J1266)</f>
        <v/>
      </c>
    </row>
    <row r="1267" spans="5:12">
      <c r="E1267" s="371"/>
      <c r="F1267" s="122"/>
      <c r="G1267" s="122"/>
      <c r="I1267" s="1"/>
      <c r="L1267" s="337" t="str">
        <f>IF(J1267=0%,"",#REF!/J1267)</f>
        <v/>
      </c>
    </row>
    <row r="1268" spans="5:12">
      <c r="E1268" s="371"/>
      <c r="F1268" s="122"/>
      <c r="G1268" s="122"/>
      <c r="I1268" s="1"/>
      <c r="L1268" s="337" t="str">
        <f>IF(J1268=0%,"",#REF!/J1268)</f>
        <v/>
      </c>
    </row>
    <row r="1269" spans="5:12">
      <c r="E1269" s="371"/>
      <c r="F1269" s="122"/>
      <c r="G1269" s="122"/>
      <c r="I1269" s="1"/>
      <c r="L1269" s="337" t="str">
        <f>IF(J1269=0%,"",#REF!/J1269)</f>
        <v/>
      </c>
    </row>
    <row r="1270" spans="5:12">
      <c r="E1270" s="371"/>
      <c r="F1270" s="122"/>
      <c r="G1270" s="122"/>
      <c r="I1270" s="1"/>
      <c r="L1270" s="337" t="str">
        <f>IF(J1270=0%,"",#REF!/J1270)</f>
        <v/>
      </c>
    </row>
    <row r="1271" spans="5:12">
      <c r="E1271" s="371"/>
      <c r="F1271" s="122"/>
      <c r="G1271" s="122"/>
      <c r="I1271" s="1"/>
      <c r="L1271" s="337" t="str">
        <f>IF(J1271=0%,"",#REF!/J1271)</f>
        <v/>
      </c>
    </row>
    <row r="1272" spans="5:12">
      <c r="E1272" s="371"/>
      <c r="F1272" s="122"/>
      <c r="G1272" s="122"/>
      <c r="I1272" s="1"/>
      <c r="L1272" s="337" t="str">
        <f>IF(J1272=0%,"",#REF!/J1272)</f>
        <v/>
      </c>
    </row>
    <row r="1273" spans="5:12">
      <c r="E1273" s="371"/>
      <c r="F1273" s="122"/>
      <c r="G1273" s="122"/>
      <c r="I1273" s="1"/>
      <c r="L1273" s="337" t="str">
        <f>IF(J1273=0%,"",#REF!/J1273)</f>
        <v/>
      </c>
    </row>
    <row r="1274" spans="5:12">
      <c r="E1274" s="371"/>
      <c r="F1274" s="122"/>
      <c r="G1274" s="122"/>
      <c r="I1274" s="1"/>
      <c r="L1274" s="337" t="str">
        <f>IF(J1274=0%,"",#REF!/J1274)</f>
        <v/>
      </c>
    </row>
    <row r="1275" spans="5:12">
      <c r="E1275" s="371"/>
      <c r="F1275" s="122"/>
      <c r="G1275" s="122"/>
      <c r="I1275" s="1"/>
      <c r="L1275" s="337" t="str">
        <f>IF(J1275=0%,"",#REF!/J1275)</f>
        <v/>
      </c>
    </row>
    <row r="1276" spans="5:12">
      <c r="E1276" s="371"/>
      <c r="F1276" s="122"/>
      <c r="G1276" s="122"/>
      <c r="I1276" s="1"/>
      <c r="L1276" s="337" t="str">
        <f>IF(J1276=0%,"",#REF!/J1276)</f>
        <v/>
      </c>
    </row>
    <row r="1277" spans="5:12">
      <c r="E1277" s="371"/>
      <c r="F1277" s="122"/>
      <c r="G1277" s="122"/>
      <c r="I1277" s="1"/>
      <c r="L1277" s="337" t="str">
        <f>IF(J1277=0%,"",#REF!/J1277)</f>
        <v/>
      </c>
    </row>
    <row r="1278" spans="5:12">
      <c r="E1278" s="371"/>
      <c r="F1278" s="122"/>
      <c r="G1278" s="122"/>
      <c r="I1278" s="1"/>
      <c r="L1278" s="337" t="str">
        <f>IF(J1278=0%,"",#REF!/J1278)</f>
        <v/>
      </c>
    </row>
    <row r="1279" spans="5:12">
      <c r="E1279" s="371"/>
      <c r="F1279" s="122"/>
      <c r="G1279" s="122"/>
      <c r="I1279" s="1"/>
      <c r="L1279" s="337" t="str">
        <f>IF(J1279=0%,"",#REF!/J1279)</f>
        <v/>
      </c>
    </row>
    <row r="1280" spans="5:12">
      <c r="E1280" s="371"/>
      <c r="F1280" s="122"/>
      <c r="G1280" s="122"/>
      <c r="I1280" s="1"/>
      <c r="L1280" s="337" t="str">
        <f>IF(J1280=0%,"",#REF!/J1280)</f>
        <v/>
      </c>
    </row>
    <row r="1281" spans="5:12">
      <c r="E1281" s="371"/>
      <c r="F1281" s="122"/>
      <c r="G1281" s="122"/>
      <c r="I1281" s="1"/>
      <c r="L1281" s="337" t="str">
        <f>IF(J1281=0%,"",#REF!/J1281)</f>
        <v/>
      </c>
    </row>
    <row r="1282" spans="5:12">
      <c r="E1282" s="371"/>
      <c r="F1282" s="122"/>
      <c r="G1282" s="122"/>
      <c r="I1282" s="1"/>
      <c r="L1282" s="337" t="str">
        <f>IF(J1282=0%,"",#REF!/J1282)</f>
        <v/>
      </c>
    </row>
    <row r="1283" spans="5:12">
      <c r="E1283" s="371"/>
      <c r="F1283" s="122"/>
      <c r="G1283" s="122"/>
      <c r="I1283" s="1"/>
      <c r="L1283" s="337" t="str">
        <f>IF(J1283=0%,"",#REF!/J1283)</f>
        <v/>
      </c>
    </row>
    <row r="1284" spans="5:12">
      <c r="E1284" s="371"/>
      <c r="F1284" s="122"/>
      <c r="G1284" s="122"/>
      <c r="I1284" s="1"/>
      <c r="L1284" s="337" t="str">
        <f>IF(J1284=0%,"",#REF!/J1284)</f>
        <v/>
      </c>
    </row>
    <row r="1285" spans="5:12">
      <c r="E1285" s="371"/>
      <c r="F1285" s="122"/>
      <c r="G1285" s="122"/>
      <c r="I1285" s="1"/>
      <c r="L1285" s="337" t="str">
        <f>IF(J1285=0%,"",#REF!/J1285)</f>
        <v/>
      </c>
    </row>
    <row r="1286" spans="5:12">
      <c r="E1286" s="371"/>
      <c r="F1286" s="122"/>
      <c r="G1286" s="122"/>
      <c r="I1286" s="1"/>
      <c r="L1286" s="337" t="str">
        <f>IF(J1286=0%,"",#REF!/J1286)</f>
        <v/>
      </c>
    </row>
    <row r="1287" spans="5:12">
      <c r="E1287" s="371"/>
      <c r="F1287" s="122"/>
      <c r="G1287" s="122"/>
      <c r="I1287" s="1"/>
      <c r="L1287" s="337" t="str">
        <f>IF(J1287=0%,"",#REF!/J1287)</f>
        <v/>
      </c>
    </row>
    <row r="1288" spans="5:12">
      <c r="E1288" s="371"/>
      <c r="F1288" s="122"/>
      <c r="G1288" s="122"/>
      <c r="I1288" s="1"/>
      <c r="L1288" s="337" t="str">
        <f>IF(J1288=0%,"",#REF!/J1288)</f>
        <v/>
      </c>
    </row>
    <row r="1289" spans="5:12">
      <c r="E1289" s="371"/>
      <c r="F1289" s="122"/>
      <c r="G1289" s="122"/>
      <c r="I1289" s="1"/>
      <c r="L1289" s="337" t="str">
        <f>IF(J1289=0%,"",#REF!/J1289)</f>
        <v/>
      </c>
    </row>
    <row r="1290" spans="5:12">
      <c r="E1290" s="371"/>
      <c r="F1290" s="122"/>
      <c r="G1290" s="122"/>
      <c r="I1290" s="1"/>
      <c r="L1290" s="337" t="str">
        <f>IF(J1290=0%,"",#REF!/J1290)</f>
        <v/>
      </c>
    </row>
    <row r="1291" spans="5:12">
      <c r="E1291" s="371"/>
      <c r="F1291" s="122"/>
      <c r="G1291" s="122"/>
      <c r="I1291" s="1"/>
      <c r="L1291" s="337" t="str">
        <f>IF(J1291=0%,"",#REF!/J1291)</f>
        <v/>
      </c>
    </row>
    <row r="1292" spans="5:12">
      <c r="E1292" s="371"/>
      <c r="F1292" s="122"/>
      <c r="G1292" s="122"/>
      <c r="I1292" s="1"/>
      <c r="L1292" s="337" t="str">
        <f>IF(J1292=0%,"",#REF!/J1292)</f>
        <v/>
      </c>
    </row>
    <row r="1293" spans="5:12">
      <c r="E1293" s="371"/>
      <c r="F1293" s="122"/>
      <c r="G1293" s="122"/>
      <c r="I1293" s="1"/>
      <c r="L1293" s="337" t="str">
        <f>IF(J1293=0%,"",#REF!/J1293)</f>
        <v/>
      </c>
    </row>
    <row r="1294" spans="5:12">
      <c r="E1294" s="371"/>
      <c r="F1294" s="122"/>
      <c r="G1294" s="122"/>
      <c r="I1294" s="1"/>
      <c r="L1294" s="337" t="str">
        <f>IF(J1294=0%,"",#REF!/J1294)</f>
        <v/>
      </c>
    </row>
    <row r="1295" spans="5:12">
      <c r="E1295" s="371"/>
      <c r="F1295" s="122"/>
      <c r="G1295" s="122"/>
      <c r="I1295" s="1"/>
      <c r="L1295" s="337" t="str">
        <f>IF(J1295=0%,"",#REF!/J1295)</f>
        <v/>
      </c>
    </row>
    <row r="1296" spans="5:12">
      <c r="E1296" s="371"/>
      <c r="F1296" s="122"/>
      <c r="G1296" s="122"/>
      <c r="I1296" s="1"/>
      <c r="L1296" s="337" t="str">
        <f>IF(J1296=0%,"",#REF!/J1296)</f>
        <v/>
      </c>
    </row>
    <row r="1297" spans="5:12">
      <c r="E1297" s="371"/>
      <c r="F1297" s="122"/>
      <c r="G1297" s="122"/>
      <c r="I1297" s="1"/>
      <c r="L1297" s="337" t="str">
        <f>IF(J1297=0%,"",#REF!/J1297)</f>
        <v/>
      </c>
    </row>
    <row r="1298" spans="5:12">
      <c r="E1298" s="371"/>
      <c r="F1298" s="122"/>
      <c r="G1298" s="122"/>
      <c r="I1298" s="1"/>
      <c r="L1298" s="337" t="str">
        <f>IF(J1298=0%,"",#REF!/J1298)</f>
        <v/>
      </c>
    </row>
    <row r="1299" spans="5:12">
      <c r="E1299" s="371"/>
      <c r="F1299" s="122"/>
      <c r="G1299" s="122"/>
      <c r="I1299" s="1"/>
      <c r="L1299" s="337" t="str">
        <f>IF(J1299=0%,"",#REF!/J1299)</f>
        <v/>
      </c>
    </row>
    <row r="1300" spans="5:12">
      <c r="E1300" s="371"/>
      <c r="F1300" s="122"/>
      <c r="G1300" s="122"/>
      <c r="I1300" s="1"/>
      <c r="L1300" s="337" t="str">
        <f>IF(J1300=0%,"",#REF!/J1300)</f>
        <v/>
      </c>
    </row>
    <row r="1301" spans="5:12">
      <c r="E1301" s="371"/>
      <c r="F1301" s="122"/>
      <c r="G1301" s="122"/>
      <c r="I1301" s="1"/>
      <c r="L1301" s="337" t="str">
        <f>IF(J1301=0%,"",#REF!/J1301)</f>
        <v/>
      </c>
    </row>
    <row r="1302" spans="5:12">
      <c r="E1302" s="371"/>
      <c r="F1302" s="122"/>
      <c r="G1302" s="122"/>
      <c r="I1302" s="1"/>
      <c r="L1302" s="337" t="str">
        <f>IF(J1302=0%,"",#REF!/J1302)</f>
        <v/>
      </c>
    </row>
    <row r="1303" spans="5:12">
      <c r="E1303" s="371"/>
      <c r="F1303" s="122"/>
      <c r="G1303" s="122"/>
      <c r="I1303" s="1"/>
      <c r="L1303" s="337" t="str">
        <f>IF(J1303=0%,"",#REF!/J1303)</f>
        <v/>
      </c>
    </row>
    <row r="1304" spans="5:12">
      <c r="E1304" s="371"/>
      <c r="F1304" s="122"/>
      <c r="G1304" s="122"/>
      <c r="I1304" s="1"/>
      <c r="L1304" s="337" t="str">
        <f>IF(J1304=0%,"",#REF!/J1304)</f>
        <v/>
      </c>
    </row>
    <row r="1305" spans="5:12">
      <c r="E1305" s="371"/>
      <c r="F1305" s="122"/>
      <c r="G1305" s="122"/>
      <c r="I1305" s="1"/>
      <c r="L1305" s="337" t="str">
        <f>IF(J1305=0%,"",#REF!/J1305)</f>
        <v/>
      </c>
    </row>
    <row r="1306" spans="5:12">
      <c r="E1306" s="371"/>
      <c r="F1306" s="122"/>
      <c r="G1306" s="122"/>
      <c r="I1306" s="1"/>
      <c r="L1306" s="337" t="str">
        <f>IF(J1306=0%,"",#REF!/J1306)</f>
        <v/>
      </c>
    </row>
    <row r="1307" spans="5:12">
      <c r="E1307" s="371"/>
      <c r="F1307" s="122"/>
      <c r="G1307" s="122"/>
      <c r="I1307" s="1"/>
      <c r="L1307" s="337" t="str">
        <f>IF(J1307=0%,"",#REF!/J1307)</f>
        <v/>
      </c>
    </row>
    <row r="1308" spans="5:12">
      <c r="E1308" s="371"/>
      <c r="F1308" s="122"/>
      <c r="G1308" s="122"/>
      <c r="I1308" s="1"/>
      <c r="L1308" s="337" t="str">
        <f>IF(J1308=0%,"",#REF!/J1308)</f>
        <v/>
      </c>
    </row>
    <row r="1309" spans="5:12">
      <c r="E1309" s="371"/>
      <c r="F1309" s="122"/>
      <c r="G1309" s="122"/>
      <c r="I1309" s="1"/>
      <c r="L1309" s="337" t="str">
        <f>IF(J1309=0%,"",#REF!/J1309)</f>
        <v/>
      </c>
    </row>
    <row r="1310" spans="5:12">
      <c r="E1310" s="371"/>
      <c r="F1310" s="122"/>
      <c r="G1310" s="122"/>
      <c r="I1310" s="1"/>
      <c r="L1310" s="337" t="str">
        <f>IF(J1310=0%,"",#REF!/J1310)</f>
        <v/>
      </c>
    </row>
    <row r="1311" spans="5:12">
      <c r="E1311" s="371"/>
      <c r="F1311" s="122"/>
      <c r="G1311" s="122"/>
      <c r="I1311" s="1"/>
      <c r="L1311" s="337" t="str">
        <f>IF(J1311=0%,"",#REF!/J1311)</f>
        <v/>
      </c>
    </row>
    <row r="1312" spans="5:12">
      <c r="E1312" s="371"/>
      <c r="F1312" s="122"/>
      <c r="G1312" s="122"/>
      <c r="I1312" s="1"/>
      <c r="L1312" s="337" t="str">
        <f>IF(J1312=0%,"",#REF!/J1312)</f>
        <v/>
      </c>
    </row>
    <row r="1313" spans="5:12">
      <c r="E1313" s="371"/>
      <c r="F1313" s="122"/>
      <c r="G1313" s="122"/>
      <c r="I1313" s="1"/>
      <c r="L1313" s="337" t="str">
        <f>IF(J1313=0%,"",#REF!/J1313)</f>
        <v/>
      </c>
    </row>
    <row r="1314" spans="5:12">
      <c r="E1314" s="371"/>
      <c r="F1314" s="122"/>
      <c r="G1314" s="122"/>
      <c r="I1314" s="1"/>
      <c r="L1314" s="337" t="str">
        <f>IF(J1314=0%,"",#REF!/J1314)</f>
        <v/>
      </c>
    </row>
    <row r="1315" spans="5:12">
      <c r="E1315" s="371"/>
      <c r="F1315" s="122"/>
      <c r="G1315" s="122"/>
      <c r="I1315" s="1"/>
      <c r="L1315" s="337" t="str">
        <f>IF(J1315=0%,"",#REF!/J1315)</f>
        <v/>
      </c>
    </row>
    <row r="1316" spans="5:12">
      <c r="E1316" s="371"/>
      <c r="F1316" s="122"/>
      <c r="G1316" s="122"/>
      <c r="I1316" s="1"/>
      <c r="L1316" s="337" t="str">
        <f>IF(J1316=0%,"",#REF!/J1316)</f>
        <v/>
      </c>
    </row>
    <row r="1317" spans="5:12">
      <c r="E1317" s="371"/>
      <c r="F1317" s="122"/>
      <c r="G1317" s="122"/>
      <c r="I1317" s="1"/>
      <c r="L1317" s="337" t="str">
        <f>IF(J1317=0%,"",#REF!/J1317)</f>
        <v/>
      </c>
    </row>
    <row r="1318" spans="5:12">
      <c r="E1318" s="371"/>
      <c r="F1318" s="122"/>
      <c r="G1318" s="122"/>
      <c r="I1318" s="1"/>
      <c r="L1318" s="337" t="str">
        <f>IF(J1318=0%,"",#REF!/J1318)</f>
        <v/>
      </c>
    </row>
    <row r="1319" spans="5:12">
      <c r="E1319" s="371"/>
      <c r="F1319" s="122"/>
      <c r="G1319" s="122"/>
      <c r="I1319" s="1"/>
      <c r="L1319" s="337" t="str">
        <f>IF(J1319=0%,"",#REF!/J1319)</f>
        <v/>
      </c>
    </row>
    <row r="1320" spans="5:12">
      <c r="E1320" s="371"/>
      <c r="F1320" s="122"/>
      <c r="G1320" s="122"/>
      <c r="I1320" s="1"/>
      <c r="L1320" s="337" t="str">
        <f>IF(J1320=0%,"",#REF!/J1320)</f>
        <v/>
      </c>
    </row>
    <row r="1321" spans="5:12">
      <c r="E1321" s="371"/>
      <c r="F1321" s="122"/>
      <c r="G1321" s="122"/>
      <c r="I1321" s="1"/>
      <c r="L1321" s="337" t="str">
        <f>IF(J1321=0%,"",#REF!/J1321)</f>
        <v/>
      </c>
    </row>
    <row r="1322" spans="5:12">
      <c r="E1322" s="371"/>
      <c r="F1322" s="122"/>
      <c r="G1322" s="122"/>
      <c r="I1322" s="1"/>
      <c r="L1322" s="337" t="str">
        <f>IF(J1322=0%,"",#REF!/J1322)</f>
        <v/>
      </c>
    </row>
    <row r="1323" spans="5:12">
      <c r="E1323" s="371"/>
      <c r="F1323" s="122"/>
      <c r="G1323" s="122"/>
      <c r="I1323" s="1"/>
      <c r="L1323" s="337" t="str">
        <f>IF(J1323=0%,"",#REF!/J1323)</f>
        <v/>
      </c>
    </row>
    <row r="1324" spans="5:12">
      <c r="E1324" s="371"/>
      <c r="F1324" s="122"/>
      <c r="G1324" s="122"/>
      <c r="I1324" s="1"/>
      <c r="L1324" s="337" t="str">
        <f>IF(J1324=0%,"",#REF!/J1324)</f>
        <v/>
      </c>
    </row>
    <row r="1325" spans="5:12">
      <c r="E1325" s="371"/>
      <c r="F1325" s="122"/>
      <c r="G1325" s="122"/>
      <c r="I1325" s="1"/>
      <c r="L1325" s="337" t="str">
        <f>IF(J1325=0%,"",#REF!/J1325)</f>
        <v/>
      </c>
    </row>
    <row r="1326" spans="5:12">
      <c r="E1326" s="371"/>
      <c r="F1326" s="122"/>
      <c r="G1326" s="122"/>
      <c r="I1326" s="1"/>
      <c r="L1326" s="337" t="str">
        <f>IF(J1326=0%,"",#REF!/J1326)</f>
        <v/>
      </c>
    </row>
    <row r="1327" spans="5:12">
      <c r="E1327" s="371"/>
      <c r="F1327" s="122"/>
      <c r="G1327" s="122"/>
      <c r="I1327" s="1"/>
      <c r="L1327" s="337" t="str">
        <f>IF(J1327=0%,"",#REF!/J1327)</f>
        <v/>
      </c>
    </row>
    <row r="1328" spans="5:12">
      <c r="E1328" s="371"/>
      <c r="F1328" s="122"/>
      <c r="G1328" s="122"/>
      <c r="I1328" s="1"/>
      <c r="L1328" s="337" t="str">
        <f>IF(J1328=0%,"",#REF!/J1328)</f>
        <v/>
      </c>
    </row>
    <row r="1329" spans="5:12">
      <c r="E1329" s="371"/>
      <c r="F1329" s="122"/>
      <c r="G1329" s="122"/>
      <c r="I1329" s="1"/>
      <c r="L1329" s="337" t="str">
        <f>IF(J1329=0%,"",#REF!/J1329)</f>
        <v/>
      </c>
    </row>
    <row r="1330" spans="5:12">
      <c r="E1330" s="371"/>
      <c r="F1330" s="122"/>
      <c r="G1330" s="122"/>
      <c r="I1330" s="1"/>
      <c r="L1330" s="337" t="str">
        <f>IF(J1330=0%,"",#REF!/J1330)</f>
        <v/>
      </c>
    </row>
    <row r="1331" spans="5:12">
      <c r="E1331" s="371"/>
      <c r="F1331" s="122"/>
      <c r="G1331" s="122"/>
      <c r="I1331" s="1"/>
      <c r="L1331" s="337" t="str">
        <f>IF(J1331=0%,"",#REF!/J1331)</f>
        <v/>
      </c>
    </row>
    <row r="1332" spans="5:12">
      <c r="E1332" s="371"/>
      <c r="F1332" s="122"/>
      <c r="G1332" s="122"/>
      <c r="I1332" s="1"/>
      <c r="L1332" s="337" t="str">
        <f>IF(J1332=0%,"",#REF!/J1332)</f>
        <v/>
      </c>
    </row>
    <row r="1333" spans="5:12">
      <c r="E1333" s="371"/>
      <c r="F1333" s="122"/>
      <c r="G1333" s="122"/>
      <c r="I1333" s="1"/>
      <c r="L1333" s="337" t="str">
        <f>IF(J1333=0%,"",#REF!/J1333)</f>
        <v/>
      </c>
    </row>
    <row r="1334" spans="5:12">
      <c r="E1334" s="371"/>
      <c r="F1334" s="122"/>
      <c r="G1334" s="122"/>
      <c r="I1334" s="1"/>
      <c r="L1334" s="337" t="str">
        <f>IF(J1334=0%,"",#REF!/J1334)</f>
        <v/>
      </c>
    </row>
    <row r="1335" spans="5:12">
      <c r="E1335" s="371"/>
      <c r="F1335" s="122"/>
      <c r="G1335" s="122"/>
      <c r="I1335" s="1"/>
      <c r="L1335" s="337" t="str">
        <f>IF(J1335=0%,"",#REF!/J1335)</f>
        <v/>
      </c>
    </row>
    <row r="1336" spans="5:12">
      <c r="E1336" s="371"/>
      <c r="F1336" s="122"/>
      <c r="G1336" s="122"/>
      <c r="I1336" s="1"/>
      <c r="L1336" s="337" t="str">
        <f>IF(J1336=0%,"",#REF!/J1336)</f>
        <v/>
      </c>
    </row>
    <row r="1337" spans="5:12">
      <c r="E1337" s="371"/>
      <c r="F1337" s="122"/>
      <c r="G1337" s="122"/>
      <c r="I1337" s="1"/>
      <c r="L1337" s="337" t="str">
        <f>IF(J1337=0%,"",#REF!/J1337)</f>
        <v/>
      </c>
    </row>
    <row r="1338" spans="5:12">
      <c r="E1338" s="371"/>
      <c r="F1338" s="122"/>
      <c r="G1338" s="122"/>
      <c r="I1338" s="1"/>
      <c r="L1338" s="337" t="str">
        <f>IF(J1338=0%,"",#REF!/J1338)</f>
        <v/>
      </c>
    </row>
    <row r="1339" spans="5:12">
      <c r="E1339" s="371"/>
      <c r="F1339" s="122"/>
      <c r="G1339" s="122"/>
      <c r="I1339" s="1"/>
      <c r="L1339" s="337" t="str">
        <f>IF(J1339=0%,"",#REF!/J1339)</f>
        <v/>
      </c>
    </row>
    <row r="1340" spans="5:12">
      <c r="E1340" s="371"/>
      <c r="F1340" s="122"/>
      <c r="G1340" s="122"/>
      <c r="I1340" s="1"/>
      <c r="L1340" s="337" t="str">
        <f>IF(J1340=0%,"",#REF!/J1340)</f>
        <v/>
      </c>
    </row>
    <row r="1341" spans="5:12">
      <c r="E1341" s="371"/>
      <c r="F1341" s="122"/>
      <c r="G1341" s="122"/>
      <c r="I1341" s="1"/>
      <c r="L1341" s="337" t="str">
        <f>IF(J1341=0%,"",#REF!/J1341)</f>
        <v/>
      </c>
    </row>
    <row r="1342" spans="5:12">
      <c r="E1342" s="371"/>
      <c r="F1342" s="122"/>
      <c r="G1342" s="122"/>
      <c r="I1342" s="1"/>
      <c r="L1342" s="337" t="str">
        <f>IF(J1342=0%,"",#REF!/J1342)</f>
        <v/>
      </c>
    </row>
    <row r="1343" spans="5:12">
      <c r="E1343" s="371"/>
      <c r="F1343" s="122"/>
      <c r="G1343" s="122"/>
      <c r="I1343" s="1"/>
      <c r="L1343" s="337" t="str">
        <f>IF(J1343=0%,"",#REF!/J1343)</f>
        <v/>
      </c>
    </row>
    <row r="1344" spans="5:12">
      <c r="E1344" s="371"/>
      <c r="F1344" s="122"/>
      <c r="G1344" s="122"/>
      <c r="I1344" s="1"/>
      <c r="L1344" s="337" t="str">
        <f>IF(J1344=0%,"",#REF!/J1344)</f>
        <v/>
      </c>
    </row>
    <row r="1345" spans="5:12">
      <c r="E1345" s="371"/>
      <c r="F1345" s="122"/>
      <c r="G1345" s="122"/>
      <c r="I1345" s="1"/>
      <c r="L1345" s="337" t="str">
        <f>IF(J1345=0%,"",#REF!/J1345)</f>
        <v/>
      </c>
    </row>
    <row r="1346" spans="5:12">
      <c r="E1346" s="371"/>
      <c r="F1346" s="122"/>
      <c r="G1346" s="122"/>
      <c r="I1346" s="1"/>
      <c r="L1346" s="337" t="str">
        <f>IF(J1346=0%,"",#REF!/J1346)</f>
        <v/>
      </c>
    </row>
    <row r="1347" spans="5:12">
      <c r="E1347" s="371"/>
      <c r="F1347" s="122"/>
      <c r="G1347" s="122"/>
      <c r="I1347" s="1"/>
      <c r="L1347" s="337" t="str">
        <f>IF(J1347=0%,"",#REF!/J1347)</f>
        <v/>
      </c>
    </row>
    <row r="1348" spans="5:12">
      <c r="E1348" s="371"/>
      <c r="F1348" s="122"/>
      <c r="G1348" s="122"/>
      <c r="I1348" s="1"/>
      <c r="L1348" s="337" t="str">
        <f>IF(J1348=0%,"",#REF!/J1348)</f>
        <v/>
      </c>
    </row>
    <row r="1349" spans="5:12">
      <c r="E1349" s="371"/>
      <c r="F1349" s="122"/>
      <c r="G1349" s="122"/>
      <c r="I1349" s="1"/>
      <c r="L1349" s="337" t="str">
        <f>IF(J1349=0%,"",#REF!/J1349)</f>
        <v/>
      </c>
    </row>
    <row r="1350" spans="5:12">
      <c r="E1350" s="371"/>
      <c r="F1350" s="122"/>
      <c r="G1350" s="122"/>
      <c r="I1350" s="1"/>
      <c r="L1350" s="337" t="str">
        <f>IF(J1350=0%,"",#REF!/J1350)</f>
        <v/>
      </c>
    </row>
    <row r="1351" spans="5:12">
      <c r="E1351" s="371"/>
      <c r="F1351" s="122"/>
      <c r="G1351" s="122"/>
      <c r="I1351" s="1"/>
      <c r="L1351" s="337" t="str">
        <f>IF(J1351=0%,"",#REF!/J1351)</f>
        <v/>
      </c>
    </row>
    <row r="1352" spans="5:12">
      <c r="E1352" s="371"/>
      <c r="F1352" s="122"/>
      <c r="G1352" s="122"/>
      <c r="I1352" s="1"/>
      <c r="L1352" s="337" t="str">
        <f>IF(J1352=0%,"",#REF!/J1352)</f>
        <v/>
      </c>
    </row>
    <row r="1353" spans="5:12">
      <c r="E1353" s="371"/>
      <c r="F1353" s="122"/>
      <c r="G1353" s="122"/>
      <c r="I1353" s="1"/>
      <c r="L1353" s="337" t="str">
        <f>IF(J1353=0%,"",#REF!/J1353)</f>
        <v/>
      </c>
    </row>
    <row r="1354" spans="5:12">
      <c r="E1354" s="371"/>
      <c r="F1354" s="122"/>
      <c r="G1354" s="122"/>
      <c r="I1354" s="1"/>
      <c r="L1354" s="337" t="str">
        <f>IF(J1354=0%,"",#REF!/J1354)</f>
        <v/>
      </c>
    </row>
    <row r="1355" spans="5:12">
      <c r="E1355" s="371"/>
      <c r="F1355" s="122"/>
      <c r="G1355" s="122"/>
      <c r="I1355" s="1"/>
      <c r="L1355" s="337" t="str">
        <f>IF(J1355=0%,"",#REF!/J1355)</f>
        <v/>
      </c>
    </row>
    <row r="1356" spans="5:12">
      <c r="E1356" s="371"/>
      <c r="F1356" s="122"/>
      <c r="G1356" s="122"/>
      <c r="I1356" s="1"/>
      <c r="L1356" s="337" t="str">
        <f>IF(J1356=0%,"",#REF!/J1356)</f>
        <v/>
      </c>
    </row>
    <row r="1357" spans="5:12">
      <c r="E1357" s="371"/>
      <c r="F1357" s="122"/>
      <c r="G1357" s="122"/>
      <c r="I1357" s="1"/>
      <c r="L1357" s="337" t="str">
        <f>IF(J1357=0%,"",#REF!/J1357)</f>
        <v/>
      </c>
    </row>
    <row r="1358" spans="5:12">
      <c r="E1358" s="371"/>
      <c r="F1358" s="122"/>
      <c r="G1358" s="122"/>
      <c r="I1358" s="1"/>
      <c r="L1358" s="337" t="str">
        <f>IF(J1358=0%,"",#REF!/J1358)</f>
        <v/>
      </c>
    </row>
    <row r="1359" spans="5:12">
      <c r="E1359" s="371"/>
      <c r="F1359" s="122"/>
      <c r="G1359" s="122"/>
      <c r="I1359" s="1"/>
      <c r="L1359" s="337" t="str">
        <f>IF(J1359=0%,"",#REF!/J1359)</f>
        <v/>
      </c>
    </row>
    <row r="1360" spans="5:12">
      <c r="E1360" s="371"/>
      <c r="F1360" s="122"/>
      <c r="G1360" s="122"/>
      <c r="I1360" s="1"/>
      <c r="L1360" s="337" t="str">
        <f>IF(J1360=0%,"",#REF!/J1360)</f>
        <v/>
      </c>
    </row>
    <row r="1361" spans="5:12">
      <c r="E1361" s="371"/>
      <c r="F1361" s="122"/>
      <c r="G1361" s="122"/>
      <c r="I1361" s="1"/>
      <c r="L1361" s="337" t="str">
        <f>IF(J1361=0%,"",#REF!/J1361)</f>
        <v/>
      </c>
    </row>
    <row r="1362" spans="5:12">
      <c r="E1362" s="371"/>
      <c r="F1362" s="122"/>
      <c r="G1362" s="122"/>
      <c r="I1362" s="1"/>
      <c r="L1362" s="337" t="str">
        <f>IF(J1362=0%,"",#REF!/J1362)</f>
        <v/>
      </c>
    </row>
    <row r="1363" spans="5:12">
      <c r="I1363" s="1"/>
      <c r="L1363" s="337" t="str">
        <f>IF(J1363=0%,"",#REF!/J1363)</f>
        <v/>
      </c>
    </row>
    <row r="1364" spans="5:12">
      <c r="I1364" s="1"/>
      <c r="L1364" s="337" t="str">
        <f>IF(J1364=0%,"",#REF!/J1364)</f>
        <v/>
      </c>
    </row>
    <row r="1365" spans="5:12">
      <c r="I1365" s="1"/>
      <c r="L1365" s="337" t="str">
        <f>IF(J1365=0%,"",#REF!/J1365)</f>
        <v/>
      </c>
    </row>
    <row r="1366" spans="5:12">
      <c r="I1366" s="1"/>
      <c r="L1366" s="337" t="str">
        <f>IF(J1366=0%,"",#REF!/J1366)</f>
        <v/>
      </c>
    </row>
    <row r="1367" spans="5:12">
      <c r="I1367" s="1"/>
      <c r="L1367" s="337" t="str">
        <f>IF(J1367=0%,"",#REF!/J1367)</f>
        <v/>
      </c>
    </row>
    <row r="1368" spans="5:12">
      <c r="I1368" s="1"/>
      <c r="L1368" s="337" t="str">
        <f>IF(J1368=0%,"",#REF!/J1368)</f>
        <v/>
      </c>
    </row>
    <row r="1369" spans="5:12">
      <c r="I1369" s="1"/>
      <c r="L1369" s="337" t="str">
        <f>IF(J1369=0%,"",#REF!/J1369)</f>
        <v/>
      </c>
    </row>
    <row r="1370" spans="5:12">
      <c r="I1370" s="1"/>
      <c r="L1370" s="337" t="str">
        <f>IF(J1370=0%,"",#REF!/J1370)</f>
        <v/>
      </c>
    </row>
    <row r="1371" spans="5:12">
      <c r="I1371" s="1"/>
      <c r="L1371" s="337" t="str">
        <f>IF(J1371=0%,"",#REF!/J1371)</f>
        <v/>
      </c>
    </row>
    <row r="1372" spans="5:12">
      <c r="I1372" s="1"/>
      <c r="L1372" s="337" t="str">
        <f>IF(J1372=0%,"",#REF!/J1372)</f>
        <v/>
      </c>
    </row>
    <row r="1373" spans="5:12">
      <c r="L1373" s="337" t="str">
        <f>IF(J1373=0%,"",#REF!/J1373)</f>
        <v/>
      </c>
    </row>
  </sheetData>
  <conditionalFormatting sqref="G3:H12 I3">
    <cfRule type="colorScale" priority="5">
      <colorScale>
        <cfvo type="min"/>
        <cfvo type="percentile" val="50"/>
        <cfvo type="max"/>
        <color rgb="FFF8696B"/>
        <color rgb="FFFFEB84"/>
        <color rgb="FF63BE7B"/>
      </colorScale>
    </cfRule>
  </conditionalFormatting>
  <conditionalFormatting sqref="G13:H13">
    <cfRule type="colorScale" priority="4">
      <colorScale>
        <cfvo type="min"/>
        <cfvo type="percentile" val="50"/>
        <cfvo type="max"/>
        <color rgb="FFF8696B"/>
        <color rgb="FFFFEB84"/>
        <color rgb="FF63BE7B"/>
      </colorScale>
    </cfRule>
  </conditionalFormatting>
  <conditionalFormatting sqref="I8">
    <cfRule type="colorScale" priority="3">
      <colorScale>
        <cfvo type="min"/>
        <cfvo type="percentile" val="50"/>
        <cfvo type="max"/>
        <color rgb="FFF8696B"/>
        <color rgb="FFFFEB84"/>
        <color rgb="FF63BE7B"/>
      </colorScale>
    </cfRule>
  </conditionalFormatting>
  <conditionalFormatting sqref="J9">
    <cfRule type="colorScale" priority="88">
      <colorScale>
        <cfvo type="min"/>
        <cfvo type="percentile" val="50"/>
        <cfvo type="max"/>
        <color rgb="FFF8696B"/>
        <color rgb="FFFFEB84"/>
        <color rgb="FF63BE7B"/>
      </colorScale>
    </cfRule>
  </conditionalFormatting>
  <conditionalFormatting sqref="J13">
    <cfRule type="colorScale" priority="89">
      <colorScale>
        <cfvo type="min"/>
        <cfvo type="percentile" val="50"/>
        <cfvo type="max"/>
        <color rgb="FFF8696B"/>
        <color rgb="FFFFEB84"/>
        <color rgb="FF63BE7B"/>
      </colorScale>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CFF"/>
  </sheetPr>
  <dimension ref="A1:Q86"/>
  <sheetViews>
    <sheetView workbookViewId="0">
      <pane ySplit="2" topLeftCell="A74" activePane="bottomLeft" state="frozen"/>
      <selection pane="bottomLeft" activeCell="D80" sqref="D80"/>
    </sheetView>
  </sheetViews>
  <sheetFormatPr defaultColWidth="9.109375" defaultRowHeight="14.4"/>
  <cols>
    <col min="1" max="1" width="3.44140625" style="149" bestFit="1" customWidth="1"/>
    <col min="2" max="2" width="14" style="149" customWidth="1"/>
    <col min="3" max="3" width="16.109375" style="149" customWidth="1"/>
    <col min="4" max="4" width="46" style="149" bestFit="1" customWidth="1"/>
    <col min="5" max="5" width="20.33203125" style="149" bestFit="1" customWidth="1"/>
    <col min="6" max="6" width="13.6640625" style="149" customWidth="1"/>
    <col min="7" max="7" width="11.5546875" style="149" bestFit="1" customWidth="1"/>
    <col min="8" max="8" width="13.33203125" style="149" bestFit="1" customWidth="1"/>
    <col min="9" max="9" width="11.6640625" style="149" bestFit="1" customWidth="1"/>
    <col min="10" max="10" width="13.33203125" style="149" bestFit="1" customWidth="1"/>
    <col min="11" max="11" width="10.6640625" style="149" bestFit="1" customWidth="1"/>
    <col min="12" max="12" width="12.33203125" style="149" bestFit="1" customWidth="1"/>
    <col min="13" max="13" width="8.33203125" style="149" bestFit="1" customWidth="1"/>
    <col min="14" max="14" width="8.44140625" style="149" bestFit="1" customWidth="1"/>
    <col min="15" max="15" width="9" style="149" bestFit="1" customWidth="1"/>
    <col min="16" max="16" width="21" style="149" bestFit="1" customWidth="1"/>
    <col min="17" max="17" width="12.33203125" style="149" bestFit="1" customWidth="1"/>
    <col min="18" max="16384" width="9.109375" style="149"/>
  </cols>
  <sheetData>
    <row r="1" spans="1:17">
      <c r="M1" s="149">
        <f>SUM(M3:M2992)</f>
        <v>256</v>
      </c>
      <c r="N1" s="149">
        <f t="shared" ref="N1:O1" ca="1" si="0">SUM(N3:N2992)</f>
        <v>261</v>
      </c>
      <c r="O1" s="149">
        <f t="shared" ca="1" si="0"/>
        <v>-11</v>
      </c>
    </row>
    <row r="2" spans="1:17" ht="28.8">
      <c r="A2" s="576" t="s">
        <v>480</v>
      </c>
      <c r="B2" s="576" t="s">
        <v>221</v>
      </c>
      <c r="C2" s="576" t="s">
        <v>293</v>
      </c>
      <c r="D2" s="576" t="s">
        <v>294</v>
      </c>
      <c r="E2" s="576" t="s">
        <v>267</v>
      </c>
      <c r="F2" s="576" t="s">
        <v>266</v>
      </c>
      <c r="G2" s="576" t="s">
        <v>298</v>
      </c>
      <c r="H2" s="576" t="s">
        <v>299</v>
      </c>
      <c r="I2" s="576" t="s">
        <v>300</v>
      </c>
      <c r="J2" s="576" t="s">
        <v>301</v>
      </c>
      <c r="K2" s="576" t="s">
        <v>302</v>
      </c>
      <c r="L2" s="576" t="s">
        <v>10</v>
      </c>
      <c r="M2" s="576" t="s">
        <v>303</v>
      </c>
      <c r="N2" s="576" t="s">
        <v>304</v>
      </c>
      <c r="O2" s="576" t="s">
        <v>305</v>
      </c>
      <c r="P2" s="576" t="s">
        <v>306</v>
      </c>
      <c r="Q2" s="576" t="s">
        <v>990</v>
      </c>
    </row>
    <row r="3" spans="1:17" ht="28.8">
      <c r="A3" s="149">
        <v>1</v>
      </c>
      <c r="B3" s="149" t="s">
        <v>1698</v>
      </c>
      <c r="D3" s="238" t="s">
        <v>1699</v>
      </c>
      <c r="E3" s="149" t="s">
        <v>1700</v>
      </c>
      <c r="F3" s="381" t="s">
        <v>270</v>
      </c>
      <c r="G3" s="351">
        <v>45212</v>
      </c>
      <c r="H3" s="351">
        <v>45231</v>
      </c>
      <c r="I3" s="351">
        <v>45213</v>
      </c>
      <c r="J3" s="351">
        <v>45229</v>
      </c>
      <c r="K3" s="198">
        <f>I3</f>
        <v>45213</v>
      </c>
      <c r="L3" s="198">
        <f>K3+M3-1</f>
        <v>45232</v>
      </c>
      <c r="M3" s="149">
        <f>IF(IF(G3="",0,IF(H3="",0,H3-G3))="",0,H3-G3+1)</f>
        <v>20</v>
      </c>
      <c r="N3" s="359">
        <f ca="1">IF(I3="",0,IF(J3="",TODAY()-I3,J3-I3+1))</f>
        <v>17</v>
      </c>
      <c r="O3" s="408">
        <f ca="1">IF(N3=0,0,M3-N3)</f>
        <v>3</v>
      </c>
    </row>
    <row r="4" spans="1:17">
      <c r="A4" s="149">
        <v>2</v>
      </c>
      <c r="B4" s="149" t="s">
        <v>1371</v>
      </c>
      <c r="D4" s="238" t="s">
        <v>1701</v>
      </c>
      <c r="E4" s="149" t="s">
        <v>1700</v>
      </c>
      <c r="F4" s="367" t="s">
        <v>288</v>
      </c>
      <c r="G4" s="351">
        <v>45216</v>
      </c>
      <c r="H4" s="351">
        <v>45231</v>
      </c>
      <c r="I4" s="351">
        <v>45216</v>
      </c>
      <c r="J4" s="351">
        <v>45229</v>
      </c>
      <c r="K4" s="358">
        <f t="shared" ref="K4" si="1">IF(I4="",IF(J3="",L3+1,J3+1),I4)</f>
        <v>45216</v>
      </c>
      <c r="L4" s="358">
        <f>IF(K4="","",K4+M4-1)</f>
        <v>45231</v>
      </c>
      <c r="M4" s="149">
        <f t="shared" ref="M4:M8" si="2">IF(IF(G4="",0,IF(H4="",0,H4-G4))="",0,H4-G4+1)</f>
        <v>16</v>
      </c>
      <c r="N4" s="359">
        <f ca="1">IF(I4="",0,IF(J4="",TODAY()-I4,J4-I4+1))</f>
        <v>14</v>
      </c>
      <c r="O4" s="408">
        <f t="shared" ref="O4:O8" ca="1" si="3">IF(N4=0,0,M4-N4)</f>
        <v>2</v>
      </c>
    </row>
    <row r="5" spans="1:17" ht="28.8">
      <c r="A5" s="149">
        <v>3</v>
      </c>
      <c r="B5" s="149" t="s">
        <v>1702</v>
      </c>
      <c r="D5" s="238" t="s">
        <v>1703</v>
      </c>
      <c r="E5" s="149" t="s">
        <v>1704</v>
      </c>
      <c r="F5" s="367" t="s">
        <v>288</v>
      </c>
      <c r="G5" s="351">
        <v>45229</v>
      </c>
      <c r="H5" s="351">
        <v>45255</v>
      </c>
      <c r="I5" s="351">
        <v>45229</v>
      </c>
      <c r="J5" s="351">
        <v>45255</v>
      </c>
      <c r="K5" s="198">
        <f t="shared" ref="K5" si="4">I5</f>
        <v>45229</v>
      </c>
      <c r="L5" s="198">
        <f>K5+M5-1</f>
        <v>45255</v>
      </c>
      <c r="M5" s="149">
        <f t="shared" si="2"/>
        <v>27</v>
      </c>
      <c r="N5" s="359">
        <f ca="1">IF(I5="",0,IF(J5="",TODAY()-I5,J5-I5+1))</f>
        <v>27</v>
      </c>
      <c r="O5" s="408"/>
    </row>
    <row r="6" spans="1:17">
      <c r="A6" s="149">
        <v>4</v>
      </c>
      <c r="B6" s="149" t="s">
        <v>1371</v>
      </c>
      <c r="D6" s="238" t="s">
        <v>1705</v>
      </c>
      <c r="E6" s="149" t="s">
        <v>1700</v>
      </c>
      <c r="F6" s="584" t="s">
        <v>1706</v>
      </c>
      <c r="G6" s="351">
        <v>45255</v>
      </c>
      <c r="H6" s="351">
        <v>45260</v>
      </c>
      <c r="I6" s="351">
        <v>45257</v>
      </c>
      <c r="J6" s="351">
        <v>45260</v>
      </c>
      <c r="K6" s="198">
        <f t="shared" ref="K6" si="5">I6</f>
        <v>45257</v>
      </c>
      <c r="L6" s="198"/>
      <c r="N6" s="359"/>
      <c r="O6" s="408"/>
    </row>
    <row r="7" spans="1:17">
      <c r="A7" s="149">
        <v>5</v>
      </c>
      <c r="B7" s="149" t="s">
        <v>224</v>
      </c>
      <c r="D7" s="238" t="s">
        <v>1707</v>
      </c>
      <c r="E7" s="149" t="s">
        <v>1700</v>
      </c>
      <c r="F7" s="409" t="s">
        <v>1487</v>
      </c>
      <c r="G7" s="351">
        <v>45260</v>
      </c>
      <c r="H7" s="351">
        <v>45266</v>
      </c>
      <c r="I7" s="351">
        <v>45260</v>
      </c>
      <c r="J7" s="351">
        <v>45264</v>
      </c>
      <c r="K7" s="358">
        <f t="shared" ref="K7" si="6">IF(I7="",IF(J6="",L6+1,J6+1),I7)</f>
        <v>45260</v>
      </c>
      <c r="L7" s="358">
        <f>IF(K7="","",K7+M7-1)</f>
        <v>45259</v>
      </c>
      <c r="N7" s="359"/>
      <c r="O7" s="408">
        <f t="shared" si="3"/>
        <v>0</v>
      </c>
    </row>
    <row r="8" spans="1:17" ht="28.8">
      <c r="A8" s="149">
        <v>6</v>
      </c>
      <c r="B8" s="149" t="s">
        <v>1211</v>
      </c>
      <c r="D8" s="238" t="s">
        <v>1708</v>
      </c>
      <c r="E8" s="149" t="s">
        <v>1700</v>
      </c>
      <c r="F8" s="409" t="s">
        <v>1487</v>
      </c>
      <c r="G8" s="351">
        <v>45264</v>
      </c>
      <c r="H8" s="351">
        <v>45269</v>
      </c>
      <c r="I8" s="351">
        <v>45264</v>
      </c>
      <c r="K8" s="198">
        <f t="shared" ref="K8" si="7">I8</f>
        <v>45264</v>
      </c>
      <c r="L8" s="198">
        <f t="shared" ref="L8:L39" si="8">K8+M8-1</f>
        <v>45269</v>
      </c>
      <c r="M8" s="149">
        <f t="shared" si="2"/>
        <v>6</v>
      </c>
      <c r="N8" s="359"/>
      <c r="O8" s="408">
        <f t="shared" si="3"/>
        <v>0</v>
      </c>
    </row>
    <row r="9" spans="1:17" ht="72">
      <c r="A9" s="149">
        <v>7</v>
      </c>
      <c r="B9" s="149" t="s">
        <v>411</v>
      </c>
      <c r="D9" s="177" t="s">
        <v>1709</v>
      </c>
      <c r="F9" s="510" t="s">
        <v>270</v>
      </c>
      <c r="G9" s="351">
        <v>45266</v>
      </c>
      <c r="H9" s="335">
        <v>45272</v>
      </c>
      <c r="I9" s="351">
        <v>45266</v>
      </c>
      <c r="J9" s="335">
        <v>45272</v>
      </c>
      <c r="K9" s="198">
        <f t="shared" ref="K9:K23" si="9">I9</f>
        <v>45266</v>
      </c>
      <c r="L9" s="198">
        <f t="shared" si="8"/>
        <v>45272</v>
      </c>
      <c r="M9" s="149">
        <f t="shared" ref="M9:M23" si="10">IF(IF(G9="",0,IF(H9="",0,H9-G9))="",0,H9-G9+1)</f>
        <v>7</v>
      </c>
      <c r="N9" s="359">
        <f t="shared" ref="N9:N40" ca="1" si="11">IF(I9="",0,IF(J9="",TODAY()-I9,J9-I9+1))</f>
        <v>7</v>
      </c>
      <c r="O9" s="408">
        <f t="shared" ref="O9:O23" ca="1" si="12">IF(N9=0,0,M9-N9)</f>
        <v>0</v>
      </c>
    </row>
    <row r="10" spans="1:17">
      <c r="A10" s="149">
        <v>8</v>
      </c>
      <c r="B10" s="149" t="s">
        <v>411</v>
      </c>
      <c r="C10" s="149" t="s">
        <v>1710</v>
      </c>
      <c r="D10" s="174" t="s">
        <v>1711</v>
      </c>
      <c r="E10" s="121" t="s">
        <v>274</v>
      </c>
      <c r="F10" s="510" t="s">
        <v>270</v>
      </c>
      <c r="G10" s="335">
        <v>45272</v>
      </c>
      <c r="H10" s="335">
        <v>45273</v>
      </c>
      <c r="I10" s="335">
        <v>45272</v>
      </c>
      <c r="J10" s="335">
        <v>45274</v>
      </c>
      <c r="K10" s="198">
        <f t="shared" si="9"/>
        <v>45272</v>
      </c>
      <c r="L10" s="198">
        <f t="shared" si="8"/>
        <v>45273</v>
      </c>
      <c r="M10" s="149">
        <f t="shared" si="10"/>
        <v>2</v>
      </c>
      <c r="N10" s="359">
        <f t="shared" ca="1" si="11"/>
        <v>3</v>
      </c>
      <c r="O10" s="408">
        <f t="shared" ca="1" si="12"/>
        <v>-1</v>
      </c>
    </row>
    <row r="11" spans="1:17" ht="28.8">
      <c r="A11" s="149">
        <v>9</v>
      </c>
      <c r="B11" s="149" t="s">
        <v>411</v>
      </c>
      <c r="C11" s="149" t="s">
        <v>1712</v>
      </c>
      <c r="D11" s="177" t="s">
        <v>1713</v>
      </c>
      <c r="E11" s="121" t="s">
        <v>274</v>
      </c>
      <c r="F11" s="510" t="s">
        <v>270</v>
      </c>
      <c r="G11" s="335">
        <v>45274</v>
      </c>
      <c r="H11" s="335">
        <v>45276</v>
      </c>
      <c r="I11" s="335">
        <v>45274</v>
      </c>
      <c r="J11" s="335">
        <v>45276</v>
      </c>
      <c r="K11" s="198">
        <f t="shared" si="9"/>
        <v>45274</v>
      </c>
      <c r="L11" s="198">
        <f t="shared" si="8"/>
        <v>45276</v>
      </c>
      <c r="M11" s="149">
        <f t="shared" si="10"/>
        <v>3</v>
      </c>
      <c r="N11" s="359">
        <f t="shared" ca="1" si="11"/>
        <v>3</v>
      </c>
      <c r="O11" s="408">
        <f t="shared" ca="1" si="12"/>
        <v>0</v>
      </c>
    </row>
    <row r="12" spans="1:17" ht="28.8">
      <c r="A12" s="149">
        <v>10</v>
      </c>
      <c r="B12" s="149" t="s">
        <v>411</v>
      </c>
      <c r="C12" s="149" t="s">
        <v>1714</v>
      </c>
      <c r="D12" s="177" t="s">
        <v>1715</v>
      </c>
      <c r="E12" s="121" t="s">
        <v>274</v>
      </c>
      <c r="F12" s="510" t="s">
        <v>270</v>
      </c>
      <c r="G12" s="335">
        <v>45280</v>
      </c>
      <c r="H12" s="335">
        <v>45280</v>
      </c>
      <c r="I12" s="335">
        <v>45281</v>
      </c>
      <c r="J12" s="335">
        <v>45281</v>
      </c>
      <c r="K12" s="198">
        <f t="shared" si="9"/>
        <v>45281</v>
      </c>
      <c r="L12" s="198">
        <f t="shared" si="8"/>
        <v>45281</v>
      </c>
      <c r="M12" s="149">
        <f t="shared" si="10"/>
        <v>1</v>
      </c>
      <c r="N12" s="359">
        <f t="shared" ca="1" si="11"/>
        <v>1</v>
      </c>
      <c r="O12" s="408">
        <f t="shared" ca="1" si="12"/>
        <v>0</v>
      </c>
    </row>
    <row r="13" spans="1:17">
      <c r="A13" s="149">
        <v>11</v>
      </c>
      <c r="B13" s="149" t="s">
        <v>411</v>
      </c>
      <c r="C13" s="149" t="s">
        <v>1716</v>
      </c>
      <c r="D13" s="177" t="s">
        <v>1717</v>
      </c>
      <c r="E13" s="121" t="s">
        <v>274</v>
      </c>
      <c r="F13" s="510" t="s">
        <v>270</v>
      </c>
      <c r="G13" s="335">
        <v>45281</v>
      </c>
      <c r="H13" s="335">
        <v>45282</v>
      </c>
      <c r="I13" s="335">
        <v>45281</v>
      </c>
      <c r="J13" s="335">
        <v>45283</v>
      </c>
      <c r="K13" s="198">
        <f t="shared" si="9"/>
        <v>45281</v>
      </c>
      <c r="L13" s="198">
        <f t="shared" si="8"/>
        <v>45282</v>
      </c>
      <c r="M13" s="149">
        <f t="shared" si="10"/>
        <v>2</v>
      </c>
      <c r="N13" s="359">
        <f t="shared" ca="1" si="11"/>
        <v>3</v>
      </c>
      <c r="O13" s="408">
        <f t="shared" ca="1" si="12"/>
        <v>-1</v>
      </c>
    </row>
    <row r="14" spans="1:17">
      <c r="A14" s="149">
        <v>12</v>
      </c>
      <c r="B14" s="149" t="s">
        <v>411</v>
      </c>
      <c r="C14" s="149" t="s">
        <v>1718</v>
      </c>
      <c r="D14" s="177" t="s">
        <v>1719</v>
      </c>
      <c r="E14" s="121" t="s">
        <v>274</v>
      </c>
      <c r="F14" s="510" t="s">
        <v>270</v>
      </c>
      <c r="G14" s="335">
        <v>45282</v>
      </c>
      <c r="H14" s="335">
        <v>45286</v>
      </c>
      <c r="I14" s="335">
        <v>45283</v>
      </c>
      <c r="J14" s="335">
        <v>45285</v>
      </c>
      <c r="K14" s="198">
        <f t="shared" si="9"/>
        <v>45283</v>
      </c>
      <c r="L14" s="198">
        <f t="shared" si="8"/>
        <v>45287</v>
      </c>
      <c r="M14" s="149">
        <f t="shared" si="10"/>
        <v>5</v>
      </c>
      <c r="N14" s="359">
        <f t="shared" ca="1" si="11"/>
        <v>3</v>
      </c>
      <c r="O14" s="408">
        <f t="shared" ca="1" si="12"/>
        <v>2</v>
      </c>
    </row>
    <row r="15" spans="1:17">
      <c r="A15" s="149">
        <v>13</v>
      </c>
      <c r="B15" s="149" t="s">
        <v>411</v>
      </c>
      <c r="D15" s="174" t="s">
        <v>1720</v>
      </c>
      <c r="E15" s="149" t="s">
        <v>283</v>
      </c>
      <c r="F15" s="510" t="s">
        <v>270</v>
      </c>
      <c r="G15" s="335">
        <v>45285</v>
      </c>
      <c r="H15" s="335">
        <v>45286</v>
      </c>
      <c r="I15" s="335">
        <v>45285</v>
      </c>
      <c r="J15" s="335">
        <v>45287</v>
      </c>
      <c r="K15" s="198">
        <f t="shared" si="9"/>
        <v>45285</v>
      </c>
      <c r="L15" s="198">
        <f t="shared" si="8"/>
        <v>45286</v>
      </c>
      <c r="M15" s="149">
        <f t="shared" si="10"/>
        <v>2</v>
      </c>
      <c r="N15" s="359">
        <f t="shared" ca="1" si="11"/>
        <v>3</v>
      </c>
      <c r="O15" s="408">
        <f t="shared" ca="1" si="12"/>
        <v>-1</v>
      </c>
    </row>
    <row r="16" spans="1:17">
      <c r="A16" s="149">
        <v>14</v>
      </c>
      <c r="B16" s="149" t="s">
        <v>411</v>
      </c>
      <c r="D16" s="174" t="s">
        <v>1721</v>
      </c>
      <c r="E16" s="149" t="s">
        <v>283</v>
      </c>
      <c r="F16" s="510" t="s">
        <v>270</v>
      </c>
      <c r="G16" s="335">
        <v>45286</v>
      </c>
      <c r="H16" s="335">
        <v>45290</v>
      </c>
      <c r="I16" s="335">
        <v>45287</v>
      </c>
      <c r="J16" s="335">
        <v>45288</v>
      </c>
      <c r="K16" s="198">
        <f t="shared" si="9"/>
        <v>45287</v>
      </c>
      <c r="L16" s="198">
        <f t="shared" si="8"/>
        <v>45291</v>
      </c>
      <c r="M16" s="149">
        <f t="shared" si="10"/>
        <v>5</v>
      </c>
      <c r="N16" s="359">
        <f t="shared" ca="1" si="11"/>
        <v>2</v>
      </c>
      <c r="O16" s="408">
        <f t="shared" ca="1" si="12"/>
        <v>3</v>
      </c>
    </row>
    <row r="17" spans="1:15">
      <c r="A17" s="149">
        <v>15</v>
      </c>
      <c r="B17" s="149" t="s">
        <v>411</v>
      </c>
      <c r="D17" s="174" t="s">
        <v>1722</v>
      </c>
      <c r="E17" s="149" t="s">
        <v>283</v>
      </c>
      <c r="F17" s="510" t="s">
        <v>270</v>
      </c>
      <c r="G17" s="335">
        <v>45288</v>
      </c>
      <c r="H17" s="335">
        <v>45294</v>
      </c>
      <c r="I17" s="335">
        <v>45288</v>
      </c>
      <c r="J17" s="335">
        <v>45294</v>
      </c>
      <c r="K17" s="198">
        <f t="shared" si="9"/>
        <v>45288</v>
      </c>
      <c r="L17" s="198">
        <f t="shared" si="8"/>
        <v>45294</v>
      </c>
      <c r="M17" s="149">
        <f t="shared" si="10"/>
        <v>7</v>
      </c>
      <c r="N17" s="359">
        <f t="shared" ca="1" si="11"/>
        <v>7</v>
      </c>
      <c r="O17" s="408">
        <f t="shared" ca="1" si="12"/>
        <v>0</v>
      </c>
    </row>
    <row r="18" spans="1:15">
      <c r="A18" s="149">
        <v>16</v>
      </c>
      <c r="B18" s="149" t="s">
        <v>411</v>
      </c>
      <c r="C18" s="149" t="s">
        <v>1723</v>
      </c>
      <c r="D18" s="174" t="s">
        <v>1724</v>
      </c>
      <c r="E18" s="121" t="s">
        <v>274</v>
      </c>
      <c r="F18" s="510" t="s">
        <v>270</v>
      </c>
      <c r="G18" s="335">
        <v>45294</v>
      </c>
      <c r="H18" s="335">
        <v>45295</v>
      </c>
      <c r="I18" s="335">
        <v>45294</v>
      </c>
      <c r="J18" s="335">
        <v>45296</v>
      </c>
      <c r="K18" s="198">
        <f t="shared" si="9"/>
        <v>45294</v>
      </c>
      <c r="L18" s="198">
        <f t="shared" si="8"/>
        <v>45295</v>
      </c>
      <c r="M18" s="149">
        <f t="shared" si="10"/>
        <v>2</v>
      </c>
      <c r="N18" s="359">
        <f t="shared" ca="1" si="11"/>
        <v>3</v>
      </c>
      <c r="O18" s="408">
        <f t="shared" ca="1" si="12"/>
        <v>-1</v>
      </c>
    </row>
    <row r="19" spans="1:15">
      <c r="A19" s="149">
        <v>17</v>
      </c>
      <c r="B19" s="149" t="s">
        <v>411</v>
      </c>
      <c r="C19" s="149" t="s">
        <v>1725</v>
      </c>
      <c r="D19" s="174" t="s">
        <v>1726</v>
      </c>
      <c r="E19" s="121" t="s">
        <v>274</v>
      </c>
      <c r="F19" s="510" t="s">
        <v>270</v>
      </c>
      <c r="G19" s="335">
        <v>45296</v>
      </c>
      <c r="H19" s="335">
        <v>45297</v>
      </c>
      <c r="I19" s="335">
        <v>45296</v>
      </c>
      <c r="J19" s="335">
        <v>45299</v>
      </c>
      <c r="K19" s="198">
        <f t="shared" si="9"/>
        <v>45296</v>
      </c>
      <c r="L19" s="198">
        <f t="shared" si="8"/>
        <v>45297</v>
      </c>
      <c r="M19" s="149">
        <f t="shared" si="10"/>
        <v>2</v>
      </c>
      <c r="N19" s="359">
        <f t="shared" ca="1" si="11"/>
        <v>4</v>
      </c>
      <c r="O19" s="408">
        <f t="shared" ca="1" si="12"/>
        <v>-2</v>
      </c>
    </row>
    <row r="20" spans="1:15">
      <c r="A20" s="149">
        <v>18</v>
      </c>
      <c r="B20" s="149" t="s">
        <v>411</v>
      </c>
      <c r="C20" s="149" t="s">
        <v>1727</v>
      </c>
      <c r="D20" s="174" t="s">
        <v>1728</v>
      </c>
      <c r="E20" s="121" t="s">
        <v>274</v>
      </c>
      <c r="F20" s="510" t="s">
        <v>270</v>
      </c>
      <c r="G20" s="335">
        <v>45297</v>
      </c>
      <c r="H20" s="335">
        <v>45304</v>
      </c>
      <c r="I20" s="335">
        <v>45299</v>
      </c>
      <c r="J20" s="335">
        <v>45303</v>
      </c>
      <c r="K20" s="198">
        <f t="shared" si="9"/>
        <v>45299</v>
      </c>
      <c r="L20" s="198">
        <f t="shared" si="8"/>
        <v>45306</v>
      </c>
      <c r="M20" s="149">
        <f t="shared" si="10"/>
        <v>8</v>
      </c>
      <c r="N20" s="359">
        <f t="shared" ca="1" si="11"/>
        <v>5</v>
      </c>
      <c r="O20" s="408">
        <f t="shared" ca="1" si="12"/>
        <v>3</v>
      </c>
    </row>
    <row r="21" spans="1:15">
      <c r="A21" s="149">
        <v>19</v>
      </c>
      <c r="B21" s="149" t="s">
        <v>411</v>
      </c>
      <c r="C21" s="149" t="s">
        <v>1729</v>
      </c>
      <c r="D21" s="174" t="s">
        <v>1730</v>
      </c>
      <c r="E21" s="121" t="s">
        <v>274</v>
      </c>
      <c r="F21" s="510" t="s">
        <v>270</v>
      </c>
      <c r="G21" s="335">
        <v>45301</v>
      </c>
      <c r="H21" s="335">
        <v>45306</v>
      </c>
      <c r="I21" s="335">
        <v>45303</v>
      </c>
      <c r="J21" s="335">
        <v>45307</v>
      </c>
      <c r="K21" s="198">
        <f t="shared" si="9"/>
        <v>45303</v>
      </c>
      <c r="L21" s="198">
        <f t="shared" si="8"/>
        <v>45308</v>
      </c>
      <c r="M21" s="149">
        <f t="shared" si="10"/>
        <v>6</v>
      </c>
      <c r="N21" s="359">
        <f t="shared" ca="1" si="11"/>
        <v>5</v>
      </c>
      <c r="O21" s="408">
        <f t="shared" ca="1" si="12"/>
        <v>1</v>
      </c>
    </row>
    <row r="22" spans="1:15">
      <c r="A22" s="149">
        <v>20</v>
      </c>
      <c r="B22" s="149" t="s">
        <v>411</v>
      </c>
      <c r="C22" s="149" t="s">
        <v>1731</v>
      </c>
      <c r="D22" s="174" t="s">
        <v>1732</v>
      </c>
      <c r="E22" s="121" t="s">
        <v>274</v>
      </c>
      <c r="F22" s="510" t="s">
        <v>270</v>
      </c>
      <c r="G22" s="335">
        <v>45307</v>
      </c>
      <c r="H22" s="335">
        <v>45322</v>
      </c>
      <c r="I22" s="335">
        <v>45307</v>
      </c>
      <c r="J22" s="335">
        <v>45329</v>
      </c>
      <c r="K22" s="198">
        <f t="shared" si="9"/>
        <v>45307</v>
      </c>
      <c r="L22" s="198">
        <f t="shared" si="8"/>
        <v>45322</v>
      </c>
      <c r="M22" s="149">
        <f t="shared" si="10"/>
        <v>16</v>
      </c>
      <c r="N22" s="359">
        <f t="shared" ca="1" si="11"/>
        <v>23</v>
      </c>
      <c r="O22" s="408">
        <f t="shared" ca="1" si="12"/>
        <v>-7</v>
      </c>
    </row>
    <row r="23" spans="1:15" ht="28.8">
      <c r="A23" s="149">
        <v>21</v>
      </c>
      <c r="B23" s="149" t="s">
        <v>411</v>
      </c>
      <c r="C23" s="149" t="s">
        <v>1731</v>
      </c>
      <c r="D23" s="177" t="s">
        <v>1733</v>
      </c>
      <c r="E23" s="121" t="s">
        <v>274</v>
      </c>
      <c r="F23" s="510" t="s">
        <v>270</v>
      </c>
      <c r="G23" s="335">
        <v>45329</v>
      </c>
      <c r="H23" s="335">
        <v>45330</v>
      </c>
      <c r="I23" s="335">
        <v>45329</v>
      </c>
      <c r="J23" s="335">
        <v>45332</v>
      </c>
      <c r="K23" s="198">
        <f t="shared" si="9"/>
        <v>45329</v>
      </c>
      <c r="L23" s="198">
        <f t="shared" si="8"/>
        <v>45330</v>
      </c>
      <c r="M23" s="149">
        <f t="shared" si="10"/>
        <v>2</v>
      </c>
      <c r="N23" s="359">
        <f t="shared" ca="1" si="11"/>
        <v>4</v>
      </c>
      <c r="O23" s="408">
        <f t="shared" ca="1" si="12"/>
        <v>-2</v>
      </c>
    </row>
    <row r="24" spans="1:15">
      <c r="A24" s="149">
        <v>22</v>
      </c>
      <c r="B24" s="149" t="s">
        <v>411</v>
      </c>
      <c r="D24" s="174" t="s">
        <v>1734</v>
      </c>
      <c r="E24" s="354" t="s">
        <v>287</v>
      </c>
      <c r="F24" s="510" t="s">
        <v>270</v>
      </c>
      <c r="G24" s="335">
        <v>45330</v>
      </c>
      <c r="H24" s="335">
        <v>45331</v>
      </c>
      <c r="I24" s="335">
        <v>45332</v>
      </c>
      <c r="J24" s="335">
        <v>45332</v>
      </c>
      <c r="K24" s="198">
        <f t="shared" ref="K24:K41" si="13">I24</f>
        <v>45332</v>
      </c>
      <c r="L24" s="198">
        <f t="shared" si="8"/>
        <v>45333</v>
      </c>
      <c r="M24" s="149">
        <f t="shared" ref="M24:M41" si="14">IF(IF(G24="",0,IF(H24="",0,H24-G24))="",0,H24-G24+1)</f>
        <v>2</v>
      </c>
      <c r="N24" s="359">
        <f t="shared" ca="1" si="11"/>
        <v>1</v>
      </c>
      <c r="O24" s="408">
        <f t="shared" ref="O24:O41" ca="1" si="15">IF(N24=0,0,M24-N24)</f>
        <v>1</v>
      </c>
    </row>
    <row r="25" spans="1:15" ht="57.6">
      <c r="A25" s="149">
        <v>23</v>
      </c>
      <c r="B25" s="149" t="s">
        <v>411</v>
      </c>
      <c r="D25" s="149" t="s">
        <v>1735</v>
      </c>
      <c r="E25" s="354" t="s">
        <v>287</v>
      </c>
      <c r="F25" s="510" t="s">
        <v>270</v>
      </c>
      <c r="G25" s="335">
        <v>45331</v>
      </c>
      <c r="H25" s="335">
        <v>45331</v>
      </c>
      <c r="I25" s="335">
        <v>45332</v>
      </c>
      <c r="J25" s="335">
        <v>45332</v>
      </c>
      <c r="K25" s="198">
        <f t="shared" si="13"/>
        <v>45332</v>
      </c>
      <c r="L25" s="198">
        <f t="shared" si="8"/>
        <v>45332</v>
      </c>
      <c r="M25" s="149">
        <f t="shared" si="14"/>
        <v>1</v>
      </c>
      <c r="N25" s="359">
        <f t="shared" ca="1" si="11"/>
        <v>1</v>
      </c>
      <c r="O25" s="408">
        <f t="shared" ca="1" si="15"/>
        <v>0</v>
      </c>
    </row>
    <row r="26" spans="1:15" ht="57.6">
      <c r="A26" s="149">
        <v>24</v>
      </c>
      <c r="B26" s="149" t="s">
        <v>411</v>
      </c>
      <c r="D26" s="149" t="s">
        <v>1736</v>
      </c>
      <c r="E26" s="354" t="s">
        <v>287</v>
      </c>
      <c r="F26" s="510" t="s">
        <v>270</v>
      </c>
      <c r="G26" s="335">
        <v>45332</v>
      </c>
      <c r="H26" s="335">
        <v>45332</v>
      </c>
      <c r="I26" s="335">
        <v>45332</v>
      </c>
      <c r="J26" s="335">
        <v>45332</v>
      </c>
      <c r="K26" s="198">
        <f t="shared" si="13"/>
        <v>45332</v>
      </c>
      <c r="L26" s="198">
        <f t="shared" si="8"/>
        <v>45332</v>
      </c>
      <c r="M26" s="149">
        <f t="shared" si="14"/>
        <v>1</v>
      </c>
      <c r="N26" s="359">
        <f t="shared" ca="1" si="11"/>
        <v>1</v>
      </c>
      <c r="O26" s="408">
        <f t="shared" ca="1" si="15"/>
        <v>0</v>
      </c>
    </row>
    <row r="27" spans="1:15">
      <c r="A27" s="149">
        <v>25</v>
      </c>
      <c r="B27" s="149" t="s">
        <v>411</v>
      </c>
      <c r="D27" s="177" t="s">
        <v>1737</v>
      </c>
      <c r="E27" s="354" t="s">
        <v>287</v>
      </c>
      <c r="F27" s="510" t="s">
        <v>270</v>
      </c>
      <c r="G27" s="335">
        <v>45332</v>
      </c>
      <c r="H27" s="335">
        <v>45334</v>
      </c>
      <c r="I27" s="335">
        <v>45332</v>
      </c>
      <c r="J27" s="335">
        <v>45334</v>
      </c>
      <c r="K27" s="198">
        <f t="shared" si="13"/>
        <v>45332</v>
      </c>
      <c r="L27" s="198">
        <f t="shared" si="8"/>
        <v>45334</v>
      </c>
      <c r="M27" s="149">
        <f t="shared" si="14"/>
        <v>3</v>
      </c>
      <c r="N27" s="359">
        <f t="shared" ca="1" si="11"/>
        <v>3</v>
      </c>
      <c r="O27" s="408">
        <f t="shared" ca="1" si="15"/>
        <v>0</v>
      </c>
    </row>
    <row r="28" spans="1:15" ht="43.2">
      <c r="A28" s="149">
        <v>26</v>
      </c>
      <c r="B28" s="149" t="s">
        <v>411</v>
      </c>
      <c r="D28" s="449" t="s">
        <v>1738</v>
      </c>
      <c r="E28" s="354" t="s">
        <v>287</v>
      </c>
      <c r="F28" s="510" t="s">
        <v>270</v>
      </c>
      <c r="G28" s="335">
        <v>45334</v>
      </c>
      <c r="H28" s="335">
        <v>45334</v>
      </c>
      <c r="I28" s="335">
        <v>45334</v>
      </c>
      <c r="J28" s="335">
        <v>45334</v>
      </c>
      <c r="K28" s="198">
        <f t="shared" si="13"/>
        <v>45334</v>
      </c>
      <c r="L28" s="198">
        <f t="shared" si="8"/>
        <v>45334</v>
      </c>
      <c r="M28" s="149">
        <f t="shared" si="14"/>
        <v>1</v>
      </c>
      <c r="N28" s="359">
        <f t="shared" ca="1" si="11"/>
        <v>1</v>
      </c>
      <c r="O28" s="408">
        <f t="shared" ca="1" si="15"/>
        <v>0</v>
      </c>
    </row>
    <row r="29" spans="1:15">
      <c r="A29" s="149">
        <v>27</v>
      </c>
      <c r="B29" s="149" t="s">
        <v>411</v>
      </c>
      <c r="D29" s="174" t="s">
        <v>1739</v>
      </c>
      <c r="E29" s="354" t="s">
        <v>287</v>
      </c>
      <c r="F29" s="510" t="s">
        <v>270</v>
      </c>
      <c r="G29" s="335">
        <v>45335</v>
      </c>
      <c r="H29" s="335">
        <v>45336</v>
      </c>
      <c r="I29" s="335">
        <v>45337</v>
      </c>
      <c r="J29" s="335">
        <v>45337</v>
      </c>
      <c r="K29" s="198">
        <f t="shared" si="13"/>
        <v>45337</v>
      </c>
      <c r="L29" s="198">
        <f t="shared" si="8"/>
        <v>45338</v>
      </c>
      <c r="M29" s="149">
        <f t="shared" si="14"/>
        <v>2</v>
      </c>
      <c r="N29" s="359">
        <f t="shared" ca="1" si="11"/>
        <v>1</v>
      </c>
      <c r="O29" s="408">
        <f t="shared" ca="1" si="15"/>
        <v>1</v>
      </c>
    </row>
    <row r="30" spans="1:15">
      <c r="A30" s="149">
        <v>28</v>
      </c>
      <c r="B30" s="149" t="s">
        <v>411</v>
      </c>
      <c r="D30" s="174" t="s">
        <v>1740</v>
      </c>
      <c r="E30" s="354" t="s">
        <v>287</v>
      </c>
      <c r="F30" s="510" t="s">
        <v>270</v>
      </c>
      <c r="G30" s="335">
        <v>45336</v>
      </c>
      <c r="H30" s="335">
        <v>45337</v>
      </c>
      <c r="I30" s="335">
        <v>45338</v>
      </c>
      <c r="J30" s="335">
        <v>45338</v>
      </c>
      <c r="K30" s="198">
        <f t="shared" si="13"/>
        <v>45338</v>
      </c>
      <c r="L30" s="198">
        <f t="shared" si="8"/>
        <v>45339</v>
      </c>
      <c r="M30" s="149">
        <f t="shared" si="14"/>
        <v>2</v>
      </c>
      <c r="N30" s="359">
        <f t="shared" ca="1" si="11"/>
        <v>1</v>
      </c>
      <c r="O30" s="408">
        <f t="shared" ca="1" si="15"/>
        <v>1</v>
      </c>
    </row>
    <row r="31" spans="1:15">
      <c r="A31" s="149">
        <v>29</v>
      </c>
      <c r="B31" s="149" t="s">
        <v>411</v>
      </c>
      <c r="D31" s="174" t="s">
        <v>1741</v>
      </c>
      <c r="E31" s="354" t="s">
        <v>287</v>
      </c>
      <c r="F31" s="510" t="s">
        <v>270</v>
      </c>
      <c r="G31" s="335">
        <v>45336</v>
      </c>
      <c r="H31" s="335">
        <v>45337</v>
      </c>
      <c r="I31" s="335">
        <v>45337</v>
      </c>
      <c r="J31" s="335">
        <v>45338</v>
      </c>
      <c r="K31" s="198">
        <f t="shared" si="13"/>
        <v>45337</v>
      </c>
      <c r="L31" s="198">
        <f t="shared" si="8"/>
        <v>45338</v>
      </c>
      <c r="M31" s="149">
        <f t="shared" si="14"/>
        <v>2</v>
      </c>
      <c r="N31" s="359">
        <f t="shared" ca="1" si="11"/>
        <v>2</v>
      </c>
      <c r="O31" s="408">
        <f t="shared" ca="1" si="15"/>
        <v>0</v>
      </c>
    </row>
    <row r="32" spans="1:15">
      <c r="A32" s="149">
        <v>30</v>
      </c>
      <c r="B32" s="149" t="s">
        <v>411</v>
      </c>
      <c r="D32" s="174" t="s">
        <v>1742</v>
      </c>
      <c r="E32" s="121" t="s">
        <v>274</v>
      </c>
      <c r="F32" s="510" t="s">
        <v>270</v>
      </c>
      <c r="G32" s="335">
        <v>45337</v>
      </c>
      <c r="H32" s="335">
        <v>45337</v>
      </c>
      <c r="I32" s="335">
        <v>45338</v>
      </c>
      <c r="J32" s="335">
        <v>45338</v>
      </c>
      <c r="K32" s="198">
        <f t="shared" si="13"/>
        <v>45338</v>
      </c>
      <c r="L32" s="198">
        <f t="shared" si="8"/>
        <v>45338</v>
      </c>
      <c r="M32" s="149">
        <f t="shared" si="14"/>
        <v>1</v>
      </c>
      <c r="N32" s="359">
        <f t="shared" ca="1" si="11"/>
        <v>1</v>
      </c>
      <c r="O32" s="408">
        <f t="shared" ca="1" si="15"/>
        <v>0</v>
      </c>
    </row>
    <row r="33" spans="1:15">
      <c r="A33" s="149">
        <v>31</v>
      </c>
      <c r="B33" s="149" t="s">
        <v>411</v>
      </c>
      <c r="D33" s="174" t="s">
        <v>1743</v>
      </c>
      <c r="E33" s="352" t="s">
        <v>246</v>
      </c>
      <c r="F33" s="510" t="s">
        <v>270</v>
      </c>
      <c r="G33" s="335">
        <v>45338</v>
      </c>
      <c r="H33" s="335">
        <v>45338</v>
      </c>
      <c r="I33" s="335">
        <v>45338</v>
      </c>
      <c r="J33" s="335">
        <v>45342</v>
      </c>
      <c r="K33" s="198">
        <f t="shared" si="13"/>
        <v>45338</v>
      </c>
      <c r="L33" s="198">
        <f t="shared" si="8"/>
        <v>45338</v>
      </c>
      <c r="M33" s="149">
        <f t="shared" si="14"/>
        <v>1</v>
      </c>
      <c r="N33" s="359">
        <f t="shared" ca="1" si="11"/>
        <v>5</v>
      </c>
      <c r="O33" s="408">
        <f t="shared" ca="1" si="15"/>
        <v>-4</v>
      </c>
    </row>
    <row r="34" spans="1:15">
      <c r="A34" s="149">
        <v>32</v>
      </c>
      <c r="B34" s="149" t="s">
        <v>411</v>
      </c>
      <c r="D34" s="174" t="s">
        <v>1744</v>
      </c>
      <c r="E34" s="149" t="s">
        <v>1745</v>
      </c>
      <c r="F34" s="510" t="s">
        <v>270</v>
      </c>
      <c r="G34" s="335">
        <v>45341</v>
      </c>
      <c r="H34" s="335">
        <v>45342</v>
      </c>
      <c r="I34" s="335">
        <v>45342</v>
      </c>
      <c r="J34" s="335">
        <v>45343</v>
      </c>
      <c r="K34" s="198">
        <f t="shared" si="13"/>
        <v>45342</v>
      </c>
      <c r="L34" s="198">
        <f t="shared" si="8"/>
        <v>45343</v>
      </c>
      <c r="M34" s="149">
        <f t="shared" si="14"/>
        <v>2</v>
      </c>
      <c r="N34" s="359">
        <f t="shared" ca="1" si="11"/>
        <v>2</v>
      </c>
      <c r="O34" s="408">
        <f t="shared" ca="1" si="15"/>
        <v>0</v>
      </c>
    </row>
    <row r="35" spans="1:15">
      <c r="A35" s="149">
        <v>33</v>
      </c>
      <c r="B35" s="149" t="s">
        <v>411</v>
      </c>
      <c r="D35" s="174" t="s">
        <v>1746</v>
      </c>
      <c r="E35" s="121" t="s">
        <v>274</v>
      </c>
      <c r="F35" s="510" t="s">
        <v>270</v>
      </c>
      <c r="G35" s="335">
        <v>45342</v>
      </c>
      <c r="H35" s="335">
        <v>45343</v>
      </c>
      <c r="I35" s="335">
        <v>45343</v>
      </c>
      <c r="J35" s="335">
        <v>45345</v>
      </c>
      <c r="K35" s="198">
        <f t="shared" si="13"/>
        <v>45343</v>
      </c>
      <c r="L35" s="198">
        <f t="shared" si="8"/>
        <v>45344</v>
      </c>
      <c r="M35" s="149">
        <f t="shared" si="14"/>
        <v>2</v>
      </c>
      <c r="N35" s="359">
        <f t="shared" ca="1" si="11"/>
        <v>3</v>
      </c>
      <c r="O35" s="408">
        <f t="shared" ca="1" si="15"/>
        <v>-1</v>
      </c>
    </row>
    <row r="36" spans="1:15">
      <c r="A36" s="149">
        <v>34</v>
      </c>
      <c r="B36" s="149" t="s">
        <v>411</v>
      </c>
      <c r="C36" s="149" t="s">
        <v>1731</v>
      </c>
      <c r="D36" s="174" t="s">
        <v>1747</v>
      </c>
      <c r="E36" s="354" t="s">
        <v>287</v>
      </c>
      <c r="F36" s="510" t="s">
        <v>270</v>
      </c>
      <c r="G36" s="335">
        <v>45344</v>
      </c>
      <c r="H36" s="335">
        <v>45345</v>
      </c>
      <c r="I36" s="335">
        <v>45345</v>
      </c>
      <c r="J36" s="335">
        <v>45351</v>
      </c>
      <c r="K36" s="198">
        <f t="shared" si="13"/>
        <v>45345</v>
      </c>
      <c r="L36" s="198">
        <f t="shared" si="8"/>
        <v>45346</v>
      </c>
      <c r="M36" s="149">
        <f t="shared" si="14"/>
        <v>2</v>
      </c>
      <c r="N36" s="359">
        <f t="shared" ca="1" si="11"/>
        <v>7</v>
      </c>
      <c r="O36" s="408">
        <f t="shared" ca="1" si="15"/>
        <v>-5</v>
      </c>
    </row>
    <row r="37" spans="1:15" ht="28.8">
      <c r="A37" s="149">
        <v>35</v>
      </c>
      <c r="B37" s="149" t="s">
        <v>411</v>
      </c>
      <c r="D37" s="177" t="s">
        <v>1748</v>
      </c>
      <c r="E37" s="121" t="s">
        <v>274</v>
      </c>
      <c r="F37" s="510" t="s">
        <v>270</v>
      </c>
      <c r="G37" s="335">
        <v>45346</v>
      </c>
      <c r="H37" s="335">
        <v>45348</v>
      </c>
      <c r="I37" s="335">
        <v>45351</v>
      </c>
      <c r="J37" s="335">
        <v>45351</v>
      </c>
      <c r="K37" s="198">
        <f t="shared" si="13"/>
        <v>45351</v>
      </c>
      <c r="L37" s="198">
        <f t="shared" si="8"/>
        <v>45353</v>
      </c>
      <c r="M37" s="149">
        <f t="shared" si="14"/>
        <v>3</v>
      </c>
      <c r="N37" s="359">
        <f t="shared" ca="1" si="11"/>
        <v>1</v>
      </c>
      <c r="O37" s="408">
        <f t="shared" ca="1" si="15"/>
        <v>2</v>
      </c>
    </row>
    <row r="38" spans="1:15">
      <c r="A38" s="149">
        <v>36</v>
      </c>
      <c r="B38" s="149" t="s">
        <v>411</v>
      </c>
      <c r="D38" s="174" t="s">
        <v>1749</v>
      </c>
      <c r="E38" s="354" t="s">
        <v>287</v>
      </c>
      <c r="F38" s="510" t="s">
        <v>270</v>
      </c>
      <c r="G38" s="335">
        <v>45350</v>
      </c>
      <c r="H38" s="335">
        <v>45352</v>
      </c>
      <c r="I38" s="335">
        <v>45351</v>
      </c>
      <c r="J38" s="335">
        <v>45357</v>
      </c>
      <c r="K38" s="198">
        <f t="shared" si="13"/>
        <v>45351</v>
      </c>
      <c r="L38" s="198">
        <f t="shared" si="8"/>
        <v>45353</v>
      </c>
      <c r="M38" s="149">
        <f t="shared" si="14"/>
        <v>3</v>
      </c>
      <c r="N38" s="359">
        <f t="shared" ca="1" si="11"/>
        <v>7</v>
      </c>
      <c r="O38" s="408">
        <f t="shared" ca="1" si="15"/>
        <v>-4</v>
      </c>
    </row>
    <row r="39" spans="1:15">
      <c r="A39" s="149">
        <v>37</v>
      </c>
      <c r="B39" s="149" t="s">
        <v>411</v>
      </c>
      <c r="D39" s="174" t="s">
        <v>1750</v>
      </c>
      <c r="E39" s="121" t="s">
        <v>274</v>
      </c>
      <c r="F39" s="510" t="s">
        <v>270</v>
      </c>
      <c r="G39" s="335">
        <v>45355</v>
      </c>
      <c r="H39" s="335">
        <v>45356</v>
      </c>
      <c r="I39" s="335">
        <v>45357</v>
      </c>
      <c r="J39" s="335">
        <v>45357</v>
      </c>
      <c r="K39" s="198">
        <f t="shared" si="13"/>
        <v>45357</v>
      </c>
      <c r="L39" s="198">
        <f t="shared" si="8"/>
        <v>45358</v>
      </c>
      <c r="M39" s="149">
        <f t="shared" si="14"/>
        <v>2</v>
      </c>
      <c r="N39" s="359">
        <f t="shared" ca="1" si="11"/>
        <v>1</v>
      </c>
      <c r="O39" s="408">
        <f t="shared" ca="1" si="15"/>
        <v>1</v>
      </c>
    </row>
    <row r="40" spans="1:15">
      <c r="A40" s="149">
        <v>38</v>
      </c>
      <c r="B40" s="149" t="s">
        <v>411</v>
      </c>
      <c r="D40" s="174" t="s">
        <v>1751</v>
      </c>
      <c r="E40" s="354" t="s">
        <v>287</v>
      </c>
      <c r="F40" s="510" t="s">
        <v>270</v>
      </c>
      <c r="G40" s="335">
        <v>45357</v>
      </c>
      <c r="H40" s="335">
        <v>45358</v>
      </c>
      <c r="I40" s="335">
        <v>45357</v>
      </c>
      <c r="J40" s="335">
        <v>45360</v>
      </c>
      <c r="K40" s="198">
        <f t="shared" si="13"/>
        <v>45357</v>
      </c>
      <c r="L40" s="198">
        <f t="shared" ref="L40:L71" si="16">K40+M40-1</f>
        <v>45358</v>
      </c>
      <c r="M40" s="149">
        <f t="shared" si="14"/>
        <v>2</v>
      </c>
      <c r="N40" s="359">
        <f t="shared" ca="1" si="11"/>
        <v>4</v>
      </c>
      <c r="O40" s="408">
        <f t="shared" ca="1" si="15"/>
        <v>-2</v>
      </c>
    </row>
    <row r="41" spans="1:15">
      <c r="A41" s="149">
        <v>39</v>
      </c>
      <c r="B41" s="149" t="s">
        <v>411</v>
      </c>
      <c r="D41" s="174" t="s">
        <v>1752</v>
      </c>
      <c r="E41" s="121" t="s">
        <v>274</v>
      </c>
      <c r="F41" s="510" t="s">
        <v>270</v>
      </c>
      <c r="G41" s="335">
        <v>45358</v>
      </c>
      <c r="H41" s="335">
        <v>45360</v>
      </c>
      <c r="I41" s="335">
        <v>45360</v>
      </c>
      <c r="J41" s="335">
        <v>45362</v>
      </c>
      <c r="K41" s="198">
        <f t="shared" si="13"/>
        <v>45360</v>
      </c>
      <c r="L41" s="198">
        <f t="shared" si="16"/>
        <v>45362</v>
      </c>
      <c r="M41" s="149">
        <f t="shared" si="14"/>
        <v>3</v>
      </c>
      <c r="N41" s="359">
        <f t="shared" ref="N41:N76" ca="1" si="17">IF(I41="",0,IF(J41="",TODAY()-I41,J41-I41+1))</f>
        <v>3</v>
      </c>
      <c r="O41" s="408">
        <f t="shared" ca="1" si="15"/>
        <v>0</v>
      </c>
    </row>
    <row r="42" spans="1:15" ht="28.8">
      <c r="A42" s="149">
        <v>40</v>
      </c>
      <c r="B42" s="149" t="s">
        <v>411</v>
      </c>
      <c r="D42" s="177" t="s">
        <v>1753</v>
      </c>
      <c r="E42" s="343" t="s">
        <v>283</v>
      </c>
      <c r="F42" s="510" t="s">
        <v>270</v>
      </c>
      <c r="G42" s="335">
        <v>45362</v>
      </c>
      <c r="H42" s="335">
        <v>45363</v>
      </c>
      <c r="I42" s="335">
        <v>45362</v>
      </c>
      <c r="J42" s="335">
        <v>45364</v>
      </c>
      <c r="K42" s="198">
        <f t="shared" ref="K42:K59" si="18">I42</f>
        <v>45362</v>
      </c>
      <c r="L42" s="198">
        <f t="shared" si="16"/>
        <v>45363</v>
      </c>
      <c r="M42" s="149">
        <f t="shared" ref="M42:M51" si="19">IF(IF(G42="",0,IF(H42="",0,H42-G42))="",0,H42-G42+1)</f>
        <v>2</v>
      </c>
      <c r="N42" s="359">
        <f t="shared" ca="1" si="17"/>
        <v>3</v>
      </c>
      <c r="O42" s="408">
        <f t="shared" ref="O42:O51" ca="1" si="20">IF(N42=0,0,M42-N42)</f>
        <v>-1</v>
      </c>
    </row>
    <row r="43" spans="1:15" ht="28.8">
      <c r="A43" s="149">
        <v>41</v>
      </c>
      <c r="B43" s="149" t="s">
        <v>411</v>
      </c>
      <c r="C43" s="121" t="s">
        <v>429</v>
      </c>
      <c r="D43" s="177" t="s">
        <v>1754</v>
      </c>
      <c r="E43" s="121" t="s">
        <v>274</v>
      </c>
      <c r="F43" s="510" t="s">
        <v>270</v>
      </c>
      <c r="G43" s="335">
        <v>45363</v>
      </c>
      <c r="H43" s="335">
        <v>45365</v>
      </c>
      <c r="I43" s="335">
        <v>45363</v>
      </c>
      <c r="J43" s="335">
        <v>45364</v>
      </c>
      <c r="K43" s="198">
        <f t="shared" si="18"/>
        <v>45363</v>
      </c>
      <c r="L43" s="198">
        <f t="shared" si="16"/>
        <v>45365</v>
      </c>
      <c r="M43" s="149">
        <f t="shared" si="19"/>
        <v>3</v>
      </c>
      <c r="N43" s="359">
        <f t="shared" ca="1" si="17"/>
        <v>2</v>
      </c>
      <c r="O43" s="408">
        <f t="shared" ca="1" si="20"/>
        <v>1</v>
      </c>
    </row>
    <row r="44" spans="1:15">
      <c r="A44" s="149">
        <v>42</v>
      </c>
      <c r="B44" s="149" t="s">
        <v>411</v>
      </c>
      <c r="C44" s="121" t="s">
        <v>429</v>
      </c>
      <c r="D44" s="177" t="s">
        <v>1755</v>
      </c>
      <c r="E44" s="121" t="s">
        <v>274</v>
      </c>
      <c r="F44" s="510" t="s">
        <v>270</v>
      </c>
      <c r="G44" s="335">
        <v>45364</v>
      </c>
      <c r="H44" s="335">
        <v>45365</v>
      </c>
      <c r="I44" s="335">
        <v>45364</v>
      </c>
      <c r="J44" s="335">
        <v>45365</v>
      </c>
      <c r="K44" s="198">
        <f t="shared" si="18"/>
        <v>45364</v>
      </c>
      <c r="L44" s="198">
        <f t="shared" si="16"/>
        <v>45365</v>
      </c>
      <c r="M44" s="149">
        <f t="shared" si="19"/>
        <v>2</v>
      </c>
      <c r="N44" s="359">
        <f t="shared" ca="1" si="17"/>
        <v>2</v>
      </c>
      <c r="O44" s="408">
        <f t="shared" ca="1" si="20"/>
        <v>0</v>
      </c>
    </row>
    <row r="45" spans="1:15">
      <c r="A45" s="149">
        <v>43</v>
      </c>
      <c r="B45" s="149" t="s">
        <v>411</v>
      </c>
      <c r="C45" s="121" t="s">
        <v>429</v>
      </c>
      <c r="D45" s="177" t="s">
        <v>1756</v>
      </c>
      <c r="E45" s="121" t="s">
        <v>274</v>
      </c>
      <c r="F45" s="510" t="s">
        <v>270</v>
      </c>
      <c r="G45" s="335">
        <v>45364</v>
      </c>
      <c r="H45" s="335">
        <v>45365</v>
      </c>
      <c r="I45" s="335">
        <v>45365</v>
      </c>
      <c r="J45" s="335">
        <v>45365</v>
      </c>
      <c r="K45" s="198">
        <f t="shared" si="18"/>
        <v>45365</v>
      </c>
      <c r="L45" s="198">
        <f t="shared" si="16"/>
        <v>45366</v>
      </c>
      <c r="M45" s="149">
        <f t="shared" si="19"/>
        <v>2</v>
      </c>
      <c r="N45" s="359">
        <f t="shared" ca="1" si="17"/>
        <v>1</v>
      </c>
      <c r="O45" s="408">
        <f t="shared" ca="1" si="20"/>
        <v>1</v>
      </c>
    </row>
    <row r="46" spans="1:15">
      <c r="A46" s="149">
        <v>44</v>
      </c>
      <c r="B46" s="149" t="s">
        <v>411</v>
      </c>
      <c r="D46" s="177" t="s">
        <v>1757</v>
      </c>
      <c r="E46" s="352" t="s">
        <v>246</v>
      </c>
      <c r="F46" s="510" t="s">
        <v>270</v>
      </c>
      <c r="G46" s="335">
        <v>45365</v>
      </c>
      <c r="H46" s="335">
        <v>45366</v>
      </c>
      <c r="I46" s="335">
        <v>45365</v>
      </c>
      <c r="J46" s="335">
        <v>45369</v>
      </c>
      <c r="K46" s="198">
        <f t="shared" si="18"/>
        <v>45365</v>
      </c>
      <c r="L46" s="198">
        <f t="shared" si="16"/>
        <v>45366</v>
      </c>
      <c r="M46" s="149">
        <f t="shared" si="19"/>
        <v>2</v>
      </c>
      <c r="N46" s="359">
        <f t="shared" ca="1" si="17"/>
        <v>5</v>
      </c>
      <c r="O46" s="408">
        <f t="shared" ca="1" si="20"/>
        <v>-3</v>
      </c>
    </row>
    <row r="47" spans="1:15" ht="28.8">
      <c r="A47" s="149">
        <v>45</v>
      </c>
      <c r="B47" s="149" t="s">
        <v>411</v>
      </c>
      <c r="C47" s="149" t="s">
        <v>1758</v>
      </c>
      <c r="D47" s="177" t="s">
        <v>1759</v>
      </c>
      <c r="E47" s="343" t="s">
        <v>283</v>
      </c>
      <c r="F47" s="510" t="s">
        <v>270</v>
      </c>
      <c r="G47" s="335">
        <v>45366</v>
      </c>
      <c r="H47" s="335">
        <v>45367</v>
      </c>
      <c r="I47" s="335">
        <v>45369</v>
      </c>
      <c r="J47" s="335">
        <v>45369</v>
      </c>
      <c r="K47" s="198">
        <f t="shared" si="18"/>
        <v>45369</v>
      </c>
      <c r="L47" s="198">
        <f t="shared" si="16"/>
        <v>45370</v>
      </c>
      <c r="M47" s="149">
        <f t="shared" si="19"/>
        <v>2</v>
      </c>
      <c r="N47" s="359">
        <f t="shared" ca="1" si="17"/>
        <v>1</v>
      </c>
      <c r="O47" s="408">
        <f t="shared" ca="1" si="20"/>
        <v>1</v>
      </c>
    </row>
    <row r="48" spans="1:15" ht="28.8">
      <c r="A48" s="149">
        <v>46</v>
      </c>
      <c r="B48" s="149" t="s">
        <v>411</v>
      </c>
      <c r="C48" s="149" t="s">
        <v>1760</v>
      </c>
      <c r="D48" s="177" t="s">
        <v>1761</v>
      </c>
      <c r="E48" s="343" t="s">
        <v>283</v>
      </c>
      <c r="F48" s="510" t="s">
        <v>270</v>
      </c>
      <c r="G48" s="335">
        <v>45366</v>
      </c>
      <c r="H48" s="335">
        <v>45369</v>
      </c>
      <c r="I48" s="335">
        <v>45369</v>
      </c>
      <c r="J48" s="335">
        <v>45370</v>
      </c>
      <c r="K48" s="198">
        <f t="shared" si="18"/>
        <v>45369</v>
      </c>
      <c r="L48" s="198">
        <f t="shared" si="16"/>
        <v>45372</v>
      </c>
      <c r="M48" s="149">
        <f t="shared" si="19"/>
        <v>4</v>
      </c>
      <c r="N48" s="359">
        <f t="shared" ca="1" si="17"/>
        <v>2</v>
      </c>
      <c r="O48" s="408">
        <f t="shared" ca="1" si="20"/>
        <v>2</v>
      </c>
    </row>
    <row r="49" spans="1:15" ht="28.8">
      <c r="A49" s="149">
        <v>47</v>
      </c>
      <c r="B49" s="149" t="s">
        <v>411</v>
      </c>
      <c r="C49" s="149" t="s">
        <v>1762</v>
      </c>
      <c r="D49" s="177" t="s">
        <v>1763</v>
      </c>
      <c r="E49" s="343" t="s">
        <v>283</v>
      </c>
      <c r="F49" s="510" t="s">
        <v>270</v>
      </c>
      <c r="G49" s="335">
        <v>45369</v>
      </c>
      <c r="H49" s="335">
        <v>45369</v>
      </c>
      <c r="I49" s="335">
        <v>45370</v>
      </c>
      <c r="J49" s="335">
        <v>45370</v>
      </c>
      <c r="K49" s="198">
        <f t="shared" si="18"/>
        <v>45370</v>
      </c>
      <c r="L49" s="198">
        <f t="shared" si="16"/>
        <v>45370</v>
      </c>
      <c r="M49" s="149">
        <f t="shared" si="19"/>
        <v>1</v>
      </c>
      <c r="N49" s="359">
        <f t="shared" ca="1" si="17"/>
        <v>1</v>
      </c>
      <c r="O49" s="408">
        <f t="shared" ca="1" si="20"/>
        <v>0</v>
      </c>
    </row>
    <row r="50" spans="1:15" ht="28.8">
      <c r="A50" s="149">
        <v>48</v>
      </c>
      <c r="B50" s="149" t="s">
        <v>411</v>
      </c>
      <c r="D50" s="177" t="s">
        <v>1764</v>
      </c>
      <c r="E50" s="343" t="s">
        <v>283</v>
      </c>
      <c r="F50" s="510" t="s">
        <v>270</v>
      </c>
      <c r="G50" s="335">
        <v>45369</v>
      </c>
      <c r="H50" s="335">
        <v>45370</v>
      </c>
      <c r="I50" s="335">
        <v>45370</v>
      </c>
      <c r="J50" s="335">
        <v>45371</v>
      </c>
      <c r="K50" s="198">
        <f t="shared" si="18"/>
        <v>45370</v>
      </c>
      <c r="L50" s="198">
        <f t="shared" si="16"/>
        <v>45371</v>
      </c>
      <c r="M50" s="149">
        <f t="shared" si="19"/>
        <v>2</v>
      </c>
      <c r="N50" s="359">
        <f t="shared" ca="1" si="17"/>
        <v>2</v>
      </c>
      <c r="O50" s="408">
        <f t="shared" ca="1" si="20"/>
        <v>0</v>
      </c>
    </row>
    <row r="51" spans="1:15" ht="28.8">
      <c r="A51" s="149">
        <v>49</v>
      </c>
      <c r="B51" s="149" t="s">
        <v>411</v>
      </c>
      <c r="C51" s="149" t="s">
        <v>1762</v>
      </c>
      <c r="D51" s="177" t="s">
        <v>1765</v>
      </c>
      <c r="E51" s="343" t="s">
        <v>283</v>
      </c>
      <c r="F51" s="510" t="s">
        <v>270</v>
      </c>
      <c r="G51" s="335">
        <v>45369</v>
      </c>
      <c r="H51" s="335">
        <v>45370</v>
      </c>
      <c r="I51" s="335">
        <v>45371</v>
      </c>
      <c r="J51" s="335">
        <v>45371</v>
      </c>
      <c r="K51" s="198">
        <f t="shared" si="18"/>
        <v>45371</v>
      </c>
      <c r="L51" s="198">
        <f t="shared" si="16"/>
        <v>45372</v>
      </c>
      <c r="M51" s="149">
        <f t="shared" si="19"/>
        <v>2</v>
      </c>
      <c r="N51" s="359">
        <f t="shared" ca="1" si="17"/>
        <v>1</v>
      </c>
      <c r="O51" s="408">
        <f t="shared" ca="1" si="20"/>
        <v>1</v>
      </c>
    </row>
    <row r="52" spans="1:15">
      <c r="A52" s="149">
        <v>50</v>
      </c>
      <c r="B52" s="149" t="s">
        <v>411</v>
      </c>
      <c r="D52" s="177" t="s">
        <v>1766</v>
      </c>
      <c r="E52" s="352" t="s">
        <v>246</v>
      </c>
      <c r="F52" s="510" t="s">
        <v>270</v>
      </c>
      <c r="G52" s="335">
        <v>45370</v>
      </c>
      <c r="H52" s="335">
        <v>45370</v>
      </c>
      <c r="I52" s="335">
        <v>45371</v>
      </c>
      <c r="J52" s="335">
        <v>45371</v>
      </c>
      <c r="K52" s="198">
        <f t="shared" si="18"/>
        <v>45371</v>
      </c>
      <c r="L52" s="198">
        <f t="shared" si="16"/>
        <v>45371</v>
      </c>
      <c r="M52" s="149">
        <f t="shared" ref="M52:M58" si="21">IF(IF(G52="",0,IF(H52="",0,H52-G52))="",0,H52-G52+1)</f>
        <v>1</v>
      </c>
      <c r="N52" s="359">
        <f t="shared" ca="1" si="17"/>
        <v>1</v>
      </c>
      <c r="O52" s="408">
        <f t="shared" ref="O52:O58" ca="1" si="22">IF(N52=0,0,M52-N52)</f>
        <v>0</v>
      </c>
    </row>
    <row r="53" spans="1:15" ht="28.8">
      <c r="A53" s="149">
        <v>51</v>
      </c>
      <c r="B53" s="149" t="s">
        <v>411</v>
      </c>
      <c r="D53" s="177" t="s">
        <v>1767</v>
      </c>
      <c r="E53" s="343" t="s">
        <v>283</v>
      </c>
      <c r="F53" s="510" t="s">
        <v>270</v>
      </c>
      <c r="G53" s="335">
        <v>45370</v>
      </c>
      <c r="H53" s="335">
        <v>45371</v>
      </c>
      <c r="I53" s="335">
        <v>45371</v>
      </c>
      <c r="J53" s="335">
        <v>45372</v>
      </c>
      <c r="K53" s="198">
        <f t="shared" si="18"/>
        <v>45371</v>
      </c>
      <c r="L53" s="198">
        <f t="shared" si="16"/>
        <v>45372</v>
      </c>
      <c r="M53" s="149">
        <f t="shared" si="21"/>
        <v>2</v>
      </c>
      <c r="N53" s="359">
        <f t="shared" ca="1" si="17"/>
        <v>2</v>
      </c>
      <c r="O53" s="408">
        <f t="shared" ca="1" si="22"/>
        <v>0</v>
      </c>
    </row>
    <row r="54" spans="1:15" ht="28.8">
      <c r="A54" s="149">
        <v>52</v>
      </c>
      <c r="B54" s="149" t="s">
        <v>411</v>
      </c>
      <c r="C54" s="149" t="s">
        <v>1768</v>
      </c>
      <c r="D54" s="177" t="s">
        <v>1769</v>
      </c>
      <c r="E54" s="343" t="s">
        <v>283</v>
      </c>
      <c r="F54" s="510" t="s">
        <v>270</v>
      </c>
      <c r="G54" s="335">
        <v>45371</v>
      </c>
      <c r="H54" s="335">
        <v>45373</v>
      </c>
      <c r="I54" s="335">
        <v>45372</v>
      </c>
      <c r="J54" s="335">
        <v>45372</v>
      </c>
      <c r="K54" s="198">
        <f t="shared" si="18"/>
        <v>45372</v>
      </c>
      <c r="L54" s="198">
        <f t="shared" si="16"/>
        <v>45374</v>
      </c>
      <c r="M54" s="149">
        <f t="shared" si="21"/>
        <v>3</v>
      </c>
      <c r="N54" s="359">
        <f t="shared" ca="1" si="17"/>
        <v>1</v>
      </c>
      <c r="O54" s="408">
        <f t="shared" ca="1" si="22"/>
        <v>2</v>
      </c>
    </row>
    <row r="55" spans="1:15" ht="28.8">
      <c r="A55" s="149">
        <v>53</v>
      </c>
      <c r="B55" s="149" t="s">
        <v>411</v>
      </c>
      <c r="C55" s="149" t="s">
        <v>1770</v>
      </c>
      <c r="D55" s="177" t="s">
        <v>1771</v>
      </c>
      <c r="E55" s="343" t="s">
        <v>283</v>
      </c>
      <c r="F55" s="510" t="s">
        <v>270</v>
      </c>
      <c r="G55" s="335">
        <v>45372</v>
      </c>
      <c r="H55" s="335">
        <v>45374</v>
      </c>
      <c r="I55" s="335">
        <v>45372</v>
      </c>
      <c r="J55" s="335">
        <v>45376</v>
      </c>
      <c r="K55" s="198">
        <f t="shared" si="18"/>
        <v>45372</v>
      </c>
      <c r="L55" s="198">
        <f t="shared" si="16"/>
        <v>45374</v>
      </c>
      <c r="M55" s="149">
        <f t="shared" si="21"/>
        <v>3</v>
      </c>
      <c r="N55" s="359">
        <f t="shared" ca="1" si="17"/>
        <v>5</v>
      </c>
      <c r="O55" s="408">
        <f t="shared" ca="1" si="22"/>
        <v>-2</v>
      </c>
    </row>
    <row r="56" spans="1:15" ht="28.8">
      <c r="A56" s="149">
        <v>54</v>
      </c>
      <c r="B56" s="149" t="s">
        <v>411</v>
      </c>
      <c r="C56" s="149" t="s">
        <v>1772</v>
      </c>
      <c r="D56" s="177" t="s">
        <v>1773</v>
      </c>
      <c r="E56" s="343" t="s">
        <v>283</v>
      </c>
      <c r="F56" s="510" t="s">
        <v>270</v>
      </c>
      <c r="G56" s="335">
        <v>45373</v>
      </c>
      <c r="H56" s="335">
        <v>45374</v>
      </c>
      <c r="I56" s="335">
        <v>45376</v>
      </c>
      <c r="J56" s="335">
        <v>45376</v>
      </c>
      <c r="K56" s="198">
        <f t="shared" si="18"/>
        <v>45376</v>
      </c>
      <c r="L56" s="198">
        <f t="shared" si="16"/>
        <v>45377</v>
      </c>
      <c r="M56" s="149">
        <f t="shared" si="21"/>
        <v>2</v>
      </c>
      <c r="N56" s="359">
        <f t="shared" ca="1" si="17"/>
        <v>1</v>
      </c>
      <c r="O56" s="408">
        <f t="shared" ca="1" si="22"/>
        <v>1</v>
      </c>
    </row>
    <row r="57" spans="1:15" ht="28.8">
      <c r="A57" s="149">
        <v>55</v>
      </c>
      <c r="B57" s="149" t="s">
        <v>411</v>
      </c>
      <c r="C57" s="149" t="s">
        <v>1772</v>
      </c>
      <c r="D57" s="177" t="s">
        <v>1773</v>
      </c>
      <c r="E57" s="352" t="s">
        <v>246</v>
      </c>
      <c r="F57" s="510" t="s">
        <v>270</v>
      </c>
      <c r="G57" s="335">
        <v>45374</v>
      </c>
      <c r="H57" s="335">
        <v>45374</v>
      </c>
      <c r="I57" s="335">
        <v>45376</v>
      </c>
      <c r="J57" s="335">
        <v>45376</v>
      </c>
      <c r="K57" s="198">
        <f t="shared" si="18"/>
        <v>45376</v>
      </c>
      <c r="L57" s="198">
        <f t="shared" si="16"/>
        <v>45376</v>
      </c>
      <c r="M57" s="149">
        <f t="shared" si="21"/>
        <v>1</v>
      </c>
      <c r="N57" s="359">
        <f t="shared" ca="1" si="17"/>
        <v>1</v>
      </c>
      <c r="O57" s="408">
        <f t="shared" ca="1" si="22"/>
        <v>0</v>
      </c>
    </row>
    <row r="58" spans="1:15" ht="28.8">
      <c r="A58" s="149">
        <v>56</v>
      </c>
      <c r="B58" s="149" t="s">
        <v>411</v>
      </c>
      <c r="C58" s="149" t="s">
        <v>926</v>
      </c>
      <c r="D58" s="177" t="s">
        <v>1774</v>
      </c>
      <c r="F58" s="510" t="s">
        <v>270</v>
      </c>
      <c r="G58" s="335">
        <v>45374</v>
      </c>
      <c r="H58" s="335">
        <v>45374</v>
      </c>
      <c r="I58" s="335">
        <v>45376</v>
      </c>
      <c r="J58" s="335">
        <v>45376</v>
      </c>
      <c r="K58" s="198">
        <f t="shared" si="18"/>
        <v>45376</v>
      </c>
      <c r="L58" s="198">
        <f t="shared" si="16"/>
        <v>45376</v>
      </c>
      <c r="M58" s="149">
        <f t="shared" si="21"/>
        <v>1</v>
      </c>
      <c r="N58" s="359">
        <f t="shared" ca="1" si="17"/>
        <v>1</v>
      </c>
      <c r="O58" s="408">
        <f t="shared" ca="1" si="22"/>
        <v>0</v>
      </c>
    </row>
    <row r="59" spans="1:15">
      <c r="A59" s="149">
        <v>57</v>
      </c>
      <c r="B59" s="149" t="s">
        <v>411</v>
      </c>
      <c r="D59" s="177" t="s">
        <v>1775</v>
      </c>
      <c r="F59" s="510" t="s">
        <v>270</v>
      </c>
      <c r="G59" s="335">
        <v>45374</v>
      </c>
      <c r="H59" s="335">
        <v>45378</v>
      </c>
      <c r="I59" s="335">
        <v>45376</v>
      </c>
      <c r="J59" s="335">
        <v>45379</v>
      </c>
      <c r="K59" s="198">
        <f t="shared" si="18"/>
        <v>45376</v>
      </c>
      <c r="L59" s="198">
        <f t="shared" si="16"/>
        <v>45380</v>
      </c>
      <c r="M59" s="149">
        <f t="shared" ref="M59" si="23">IF(IF(G59="",0,IF(H59="",0,H59-G59))="",0,H59-G59+1)</f>
        <v>5</v>
      </c>
      <c r="N59" s="359">
        <f t="shared" ca="1" si="17"/>
        <v>4</v>
      </c>
      <c r="O59" s="408">
        <f t="shared" ref="O59" ca="1" si="24">IF(N59=0,0,M59-N59)</f>
        <v>1</v>
      </c>
    </row>
    <row r="60" spans="1:15" ht="28.8">
      <c r="A60" s="149">
        <v>58</v>
      </c>
      <c r="B60" s="149" t="s">
        <v>411</v>
      </c>
      <c r="C60" s="149" t="s">
        <v>1760</v>
      </c>
      <c r="D60" s="177" t="s">
        <v>1776</v>
      </c>
      <c r="F60" s="510" t="s">
        <v>270</v>
      </c>
      <c r="G60" s="335">
        <v>45379</v>
      </c>
      <c r="H60" s="335">
        <v>45380</v>
      </c>
      <c r="I60" s="335">
        <v>45379</v>
      </c>
      <c r="J60" s="335">
        <v>45383</v>
      </c>
      <c r="K60" s="198">
        <f t="shared" ref="K60:K65" si="25">I60</f>
        <v>45379</v>
      </c>
      <c r="L60" s="198">
        <f t="shared" si="16"/>
        <v>45380</v>
      </c>
      <c r="M60" s="149">
        <f t="shared" ref="M60:M65" si="26">IF(IF(G60="",0,IF(H60="",0,H60-G60))="",0,H60-G60+1)</f>
        <v>2</v>
      </c>
      <c r="N60" s="359">
        <f t="shared" ca="1" si="17"/>
        <v>5</v>
      </c>
      <c r="O60" s="408">
        <f t="shared" ref="O60:O65" ca="1" si="27">IF(N60=0,0,M60-N60)</f>
        <v>-3</v>
      </c>
    </row>
    <row r="61" spans="1:15">
      <c r="A61" s="149">
        <v>59</v>
      </c>
      <c r="B61" s="149" t="s">
        <v>411</v>
      </c>
      <c r="C61" s="149" t="s">
        <v>1777</v>
      </c>
      <c r="D61" s="177" t="s">
        <v>1778</v>
      </c>
      <c r="F61" s="510" t="s">
        <v>270</v>
      </c>
      <c r="G61" s="335">
        <v>45380</v>
      </c>
      <c r="H61" s="335">
        <v>45381</v>
      </c>
      <c r="I61" s="335">
        <v>45383</v>
      </c>
      <c r="J61" s="335">
        <v>45383</v>
      </c>
      <c r="K61" s="198">
        <f t="shared" si="25"/>
        <v>45383</v>
      </c>
      <c r="L61" s="198">
        <f t="shared" si="16"/>
        <v>45384</v>
      </c>
      <c r="M61" s="149">
        <f t="shared" si="26"/>
        <v>2</v>
      </c>
      <c r="N61" s="359">
        <f t="shared" ca="1" si="17"/>
        <v>1</v>
      </c>
      <c r="O61" s="408">
        <f t="shared" ca="1" si="27"/>
        <v>1</v>
      </c>
    </row>
    <row r="62" spans="1:15">
      <c r="A62" s="149">
        <v>60</v>
      </c>
      <c r="B62" s="149" t="s">
        <v>411</v>
      </c>
      <c r="D62" s="177" t="s">
        <v>1779</v>
      </c>
      <c r="F62" s="510" t="s">
        <v>270</v>
      </c>
      <c r="G62" s="335">
        <v>45380</v>
      </c>
      <c r="H62" s="335">
        <v>45380</v>
      </c>
      <c r="I62" s="335">
        <v>45383</v>
      </c>
      <c r="J62" s="335">
        <v>45383</v>
      </c>
      <c r="K62" s="198">
        <f t="shared" si="25"/>
        <v>45383</v>
      </c>
      <c r="L62" s="198">
        <f t="shared" si="16"/>
        <v>45383</v>
      </c>
      <c r="M62" s="149">
        <f t="shared" si="26"/>
        <v>1</v>
      </c>
      <c r="N62" s="359">
        <f t="shared" ca="1" si="17"/>
        <v>1</v>
      </c>
      <c r="O62" s="408">
        <f t="shared" ca="1" si="27"/>
        <v>0</v>
      </c>
    </row>
    <row r="63" spans="1:15">
      <c r="A63" s="149">
        <v>61</v>
      </c>
      <c r="B63" s="149" t="s">
        <v>411</v>
      </c>
      <c r="C63" s="149" t="s">
        <v>1780</v>
      </c>
      <c r="D63" s="177" t="s">
        <v>1781</v>
      </c>
      <c r="F63" s="510" t="s">
        <v>270</v>
      </c>
      <c r="G63" s="335">
        <v>45381</v>
      </c>
      <c r="H63" s="335">
        <v>45383</v>
      </c>
      <c r="I63" s="335">
        <v>45383</v>
      </c>
      <c r="J63" s="335">
        <v>45383</v>
      </c>
      <c r="K63" s="198">
        <f t="shared" si="25"/>
        <v>45383</v>
      </c>
      <c r="L63" s="198">
        <f t="shared" si="16"/>
        <v>45385</v>
      </c>
      <c r="M63" s="149">
        <f t="shared" si="26"/>
        <v>3</v>
      </c>
      <c r="N63" s="359">
        <f t="shared" ca="1" si="17"/>
        <v>1</v>
      </c>
      <c r="O63" s="408">
        <f t="shared" ca="1" si="27"/>
        <v>2</v>
      </c>
    </row>
    <row r="64" spans="1:15" ht="28.8">
      <c r="A64" s="149">
        <v>62</v>
      </c>
      <c r="B64" s="149" t="s">
        <v>411</v>
      </c>
      <c r="C64" s="149" t="s">
        <v>1770</v>
      </c>
      <c r="D64" s="177" t="s">
        <v>1782</v>
      </c>
      <c r="F64" s="510" t="s">
        <v>270</v>
      </c>
      <c r="G64" s="335">
        <v>45383</v>
      </c>
      <c r="H64" s="335">
        <v>45384</v>
      </c>
      <c r="I64" s="335">
        <v>45383</v>
      </c>
      <c r="J64" s="335">
        <v>45385</v>
      </c>
      <c r="K64" s="198">
        <f t="shared" si="25"/>
        <v>45383</v>
      </c>
      <c r="L64" s="198">
        <f t="shared" si="16"/>
        <v>45384</v>
      </c>
      <c r="M64" s="149">
        <f t="shared" si="26"/>
        <v>2</v>
      </c>
      <c r="N64" s="359">
        <f t="shared" ca="1" si="17"/>
        <v>3</v>
      </c>
      <c r="O64" s="408">
        <f t="shared" ca="1" si="27"/>
        <v>-1</v>
      </c>
    </row>
    <row r="65" spans="1:16">
      <c r="A65" s="149">
        <v>63</v>
      </c>
      <c r="B65" s="149" t="s">
        <v>411</v>
      </c>
      <c r="C65" s="149" t="s">
        <v>1731</v>
      </c>
      <c r="D65" s="177" t="s">
        <v>1783</v>
      </c>
      <c r="F65" s="510" t="s">
        <v>270</v>
      </c>
      <c r="G65" s="335">
        <v>45385</v>
      </c>
      <c r="H65" s="335">
        <v>45387</v>
      </c>
      <c r="I65" s="335">
        <v>45385</v>
      </c>
      <c r="J65" s="335">
        <v>45387</v>
      </c>
      <c r="K65" s="198">
        <f t="shared" si="25"/>
        <v>45385</v>
      </c>
      <c r="L65" s="198">
        <f t="shared" si="16"/>
        <v>45387</v>
      </c>
      <c r="M65" s="149">
        <f t="shared" si="26"/>
        <v>3</v>
      </c>
      <c r="N65" s="359">
        <f t="shared" ca="1" si="17"/>
        <v>3</v>
      </c>
      <c r="O65" s="408">
        <f t="shared" ca="1" si="27"/>
        <v>0</v>
      </c>
    </row>
    <row r="66" spans="1:16" ht="28.8">
      <c r="A66" s="149">
        <v>64</v>
      </c>
      <c r="B66" s="149" t="s">
        <v>411</v>
      </c>
      <c r="C66" s="149" t="s">
        <v>1784</v>
      </c>
      <c r="D66" s="177" t="s">
        <v>1785</v>
      </c>
      <c r="F66" s="510" t="s">
        <v>270</v>
      </c>
      <c r="G66" s="335">
        <v>45387</v>
      </c>
      <c r="H66" s="335">
        <v>45390</v>
      </c>
      <c r="I66" s="335">
        <v>45387</v>
      </c>
      <c r="J66" s="335">
        <v>45391</v>
      </c>
      <c r="K66" s="198">
        <f t="shared" ref="K66:K71" si="28">I66</f>
        <v>45387</v>
      </c>
      <c r="L66" s="198">
        <f t="shared" si="16"/>
        <v>45390</v>
      </c>
      <c r="M66" s="149">
        <f t="shared" ref="M66:M72" si="29">IF(IF(G66="",0,IF(H66="",0,H66-G66))="",0,H66-G66+1)</f>
        <v>4</v>
      </c>
      <c r="N66" s="359">
        <f t="shared" ca="1" si="17"/>
        <v>5</v>
      </c>
      <c r="O66" s="408">
        <f t="shared" ref="O66:O72" ca="1" si="30">IF(N66=0,0,M66-N66)</f>
        <v>-1</v>
      </c>
    </row>
    <row r="67" spans="1:16" ht="28.8">
      <c r="A67" s="149">
        <v>65</v>
      </c>
      <c r="B67" s="149" t="s">
        <v>411</v>
      </c>
      <c r="C67" s="149" t="s">
        <v>866</v>
      </c>
      <c r="D67" s="177" t="s">
        <v>1786</v>
      </c>
      <c r="E67" s="174" t="s">
        <v>171</v>
      </c>
      <c r="F67" s="510" t="s">
        <v>270</v>
      </c>
      <c r="G67" s="335">
        <v>45390</v>
      </c>
      <c r="H67" s="335">
        <v>45391</v>
      </c>
      <c r="I67" s="335">
        <v>45390</v>
      </c>
      <c r="J67" s="335">
        <v>45391</v>
      </c>
      <c r="K67" s="198">
        <f t="shared" si="28"/>
        <v>45390</v>
      </c>
      <c r="L67" s="198">
        <f t="shared" si="16"/>
        <v>45391</v>
      </c>
      <c r="M67" s="149">
        <f t="shared" si="29"/>
        <v>2</v>
      </c>
      <c r="N67" s="359">
        <f t="shared" ca="1" si="17"/>
        <v>2</v>
      </c>
      <c r="O67" s="408">
        <f t="shared" ca="1" si="30"/>
        <v>0</v>
      </c>
    </row>
    <row r="68" spans="1:16" ht="28.8">
      <c r="A68" s="149">
        <v>66</v>
      </c>
      <c r="B68" s="149" t="s">
        <v>411</v>
      </c>
      <c r="C68" s="149" t="s">
        <v>1731</v>
      </c>
      <c r="D68" s="177" t="s">
        <v>1787</v>
      </c>
      <c r="E68" s="174" t="s">
        <v>171</v>
      </c>
      <c r="F68" s="510" t="s">
        <v>270</v>
      </c>
      <c r="G68" s="335">
        <v>45391</v>
      </c>
      <c r="H68" s="351">
        <v>45392</v>
      </c>
      <c r="I68" s="335">
        <v>45391</v>
      </c>
      <c r="J68" s="335">
        <v>45392</v>
      </c>
      <c r="K68" s="198">
        <f t="shared" si="28"/>
        <v>45391</v>
      </c>
      <c r="L68" s="198">
        <f t="shared" si="16"/>
        <v>45392</v>
      </c>
      <c r="M68" s="149">
        <f t="shared" si="29"/>
        <v>2</v>
      </c>
      <c r="N68" s="359">
        <f t="shared" ca="1" si="17"/>
        <v>2</v>
      </c>
      <c r="O68" s="408">
        <f t="shared" ca="1" si="30"/>
        <v>0</v>
      </c>
    </row>
    <row r="69" spans="1:16" ht="28.8">
      <c r="A69" s="149">
        <v>67</v>
      </c>
      <c r="B69" s="149" t="s">
        <v>411</v>
      </c>
      <c r="C69" s="149" t="s">
        <v>1768</v>
      </c>
      <c r="D69" s="177" t="s">
        <v>1788</v>
      </c>
      <c r="F69" s="510" t="s">
        <v>270</v>
      </c>
      <c r="G69" s="335">
        <v>45392</v>
      </c>
      <c r="H69" s="335">
        <v>45393</v>
      </c>
      <c r="I69" s="335">
        <v>45392</v>
      </c>
      <c r="J69" s="335">
        <v>45394</v>
      </c>
      <c r="K69" s="198">
        <f t="shared" si="28"/>
        <v>45392</v>
      </c>
      <c r="L69" s="198">
        <f t="shared" si="16"/>
        <v>45393</v>
      </c>
      <c r="M69" s="149">
        <f t="shared" si="29"/>
        <v>2</v>
      </c>
      <c r="N69" s="359">
        <f t="shared" ca="1" si="17"/>
        <v>3</v>
      </c>
      <c r="O69" s="408">
        <f t="shared" ca="1" si="30"/>
        <v>-1</v>
      </c>
    </row>
    <row r="70" spans="1:16" ht="28.8">
      <c r="A70" s="149">
        <v>68</v>
      </c>
      <c r="B70" s="149" t="s">
        <v>411</v>
      </c>
      <c r="C70" s="149" t="s">
        <v>1789</v>
      </c>
      <c r="D70" s="177" t="s">
        <v>1790</v>
      </c>
      <c r="F70" s="510" t="s">
        <v>270</v>
      </c>
      <c r="G70" s="335">
        <v>45393</v>
      </c>
      <c r="H70" s="335">
        <v>45395</v>
      </c>
      <c r="I70" s="335">
        <v>45394</v>
      </c>
      <c r="J70" s="335">
        <v>45397</v>
      </c>
      <c r="K70" s="198">
        <f t="shared" si="28"/>
        <v>45394</v>
      </c>
      <c r="L70" s="198">
        <f t="shared" si="16"/>
        <v>45396</v>
      </c>
      <c r="M70" s="149">
        <f t="shared" si="29"/>
        <v>3</v>
      </c>
      <c r="N70" s="359">
        <f t="shared" ca="1" si="17"/>
        <v>4</v>
      </c>
      <c r="O70" s="408">
        <f t="shared" ca="1" si="30"/>
        <v>-1</v>
      </c>
    </row>
    <row r="71" spans="1:16" ht="43.2">
      <c r="A71" s="149">
        <v>69</v>
      </c>
      <c r="B71" s="149" t="s">
        <v>411</v>
      </c>
      <c r="C71" s="149" t="s">
        <v>1791</v>
      </c>
      <c r="D71" s="177" t="s">
        <v>1792</v>
      </c>
      <c r="F71" s="510" t="s">
        <v>270</v>
      </c>
      <c r="G71" s="335">
        <v>45397</v>
      </c>
      <c r="H71" s="335">
        <v>45398</v>
      </c>
      <c r="I71" s="335">
        <v>45397</v>
      </c>
      <c r="J71" s="335">
        <v>45398</v>
      </c>
      <c r="K71" s="198">
        <f t="shared" si="28"/>
        <v>45397</v>
      </c>
      <c r="L71" s="198">
        <f t="shared" si="16"/>
        <v>45398</v>
      </c>
      <c r="M71" s="149">
        <f t="shared" si="29"/>
        <v>2</v>
      </c>
      <c r="N71" s="359">
        <f t="shared" ca="1" si="17"/>
        <v>2</v>
      </c>
      <c r="O71" s="408">
        <f t="shared" ca="1" si="30"/>
        <v>0</v>
      </c>
    </row>
    <row r="72" spans="1:16" ht="43.2">
      <c r="A72" s="149">
        <v>70</v>
      </c>
      <c r="B72" s="149" t="s">
        <v>411</v>
      </c>
      <c r="C72" s="149" t="s">
        <v>1791</v>
      </c>
      <c r="D72" s="177" t="s">
        <v>1793</v>
      </c>
      <c r="F72" s="510" t="s">
        <v>270</v>
      </c>
      <c r="G72" s="335">
        <v>45398</v>
      </c>
      <c r="H72" s="335">
        <v>45400</v>
      </c>
      <c r="I72" s="335">
        <v>45398</v>
      </c>
      <c r="J72" s="335">
        <v>45401</v>
      </c>
      <c r="K72" s="198">
        <f>I72</f>
        <v>45398</v>
      </c>
      <c r="L72" s="198">
        <f t="shared" ref="L72:L103" si="31">K72+M72-1</f>
        <v>45400</v>
      </c>
      <c r="M72" s="149">
        <f t="shared" si="29"/>
        <v>3</v>
      </c>
      <c r="N72" s="359">
        <f t="shared" ca="1" si="17"/>
        <v>4</v>
      </c>
      <c r="O72" s="408">
        <f t="shared" ca="1" si="30"/>
        <v>-1</v>
      </c>
    </row>
    <row r="73" spans="1:16" ht="43.2">
      <c r="A73" s="149">
        <v>71</v>
      </c>
      <c r="B73" s="149" t="s">
        <v>411</v>
      </c>
      <c r="C73" s="149" t="s">
        <v>1791</v>
      </c>
      <c r="D73" s="177" t="s">
        <v>1794</v>
      </c>
      <c r="F73" s="510" t="s">
        <v>270</v>
      </c>
      <c r="G73" s="335">
        <v>45401</v>
      </c>
      <c r="H73" s="335">
        <v>45405</v>
      </c>
      <c r="I73" s="335">
        <v>45401</v>
      </c>
      <c r="J73" s="335">
        <v>45405</v>
      </c>
      <c r="K73" s="198">
        <f t="shared" ref="K73:K77" si="32">I73</f>
        <v>45401</v>
      </c>
      <c r="L73" s="198">
        <f t="shared" si="31"/>
        <v>45405</v>
      </c>
      <c r="M73" s="149">
        <f t="shared" ref="M73:M76" si="33">IF(IF(G73="",0,IF(H73="",0,H73-G73))="",0,H73-G73+1)</f>
        <v>5</v>
      </c>
      <c r="N73" s="359">
        <f t="shared" ca="1" si="17"/>
        <v>5</v>
      </c>
      <c r="O73" s="408">
        <f t="shared" ref="O73:O76" ca="1" si="34">IF(N73=0,0,M73-N73)</f>
        <v>0</v>
      </c>
    </row>
    <row r="74" spans="1:16" ht="28.8">
      <c r="A74" s="149">
        <v>72</v>
      </c>
      <c r="B74" s="149" t="s">
        <v>411</v>
      </c>
      <c r="D74" s="177" t="s">
        <v>1795</v>
      </c>
      <c r="F74" s="510" t="s">
        <v>270</v>
      </c>
      <c r="G74" s="335">
        <v>45405</v>
      </c>
      <c r="H74" s="335">
        <v>45406</v>
      </c>
      <c r="I74" s="335">
        <v>45405</v>
      </c>
      <c r="J74" s="351">
        <v>45407</v>
      </c>
      <c r="K74" s="198">
        <f t="shared" si="32"/>
        <v>45405</v>
      </c>
      <c r="L74" s="198">
        <f t="shared" si="31"/>
        <v>45406</v>
      </c>
      <c r="M74" s="149">
        <f t="shared" si="33"/>
        <v>2</v>
      </c>
      <c r="N74" s="359">
        <f t="shared" ca="1" si="17"/>
        <v>3</v>
      </c>
      <c r="O74" s="408">
        <f t="shared" ca="1" si="34"/>
        <v>-1</v>
      </c>
    </row>
    <row r="75" spans="1:16">
      <c r="A75" s="149">
        <v>73</v>
      </c>
      <c r="B75" s="192" t="s">
        <v>411</v>
      </c>
      <c r="C75" s="192"/>
      <c r="D75" s="286" t="s">
        <v>1796</v>
      </c>
      <c r="E75" s="192"/>
      <c r="F75" s="643" t="s">
        <v>270</v>
      </c>
      <c r="G75" s="466">
        <v>45406</v>
      </c>
      <c r="H75" s="466">
        <v>45408</v>
      </c>
      <c r="I75" s="466">
        <v>45407</v>
      </c>
      <c r="J75" s="466">
        <v>45407</v>
      </c>
      <c r="K75" s="294">
        <f t="shared" si="32"/>
        <v>45407</v>
      </c>
      <c r="L75" s="294">
        <f t="shared" si="31"/>
        <v>45409</v>
      </c>
      <c r="M75" s="192">
        <f t="shared" si="33"/>
        <v>3</v>
      </c>
      <c r="N75" s="676">
        <f t="shared" ca="1" si="17"/>
        <v>1</v>
      </c>
      <c r="O75" s="517">
        <f t="shared" ca="1" si="34"/>
        <v>2</v>
      </c>
    </row>
    <row r="76" spans="1:16" ht="43.2">
      <c r="A76" s="266">
        <v>74</v>
      </c>
      <c r="B76" s="149" t="s">
        <v>411</v>
      </c>
      <c r="D76" s="149" t="s">
        <v>1797</v>
      </c>
      <c r="F76" s="510" t="s">
        <v>270</v>
      </c>
      <c r="G76" s="335">
        <v>45411</v>
      </c>
      <c r="H76" s="335">
        <v>45411</v>
      </c>
      <c r="I76" s="335">
        <v>45412</v>
      </c>
      <c r="J76" s="335">
        <v>45412</v>
      </c>
      <c r="K76" s="198">
        <f t="shared" si="32"/>
        <v>45412</v>
      </c>
      <c r="L76" s="198">
        <f t="shared" si="31"/>
        <v>45412</v>
      </c>
      <c r="M76" s="149">
        <f t="shared" si="33"/>
        <v>1</v>
      </c>
      <c r="N76" s="359">
        <f t="shared" ca="1" si="17"/>
        <v>1</v>
      </c>
      <c r="O76" s="408">
        <f t="shared" ca="1" si="34"/>
        <v>0</v>
      </c>
      <c r="P76" s="169"/>
    </row>
    <row r="77" spans="1:16" ht="28.8">
      <c r="A77" s="266">
        <v>75</v>
      </c>
      <c r="B77" s="149" t="s">
        <v>1371</v>
      </c>
      <c r="C77" s="149" t="s">
        <v>1798</v>
      </c>
      <c r="D77" s="177" t="s">
        <v>1799</v>
      </c>
      <c r="E77" s="197" t="s">
        <v>216</v>
      </c>
      <c r="F77" s="373" t="s">
        <v>178</v>
      </c>
      <c r="G77" s="335">
        <v>45412</v>
      </c>
      <c r="H77" s="335">
        <v>45420</v>
      </c>
      <c r="I77" s="335">
        <v>45412</v>
      </c>
      <c r="J77" s="335">
        <v>45422</v>
      </c>
      <c r="K77" s="198">
        <f t="shared" si="32"/>
        <v>45412</v>
      </c>
      <c r="L77" s="198"/>
      <c r="N77" s="359"/>
      <c r="O77" s="408"/>
      <c r="P77" s="169"/>
    </row>
    <row r="78" spans="1:16" ht="28.8">
      <c r="A78" s="266">
        <v>77</v>
      </c>
      <c r="B78" s="149" t="s">
        <v>1371</v>
      </c>
      <c r="C78" s="192" t="s">
        <v>1800</v>
      </c>
      <c r="D78" s="286" t="s">
        <v>1801</v>
      </c>
      <c r="E78" s="298" t="s">
        <v>216</v>
      </c>
      <c r="F78" s="756" t="s">
        <v>273</v>
      </c>
      <c r="G78" s="335">
        <v>45426</v>
      </c>
      <c r="H78" s="464">
        <v>45429</v>
      </c>
      <c r="I78" s="335" t="s">
        <v>1802</v>
      </c>
      <c r="J78" s="351">
        <v>45437</v>
      </c>
      <c r="K78" s="198"/>
      <c r="L78" s="198"/>
      <c r="N78" s="359"/>
      <c r="O78" s="408"/>
      <c r="P78" s="169"/>
    </row>
    <row r="79" spans="1:16" ht="28.8">
      <c r="A79" s="266">
        <v>79</v>
      </c>
      <c r="B79" s="266" t="s">
        <v>1371</v>
      </c>
      <c r="C79" s="149" t="s">
        <v>1800</v>
      </c>
      <c r="D79" s="286" t="s">
        <v>1803</v>
      </c>
      <c r="E79" s="298" t="s">
        <v>216</v>
      </c>
      <c r="F79" s="756" t="s">
        <v>273</v>
      </c>
      <c r="G79" s="351">
        <v>45439</v>
      </c>
      <c r="H79" s="351">
        <v>45442</v>
      </c>
      <c r="I79" s="351">
        <v>45439</v>
      </c>
      <c r="P79" s="169"/>
    </row>
    <row r="80" spans="1:16" ht="28.8">
      <c r="A80" s="266">
        <v>80</v>
      </c>
      <c r="B80" s="266" t="s">
        <v>1373</v>
      </c>
      <c r="C80" s="266" t="s">
        <v>1804</v>
      </c>
      <c r="D80" s="177" t="s">
        <v>1805</v>
      </c>
      <c r="E80" s="747" t="s">
        <v>216</v>
      </c>
      <c r="F80" s="427" t="s">
        <v>288</v>
      </c>
      <c r="G80" s="745">
        <v>45440</v>
      </c>
      <c r="H80" s="351">
        <v>45443</v>
      </c>
      <c r="I80" s="351">
        <v>45441</v>
      </c>
      <c r="J80" s="464">
        <v>45443</v>
      </c>
      <c r="P80" s="169"/>
    </row>
    <row r="81" spans="1:16">
      <c r="A81" s="266"/>
      <c r="C81" s="480"/>
      <c r="D81" s="480"/>
      <c r="E81" s="480"/>
      <c r="F81" s="480"/>
      <c r="P81" s="169"/>
    </row>
    <row r="82" spans="1:16">
      <c r="A82" s="266"/>
      <c r="P82" s="169"/>
    </row>
    <row r="83" spans="1:16">
      <c r="A83" s="266"/>
      <c r="P83" s="169"/>
    </row>
    <row r="84" spans="1:16">
      <c r="A84" s="266"/>
      <c r="P84" s="169"/>
    </row>
    <row r="85" spans="1:16">
      <c r="A85" s="266"/>
      <c r="P85" s="169"/>
    </row>
    <row r="86" spans="1:16">
      <c r="B86" s="480"/>
      <c r="C86" s="480"/>
      <c r="D86" s="480"/>
      <c r="E86" s="480"/>
      <c r="F86" s="480"/>
      <c r="G86" s="480"/>
      <c r="H86" s="480"/>
      <c r="I86" s="480"/>
      <c r="J86" s="480"/>
      <c r="K86" s="480"/>
      <c r="L86" s="480"/>
      <c r="M86" s="480"/>
      <c r="N86" s="480"/>
      <c r="O86" s="480"/>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S156"/>
  <sheetViews>
    <sheetView workbookViewId="0">
      <pane ySplit="2" topLeftCell="A120" activePane="bottomLeft" state="frozen"/>
      <selection pane="bottomLeft" activeCell="D134" sqref="D134"/>
    </sheetView>
  </sheetViews>
  <sheetFormatPr defaultColWidth="9.109375" defaultRowHeight="14.4"/>
  <cols>
    <col min="1" max="1" width="7.33203125" style="126" customWidth="1"/>
    <col min="2" max="2" width="17.44140625" style="126" bestFit="1" customWidth="1"/>
    <col min="3" max="3" width="41" style="123" bestFit="1" customWidth="1"/>
    <col min="4" max="4" width="16.88671875" style="126" customWidth="1"/>
    <col min="5" max="5" width="14.88671875" style="121" bestFit="1" customWidth="1"/>
    <col min="6" max="8" width="0" style="126" hidden="1" customWidth="1"/>
    <col min="9" max="9" width="12.44140625" style="126" bestFit="1" customWidth="1"/>
    <col min="10" max="10" width="14.33203125" style="126" bestFit="1" customWidth="1"/>
    <col min="11" max="11" width="12.44140625" style="126" bestFit="1" customWidth="1"/>
    <col min="12" max="12" width="14.33203125" style="126" bestFit="1" customWidth="1"/>
    <col min="13" max="13" width="11.5546875" style="126" bestFit="1" customWidth="1"/>
    <col min="14" max="14" width="13.44140625" style="126" bestFit="1" customWidth="1"/>
    <col min="15" max="17" width="9.109375" style="126"/>
    <col min="18" max="18" width="25" style="126" customWidth="1"/>
    <col min="19" max="16384" width="9.109375" style="126"/>
  </cols>
  <sheetData>
    <row r="1" spans="1:18">
      <c r="A1" s="121"/>
      <c r="O1" s="126">
        <f>SUM(O3:O1155)</f>
        <v>250</v>
      </c>
      <c r="P1" s="580">
        <f ca="1">SUM(P3:P1155)</f>
        <v>429</v>
      </c>
      <c r="Q1" s="580">
        <f ca="1">SUM(Q3:Q1155)</f>
        <v>-187</v>
      </c>
    </row>
    <row r="2" spans="1:18">
      <c r="A2" s="578" t="s">
        <v>292</v>
      </c>
      <c r="B2" s="578" t="s">
        <v>221</v>
      </c>
      <c r="C2" s="578" t="s">
        <v>294</v>
      </c>
      <c r="D2" s="578" t="s">
        <v>267</v>
      </c>
      <c r="E2" s="578" t="s">
        <v>266</v>
      </c>
      <c r="F2" s="578" t="s">
        <v>295</v>
      </c>
      <c r="G2" s="578" t="s">
        <v>296</v>
      </c>
      <c r="H2" s="578" t="s">
        <v>297</v>
      </c>
      <c r="I2" s="578" t="s">
        <v>298</v>
      </c>
      <c r="J2" s="578" t="s">
        <v>299</v>
      </c>
      <c r="K2" s="578" t="s">
        <v>300</v>
      </c>
      <c r="L2" s="578" t="s">
        <v>301</v>
      </c>
      <c r="M2" s="578" t="s">
        <v>302</v>
      </c>
      <c r="N2" s="578" t="s">
        <v>10</v>
      </c>
      <c r="O2" s="578" t="s">
        <v>303</v>
      </c>
      <c r="P2" s="578" t="s">
        <v>304</v>
      </c>
      <c r="Q2" s="578" t="s">
        <v>305</v>
      </c>
      <c r="R2" s="578" t="s">
        <v>306</v>
      </c>
    </row>
    <row r="3" spans="1:18">
      <c r="A3" s="123">
        <v>1</v>
      </c>
      <c r="B3" s="121" t="s">
        <v>1806</v>
      </c>
      <c r="C3" s="121" t="s">
        <v>1807</v>
      </c>
      <c r="D3" s="121" t="s">
        <v>1808</v>
      </c>
      <c r="E3" s="336" t="s">
        <v>279</v>
      </c>
      <c r="F3" s="121"/>
      <c r="G3" s="121"/>
      <c r="H3" s="121"/>
      <c r="I3" s="148">
        <v>45056</v>
      </c>
      <c r="J3" s="148">
        <v>45061</v>
      </c>
      <c r="K3" s="148">
        <v>45056</v>
      </c>
      <c r="L3" s="148">
        <v>45070</v>
      </c>
      <c r="M3" s="148">
        <f>K3</f>
        <v>45056</v>
      </c>
      <c r="N3" s="148">
        <f>M3+O3-1</f>
        <v>45061</v>
      </c>
      <c r="O3" s="121">
        <f t="shared" ref="O3" si="0">IF(IF(I3="",0,IF(J3="",0,J3-I3))="",0,J3-I3+1)</f>
        <v>6</v>
      </c>
      <c r="P3" s="125">
        <f t="shared" ref="P3" ca="1" si="1">IF(K3="",0,IF(L3="",TODAY()-K3,L3-K3+1))</f>
        <v>15</v>
      </c>
      <c r="Q3" s="125">
        <f t="shared" ref="Q3" ca="1" si="2">IF(P3=0,0,O3-P3)</f>
        <v>-9</v>
      </c>
    </row>
    <row r="4" spans="1:18">
      <c r="A4" s="121">
        <v>2</v>
      </c>
      <c r="B4" s="121" t="s">
        <v>536</v>
      </c>
      <c r="C4" s="121" t="s">
        <v>1809</v>
      </c>
      <c r="D4" s="121" t="s">
        <v>30</v>
      </c>
      <c r="E4" s="336" t="s">
        <v>279</v>
      </c>
      <c r="I4" s="148">
        <v>45062</v>
      </c>
      <c r="J4" s="148">
        <v>45065</v>
      </c>
      <c r="K4" s="148">
        <v>45062</v>
      </c>
      <c r="L4" s="148">
        <v>45078</v>
      </c>
      <c r="M4" s="148">
        <f>K4</f>
        <v>45062</v>
      </c>
      <c r="N4" s="148">
        <f>M4+O4-1</f>
        <v>45065</v>
      </c>
      <c r="O4" s="121">
        <f t="shared" ref="O4" si="3">IF(IF(I4="",0,IF(J4="",0,J4-I4))="",0,J4-I4+1)</f>
        <v>4</v>
      </c>
      <c r="P4" s="125">
        <f t="shared" ref="P4" ca="1" si="4">IF(K4="",0,IF(L4="",TODAY()-K4,L4-K4+1))</f>
        <v>17</v>
      </c>
      <c r="Q4" s="125">
        <f t="shared" ref="Q4" ca="1" si="5">IF(P4=0,0,O4-P4)</f>
        <v>-13</v>
      </c>
    </row>
    <row r="5" spans="1:18">
      <c r="A5" s="123">
        <v>3</v>
      </c>
      <c r="B5" s="121" t="s">
        <v>307</v>
      </c>
      <c r="C5" s="220" t="s">
        <v>1810</v>
      </c>
      <c r="D5" s="121" t="s">
        <v>30</v>
      </c>
      <c r="E5" s="391" t="s">
        <v>178</v>
      </c>
      <c r="I5" s="158">
        <v>45086</v>
      </c>
      <c r="J5" s="158">
        <v>45089</v>
      </c>
      <c r="K5" s="158">
        <v>45086</v>
      </c>
      <c r="L5" s="158">
        <v>45090</v>
      </c>
      <c r="M5" s="148">
        <f>K5</f>
        <v>45086</v>
      </c>
      <c r="N5" s="148">
        <f>M5+O5-1</f>
        <v>45089</v>
      </c>
      <c r="O5" s="121">
        <f t="shared" ref="O5" si="6">IF(IF(I5="",0,IF(J5="",0,J5-I5))="",0,J5-I5+1)</f>
        <v>4</v>
      </c>
      <c r="P5" s="125">
        <f t="shared" ref="P5" ca="1" si="7">IF(K5="",0,IF(L5="",TODAY()-K5,L5-K5+1))</f>
        <v>5</v>
      </c>
      <c r="Q5" s="125">
        <f t="shared" ref="Q5" ca="1" si="8">IF(P5=0,0,O5-P5)</f>
        <v>-1</v>
      </c>
    </row>
    <row r="6" spans="1:18">
      <c r="A6" s="121">
        <v>4</v>
      </c>
      <c r="B6" s="121" t="s">
        <v>307</v>
      </c>
      <c r="C6" s="220" t="s">
        <v>1811</v>
      </c>
      <c r="D6" s="121" t="s">
        <v>30</v>
      </c>
      <c r="E6" s="391" t="s">
        <v>178</v>
      </c>
      <c r="I6" s="158">
        <v>45090</v>
      </c>
      <c r="J6" s="158">
        <v>45093</v>
      </c>
      <c r="K6" s="158">
        <v>45090</v>
      </c>
      <c r="L6" s="158">
        <v>45094</v>
      </c>
      <c r="M6" s="148">
        <f t="shared" ref="M6:M12" si="9">K6</f>
        <v>45090</v>
      </c>
      <c r="N6" s="148">
        <f t="shared" ref="N6:N12" si="10">M6+O6-1</f>
        <v>45093</v>
      </c>
      <c r="O6" s="121">
        <f t="shared" ref="O6:O12" si="11">IF(IF(I6="",0,IF(J6="",0,J6-I6))="",0,J6-I6+1)</f>
        <v>4</v>
      </c>
      <c r="P6" s="125">
        <f t="shared" ref="P6:P12" ca="1" si="12">IF(K6="",0,IF(L6="",TODAY()-K6,L6-K6+1))</f>
        <v>5</v>
      </c>
      <c r="Q6" s="125">
        <f t="shared" ref="Q6:Q12" ca="1" si="13">IF(P6=0,0,O6-P6)</f>
        <v>-1</v>
      </c>
    </row>
    <row r="7" spans="1:18">
      <c r="A7" s="123">
        <v>5</v>
      </c>
      <c r="B7" s="121" t="s">
        <v>307</v>
      </c>
      <c r="C7" s="220" t="s">
        <v>1812</v>
      </c>
      <c r="D7" s="121" t="s">
        <v>30</v>
      </c>
      <c r="E7" s="348" t="s">
        <v>284</v>
      </c>
      <c r="I7" s="158">
        <v>45094</v>
      </c>
      <c r="J7" s="158">
        <v>45096</v>
      </c>
      <c r="K7" s="158">
        <v>45095</v>
      </c>
      <c r="L7" s="158">
        <v>45096</v>
      </c>
      <c r="M7" s="148">
        <f t="shared" si="9"/>
        <v>45095</v>
      </c>
      <c r="N7" s="148">
        <f t="shared" si="10"/>
        <v>45097</v>
      </c>
      <c r="O7" s="121">
        <f t="shared" si="11"/>
        <v>3</v>
      </c>
      <c r="P7" s="125">
        <f t="shared" ca="1" si="12"/>
        <v>2</v>
      </c>
      <c r="Q7" s="125">
        <f t="shared" ca="1" si="13"/>
        <v>1</v>
      </c>
    </row>
    <row r="8" spans="1:18">
      <c r="A8" s="121">
        <v>6</v>
      </c>
      <c r="B8" s="121" t="s">
        <v>307</v>
      </c>
      <c r="C8" s="220" t="s">
        <v>1813</v>
      </c>
      <c r="D8" s="121" t="s">
        <v>30</v>
      </c>
      <c r="E8" s="391" t="s">
        <v>178</v>
      </c>
      <c r="I8" s="158">
        <v>45097</v>
      </c>
      <c r="J8" s="158">
        <v>45098</v>
      </c>
      <c r="K8" s="158">
        <v>45097</v>
      </c>
      <c r="L8" s="158">
        <v>45098</v>
      </c>
      <c r="M8" s="148">
        <f t="shared" si="9"/>
        <v>45097</v>
      </c>
      <c r="N8" s="148">
        <f t="shared" si="10"/>
        <v>45098</v>
      </c>
      <c r="O8" s="121">
        <f t="shared" si="11"/>
        <v>2</v>
      </c>
      <c r="P8" s="125">
        <f t="shared" ca="1" si="12"/>
        <v>2</v>
      </c>
      <c r="Q8" s="125">
        <f t="shared" ca="1" si="13"/>
        <v>0</v>
      </c>
    </row>
    <row r="9" spans="1:18">
      <c r="A9" s="123">
        <v>7</v>
      </c>
      <c r="B9" s="121" t="s">
        <v>307</v>
      </c>
      <c r="C9" s="220" t="s">
        <v>1814</v>
      </c>
      <c r="D9" s="121" t="s">
        <v>30</v>
      </c>
      <c r="E9" s="391" t="s">
        <v>178</v>
      </c>
      <c r="I9" s="158">
        <v>45099</v>
      </c>
      <c r="J9" s="158">
        <v>45101</v>
      </c>
      <c r="K9" s="158">
        <v>45099</v>
      </c>
      <c r="L9" s="158">
        <v>45101</v>
      </c>
      <c r="M9" s="148">
        <f t="shared" si="9"/>
        <v>45099</v>
      </c>
      <c r="N9" s="148">
        <f t="shared" si="10"/>
        <v>45101</v>
      </c>
      <c r="O9" s="121">
        <f t="shared" si="11"/>
        <v>3</v>
      </c>
      <c r="P9" s="125">
        <f t="shared" ca="1" si="12"/>
        <v>3</v>
      </c>
      <c r="Q9" s="125">
        <f t="shared" ca="1" si="13"/>
        <v>0</v>
      </c>
    </row>
    <row r="10" spans="1:18">
      <c r="A10" s="121">
        <v>8</v>
      </c>
      <c r="B10" s="121" t="s">
        <v>307</v>
      </c>
      <c r="C10" s="220" t="s">
        <v>1815</v>
      </c>
      <c r="D10" s="121" t="s">
        <v>30</v>
      </c>
      <c r="E10" s="391" t="s">
        <v>178</v>
      </c>
      <c r="I10" s="158">
        <v>45102</v>
      </c>
      <c r="J10" s="158">
        <v>45104</v>
      </c>
      <c r="K10" s="158">
        <v>45103</v>
      </c>
      <c r="L10" s="158">
        <v>45104</v>
      </c>
      <c r="M10" s="148">
        <f t="shared" si="9"/>
        <v>45103</v>
      </c>
      <c r="N10" s="148">
        <f t="shared" si="10"/>
        <v>45105</v>
      </c>
      <c r="O10" s="121">
        <f t="shared" si="11"/>
        <v>3</v>
      </c>
      <c r="P10" s="125">
        <f t="shared" ca="1" si="12"/>
        <v>2</v>
      </c>
      <c r="Q10" s="125">
        <f t="shared" ca="1" si="13"/>
        <v>1</v>
      </c>
    </row>
    <row r="11" spans="1:18">
      <c r="A11" s="123">
        <v>9</v>
      </c>
      <c r="B11" s="121" t="s">
        <v>307</v>
      </c>
      <c r="C11" s="220" t="s">
        <v>1816</v>
      </c>
      <c r="D11" s="121" t="s">
        <v>30</v>
      </c>
      <c r="E11" s="391" t="s">
        <v>178</v>
      </c>
      <c r="I11" s="158">
        <v>45105</v>
      </c>
      <c r="J11" s="158">
        <v>45106</v>
      </c>
      <c r="K11" s="158">
        <v>45105</v>
      </c>
      <c r="L11" s="158">
        <v>45106</v>
      </c>
      <c r="M11" s="148">
        <f t="shared" si="9"/>
        <v>45105</v>
      </c>
      <c r="N11" s="148">
        <f t="shared" si="10"/>
        <v>45106</v>
      </c>
      <c r="O11" s="121">
        <f t="shared" si="11"/>
        <v>2</v>
      </c>
      <c r="P11" s="125">
        <f t="shared" ca="1" si="12"/>
        <v>2</v>
      </c>
      <c r="Q11" s="125">
        <f t="shared" ca="1" si="13"/>
        <v>0</v>
      </c>
    </row>
    <row r="12" spans="1:18">
      <c r="A12" s="121">
        <v>10</v>
      </c>
      <c r="B12" s="121" t="s">
        <v>307</v>
      </c>
      <c r="C12" s="220" t="s">
        <v>1817</v>
      </c>
      <c r="D12" s="121" t="s">
        <v>30</v>
      </c>
      <c r="E12" s="391" t="s">
        <v>178</v>
      </c>
      <c r="I12" s="158">
        <v>45107</v>
      </c>
      <c r="J12" s="158">
        <v>45109</v>
      </c>
      <c r="K12" s="158">
        <v>45107</v>
      </c>
      <c r="L12" s="158">
        <v>45109</v>
      </c>
      <c r="M12" s="148">
        <f t="shared" si="9"/>
        <v>45107</v>
      </c>
      <c r="N12" s="148">
        <f t="shared" si="10"/>
        <v>45109</v>
      </c>
      <c r="O12" s="121">
        <f t="shared" si="11"/>
        <v>3</v>
      </c>
      <c r="P12" s="125">
        <f t="shared" ca="1" si="12"/>
        <v>3</v>
      </c>
      <c r="Q12" s="125">
        <f t="shared" ca="1" si="13"/>
        <v>0</v>
      </c>
    </row>
    <row r="13" spans="1:18">
      <c r="A13" s="123">
        <v>13</v>
      </c>
      <c r="B13" s="121" t="s">
        <v>307</v>
      </c>
      <c r="C13" s="220" t="s">
        <v>1818</v>
      </c>
      <c r="D13" s="121" t="s">
        <v>30</v>
      </c>
      <c r="E13" s="391" t="s">
        <v>178</v>
      </c>
      <c r="I13" s="158">
        <v>45110</v>
      </c>
      <c r="J13" s="158">
        <v>45111</v>
      </c>
      <c r="K13" s="158">
        <v>45113</v>
      </c>
      <c r="L13" s="158">
        <v>45115</v>
      </c>
      <c r="M13" s="148">
        <f t="shared" ref="M13:M21" si="14">K13</f>
        <v>45113</v>
      </c>
      <c r="N13" s="148">
        <f t="shared" ref="N13:N21" si="15">M13+O13-1</f>
        <v>45114</v>
      </c>
      <c r="O13" s="121">
        <f t="shared" ref="O13" si="16">IF(IF(I13="",0,IF(J13="",0,J13-I13))="",0,J13-I13+1)</f>
        <v>2</v>
      </c>
      <c r="P13" s="125">
        <f t="shared" ref="P13" ca="1" si="17">IF(K13="",0,IF(L13="",TODAY()-K13,L13-K13+1))</f>
        <v>3</v>
      </c>
      <c r="Q13" s="125">
        <f t="shared" ref="Q13" ca="1" si="18">IF(P13=0,0,O13-P13)</f>
        <v>-1</v>
      </c>
    </row>
    <row r="14" spans="1:18">
      <c r="A14" s="121">
        <v>14</v>
      </c>
      <c r="B14" s="121" t="s">
        <v>307</v>
      </c>
      <c r="C14" s="220" t="s">
        <v>1819</v>
      </c>
      <c r="D14" s="121" t="s">
        <v>30</v>
      </c>
      <c r="E14" s="391" t="s">
        <v>178</v>
      </c>
      <c r="I14" s="311">
        <v>45120</v>
      </c>
      <c r="J14" s="311">
        <v>45121</v>
      </c>
      <c r="K14" s="311">
        <v>45120</v>
      </c>
      <c r="L14" s="176">
        <v>45124</v>
      </c>
      <c r="M14" s="148">
        <f t="shared" si="14"/>
        <v>45120</v>
      </c>
      <c r="N14" s="148">
        <f t="shared" si="15"/>
        <v>45121</v>
      </c>
      <c r="O14" s="121">
        <f t="shared" ref="O14:O21" si="19">IF(IF(I14="",0,IF(J14="",0,J14-I14))="",0,J14-I14+1)</f>
        <v>2</v>
      </c>
      <c r="P14" s="125">
        <f t="shared" ref="P14:P21" ca="1" si="20">IF(K14="",0,IF(L14="",TODAY()-K14,L14-K14+1))</f>
        <v>5</v>
      </c>
      <c r="Q14" s="125">
        <f t="shared" ref="Q14:Q21" ca="1" si="21">IF(P14=0,0,O14-P14)</f>
        <v>-3</v>
      </c>
    </row>
    <row r="15" spans="1:18" ht="28.8">
      <c r="A15" s="123">
        <v>15</v>
      </c>
      <c r="B15" s="121" t="s">
        <v>307</v>
      </c>
      <c r="C15" s="177" t="s">
        <v>1820</v>
      </c>
      <c r="D15" s="121" t="s">
        <v>30</v>
      </c>
      <c r="E15" s="391" t="s">
        <v>178</v>
      </c>
      <c r="I15" s="293">
        <v>45115</v>
      </c>
      <c r="J15" s="293">
        <v>45115</v>
      </c>
      <c r="K15" s="293">
        <v>45115</v>
      </c>
      <c r="L15" s="293">
        <v>45115</v>
      </c>
      <c r="M15" s="148">
        <f t="shared" si="14"/>
        <v>45115</v>
      </c>
      <c r="N15" s="148">
        <f t="shared" si="15"/>
        <v>45115</v>
      </c>
      <c r="O15" s="121">
        <f t="shared" si="19"/>
        <v>1</v>
      </c>
      <c r="P15" s="125">
        <f t="shared" ca="1" si="20"/>
        <v>1</v>
      </c>
      <c r="Q15" s="125">
        <f t="shared" ca="1" si="21"/>
        <v>0</v>
      </c>
    </row>
    <row r="16" spans="1:18">
      <c r="A16" s="121">
        <v>16</v>
      </c>
      <c r="B16" s="121" t="s">
        <v>307</v>
      </c>
      <c r="C16" s="174" t="s">
        <v>1821</v>
      </c>
      <c r="D16" s="121" t="s">
        <v>30</v>
      </c>
      <c r="E16" s="391" t="s">
        <v>178</v>
      </c>
      <c r="I16" s="293">
        <v>45120</v>
      </c>
      <c r="J16" s="293">
        <v>45121</v>
      </c>
      <c r="K16" s="293">
        <v>45120</v>
      </c>
      <c r="L16" s="158">
        <v>45124</v>
      </c>
      <c r="M16" s="148">
        <f t="shared" si="14"/>
        <v>45120</v>
      </c>
      <c r="N16" s="148">
        <f t="shared" si="15"/>
        <v>45121</v>
      </c>
      <c r="O16" s="121">
        <f t="shared" si="19"/>
        <v>2</v>
      </c>
      <c r="P16" s="125">
        <f t="shared" ca="1" si="20"/>
        <v>5</v>
      </c>
      <c r="Q16" s="125">
        <f t="shared" ca="1" si="21"/>
        <v>-3</v>
      </c>
    </row>
    <row r="17" spans="1:17" ht="28.8">
      <c r="A17" s="123">
        <v>17</v>
      </c>
      <c r="B17" s="121" t="s">
        <v>307</v>
      </c>
      <c r="C17" s="177" t="s">
        <v>1822</v>
      </c>
      <c r="D17" s="121" t="s">
        <v>30</v>
      </c>
      <c r="E17" s="348" t="s">
        <v>284</v>
      </c>
      <c r="I17" s="293">
        <v>45125</v>
      </c>
      <c r="J17" s="293">
        <v>45126</v>
      </c>
      <c r="K17" s="293">
        <v>45125</v>
      </c>
      <c r="L17" s="158">
        <v>45126</v>
      </c>
      <c r="M17" s="148">
        <f t="shared" si="14"/>
        <v>45125</v>
      </c>
      <c r="N17" s="148">
        <f t="shared" si="15"/>
        <v>45126</v>
      </c>
      <c r="O17" s="121">
        <f t="shared" si="19"/>
        <v>2</v>
      </c>
      <c r="P17" s="125">
        <f t="shared" ca="1" si="20"/>
        <v>2</v>
      </c>
      <c r="Q17" s="125">
        <f t="shared" ca="1" si="21"/>
        <v>0</v>
      </c>
    </row>
    <row r="18" spans="1:17">
      <c r="A18" s="121">
        <v>18</v>
      </c>
      <c r="B18" s="121" t="s">
        <v>307</v>
      </c>
      <c r="C18" s="219" t="s">
        <v>1823</v>
      </c>
      <c r="D18" s="121" t="s">
        <v>30</v>
      </c>
      <c r="E18" s="457" t="s">
        <v>178</v>
      </c>
      <c r="I18" s="430">
        <v>45127</v>
      </c>
      <c r="J18" s="430">
        <v>45128</v>
      </c>
      <c r="K18" s="430">
        <v>45127</v>
      </c>
      <c r="L18" s="430">
        <v>45131</v>
      </c>
      <c r="M18" s="148">
        <f t="shared" si="14"/>
        <v>45127</v>
      </c>
      <c r="N18" s="148">
        <f t="shared" si="15"/>
        <v>45128</v>
      </c>
      <c r="O18" s="121">
        <f t="shared" si="19"/>
        <v>2</v>
      </c>
      <c r="P18" s="125">
        <f t="shared" ca="1" si="20"/>
        <v>5</v>
      </c>
      <c r="Q18" s="125">
        <f t="shared" ca="1" si="21"/>
        <v>-3</v>
      </c>
    </row>
    <row r="19" spans="1:17">
      <c r="A19" s="123">
        <v>19</v>
      </c>
      <c r="B19" s="121" t="s">
        <v>307</v>
      </c>
      <c r="C19" s="219" t="s">
        <v>1824</v>
      </c>
      <c r="D19" s="121" t="s">
        <v>30</v>
      </c>
      <c r="E19" s="457" t="s">
        <v>178</v>
      </c>
      <c r="I19" s="430">
        <v>45131</v>
      </c>
      <c r="J19" s="430">
        <v>45133</v>
      </c>
      <c r="K19" s="430">
        <v>45131</v>
      </c>
      <c r="L19" s="430">
        <v>45133</v>
      </c>
      <c r="M19" s="148">
        <f t="shared" si="14"/>
        <v>45131</v>
      </c>
      <c r="N19" s="148">
        <f t="shared" si="15"/>
        <v>45133</v>
      </c>
      <c r="O19" s="121">
        <f t="shared" si="19"/>
        <v>3</v>
      </c>
      <c r="P19" s="125">
        <f t="shared" ca="1" si="20"/>
        <v>3</v>
      </c>
      <c r="Q19" s="125">
        <f t="shared" ca="1" si="21"/>
        <v>0</v>
      </c>
    </row>
    <row r="20" spans="1:17">
      <c r="A20" s="121">
        <v>20</v>
      </c>
      <c r="B20" s="121" t="s">
        <v>307</v>
      </c>
      <c r="C20" s="219" t="s">
        <v>1825</v>
      </c>
      <c r="D20" s="121" t="s">
        <v>30</v>
      </c>
      <c r="E20" s="392" t="s">
        <v>270</v>
      </c>
      <c r="I20" s="430">
        <v>45134</v>
      </c>
      <c r="J20" s="430">
        <v>45136</v>
      </c>
      <c r="K20" s="430">
        <v>45134</v>
      </c>
      <c r="L20" s="430">
        <v>45136</v>
      </c>
      <c r="M20" s="148">
        <f t="shared" si="14"/>
        <v>45134</v>
      </c>
      <c r="N20" s="148">
        <f t="shared" si="15"/>
        <v>45136</v>
      </c>
      <c r="O20" s="121">
        <f t="shared" si="19"/>
        <v>3</v>
      </c>
      <c r="P20" s="125">
        <f t="shared" ca="1" si="20"/>
        <v>3</v>
      </c>
      <c r="Q20" s="125">
        <f t="shared" ca="1" si="21"/>
        <v>0</v>
      </c>
    </row>
    <row r="21" spans="1:17">
      <c r="A21" s="123">
        <v>21</v>
      </c>
      <c r="B21" s="121" t="s">
        <v>307</v>
      </c>
      <c r="C21" s="219" t="s">
        <v>1826</v>
      </c>
      <c r="D21" s="121" t="s">
        <v>30</v>
      </c>
      <c r="E21" s="457" t="s">
        <v>178</v>
      </c>
      <c r="I21" s="158">
        <v>45137</v>
      </c>
      <c r="J21" s="158">
        <v>45138</v>
      </c>
      <c r="K21" s="158">
        <v>45135</v>
      </c>
      <c r="L21" s="158">
        <v>45145</v>
      </c>
      <c r="M21" s="148">
        <f t="shared" si="14"/>
        <v>45135</v>
      </c>
      <c r="N21" s="148">
        <f t="shared" si="15"/>
        <v>45136</v>
      </c>
      <c r="O21" s="121">
        <f t="shared" si="19"/>
        <v>2</v>
      </c>
      <c r="P21" s="125">
        <f t="shared" ca="1" si="20"/>
        <v>11</v>
      </c>
      <c r="Q21" s="125">
        <f t="shared" ca="1" si="21"/>
        <v>-9</v>
      </c>
    </row>
    <row r="22" spans="1:17">
      <c r="A22" s="121">
        <v>22</v>
      </c>
      <c r="B22" s="121" t="s">
        <v>307</v>
      </c>
      <c r="C22" s="174" t="s">
        <v>1827</v>
      </c>
      <c r="D22" s="121" t="s">
        <v>30</v>
      </c>
      <c r="E22" s="457" t="s">
        <v>178</v>
      </c>
      <c r="I22" s="158">
        <v>45139</v>
      </c>
      <c r="J22" s="158">
        <v>45144</v>
      </c>
      <c r="K22" s="158">
        <v>45145</v>
      </c>
      <c r="L22" s="158">
        <v>45149</v>
      </c>
      <c r="M22" s="148">
        <f t="shared" ref="M22:M25" si="22">K22</f>
        <v>45145</v>
      </c>
      <c r="N22" s="148">
        <f t="shared" ref="N22:N25" si="23">M22+O22-1</f>
        <v>45150</v>
      </c>
      <c r="O22" s="121">
        <f t="shared" ref="O22:O24" si="24">IF(IF(I22="",0,IF(J22="",0,J22-I22))="",0,J22-I22+1)</f>
        <v>6</v>
      </c>
      <c r="P22" s="125">
        <f t="shared" ref="P22:P24" ca="1" si="25">IF(K22="",0,IF(L22="",TODAY()-K22,L22-K22+1))</f>
        <v>5</v>
      </c>
      <c r="Q22" s="125">
        <f t="shared" ref="Q22:Q24" ca="1" si="26">IF(P22=0,0,O22-P22)</f>
        <v>1</v>
      </c>
    </row>
    <row r="23" spans="1:17">
      <c r="A23" s="123">
        <v>23</v>
      </c>
      <c r="B23" s="121" t="s">
        <v>246</v>
      </c>
      <c r="C23" s="174" t="s">
        <v>1828</v>
      </c>
      <c r="D23" s="121" t="s">
        <v>30</v>
      </c>
      <c r="E23" s="392" t="s">
        <v>270</v>
      </c>
      <c r="I23" s="158">
        <v>45145</v>
      </c>
      <c r="J23" s="158">
        <v>45145</v>
      </c>
      <c r="K23" s="158">
        <v>45142</v>
      </c>
      <c r="L23" s="158">
        <v>45142</v>
      </c>
      <c r="M23" s="148">
        <f t="shared" si="22"/>
        <v>45142</v>
      </c>
      <c r="N23" s="148">
        <f t="shared" si="23"/>
        <v>45142</v>
      </c>
      <c r="O23" s="121">
        <f t="shared" si="24"/>
        <v>1</v>
      </c>
      <c r="P23" s="125">
        <f t="shared" ca="1" si="25"/>
        <v>1</v>
      </c>
      <c r="Q23" s="125">
        <f t="shared" ca="1" si="26"/>
        <v>0</v>
      </c>
    </row>
    <row r="24" spans="1:17">
      <c r="A24" s="121">
        <v>24</v>
      </c>
      <c r="B24" s="121" t="s">
        <v>307</v>
      </c>
      <c r="C24" s="174" t="s">
        <v>1829</v>
      </c>
      <c r="D24" s="121" t="s">
        <v>30</v>
      </c>
      <c r="E24" s="457" t="s">
        <v>178</v>
      </c>
      <c r="I24" s="158">
        <v>45150</v>
      </c>
      <c r="J24" s="158">
        <v>45151</v>
      </c>
      <c r="K24" s="158">
        <v>45150</v>
      </c>
      <c r="L24" s="158">
        <v>45154</v>
      </c>
      <c r="M24" s="148">
        <f t="shared" si="22"/>
        <v>45150</v>
      </c>
      <c r="N24" s="148">
        <f t="shared" si="23"/>
        <v>45151</v>
      </c>
      <c r="O24" s="121">
        <f t="shared" si="24"/>
        <v>2</v>
      </c>
      <c r="P24" s="125">
        <f t="shared" ca="1" si="25"/>
        <v>5</v>
      </c>
      <c r="Q24" s="125">
        <f t="shared" ca="1" si="26"/>
        <v>-3</v>
      </c>
    </row>
    <row r="25" spans="1:17">
      <c r="A25" s="123">
        <v>25</v>
      </c>
      <c r="B25" s="121" t="s">
        <v>307</v>
      </c>
      <c r="C25" s="174" t="s">
        <v>1830</v>
      </c>
      <c r="D25" s="121" t="s">
        <v>30</v>
      </c>
      <c r="E25" s="457" t="s">
        <v>178</v>
      </c>
      <c r="I25" s="158">
        <v>45156</v>
      </c>
      <c r="J25" s="158">
        <v>45160</v>
      </c>
      <c r="K25" s="158">
        <v>45157</v>
      </c>
      <c r="L25" s="158">
        <v>45160</v>
      </c>
      <c r="M25" s="148">
        <f t="shared" si="22"/>
        <v>45157</v>
      </c>
      <c r="N25" s="148">
        <f t="shared" si="23"/>
        <v>45161</v>
      </c>
      <c r="O25" s="121">
        <f t="shared" ref="O25" si="27">IF(IF(I25="",0,IF(J25="",0,J25-I25))="",0,J25-I25+1)</f>
        <v>5</v>
      </c>
      <c r="P25" s="125">
        <f t="shared" ref="P25" ca="1" si="28">IF(K25="",0,IF(L25="",TODAY()-K25,L25-K25+1))</f>
        <v>4</v>
      </c>
      <c r="Q25" s="125">
        <f t="shared" ref="Q25" ca="1" si="29">IF(P25=0,0,O25-P25)</f>
        <v>1</v>
      </c>
    </row>
    <row r="26" spans="1:17">
      <c r="A26" s="121">
        <v>26</v>
      </c>
      <c r="B26" s="121" t="s">
        <v>307</v>
      </c>
      <c r="C26" s="174" t="s">
        <v>1831</v>
      </c>
      <c r="D26" s="121" t="s">
        <v>30</v>
      </c>
      <c r="E26" s="458" t="s">
        <v>268</v>
      </c>
      <c r="I26" s="158">
        <v>45154</v>
      </c>
      <c r="J26" s="158">
        <v>45159</v>
      </c>
      <c r="K26" s="158">
        <v>45155</v>
      </c>
      <c r="L26" s="158">
        <v>45156</v>
      </c>
      <c r="M26" s="148">
        <f t="shared" ref="M26:M27" si="30">K26</f>
        <v>45155</v>
      </c>
      <c r="N26" s="148">
        <f t="shared" ref="N26:N27" si="31">M26+O26-1</f>
        <v>45160</v>
      </c>
      <c r="O26" s="121">
        <f t="shared" ref="O26:O27" si="32">IF(IF(I26="",0,IF(J26="",0,J26-I26))="",0,J26-I26+1)</f>
        <v>6</v>
      </c>
      <c r="P26" s="125">
        <f t="shared" ref="P26:P27" ca="1" si="33">IF(K26="",0,IF(L26="",TODAY()-K26,L26-K26+1))</f>
        <v>2</v>
      </c>
      <c r="Q26" s="125">
        <f t="shared" ref="Q26:Q27" ca="1" si="34">IF(P26=0,0,O26-P26)</f>
        <v>4</v>
      </c>
    </row>
    <row r="27" spans="1:17">
      <c r="A27" s="123">
        <v>27</v>
      </c>
      <c r="B27" s="121" t="s">
        <v>307</v>
      </c>
      <c r="C27" s="174" t="s">
        <v>1832</v>
      </c>
      <c r="D27" s="121" t="s">
        <v>30</v>
      </c>
      <c r="E27" s="457" t="s">
        <v>178</v>
      </c>
      <c r="I27" s="176">
        <v>45160</v>
      </c>
      <c r="J27" s="176">
        <v>45161</v>
      </c>
      <c r="K27" s="176">
        <v>45160</v>
      </c>
      <c r="L27" s="176">
        <v>45163</v>
      </c>
      <c r="M27" s="148">
        <f t="shared" si="30"/>
        <v>45160</v>
      </c>
      <c r="N27" s="148">
        <f t="shared" si="31"/>
        <v>45161</v>
      </c>
      <c r="O27" s="121">
        <f t="shared" si="32"/>
        <v>2</v>
      </c>
      <c r="P27" s="125">
        <f t="shared" ca="1" si="33"/>
        <v>4</v>
      </c>
      <c r="Q27" s="125">
        <f t="shared" ca="1" si="34"/>
        <v>-2</v>
      </c>
    </row>
    <row r="28" spans="1:17">
      <c r="A28" s="121">
        <v>28</v>
      </c>
      <c r="B28" s="121" t="s">
        <v>307</v>
      </c>
      <c r="C28" s="174" t="s">
        <v>1833</v>
      </c>
      <c r="D28" s="121" t="s">
        <v>30</v>
      </c>
      <c r="E28" s="457" t="s">
        <v>178</v>
      </c>
      <c r="I28" s="176">
        <v>45162</v>
      </c>
      <c r="J28" s="176">
        <v>45163</v>
      </c>
      <c r="K28" s="176">
        <v>45163</v>
      </c>
      <c r="L28" s="176">
        <v>45166</v>
      </c>
      <c r="M28" s="148">
        <f t="shared" ref="M28:M30" si="35">K28</f>
        <v>45163</v>
      </c>
      <c r="N28" s="148">
        <f t="shared" ref="N28:N30" si="36">M28+O28-1</f>
        <v>45164</v>
      </c>
      <c r="O28" s="121">
        <f t="shared" ref="O28:O29" si="37">IF(IF(I28="",0,IF(J28="",0,J28-I28))="",0,J28-I28+1)</f>
        <v>2</v>
      </c>
      <c r="P28" s="125">
        <f t="shared" ref="P28:P29" ca="1" si="38">IF(K28="",0,IF(L28="",TODAY()-K28,L28-K28+1))</f>
        <v>4</v>
      </c>
      <c r="Q28" s="125">
        <f t="shared" ref="Q28:Q29" ca="1" si="39">IF(P28=0,0,O28-P28)</f>
        <v>-2</v>
      </c>
    </row>
    <row r="29" spans="1:17">
      <c r="A29" s="123">
        <v>29</v>
      </c>
      <c r="B29" s="121" t="s">
        <v>307</v>
      </c>
      <c r="C29" s="174" t="s">
        <v>1834</v>
      </c>
      <c r="D29" s="121" t="s">
        <v>30</v>
      </c>
      <c r="E29" s="457" t="s">
        <v>178</v>
      </c>
      <c r="I29" s="176">
        <v>45167</v>
      </c>
      <c r="J29" s="176">
        <v>45167</v>
      </c>
      <c r="K29" s="176">
        <v>45167</v>
      </c>
      <c r="L29" s="176">
        <v>45168</v>
      </c>
      <c r="M29" s="148">
        <f t="shared" si="35"/>
        <v>45167</v>
      </c>
      <c r="N29" s="148">
        <f t="shared" si="36"/>
        <v>45167</v>
      </c>
      <c r="O29" s="121">
        <f t="shared" si="37"/>
        <v>1</v>
      </c>
      <c r="P29" s="125">
        <f t="shared" ca="1" si="38"/>
        <v>2</v>
      </c>
      <c r="Q29" s="125">
        <f t="shared" ca="1" si="39"/>
        <v>-1</v>
      </c>
    </row>
    <row r="30" spans="1:17">
      <c r="A30" s="121">
        <v>30</v>
      </c>
      <c r="B30" s="121" t="s">
        <v>307</v>
      </c>
      <c r="C30" s="174" t="s">
        <v>1835</v>
      </c>
      <c r="D30" s="121" t="s">
        <v>30</v>
      </c>
      <c r="E30" s="457" t="s">
        <v>178</v>
      </c>
      <c r="I30" s="176">
        <v>45169</v>
      </c>
      <c r="J30" s="176">
        <v>45169</v>
      </c>
      <c r="K30" s="176">
        <v>45169</v>
      </c>
      <c r="L30" s="176">
        <v>45170</v>
      </c>
      <c r="M30" s="148">
        <f t="shared" si="35"/>
        <v>45169</v>
      </c>
      <c r="N30" s="148">
        <f t="shared" si="36"/>
        <v>45169</v>
      </c>
      <c r="O30" s="121">
        <f t="shared" ref="O30" si="40">IF(IF(I30="",0,IF(J30="",0,J30-I30))="",0,J30-I30+1)</f>
        <v>1</v>
      </c>
      <c r="P30" s="125">
        <f t="shared" ref="P30" ca="1" si="41">IF(K30="",0,IF(L30="",TODAY()-K30,L30-K30+1))</f>
        <v>2</v>
      </c>
      <c r="Q30" s="125">
        <f t="shared" ref="Q30" ca="1" si="42">IF(P30=0,0,O30-P30)</f>
        <v>-1</v>
      </c>
    </row>
    <row r="31" spans="1:17">
      <c r="A31" s="123">
        <v>31</v>
      </c>
      <c r="B31" s="121" t="s">
        <v>246</v>
      </c>
      <c r="C31" s="174" t="s">
        <v>1836</v>
      </c>
      <c r="D31" s="121"/>
      <c r="E31" s="457" t="s">
        <v>178</v>
      </c>
      <c r="I31" s="176">
        <v>45169</v>
      </c>
      <c r="J31" s="176">
        <f>I31+1</f>
        <v>45170</v>
      </c>
      <c r="K31" s="176">
        <v>45169</v>
      </c>
      <c r="L31" s="176">
        <f>K31+1</f>
        <v>45170</v>
      </c>
      <c r="M31" s="148">
        <f t="shared" ref="M31:M37" si="43">K31</f>
        <v>45169</v>
      </c>
      <c r="N31" s="148">
        <f t="shared" ref="N31:N37" si="44">M31+O31-1</f>
        <v>45170</v>
      </c>
      <c r="O31" s="121">
        <f t="shared" ref="O31:O37" si="45">IF(IF(I31="",0,IF(J31="",0,J31-I31))="",0,J31-I31+1)</f>
        <v>2</v>
      </c>
      <c r="P31" s="125">
        <f t="shared" ref="P31:P37" ca="1" si="46">IF(K31="",0,IF(L31="",TODAY()-K31,L31-K31+1))</f>
        <v>2</v>
      </c>
      <c r="Q31" s="125">
        <f t="shared" ref="Q31:Q37" ca="1" si="47">IF(P31=0,0,O31-P31)</f>
        <v>0</v>
      </c>
    </row>
    <row r="32" spans="1:17">
      <c r="A32" s="121">
        <v>32</v>
      </c>
      <c r="B32" s="121" t="s">
        <v>246</v>
      </c>
      <c r="C32" s="174" t="s">
        <v>1837</v>
      </c>
      <c r="D32" s="121"/>
      <c r="E32" s="457" t="s">
        <v>178</v>
      </c>
      <c r="I32" s="176">
        <v>45176</v>
      </c>
      <c r="J32" s="176">
        <v>45178</v>
      </c>
      <c r="K32" s="176">
        <v>45176</v>
      </c>
      <c r="L32" s="176">
        <v>45178</v>
      </c>
      <c r="M32" s="148">
        <f t="shared" si="43"/>
        <v>45176</v>
      </c>
      <c r="N32" s="148">
        <f t="shared" si="44"/>
        <v>45178</v>
      </c>
      <c r="O32" s="121">
        <f t="shared" si="45"/>
        <v>3</v>
      </c>
      <c r="P32" s="125">
        <f t="shared" ca="1" si="46"/>
        <v>3</v>
      </c>
      <c r="Q32" s="125">
        <f t="shared" ca="1" si="47"/>
        <v>0</v>
      </c>
    </row>
    <row r="33" spans="1:17">
      <c r="A33" s="123">
        <v>33</v>
      </c>
      <c r="B33" s="121" t="s">
        <v>246</v>
      </c>
      <c r="C33" s="174" t="s">
        <v>1838</v>
      </c>
      <c r="D33" s="121"/>
      <c r="E33" s="457" t="s">
        <v>178</v>
      </c>
      <c r="I33" s="176">
        <v>45180</v>
      </c>
      <c r="J33" s="176">
        <v>45180</v>
      </c>
      <c r="K33" s="176">
        <v>45180</v>
      </c>
      <c r="L33" s="176">
        <v>45180</v>
      </c>
      <c r="M33" s="148">
        <f t="shared" si="43"/>
        <v>45180</v>
      </c>
      <c r="N33" s="148">
        <f t="shared" si="44"/>
        <v>45180</v>
      </c>
      <c r="O33" s="121">
        <f t="shared" si="45"/>
        <v>1</v>
      </c>
      <c r="P33" s="125">
        <f t="shared" ca="1" si="46"/>
        <v>1</v>
      </c>
      <c r="Q33" s="125">
        <f t="shared" ca="1" si="47"/>
        <v>0</v>
      </c>
    </row>
    <row r="34" spans="1:17">
      <c r="A34" s="121">
        <v>34</v>
      </c>
      <c r="B34" s="121" t="s">
        <v>307</v>
      </c>
      <c r="C34" s="174" t="s">
        <v>1839</v>
      </c>
      <c r="D34" s="121"/>
      <c r="E34" s="457" t="s">
        <v>178</v>
      </c>
      <c r="I34" s="176">
        <v>45188</v>
      </c>
      <c r="J34" s="176">
        <v>45188</v>
      </c>
      <c r="K34" s="176">
        <v>45188</v>
      </c>
      <c r="L34" s="176">
        <v>45188</v>
      </c>
      <c r="M34" s="148">
        <f t="shared" si="43"/>
        <v>45188</v>
      </c>
      <c r="N34" s="148">
        <f t="shared" si="44"/>
        <v>45188</v>
      </c>
      <c r="O34" s="121">
        <f t="shared" si="45"/>
        <v>1</v>
      </c>
      <c r="P34" s="125">
        <f t="shared" ca="1" si="46"/>
        <v>1</v>
      </c>
      <c r="Q34" s="125">
        <f t="shared" ca="1" si="47"/>
        <v>0</v>
      </c>
    </row>
    <row r="35" spans="1:17">
      <c r="A35" s="123">
        <v>35</v>
      </c>
      <c r="B35" s="121" t="s">
        <v>246</v>
      </c>
      <c r="C35" s="174" t="s">
        <v>1840</v>
      </c>
      <c r="D35" s="121"/>
      <c r="E35" s="457" t="s">
        <v>178</v>
      </c>
      <c r="I35" s="176">
        <v>45187</v>
      </c>
      <c r="J35" s="176">
        <v>45187</v>
      </c>
      <c r="K35" s="176">
        <v>45187</v>
      </c>
      <c r="L35" s="176">
        <v>45187</v>
      </c>
      <c r="M35" s="148">
        <f t="shared" si="43"/>
        <v>45187</v>
      </c>
      <c r="N35" s="148">
        <f t="shared" si="44"/>
        <v>45187</v>
      </c>
      <c r="O35" s="121">
        <f t="shared" si="45"/>
        <v>1</v>
      </c>
      <c r="P35" s="125">
        <f t="shared" ca="1" si="46"/>
        <v>1</v>
      </c>
      <c r="Q35" s="125">
        <f t="shared" ca="1" si="47"/>
        <v>0</v>
      </c>
    </row>
    <row r="36" spans="1:17">
      <c r="A36" s="121">
        <v>36</v>
      </c>
      <c r="B36" s="121" t="s">
        <v>307</v>
      </c>
      <c r="C36" s="174" t="s">
        <v>1841</v>
      </c>
      <c r="D36" s="121"/>
      <c r="E36" s="457" t="s">
        <v>178</v>
      </c>
      <c r="I36" s="176">
        <v>45194</v>
      </c>
      <c r="J36" s="176">
        <v>45194</v>
      </c>
      <c r="K36" s="176">
        <v>45194</v>
      </c>
      <c r="L36" s="176">
        <v>45194</v>
      </c>
      <c r="M36" s="148">
        <f t="shared" si="43"/>
        <v>45194</v>
      </c>
      <c r="N36" s="148">
        <f t="shared" si="44"/>
        <v>45194</v>
      </c>
      <c r="O36" s="121">
        <f t="shared" si="45"/>
        <v>1</v>
      </c>
      <c r="P36" s="125">
        <f t="shared" ca="1" si="46"/>
        <v>1</v>
      </c>
      <c r="Q36" s="125">
        <f t="shared" ca="1" si="47"/>
        <v>0</v>
      </c>
    </row>
    <row r="37" spans="1:17">
      <c r="A37" s="123">
        <v>37</v>
      </c>
      <c r="B37" s="121" t="s">
        <v>307</v>
      </c>
      <c r="C37" s="174" t="s">
        <v>1842</v>
      </c>
      <c r="D37" s="121" t="s">
        <v>30</v>
      </c>
      <c r="E37" s="458" t="s">
        <v>268</v>
      </c>
      <c r="I37" s="176">
        <v>45194</v>
      </c>
      <c r="J37" s="176">
        <v>45194</v>
      </c>
      <c r="K37" s="176">
        <v>45194</v>
      </c>
      <c r="L37" s="176">
        <v>45194</v>
      </c>
      <c r="M37" s="148">
        <f t="shared" si="43"/>
        <v>45194</v>
      </c>
      <c r="N37" s="148">
        <f t="shared" si="44"/>
        <v>45194</v>
      </c>
      <c r="O37" s="121">
        <f t="shared" si="45"/>
        <v>1</v>
      </c>
      <c r="P37" s="125">
        <f t="shared" ca="1" si="46"/>
        <v>1</v>
      </c>
      <c r="Q37" s="125">
        <f t="shared" ca="1" si="47"/>
        <v>0</v>
      </c>
    </row>
    <row r="38" spans="1:17">
      <c r="A38" s="121">
        <v>38</v>
      </c>
      <c r="B38" s="121" t="s">
        <v>246</v>
      </c>
      <c r="C38" s="459" t="s">
        <v>1843</v>
      </c>
      <c r="D38" s="121"/>
      <c r="E38" s="457" t="s">
        <v>178</v>
      </c>
      <c r="I38" s="344">
        <v>45195</v>
      </c>
      <c r="J38" s="344">
        <v>45195</v>
      </c>
      <c r="K38" s="344">
        <v>45195</v>
      </c>
      <c r="L38" s="344">
        <v>45196</v>
      </c>
      <c r="M38" s="148">
        <f t="shared" ref="M38:M72" si="48">K38</f>
        <v>45195</v>
      </c>
      <c r="N38" s="148">
        <f t="shared" ref="N38:N72" si="49">M38+O38-1</f>
        <v>45195</v>
      </c>
      <c r="O38" s="121">
        <f t="shared" ref="O38:O45" si="50">IF(IF(I38="",0,IF(J38="",0,J38-I38))="",0,J38-I38+1)</f>
        <v>1</v>
      </c>
      <c r="P38" s="125">
        <f t="shared" ref="P38:P45" ca="1" si="51">IF(K38="",0,IF(L38="",TODAY()-K38,L38-K38+1))</f>
        <v>2</v>
      </c>
      <c r="Q38" s="125">
        <f t="shared" ref="Q38:Q45" ca="1" si="52">IF(P38=0,0,O38-P38)</f>
        <v>-1</v>
      </c>
    </row>
    <row r="39" spans="1:17">
      <c r="A39" s="123">
        <v>39</v>
      </c>
      <c r="B39" s="121" t="s">
        <v>1844</v>
      </c>
      <c r="C39" s="196" t="s">
        <v>1845</v>
      </c>
      <c r="D39" s="121" t="s">
        <v>1846</v>
      </c>
      <c r="E39" s="457" t="s">
        <v>178</v>
      </c>
      <c r="I39" s="344">
        <v>45198</v>
      </c>
      <c r="J39" s="344">
        <v>45199</v>
      </c>
      <c r="K39" s="344">
        <v>45198</v>
      </c>
      <c r="L39" s="344">
        <v>45202</v>
      </c>
      <c r="M39" s="148">
        <f t="shared" si="48"/>
        <v>45198</v>
      </c>
      <c r="N39" s="148">
        <f t="shared" si="49"/>
        <v>45199</v>
      </c>
      <c r="O39" s="121">
        <f t="shared" si="50"/>
        <v>2</v>
      </c>
      <c r="P39" s="125">
        <f t="shared" ca="1" si="51"/>
        <v>5</v>
      </c>
      <c r="Q39" s="125">
        <f t="shared" ca="1" si="52"/>
        <v>-3</v>
      </c>
    </row>
    <row r="40" spans="1:17" ht="28.8">
      <c r="A40" s="121">
        <v>40</v>
      </c>
      <c r="B40" s="460" t="s">
        <v>198</v>
      </c>
      <c r="C40" s="196" t="s">
        <v>1847</v>
      </c>
      <c r="D40" s="121" t="s">
        <v>30</v>
      </c>
      <c r="E40" s="345" t="s">
        <v>178</v>
      </c>
      <c r="I40" s="344">
        <v>45198</v>
      </c>
      <c r="J40" s="344">
        <v>45199</v>
      </c>
      <c r="K40" s="344">
        <v>45198</v>
      </c>
      <c r="L40" s="344">
        <v>45209</v>
      </c>
      <c r="M40" s="148">
        <f t="shared" si="48"/>
        <v>45198</v>
      </c>
      <c r="N40" s="148">
        <f t="shared" si="49"/>
        <v>45199</v>
      </c>
      <c r="O40" s="121">
        <f t="shared" si="50"/>
        <v>2</v>
      </c>
      <c r="P40" s="125">
        <f t="shared" ca="1" si="51"/>
        <v>12</v>
      </c>
      <c r="Q40" s="125">
        <f t="shared" ca="1" si="52"/>
        <v>-10</v>
      </c>
    </row>
    <row r="41" spans="1:17">
      <c r="A41" s="123">
        <v>41</v>
      </c>
      <c r="B41" s="149" t="s">
        <v>1848</v>
      </c>
      <c r="C41" s="196" t="s">
        <v>1849</v>
      </c>
      <c r="D41" s="121" t="s">
        <v>30</v>
      </c>
      <c r="E41" s="345" t="s">
        <v>178</v>
      </c>
      <c r="I41" s="344">
        <v>45209</v>
      </c>
      <c r="J41" s="344">
        <v>45209</v>
      </c>
      <c r="K41" s="344">
        <v>45209</v>
      </c>
      <c r="L41" s="344">
        <v>45210</v>
      </c>
      <c r="M41" s="148">
        <f t="shared" si="48"/>
        <v>45209</v>
      </c>
      <c r="N41" s="148">
        <f t="shared" si="49"/>
        <v>45209</v>
      </c>
      <c r="O41" s="121">
        <f t="shared" si="50"/>
        <v>1</v>
      </c>
      <c r="P41" s="125">
        <f t="shared" ca="1" si="51"/>
        <v>2</v>
      </c>
      <c r="Q41" s="125">
        <f t="shared" ca="1" si="52"/>
        <v>-1</v>
      </c>
    </row>
    <row r="42" spans="1:17">
      <c r="A42" s="121">
        <v>42</v>
      </c>
      <c r="B42" s="149"/>
      <c r="C42" s="196" t="s">
        <v>1850</v>
      </c>
      <c r="D42" s="121" t="s">
        <v>30</v>
      </c>
      <c r="E42" s="345" t="s">
        <v>178</v>
      </c>
      <c r="I42" s="344">
        <v>45210</v>
      </c>
      <c r="J42" s="344">
        <v>45210</v>
      </c>
      <c r="K42" s="344">
        <v>45210</v>
      </c>
      <c r="L42" s="344">
        <v>45212</v>
      </c>
      <c r="M42" s="148">
        <f t="shared" si="48"/>
        <v>45210</v>
      </c>
      <c r="N42" s="148">
        <f t="shared" si="49"/>
        <v>45210</v>
      </c>
      <c r="O42" s="121">
        <f t="shared" si="50"/>
        <v>1</v>
      </c>
      <c r="P42" s="125">
        <f t="shared" ca="1" si="51"/>
        <v>3</v>
      </c>
      <c r="Q42" s="125">
        <f t="shared" ca="1" si="52"/>
        <v>-2</v>
      </c>
    </row>
    <row r="43" spans="1:17">
      <c r="A43" s="123">
        <v>43</v>
      </c>
      <c r="B43" s="149"/>
      <c r="C43" s="196" t="s">
        <v>1851</v>
      </c>
      <c r="D43" s="121" t="s">
        <v>30</v>
      </c>
      <c r="E43" s="345" t="s">
        <v>178</v>
      </c>
      <c r="I43" s="344">
        <v>45212</v>
      </c>
      <c r="J43" s="344">
        <v>45213</v>
      </c>
      <c r="K43" s="344">
        <v>45212</v>
      </c>
      <c r="L43" s="344">
        <v>45216</v>
      </c>
      <c r="M43" s="148">
        <f t="shared" si="48"/>
        <v>45212</v>
      </c>
      <c r="N43" s="148">
        <f t="shared" si="49"/>
        <v>45213</v>
      </c>
      <c r="O43" s="121">
        <f t="shared" si="50"/>
        <v>2</v>
      </c>
      <c r="P43" s="125">
        <f t="shared" ca="1" si="51"/>
        <v>5</v>
      </c>
      <c r="Q43" s="125">
        <f t="shared" ca="1" si="52"/>
        <v>-3</v>
      </c>
    </row>
    <row r="44" spans="1:17">
      <c r="A44" s="121">
        <v>44</v>
      </c>
      <c r="B44" s="149" t="s">
        <v>1848</v>
      </c>
      <c r="C44" s="196" t="s">
        <v>1852</v>
      </c>
      <c r="D44" s="121" t="s">
        <v>30</v>
      </c>
      <c r="E44" s="345" t="s">
        <v>178</v>
      </c>
      <c r="I44" s="344">
        <v>45216</v>
      </c>
      <c r="J44" s="344">
        <v>45216</v>
      </c>
      <c r="K44" s="344">
        <v>45216</v>
      </c>
      <c r="L44" s="344">
        <v>45217</v>
      </c>
      <c r="M44" s="148">
        <f t="shared" si="48"/>
        <v>45216</v>
      </c>
      <c r="N44" s="148">
        <f t="shared" si="49"/>
        <v>45216</v>
      </c>
      <c r="O44" s="121">
        <f t="shared" si="50"/>
        <v>1</v>
      </c>
      <c r="P44" s="125">
        <f t="shared" ca="1" si="51"/>
        <v>2</v>
      </c>
      <c r="Q44" s="125">
        <f t="shared" ca="1" si="52"/>
        <v>-1</v>
      </c>
    </row>
    <row r="45" spans="1:17" ht="57.6">
      <c r="A45" s="123">
        <v>45</v>
      </c>
      <c r="B45" s="121" t="s">
        <v>307</v>
      </c>
      <c r="C45" s="196" t="s">
        <v>1853</v>
      </c>
      <c r="D45" s="121" t="s">
        <v>30</v>
      </c>
      <c r="E45" s="345" t="s">
        <v>178</v>
      </c>
      <c r="I45" s="344">
        <v>45217</v>
      </c>
      <c r="J45" s="344">
        <v>45217</v>
      </c>
      <c r="K45" s="344">
        <v>45217</v>
      </c>
      <c r="L45" s="344">
        <v>45225</v>
      </c>
      <c r="M45" s="148">
        <f t="shared" si="48"/>
        <v>45217</v>
      </c>
      <c r="N45" s="148">
        <f t="shared" si="49"/>
        <v>45217</v>
      </c>
      <c r="O45" s="121">
        <f t="shared" si="50"/>
        <v>1</v>
      </c>
      <c r="P45" s="125">
        <f t="shared" ca="1" si="51"/>
        <v>9</v>
      </c>
      <c r="Q45" s="125">
        <f t="shared" ca="1" si="52"/>
        <v>-8</v>
      </c>
    </row>
    <row r="46" spans="1:17">
      <c r="A46" s="121">
        <v>46</v>
      </c>
      <c r="B46" s="121" t="s">
        <v>307</v>
      </c>
      <c r="C46" s="196" t="s">
        <v>1854</v>
      </c>
      <c r="D46" s="121" t="s">
        <v>30</v>
      </c>
      <c r="E46" s="345" t="s">
        <v>178</v>
      </c>
      <c r="I46" s="344">
        <v>45225</v>
      </c>
      <c r="J46" s="344">
        <v>45225</v>
      </c>
      <c r="K46" s="344">
        <v>45225</v>
      </c>
      <c r="L46" s="344">
        <v>45225</v>
      </c>
      <c r="M46" s="148">
        <f t="shared" si="48"/>
        <v>45225</v>
      </c>
      <c r="N46" s="148">
        <f t="shared" si="49"/>
        <v>45225</v>
      </c>
      <c r="O46" s="121">
        <f t="shared" ref="O46:O53" si="53">IF(IF(I46="",0,IF(J46="",0,J46-I46))="",0,J46-I46+1)</f>
        <v>1</v>
      </c>
      <c r="P46" s="125">
        <f t="shared" ref="P46:P53" ca="1" si="54">IF(K46="",0,IF(L46="",TODAY()-K46,L46-K46+1))</f>
        <v>1</v>
      </c>
      <c r="Q46" s="125">
        <f t="shared" ref="Q46:Q53" ca="1" si="55">IF(P46=0,0,O46-P46)</f>
        <v>0</v>
      </c>
    </row>
    <row r="47" spans="1:17" ht="57.6">
      <c r="A47" s="123">
        <v>47</v>
      </c>
      <c r="B47" s="149" t="s">
        <v>1848</v>
      </c>
      <c r="C47" s="196" t="s">
        <v>1855</v>
      </c>
      <c r="D47" s="121" t="s">
        <v>30</v>
      </c>
      <c r="E47" s="345" t="s">
        <v>178</v>
      </c>
      <c r="I47" s="344">
        <v>45227</v>
      </c>
      <c r="J47" s="344">
        <v>45243</v>
      </c>
      <c r="K47" s="344">
        <v>45229</v>
      </c>
      <c r="L47" s="344">
        <v>45246</v>
      </c>
      <c r="M47" s="148">
        <f t="shared" si="48"/>
        <v>45229</v>
      </c>
      <c r="N47" s="148">
        <f t="shared" si="49"/>
        <v>45245</v>
      </c>
      <c r="O47" s="121">
        <f t="shared" si="53"/>
        <v>17</v>
      </c>
      <c r="P47" s="125">
        <f t="shared" ca="1" si="54"/>
        <v>18</v>
      </c>
      <c r="Q47" s="125">
        <f t="shared" ca="1" si="55"/>
        <v>-1</v>
      </c>
    </row>
    <row r="48" spans="1:17">
      <c r="A48" s="121">
        <v>48</v>
      </c>
      <c r="B48" s="149"/>
      <c r="C48" s="196" t="s">
        <v>1856</v>
      </c>
      <c r="D48" s="121" t="s">
        <v>30</v>
      </c>
      <c r="E48" s="345" t="s">
        <v>178</v>
      </c>
      <c r="I48" s="344">
        <v>45239</v>
      </c>
      <c r="J48" s="344">
        <v>45240</v>
      </c>
      <c r="K48" s="344">
        <v>45239</v>
      </c>
      <c r="L48" s="344">
        <v>45240</v>
      </c>
      <c r="M48" s="148">
        <f t="shared" si="48"/>
        <v>45239</v>
      </c>
      <c r="N48" s="148">
        <f t="shared" si="49"/>
        <v>45240</v>
      </c>
      <c r="O48" s="121">
        <f t="shared" si="53"/>
        <v>2</v>
      </c>
      <c r="P48" s="125">
        <f t="shared" ca="1" si="54"/>
        <v>2</v>
      </c>
      <c r="Q48" s="125">
        <f t="shared" ca="1" si="55"/>
        <v>0</v>
      </c>
    </row>
    <row r="49" spans="1:17">
      <c r="A49" s="123">
        <v>49</v>
      </c>
      <c r="B49" s="121" t="s">
        <v>307</v>
      </c>
      <c r="C49" s="196" t="s">
        <v>1857</v>
      </c>
      <c r="D49" s="121" t="s">
        <v>30</v>
      </c>
      <c r="E49" s="345" t="s">
        <v>178</v>
      </c>
      <c r="I49" s="344">
        <v>45246</v>
      </c>
      <c r="J49" s="344">
        <v>45246</v>
      </c>
      <c r="K49" s="344">
        <v>45246</v>
      </c>
      <c r="L49" s="344">
        <v>45247</v>
      </c>
      <c r="M49" s="148">
        <f t="shared" si="48"/>
        <v>45246</v>
      </c>
      <c r="N49" s="148">
        <f t="shared" si="49"/>
        <v>45246</v>
      </c>
      <c r="O49" s="121">
        <f t="shared" si="53"/>
        <v>1</v>
      </c>
      <c r="P49" s="125">
        <f t="shared" ca="1" si="54"/>
        <v>2</v>
      </c>
      <c r="Q49" s="125">
        <f t="shared" ca="1" si="55"/>
        <v>-1</v>
      </c>
    </row>
    <row r="50" spans="1:17">
      <c r="A50" s="121">
        <v>50</v>
      </c>
      <c r="B50" s="149" t="s">
        <v>1848</v>
      </c>
      <c r="C50" s="196" t="s">
        <v>1858</v>
      </c>
      <c r="D50" s="121" t="s">
        <v>30</v>
      </c>
      <c r="E50" s="345" t="s">
        <v>178</v>
      </c>
      <c r="I50" s="344">
        <v>45247</v>
      </c>
      <c r="J50" s="344">
        <v>45247</v>
      </c>
      <c r="K50" s="344">
        <v>45247</v>
      </c>
      <c r="L50" s="344">
        <v>45247</v>
      </c>
      <c r="M50" s="148">
        <f t="shared" si="48"/>
        <v>45247</v>
      </c>
      <c r="N50" s="148">
        <f t="shared" si="49"/>
        <v>45247</v>
      </c>
      <c r="O50" s="121">
        <f t="shared" si="53"/>
        <v>1</v>
      </c>
      <c r="P50" s="125">
        <f t="shared" ca="1" si="54"/>
        <v>1</v>
      </c>
      <c r="Q50" s="125">
        <f t="shared" ca="1" si="55"/>
        <v>0</v>
      </c>
    </row>
    <row r="51" spans="1:17" ht="28.8">
      <c r="A51" s="123">
        <v>51</v>
      </c>
      <c r="B51" s="149" t="s">
        <v>1848</v>
      </c>
      <c r="C51" s="196" t="s">
        <v>1859</v>
      </c>
      <c r="D51" s="121" t="s">
        <v>30</v>
      </c>
      <c r="E51" s="345" t="s">
        <v>178</v>
      </c>
      <c r="I51" s="344">
        <v>45250</v>
      </c>
      <c r="J51" s="344">
        <v>45251</v>
      </c>
      <c r="L51" s="335">
        <v>45258</v>
      </c>
      <c r="M51" s="148">
        <f t="shared" si="48"/>
        <v>0</v>
      </c>
      <c r="N51" s="148">
        <f t="shared" si="49"/>
        <v>1</v>
      </c>
      <c r="O51" s="121">
        <f t="shared" si="53"/>
        <v>2</v>
      </c>
      <c r="P51" s="125">
        <f t="shared" ca="1" si="54"/>
        <v>0</v>
      </c>
      <c r="Q51" s="125">
        <f t="shared" ca="1" si="55"/>
        <v>0</v>
      </c>
    </row>
    <row r="52" spans="1:17">
      <c r="A52" s="121">
        <v>52</v>
      </c>
      <c r="B52" s="121" t="s">
        <v>307</v>
      </c>
      <c r="C52" s="196" t="s">
        <v>1860</v>
      </c>
      <c r="D52" s="121" t="s">
        <v>30</v>
      </c>
      <c r="E52" s="345" t="s">
        <v>178</v>
      </c>
      <c r="I52" s="344">
        <v>45250</v>
      </c>
      <c r="J52" s="344">
        <v>45250</v>
      </c>
      <c r="K52" s="344">
        <v>45251</v>
      </c>
      <c r="L52" s="344">
        <v>45252</v>
      </c>
      <c r="M52" s="148">
        <f t="shared" si="48"/>
        <v>45251</v>
      </c>
      <c r="N52" s="148">
        <f t="shared" si="49"/>
        <v>45251</v>
      </c>
      <c r="O52" s="121">
        <f t="shared" si="53"/>
        <v>1</v>
      </c>
      <c r="P52" s="125">
        <f t="shared" ca="1" si="54"/>
        <v>2</v>
      </c>
      <c r="Q52" s="125">
        <f t="shared" ca="1" si="55"/>
        <v>-1</v>
      </c>
    </row>
    <row r="53" spans="1:17" ht="28.8">
      <c r="A53" s="123">
        <v>53</v>
      </c>
      <c r="B53" s="149" t="s">
        <v>1848</v>
      </c>
      <c r="C53" s="196" t="s">
        <v>1861</v>
      </c>
      <c r="D53" s="121" t="s">
        <v>30</v>
      </c>
      <c r="E53" s="345" t="s">
        <v>178</v>
      </c>
      <c r="I53" s="344">
        <v>45252</v>
      </c>
      <c r="J53" s="344">
        <v>45253</v>
      </c>
      <c r="K53" s="344">
        <v>45252</v>
      </c>
      <c r="L53" s="344">
        <v>45255</v>
      </c>
      <c r="M53" s="148">
        <f t="shared" si="48"/>
        <v>45252</v>
      </c>
      <c r="N53" s="148">
        <f t="shared" si="49"/>
        <v>45253</v>
      </c>
      <c r="O53" s="121">
        <f t="shared" si="53"/>
        <v>2</v>
      </c>
      <c r="P53" s="125">
        <f t="shared" ca="1" si="54"/>
        <v>4</v>
      </c>
      <c r="Q53" s="125">
        <f t="shared" ca="1" si="55"/>
        <v>-2</v>
      </c>
    </row>
    <row r="54" spans="1:17" ht="28.8">
      <c r="A54" s="121">
        <v>54</v>
      </c>
      <c r="B54" s="149" t="s">
        <v>1848</v>
      </c>
      <c r="C54" s="196" t="s">
        <v>1862</v>
      </c>
      <c r="D54" s="121" t="s">
        <v>30</v>
      </c>
      <c r="E54" s="345" t="s">
        <v>178</v>
      </c>
      <c r="I54" s="344">
        <v>45259</v>
      </c>
      <c r="J54" s="344">
        <v>45259</v>
      </c>
      <c r="K54" s="344">
        <v>45259</v>
      </c>
      <c r="L54" s="344">
        <v>45260</v>
      </c>
      <c r="M54" s="148">
        <f t="shared" si="48"/>
        <v>45259</v>
      </c>
      <c r="N54" s="148">
        <f t="shared" si="49"/>
        <v>45259</v>
      </c>
      <c r="O54" s="121">
        <f t="shared" ref="O54:O55" si="56">IF(IF(I54="",0,IF(J54="",0,J54-I54))="",0,J54-I54+1)</f>
        <v>1</v>
      </c>
      <c r="P54" s="125">
        <f t="shared" ref="P54:P55" ca="1" si="57">IF(K54="",0,IF(L54="",TODAY()-K54,L54-K54+1))</f>
        <v>2</v>
      </c>
      <c r="Q54" s="125">
        <f t="shared" ref="Q54:Q55" ca="1" si="58">IF(P54=0,0,O54-P54)</f>
        <v>-1</v>
      </c>
    </row>
    <row r="55" spans="1:17">
      <c r="A55" s="123">
        <v>55</v>
      </c>
      <c r="B55" s="149" t="s">
        <v>1848</v>
      </c>
      <c r="C55" s="196" t="s">
        <v>1863</v>
      </c>
      <c r="D55" s="121" t="s">
        <v>30</v>
      </c>
      <c r="E55" s="345" t="s">
        <v>178</v>
      </c>
      <c r="I55" s="344">
        <v>45260</v>
      </c>
      <c r="J55" s="344">
        <v>45260</v>
      </c>
      <c r="K55" s="344">
        <v>45260</v>
      </c>
      <c r="L55" s="344">
        <v>45264</v>
      </c>
      <c r="M55" s="148">
        <f t="shared" si="48"/>
        <v>45260</v>
      </c>
      <c r="N55" s="148">
        <f t="shared" si="49"/>
        <v>45260</v>
      </c>
      <c r="O55" s="121">
        <f t="shared" si="56"/>
        <v>1</v>
      </c>
      <c r="P55" s="125">
        <f t="shared" ca="1" si="57"/>
        <v>5</v>
      </c>
      <c r="Q55" s="125">
        <f t="shared" ca="1" si="58"/>
        <v>-4</v>
      </c>
    </row>
    <row r="56" spans="1:17">
      <c r="A56" s="121">
        <v>56</v>
      </c>
      <c r="B56" s="149" t="s">
        <v>1848</v>
      </c>
      <c r="C56" s="196" t="s">
        <v>1864</v>
      </c>
      <c r="D56" s="121" t="s">
        <v>30</v>
      </c>
      <c r="E56" s="345" t="s">
        <v>178</v>
      </c>
      <c r="I56" s="344">
        <v>45258</v>
      </c>
      <c r="J56" s="344">
        <v>45258</v>
      </c>
      <c r="K56" s="344">
        <v>45258</v>
      </c>
      <c r="L56" s="344">
        <v>45259</v>
      </c>
      <c r="M56" s="148">
        <f t="shared" si="48"/>
        <v>45258</v>
      </c>
      <c r="N56" s="148">
        <f t="shared" si="49"/>
        <v>45258</v>
      </c>
      <c r="O56" s="121">
        <f>IF(IF(I56="",0,IF(J56="",0,J56-I56))="",0,J56-I56+1)</f>
        <v>1</v>
      </c>
      <c r="P56" s="125">
        <f ca="1">IF(K56="",0,IF(L56="",TODAY()-K56,L56-K56+1))</f>
        <v>2</v>
      </c>
      <c r="Q56" s="125">
        <f ca="1">IF(P56=0,0,O56-P56)</f>
        <v>-1</v>
      </c>
    </row>
    <row r="57" spans="1:17" ht="28.8">
      <c r="A57" s="123">
        <v>57</v>
      </c>
      <c r="B57" s="149" t="s">
        <v>1848</v>
      </c>
      <c r="C57" s="177" t="s">
        <v>1862</v>
      </c>
      <c r="D57" s="121" t="s">
        <v>30</v>
      </c>
      <c r="E57" s="345" t="s">
        <v>178</v>
      </c>
      <c r="I57" s="335">
        <v>45259</v>
      </c>
      <c r="J57" s="335">
        <v>45259</v>
      </c>
      <c r="K57" s="335">
        <v>45259</v>
      </c>
      <c r="L57" s="335">
        <v>45260</v>
      </c>
      <c r="M57" s="148">
        <f t="shared" si="48"/>
        <v>45259</v>
      </c>
      <c r="N57" s="148">
        <f t="shared" si="49"/>
        <v>45259</v>
      </c>
      <c r="O57" s="121">
        <f t="shared" ref="O57:O72" si="59">IF(IF(I57="",0,IF(J57="",0,J57-I57))="",0,J57-I57+1)</f>
        <v>1</v>
      </c>
      <c r="P57" s="125">
        <f t="shared" ref="P57:P72" ca="1" si="60">IF(K57="",0,IF(L57="",TODAY()-K57,L57-K57+1))</f>
        <v>2</v>
      </c>
      <c r="Q57" s="125">
        <f t="shared" ref="Q57:Q72" ca="1" si="61">IF(P57=0,0,O57-P57)</f>
        <v>-1</v>
      </c>
    </row>
    <row r="58" spans="1:17">
      <c r="A58" s="121">
        <v>58</v>
      </c>
      <c r="B58" s="149" t="s">
        <v>1848</v>
      </c>
      <c r="C58" s="177" t="s">
        <v>1863</v>
      </c>
      <c r="D58" s="121" t="s">
        <v>30</v>
      </c>
      <c r="E58" s="345" t="s">
        <v>178</v>
      </c>
      <c r="I58" s="335">
        <v>45260</v>
      </c>
      <c r="J58" s="335">
        <v>45260</v>
      </c>
      <c r="K58" s="335">
        <v>45260</v>
      </c>
      <c r="L58" s="335">
        <v>45264</v>
      </c>
      <c r="M58" s="148">
        <f t="shared" si="48"/>
        <v>45260</v>
      </c>
      <c r="N58" s="148">
        <f t="shared" si="49"/>
        <v>45260</v>
      </c>
      <c r="O58" s="121">
        <f t="shared" si="59"/>
        <v>1</v>
      </c>
      <c r="P58" s="125">
        <f t="shared" ca="1" si="60"/>
        <v>5</v>
      </c>
      <c r="Q58" s="125">
        <f t="shared" ca="1" si="61"/>
        <v>-4</v>
      </c>
    </row>
    <row r="59" spans="1:17">
      <c r="A59" s="123">
        <v>59</v>
      </c>
      <c r="B59" s="149" t="s">
        <v>1848</v>
      </c>
      <c r="C59" s="177" t="s">
        <v>1865</v>
      </c>
      <c r="D59" s="121" t="s">
        <v>30</v>
      </c>
      <c r="E59" s="345" t="s">
        <v>178</v>
      </c>
      <c r="I59" s="335">
        <v>45266</v>
      </c>
      <c r="J59" s="335">
        <v>45267</v>
      </c>
      <c r="K59" s="335">
        <v>45266</v>
      </c>
      <c r="L59" s="335">
        <v>45268</v>
      </c>
      <c r="M59" s="148">
        <f t="shared" si="48"/>
        <v>45266</v>
      </c>
      <c r="N59" s="148">
        <f t="shared" si="49"/>
        <v>45267</v>
      </c>
      <c r="O59" s="121">
        <f t="shared" si="59"/>
        <v>2</v>
      </c>
      <c r="P59" s="125">
        <f t="shared" ca="1" si="60"/>
        <v>3</v>
      </c>
      <c r="Q59" s="125">
        <f t="shared" ca="1" si="61"/>
        <v>-1</v>
      </c>
    </row>
    <row r="60" spans="1:17" ht="28.8">
      <c r="A60" s="121">
        <v>60</v>
      </c>
      <c r="B60" s="149" t="s">
        <v>1848</v>
      </c>
      <c r="C60" s="177" t="s">
        <v>1866</v>
      </c>
      <c r="D60" s="121" t="s">
        <v>30</v>
      </c>
      <c r="E60" s="345" t="s">
        <v>178</v>
      </c>
      <c r="I60" s="335">
        <v>45268</v>
      </c>
      <c r="J60" s="335">
        <v>45269</v>
      </c>
      <c r="K60" s="335">
        <v>45268</v>
      </c>
      <c r="L60" s="335">
        <v>45271</v>
      </c>
      <c r="M60" s="148">
        <f t="shared" si="48"/>
        <v>45268</v>
      </c>
      <c r="N60" s="148">
        <f t="shared" si="49"/>
        <v>45269</v>
      </c>
      <c r="O60" s="121">
        <f t="shared" si="59"/>
        <v>2</v>
      </c>
      <c r="P60" s="125">
        <f t="shared" ca="1" si="60"/>
        <v>4</v>
      </c>
      <c r="Q60" s="125">
        <f t="shared" ca="1" si="61"/>
        <v>-2</v>
      </c>
    </row>
    <row r="61" spans="1:17">
      <c r="A61" s="123">
        <v>61</v>
      </c>
      <c r="B61" s="149" t="s">
        <v>1848</v>
      </c>
      <c r="C61" s="177" t="s">
        <v>1867</v>
      </c>
      <c r="D61" s="121" t="s">
        <v>30</v>
      </c>
      <c r="E61" s="345" t="s">
        <v>178</v>
      </c>
      <c r="I61" s="335">
        <v>45269</v>
      </c>
      <c r="J61" s="335">
        <v>45269</v>
      </c>
      <c r="K61" s="335">
        <v>45271</v>
      </c>
      <c r="L61" s="335">
        <v>45272</v>
      </c>
      <c r="M61" s="148">
        <f t="shared" si="48"/>
        <v>45271</v>
      </c>
      <c r="N61" s="148">
        <f t="shared" si="49"/>
        <v>45271</v>
      </c>
      <c r="O61" s="121">
        <f t="shared" si="59"/>
        <v>1</v>
      </c>
      <c r="P61" s="125">
        <f t="shared" ca="1" si="60"/>
        <v>2</v>
      </c>
      <c r="Q61" s="125">
        <f t="shared" ca="1" si="61"/>
        <v>-1</v>
      </c>
    </row>
    <row r="62" spans="1:17" ht="28.8">
      <c r="A62" s="121">
        <v>62</v>
      </c>
      <c r="B62" s="149" t="s">
        <v>1848</v>
      </c>
      <c r="C62" s="177" t="s">
        <v>1868</v>
      </c>
      <c r="D62" s="121" t="s">
        <v>30</v>
      </c>
      <c r="E62" s="345" t="s">
        <v>178</v>
      </c>
      <c r="I62" s="335">
        <v>45272</v>
      </c>
      <c r="J62" s="335">
        <v>45272</v>
      </c>
      <c r="K62" s="335">
        <v>45272</v>
      </c>
      <c r="L62" s="335">
        <v>45273</v>
      </c>
      <c r="M62" s="148">
        <f t="shared" si="48"/>
        <v>45272</v>
      </c>
      <c r="N62" s="148">
        <f t="shared" si="49"/>
        <v>45272</v>
      </c>
      <c r="O62" s="121">
        <f t="shared" si="59"/>
        <v>1</v>
      </c>
      <c r="P62" s="125">
        <f t="shared" ca="1" si="60"/>
        <v>2</v>
      </c>
      <c r="Q62" s="125">
        <f t="shared" ca="1" si="61"/>
        <v>-1</v>
      </c>
    </row>
    <row r="63" spans="1:17">
      <c r="A63" s="123">
        <v>63</v>
      </c>
      <c r="B63" s="149" t="s">
        <v>1848</v>
      </c>
      <c r="C63" s="177" t="s">
        <v>1869</v>
      </c>
      <c r="D63" s="121" t="s">
        <v>30</v>
      </c>
      <c r="E63" s="345" t="s">
        <v>178</v>
      </c>
      <c r="I63" s="335">
        <v>45274</v>
      </c>
      <c r="J63" s="335">
        <v>45274</v>
      </c>
      <c r="K63" s="335">
        <v>45274</v>
      </c>
      <c r="L63" s="335">
        <v>45274</v>
      </c>
      <c r="M63" s="148">
        <f t="shared" si="48"/>
        <v>45274</v>
      </c>
      <c r="N63" s="148">
        <f t="shared" si="49"/>
        <v>45274</v>
      </c>
      <c r="O63" s="121">
        <f t="shared" si="59"/>
        <v>1</v>
      </c>
      <c r="P63" s="125">
        <f t="shared" ca="1" si="60"/>
        <v>1</v>
      </c>
      <c r="Q63" s="125">
        <f t="shared" ca="1" si="61"/>
        <v>0</v>
      </c>
    </row>
    <row r="64" spans="1:17">
      <c r="A64" s="121">
        <v>64</v>
      </c>
      <c r="B64" s="149" t="s">
        <v>1848</v>
      </c>
      <c r="C64" s="177" t="s">
        <v>1870</v>
      </c>
      <c r="D64" s="121" t="s">
        <v>30</v>
      </c>
      <c r="E64" s="345" t="s">
        <v>178</v>
      </c>
      <c r="I64" s="335">
        <v>45275</v>
      </c>
      <c r="J64" s="335">
        <v>45275</v>
      </c>
      <c r="K64" s="335">
        <v>45275</v>
      </c>
      <c r="L64" s="335">
        <v>45278</v>
      </c>
      <c r="M64" s="148">
        <f t="shared" si="48"/>
        <v>45275</v>
      </c>
      <c r="N64" s="148">
        <f t="shared" si="49"/>
        <v>45275</v>
      </c>
      <c r="O64" s="121">
        <f t="shared" si="59"/>
        <v>1</v>
      </c>
      <c r="P64" s="125">
        <f t="shared" ca="1" si="60"/>
        <v>4</v>
      </c>
      <c r="Q64" s="125">
        <f t="shared" ca="1" si="61"/>
        <v>-3</v>
      </c>
    </row>
    <row r="65" spans="1:17">
      <c r="A65" s="123">
        <v>65</v>
      </c>
      <c r="B65" s="149" t="s">
        <v>1848</v>
      </c>
      <c r="C65" s="177" t="s">
        <v>1871</v>
      </c>
      <c r="D65" s="121" t="s">
        <v>30</v>
      </c>
      <c r="E65" s="345" t="s">
        <v>178</v>
      </c>
      <c r="I65" s="335">
        <v>45278</v>
      </c>
      <c r="J65" s="335">
        <v>45278</v>
      </c>
      <c r="K65" s="335">
        <v>45278</v>
      </c>
      <c r="L65" s="335">
        <v>45278</v>
      </c>
      <c r="M65" s="148">
        <f t="shared" si="48"/>
        <v>45278</v>
      </c>
      <c r="N65" s="148">
        <f t="shared" si="49"/>
        <v>45278</v>
      </c>
      <c r="O65" s="121">
        <f t="shared" si="59"/>
        <v>1</v>
      </c>
      <c r="P65" s="125">
        <f t="shared" ca="1" si="60"/>
        <v>1</v>
      </c>
      <c r="Q65" s="125">
        <f t="shared" ca="1" si="61"/>
        <v>0</v>
      </c>
    </row>
    <row r="66" spans="1:17" ht="28.8">
      <c r="A66" s="121">
        <v>66</v>
      </c>
      <c r="B66" s="149" t="s">
        <v>1848</v>
      </c>
      <c r="C66" s="177" t="s">
        <v>1872</v>
      </c>
      <c r="D66" s="121" t="s">
        <v>30</v>
      </c>
      <c r="E66" s="345" t="s">
        <v>178</v>
      </c>
      <c r="I66" s="335">
        <v>45279</v>
      </c>
      <c r="J66" s="335">
        <v>45279</v>
      </c>
      <c r="K66" s="335">
        <v>45279</v>
      </c>
      <c r="L66" s="335">
        <v>45281</v>
      </c>
      <c r="M66" s="148">
        <f t="shared" si="48"/>
        <v>45279</v>
      </c>
      <c r="N66" s="148">
        <f t="shared" si="49"/>
        <v>45279</v>
      </c>
      <c r="O66" s="121">
        <f t="shared" si="59"/>
        <v>1</v>
      </c>
      <c r="P66" s="125">
        <f t="shared" ca="1" si="60"/>
        <v>3</v>
      </c>
      <c r="Q66" s="125">
        <f t="shared" ca="1" si="61"/>
        <v>-2</v>
      </c>
    </row>
    <row r="67" spans="1:17" ht="28.8">
      <c r="A67" s="123">
        <v>67</v>
      </c>
      <c r="B67" s="149" t="s">
        <v>1848</v>
      </c>
      <c r="C67" s="177" t="s">
        <v>1873</v>
      </c>
      <c r="D67" s="121" t="s">
        <v>30</v>
      </c>
      <c r="E67" s="345" t="s">
        <v>178</v>
      </c>
      <c r="I67" s="335">
        <v>45281</v>
      </c>
      <c r="J67" s="335">
        <v>45281</v>
      </c>
      <c r="K67" s="335">
        <v>45281</v>
      </c>
      <c r="L67" s="335">
        <v>45287</v>
      </c>
      <c r="M67" s="148">
        <f t="shared" si="48"/>
        <v>45281</v>
      </c>
      <c r="N67" s="148">
        <f t="shared" si="49"/>
        <v>45281</v>
      </c>
      <c r="O67" s="121">
        <f t="shared" si="59"/>
        <v>1</v>
      </c>
      <c r="P67" s="125">
        <f t="shared" ca="1" si="60"/>
        <v>7</v>
      </c>
      <c r="Q67" s="125">
        <f t="shared" ca="1" si="61"/>
        <v>-6</v>
      </c>
    </row>
    <row r="68" spans="1:17" ht="28.8">
      <c r="A68" s="121">
        <v>68</v>
      </c>
      <c r="B68" s="149" t="s">
        <v>1848</v>
      </c>
      <c r="C68" s="177" t="s">
        <v>1874</v>
      </c>
      <c r="D68" s="121" t="s">
        <v>30</v>
      </c>
      <c r="E68" s="345" t="s">
        <v>178</v>
      </c>
      <c r="I68" s="335">
        <v>45283</v>
      </c>
      <c r="J68" s="335">
        <v>45285</v>
      </c>
      <c r="K68" s="335">
        <v>45284</v>
      </c>
      <c r="L68" s="335">
        <v>45284</v>
      </c>
      <c r="M68" s="148">
        <f t="shared" si="48"/>
        <v>45284</v>
      </c>
      <c r="N68" s="148">
        <f t="shared" si="49"/>
        <v>45286</v>
      </c>
      <c r="O68" s="121">
        <f t="shared" si="59"/>
        <v>3</v>
      </c>
      <c r="P68" s="125">
        <f t="shared" ca="1" si="60"/>
        <v>1</v>
      </c>
      <c r="Q68" s="125">
        <f t="shared" ca="1" si="61"/>
        <v>2</v>
      </c>
    </row>
    <row r="69" spans="1:17" ht="28.8">
      <c r="A69" s="123">
        <v>69</v>
      </c>
      <c r="B69" s="149" t="s">
        <v>1848</v>
      </c>
      <c r="C69" s="177" t="s">
        <v>1875</v>
      </c>
      <c r="D69" s="121" t="s">
        <v>30</v>
      </c>
      <c r="E69" s="345" t="s">
        <v>178</v>
      </c>
      <c r="I69" s="335">
        <v>45285</v>
      </c>
      <c r="J69" s="335">
        <v>45285</v>
      </c>
      <c r="K69" s="335">
        <v>45285</v>
      </c>
      <c r="L69" s="335">
        <v>45286</v>
      </c>
      <c r="M69" s="148">
        <f t="shared" si="48"/>
        <v>45285</v>
      </c>
      <c r="N69" s="148">
        <f t="shared" si="49"/>
        <v>45285</v>
      </c>
      <c r="O69" s="121">
        <f t="shared" si="59"/>
        <v>1</v>
      </c>
      <c r="P69" s="125">
        <f t="shared" ca="1" si="60"/>
        <v>2</v>
      </c>
      <c r="Q69" s="125">
        <f t="shared" ca="1" si="61"/>
        <v>-1</v>
      </c>
    </row>
    <row r="70" spans="1:17" ht="43.2">
      <c r="A70" s="121">
        <v>70</v>
      </c>
      <c r="B70" s="149" t="s">
        <v>1848</v>
      </c>
      <c r="C70" s="177" t="s">
        <v>1876</v>
      </c>
      <c r="D70" s="121" t="s">
        <v>30</v>
      </c>
      <c r="E70" s="345" t="s">
        <v>178</v>
      </c>
      <c r="I70" s="335">
        <v>45286</v>
      </c>
      <c r="J70" s="335">
        <v>45287</v>
      </c>
      <c r="K70" s="335">
        <v>45286</v>
      </c>
      <c r="L70" s="335">
        <v>45288</v>
      </c>
      <c r="M70" s="148">
        <f t="shared" si="48"/>
        <v>45286</v>
      </c>
      <c r="N70" s="148">
        <f t="shared" si="49"/>
        <v>45287</v>
      </c>
      <c r="O70" s="121">
        <f t="shared" si="59"/>
        <v>2</v>
      </c>
      <c r="P70" s="125">
        <f t="shared" ca="1" si="60"/>
        <v>3</v>
      </c>
      <c r="Q70" s="125">
        <f t="shared" ca="1" si="61"/>
        <v>-1</v>
      </c>
    </row>
    <row r="71" spans="1:17">
      <c r="A71" s="123">
        <v>71</v>
      </c>
      <c r="B71" s="149" t="s">
        <v>1848</v>
      </c>
      <c r="C71" s="177" t="s">
        <v>1877</v>
      </c>
      <c r="D71" s="121" t="s">
        <v>30</v>
      </c>
      <c r="E71" s="345" t="s">
        <v>178</v>
      </c>
      <c r="I71" s="335">
        <v>45288</v>
      </c>
      <c r="J71" s="335">
        <v>45288</v>
      </c>
      <c r="K71" s="335">
        <v>45288</v>
      </c>
      <c r="L71" s="335">
        <v>45290</v>
      </c>
      <c r="M71" s="148">
        <f t="shared" si="48"/>
        <v>45288</v>
      </c>
      <c r="N71" s="148">
        <f t="shared" si="49"/>
        <v>45288</v>
      </c>
      <c r="O71" s="121">
        <f t="shared" si="59"/>
        <v>1</v>
      </c>
      <c r="P71" s="125">
        <f t="shared" ca="1" si="60"/>
        <v>3</v>
      </c>
      <c r="Q71" s="125">
        <f t="shared" ca="1" si="61"/>
        <v>-2</v>
      </c>
    </row>
    <row r="72" spans="1:17">
      <c r="A72" s="121">
        <v>72</v>
      </c>
      <c r="B72" s="149" t="s">
        <v>1848</v>
      </c>
      <c r="C72" s="177" t="s">
        <v>1878</v>
      </c>
      <c r="D72" s="121" t="s">
        <v>30</v>
      </c>
      <c r="E72" s="345" t="s">
        <v>178</v>
      </c>
      <c r="I72" s="335">
        <v>45290</v>
      </c>
      <c r="J72" s="335">
        <v>45292</v>
      </c>
      <c r="K72" s="335">
        <v>45290</v>
      </c>
      <c r="L72" s="335">
        <v>45294</v>
      </c>
      <c r="M72" s="148">
        <f t="shared" si="48"/>
        <v>45290</v>
      </c>
      <c r="N72" s="148">
        <f t="shared" si="49"/>
        <v>45292</v>
      </c>
      <c r="O72" s="121">
        <f t="shared" si="59"/>
        <v>3</v>
      </c>
      <c r="P72" s="125">
        <f t="shared" ca="1" si="60"/>
        <v>5</v>
      </c>
      <c r="Q72" s="125">
        <f t="shared" ca="1" si="61"/>
        <v>-2</v>
      </c>
    </row>
    <row r="73" spans="1:17">
      <c r="A73" s="123">
        <v>73</v>
      </c>
      <c r="B73" s="149" t="s">
        <v>1848</v>
      </c>
      <c r="C73" s="177" t="s">
        <v>1879</v>
      </c>
      <c r="D73" s="121" t="s">
        <v>30</v>
      </c>
      <c r="E73" s="345" t="s">
        <v>178</v>
      </c>
      <c r="I73" s="335">
        <v>45294</v>
      </c>
      <c r="J73" s="335">
        <v>45295</v>
      </c>
      <c r="K73" s="335">
        <v>45294</v>
      </c>
      <c r="L73" s="474">
        <v>45303</v>
      </c>
      <c r="M73" s="148">
        <f t="shared" ref="M73:M88" si="62">K73</f>
        <v>45294</v>
      </c>
      <c r="N73" s="148">
        <f t="shared" ref="N73:N88" si="63">M73+O73-1</f>
        <v>45295</v>
      </c>
      <c r="O73" s="121">
        <f t="shared" ref="O73:O88" si="64">IF(IF(I73="",0,IF(J73="",0,J73-I73))="",0,J73-I73+1)</f>
        <v>2</v>
      </c>
      <c r="P73" s="125">
        <f t="shared" ref="P73:P88" ca="1" si="65">IF(K73="",0,IF(L73="",TODAY()-K73,L73-K73+1))</f>
        <v>10</v>
      </c>
      <c r="Q73" s="125">
        <f t="shared" ref="Q73:Q88" ca="1" si="66">IF(P73=0,0,O73-P73)</f>
        <v>-8</v>
      </c>
    </row>
    <row r="74" spans="1:17" ht="28.8">
      <c r="A74" s="121">
        <v>74</v>
      </c>
      <c r="B74" s="149" t="s">
        <v>1848</v>
      </c>
      <c r="C74" s="475" t="s">
        <v>1880</v>
      </c>
      <c r="D74" s="121" t="s">
        <v>30</v>
      </c>
      <c r="E74" s="345" t="s">
        <v>178</v>
      </c>
      <c r="I74" s="335">
        <v>45295</v>
      </c>
      <c r="J74" s="474">
        <v>45296</v>
      </c>
      <c r="K74" s="335"/>
      <c r="L74" s="335">
        <v>45303</v>
      </c>
      <c r="M74" s="148">
        <f t="shared" si="62"/>
        <v>0</v>
      </c>
      <c r="N74" s="148">
        <f t="shared" si="63"/>
        <v>1</v>
      </c>
      <c r="O74" s="121">
        <f t="shared" si="64"/>
        <v>2</v>
      </c>
      <c r="P74" s="125">
        <f t="shared" ca="1" si="65"/>
        <v>0</v>
      </c>
      <c r="Q74" s="125">
        <f t="shared" ca="1" si="66"/>
        <v>0</v>
      </c>
    </row>
    <row r="75" spans="1:17">
      <c r="A75" s="123">
        <v>75</v>
      </c>
      <c r="B75" s="149" t="s">
        <v>1848</v>
      </c>
      <c r="C75" s="475" t="s">
        <v>1881</v>
      </c>
      <c r="D75" s="121" t="s">
        <v>30</v>
      </c>
      <c r="E75" s="345" t="s">
        <v>178</v>
      </c>
      <c r="I75" s="474">
        <v>45299</v>
      </c>
      <c r="J75" s="474">
        <v>45300</v>
      </c>
      <c r="K75" s="474">
        <v>45303</v>
      </c>
      <c r="L75" s="474">
        <v>45303</v>
      </c>
      <c r="M75" s="148">
        <f t="shared" si="62"/>
        <v>45303</v>
      </c>
      <c r="N75" s="148">
        <f t="shared" si="63"/>
        <v>45304</v>
      </c>
      <c r="O75" s="121">
        <f t="shared" si="64"/>
        <v>2</v>
      </c>
      <c r="P75" s="125">
        <f t="shared" ca="1" si="65"/>
        <v>1</v>
      </c>
      <c r="Q75" s="125">
        <f t="shared" ca="1" si="66"/>
        <v>1</v>
      </c>
    </row>
    <row r="76" spans="1:17" ht="28.8">
      <c r="A76" s="121">
        <v>76</v>
      </c>
      <c r="B76" s="149" t="s">
        <v>1848</v>
      </c>
      <c r="C76" s="475" t="s">
        <v>1882</v>
      </c>
      <c r="D76" s="121" t="s">
        <v>30</v>
      </c>
      <c r="E76" s="345" t="s">
        <v>178</v>
      </c>
      <c r="I76" s="474">
        <v>45302</v>
      </c>
      <c r="J76" s="474">
        <v>45303</v>
      </c>
      <c r="K76" s="335"/>
      <c r="L76" s="474">
        <v>45303</v>
      </c>
      <c r="M76" s="148">
        <f t="shared" si="62"/>
        <v>0</v>
      </c>
      <c r="N76" s="148">
        <f t="shared" si="63"/>
        <v>1</v>
      </c>
      <c r="O76" s="121">
        <f t="shared" si="64"/>
        <v>2</v>
      </c>
      <c r="P76" s="125">
        <f t="shared" ca="1" si="65"/>
        <v>0</v>
      </c>
      <c r="Q76" s="125">
        <f t="shared" ca="1" si="66"/>
        <v>0</v>
      </c>
    </row>
    <row r="77" spans="1:17">
      <c r="A77" s="123">
        <v>77</v>
      </c>
      <c r="B77" s="121" t="s">
        <v>307</v>
      </c>
      <c r="C77" s="177" t="s">
        <v>1883</v>
      </c>
      <c r="D77" s="121" t="s">
        <v>30</v>
      </c>
      <c r="E77" s="345" t="s">
        <v>178</v>
      </c>
      <c r="I77" s="335">
        <v>45304</v>
      </c>
      <c r="J77" s="335">
        <v>45304</v>
      </c>
      <c r="K77" s="335">
        <v>45307</v>
      </c>
      <c r="L77" s="335">
        <v>45307</v>
      </c>
      <c r="M77" s="148">
        <f t="shared" si="62"/>
        <v>45307</v>
      </c>
      <c r="N77" s="148">
        <f t="shared" si="63"/>
        <v>45307</v>
      </c>
      <c r="O77" s="121">
        <f t="shared" si="64"/>
        <v>1</v>
      </c>
      <c r="P77" s="125">
        <f t="shared" ca="1" si="65"/>
        <v>1</v>
      </c>
      <c r="Q77" s="125">
        <f t="shared" ca="1" si="66"/>
        <v>0</v>
      </c>
    </row>
    <row r="78" spans="1:17" ht="28.8">
      <c r="A78" s="121">
        <v>78</v>
      </c>
      <c r="B78" s="121" t="s">
        <v>307</v>
      </c>
      <c r="C78" s="177" t="s">
        <v>1884</v>
      </c>
      <c r="D78" s="121" t="s">
        <v>30</v>
      </c>
      <c r="E78" s="345" t="s">
        <v>178</v>
      </c>
      <c r="I78" s="335">
        <v>45306</v>
      </c>
      <c r="J78" s="335">
        <v>45306</v>
      </c>
      <c r="K78" s="335">
        <v>45307</v>
      </c>
      <c r="L78" s="335">
        <v>45307</v>
      </c>
      <c r="M78" s="148">
        <f t="shared" si="62"/>
        <v>45307</v>
      </c>
      <c r="N78" s="148">
        <f t="shared" si="63"/>
        <v>45307</v>
      </c>
      <c r="O78" s="121">
        <f t="shared" si="64"/>
        <v>1</v>
      </c>
      <c r="P78" s="125">
        <f t="shared" ca="1" si="65"/>
        <v>1</v>
      </c>
      <c r="Q78" s="125">
        <f t="shared" ca="1" si="66"/>
        <v>0</v>
      </c>
    </row>
    <row r="79" spans="1:17">
      <c r="A79" s="123">
        <v>79</v>
      </c>
      <c r="B79" s="149"/>
      <c r="C79" s="177" t="s">
        <v>1885</v>
      </c>
      <c r="D79" s="121" t="s">
        <v>30</v>
      </c>
      <c r="E79" s="345" t="s">
        <v>178</v>
      </c>
      <c r="I79" s="335">
        <v>45307</v>
      </c>
      <c r="J79" s="335">
        <v>45307</v>
      </c>
      <c r="K79" s="335">
        <v>45307</v>
      </c>
      <c r="L79" s="335">
        <v>45307</v>
      </c>
      <c r="M79" s="148">
        <f t="shared" si="62"/>
        <v>45307</v>
      </c>
      <c r="N79" s="148">
        <f t="shared" si="63"/>
        <v>45307</v>
      </c>
      <c r="O79" s="121">
        <f t="shared" si="64"/>
        <v>1</v>
      </c>
      <c r="P79" s="125">
        <f t="shared" ca="1" si="65"/>
        <v>1</v>
      </c>
      <c r="Q79" s="125">
        <f t="shared" ca="1" si="66"/>
        <v>0</v>
      </c>
    </row>
    <row r="80" spans="1:17">
      <c r="A80" s="121">
        <v>80</v>
      </c>
      <c r="B80" s="121" t="s">
        <v>246</v>
      </c>
      <c r="C80" s="177" t="s">
        <v>1886</v>
      </c>
      <c r="D80" s="121" t="s">
        <v>30</v>
      </c>
      <c r="E80" s="345" t="s">
        <v>178</v>
      </c>
      <c r="I80" s="335">
        <v>45310</v>
      </c>
      <c r="J80" s="335">
        <v>45310</v>
      </c>
      <c r="K80" s="335">
        <v>45315</v>
      </c>
      <c r="L80" s="335">
        <v>45315</v>
      </c>
      <c r="M80" s="148">
        <f t="shared" si="62"/>
        <v>45315</v>
      </c>
      <c r="N80" s="148">
        <f t="shared" si="63"/>
        <v>45315</v>
      </c>
      <c r="O80" s="121">
        <f t="shared" si="64"/>
        <v>1</v>
      </c>
      <c r="P80" s="125">
        <f t="shared" ca="1" si="65"/>
        <v>1</v>
      </c>
      <c r="Q80" s="125">
        <f t="shared" ca="1" si="66"/>
        <v>0</v>
      </c>
    </row>
    <row r="81" spans="1:17">
      <c r="A81" s="123">
        <v>81</v>
      </c>
      <c r="B81" s="121" t="s">
        <v>1806</v>
      </c>
      <c r="C81" s="177" t="s">
        <v>1887</v>
      </c>
      <c r="D81" s="121" t="s">
        <v>30</v>
      </c>
      <c r="E81" s="345" t="s">
        <v>178</v>
      </c>
      <c r="I81" s="335">
        <v>45313</v>
      </c>
      <c r="J81" s="335">
        <v>45314</v>
      </c>
      <c r="K81" s="174"/>
      <c r="L81" s="335">
        <v>45315</v>
      </c>
      <c r="M81" s="148">
        <f t="shared" si="62"/>
        <v>0</v>
      </c>
      <c r="N81" s="148">
        <f t="shared" si="63"/>
        <v>1</v>
      </c>
      <c r="O81" s="121">
        <f t="shared" si="64"/>
        <v>2</v>
      </c>
      <c r="P81" s="125">
        <f t="shared" ca="1" si="65"/>
        <v>0</v>
      </c>
      <c r="Q81" s="125">
        <f t="shared" ca="1" si="66"/>
        <v>0</v>
      </c>
    </row>
    <row r="82" spans="1:17" ht="28.8">
      <c r="A82" s="121">
        <v>82</v>
      </c>
      <c r="B82" s="121" t="s">
        <v>1806</v>
      </c>
      <c r="C82" s="177" t="s">
        <v>1888</v>
      </c>
      <c r="D82" s="121" t="s">
        <v>30</v>
      </c>
      <c r="E82" s="345" t="s">
        <v>178</v>
      </c>
      <c r="I82" s="335">
        <v>45315</v>
      </c>
      <c r="J82" s="335">
        <v>45315</v>
      </c>
      <c r="K82" s="335">
        <v>45321</v>
      </c>
      <c r="L82" s="335">
        <v>45321</v>
      </c>
      <c r="M82" s="148">
        <f t="shared" si="62"/>
        <v>45321</v>
      </c>
      <c r="N82" s="148">
        <f t="shared" si="63"/>
        <v>45321</v>
      </c>
      <c r="O82" s="121">
        <f t="shared" si="64"/>
        <v>1</v>
      </c>
      <c r="P82" s="125">
        <f t="shared" ca="1" si="65"/>
        <v>1</v>
      </c>
      <c r="Q82" s="125">
        <f t="shared" ca="1" si="66"/>
        <v>0</v>
      </c>
    </row>
    <row r="83" spans="1:17" ht="28.8">
      <c r="A83" s="123">
        <v>83</v>
      </c>
      <c r="B83" s="121" t="s">
        <v>1806</v>
      </c>
      <c r="C83" s="177" t="s">
        <v>1889</v>
      </c>
      <c r="D83" s="121" t="s">
        <v>30</v>
      </c>
      <c r="E83" s="345" t="s">
        <v>178</v>
      </c>
      <c r="I83" s="335">
        <v>45316</v>
      </c>
      <c r="J83" s="335">
        <v>45316</v>
      </c>
      <c r="K83" s="335">
        <v>45321</v>
      </c>
      <c r="L83" s="335">
        <v>45321</v>
      </c>
      <c r="M83" s="148">
        <f t="shared" si="62"/>
        <v>45321</v>
      </c>
      <c r="N83" s="148">
        <f t="shared" si="63"/>
        <v>45321</v>
      </c>
      <c r="O83" s="121">
        <f t="shared" si="64"/>
        <v>1</v>
      </c>
      <c r="P83" s="125">
        <f t="shared" ca="1" si="65"/>
        <v>1</v>
      </c>
      <c r="Q83" s="125">
        <f t="shared" ca="1" si="66"/>
        <v>0</v>
      </c>
    </row>
    <row r="84" spans="1:17" ht="28.8">
      <c r="A84" s="121">
        <v>84</v>
      </c>
      <c r="B84" s="121" t="s">
        <v>1806</v>
      </c>
      <c r="C84" s="177" t="s">
        <v>1890</v>
      </c>
      <c r="D84" s="121" t="s">
        <v>30</v>
      </c>
      <c r="E84" s="345" t="s">
        <v>178</v>
      </c>
      <c r="I84" s="335">
        <v>45318</v>
      </c>
      <c r="J84" s="335">
        <v>45318</v>
      </c>
      <c r="K84" s="335">
        <v>45321</v>
      </c>
      <c r="L84" s="335">
        <v>45321</v>
      </c>
      <c r="M84" s="148">
        <f t="shared" si="62"/>
        <v>45321</v>
      </c>
      <c r="N84" s="148">
        <f t="shared" si="63"/>
        <v>45321</v>
      </c>
      <c r="O84" s="121">
        <f t="shared" si="64"/>
        <v>1</v>
      </c>
      <c r="P84" s="125">
        <f t="shared" ca="1" si="65"/>
        <v>1</v>
      </c>
      <c r="Q84" s="125">
        <f t="shared" ca="1" si="66"/>
        <v>0</v>
      </c>
    </row>
    <row r="85" spans="1:17" ht="28.8">
      <c r="A85" s="123">
        <v>85</v>
      </c>
      <c r="B85" s="121" t="s">
        <v>1806</v>
      </c>
      <c r="C85" s="177" t="s">
        <v>1891</v>
      </c>
      <c r="D85" s="121" t="s">
        <v>30</v>
      </c>
      <c r="E85" s="345" t="s">
        <v>178</v>
      </c>
      <c r="I85" s="335">
        <v>45321</v>
      </c>
      <c r="J85" s="335">
        <v>45321</v>
      </c>
      <c r="K85" s="335">
        <v>45321</v>
      </c>
      <c r="L85" s="335">
        <v>45323</v>
      </c>
      <c r="M85" s="148">
        <f t="shared" si="62"/>
        <v>45321</v>
      </c>
      <c r="N85" s="148">
        <f t="shared" si="63"/>
        <v>45321</v>
      </c>
      <c r="O85" s="121">
        <f t="shared" si="64"/>
        <v>1</v>
      </c>
      <c r="P85" s="125">
        <f t="shared" ca="1" si="65"/>
        <v>3</v>
      </c>
      <c r="Q85" s="125">
        <f t="shared" ca="1" si="66"/>
        <v>-2</v>
      </c>
    </row>
    <row r="86" spans="1:17">
      <c r="A86" s="121">
        <v>86</v>
      </c>
      <c r="B86" s="121" t="s">
        <v>246</v>
      </c>
      <c r="C86" s="177" t="s">
        <v>1892</v>
      </c>
      <c r="D86" s="121" t="s">
        <v>30</v>
      </c>
      <c r="E86" s="201" t="s">
        <v>268</v>
      </c>
      <c r="I86" s="335">
        <v>45322</v>
      </c>
      <c r="J86" s="335">
        <v>45327</v>
      </c>
      <c r="K86" s="335">
        <v>45322</v>
      </c>
      <c r="M86" s="148"/>
      <c r="N86" s="148"/>
      <c r="O86" s="121"/>
      <c r="P86" s="125"/>
      <c r="Q86" s="125"/>
    </row>
    <row r="87" spans="1:17" ht="28.8">
      <c r="A87" s="123">
        <v>87</v>
      </c>
      <c r="B87" s="121" t="s">
        <v>1806</v>
      </c>
      <c r="C87" s="177" t="s">
        <v>1893</v>
      </c>
      <c r="D87" s="121" t="s">
        <v>30</v>
      </c>
      <c r="E87" s="345" t="s">
        <v>178</v>
      </c>
      <c r="I87" s="335">
        <v>45323</v>
      </c>
      <c r="J87" s="335">
        <v>45325</v>
      </c>
      <c r="K87" s="335">
        <v>45324</v>
      </c>
      <c r="L87" s="335">
        <v>45324</v>
      </c>
      <c r="M87" s="148">
        <f t="shared" si="62"/>
        <v>45324</v>
      </c>
      <c r="N87" s="148">
        <f t="shared" si="63"/>
        <v>45326</v>
      </c>
      <c r="O87" s="121">
        <f t="shared" si="64"/>
        <v>3</v>
      </c>
      <c r="P87" s="125">
        <f t="shared" ca="1" si="65"/>
        <v>1</v>
      </c>
      <c r="Q87" s="125">
        <f t="shared" ca="1" si="66"/>
        <v>2</v>
      </c>
    </row>
    <row r="88" spans="1:17">
      <c r="A88" s="121">
        <v>88</v>
      </c>
      <c r="B88" s="149" t="s">
        <v>1848</v>
      </c>
      <c r="C88" s="177" t="s">
        <v>1894</v>
      </c>
      <c r="D88" s="121" t="s">
        <v>30</v>
      </c>
      <c r="E88" s="345" t="s">
        <v>178</v>
      </c>
      <c r="I88" s="335">
        <v>45324</v>
      </c>
      <c r="J88" s="335">
        <v>45325</v>
      </c>
      <c r="K88" s="335">
        <v>45324</v>
      </c>
      <c r="L88" s="335">
        <v>45329</v>
      </c>
      <c r="M88" s="148">
        <f t="shared" si="62"/>
        <v>45324</v>
      </c>
      <c r="N88" s="148">
        <f t="shared" si="63"/>
        <v>45325</v>
      </c>
      <c r="O88" s="121">
        <f t="shared" si="64"/>
        <v>2</v>
      </c>
      <c r="P88" s="125">
        <f t="shared" ca="1" si="65"/>
        <v>6</v>
      </c>
      <c r="Q88" s="125">
        <f t="shared" ca="1" si="66"/>
        <v>-4</v>
      </c>
    </row>
    <row r="89" spans="1:17">
      <c r="A89" s="123">
        <v>89</v>
      </c>
      <c r="B89" s="149" t="s">
        <v>1848</v>
      </c>
      <c r="C89" s="177" t="s">
        <v>1895</v>
      </c>
      <c r="D89" s="121" t="s">
        <v>30</v>
      </c>
      <c r="E89" s="345" t="s">
        <v>178</v>
      </c>
      <c r="I89" s="335">
        <v>45329</v>
      </c>
      <c r="J89" s="335">
        <v>45330</v>
      </c>
      <c r="K89" s="335">
        <v>45329</v>
      </c>
      <c r="L89" s="335">
        <v>45337</v>
      </c>
      <c r="M89" s="148">
        <f t="shared" ref="M89:M106" si="67">K89</f>
        <v>45329</v>
      </c>
      <c r="N89" s="148">
        <f t="shared" ref="N89:N106" si="68">M89+O89-1</f>
        <v>45330</v>
      </c>
      <c r="O89" s="121">
        <f t="shared" ref="O89:O107" si="69">IF(IF(I89="",0,IF(J89="",0,J89-I89))="",0,J89-I89+1)</f>
        <v>2</v>
      </c>
      <c r="P89" s="125">
        <f t="shared" ref="P89:P107" ca="1" si="70">IF(K89="",0,IF(L89="",TODAY()-K89,L89-K89+1))</f>
        <v>9</v>
      </c>
      <c r="Q89" s="125">
        <f t="shared" ref="Q89:Q107" ca="1" si="71">IF(P89=0,0,O89-P89)</f>
        <v>-7</v>
      </c>
    </row>
    <row r="90" spans="1:17">
      <c r="A90" s="123">
        <v>90</v>
      </c>
      <c r="B90" s="121" t="s">
        <v>1806</v>
      </c>
      <c r="C90" s="177" t="s">
        <v>1896</v>
      </c>
      <c r="D90" s="121" t="s">
        <v>30</v>
      </c>
      <c r="E90" s="345" t="s">
        <v>178</v>
      </c>
      <c r="I90" s="335">
        <v>45334</v>
      </c>
      <c r="J90" s="335">
        <v>45334</v>
      </c>
      <c r="K90" s="335">
        <v>45334</v>
      </c>
      <c r="L90" s="335">
        <v>45334</v>
      </c>
      <c r="M90" s="148">
        <f t="shared" si="67"/>
        <v>45334</v>
      </c>
      <c r="N90" s="148">
        <f t="shared" si="68"/>
        <v>45334</v>
      </c>
      <c r="O90" s="121">
        <f t="shared" si="69"/>
        <v>1</v>
      </c>
      <c r="P90" s="125">
        <f t="shared" ca="1" si="70"/>
        <v>1</v>
      </c>
      <c r="Q90" s="125">
        <f t="shared" ca="1" si="71"/>
        <v>0</v>
      </c>
    </row>
    <row r="91" spans="1:17" ht="28.8">
      <c r="A91" s="123">
        <v>91</v>
      </c>
      <c r="B91" s="121" t="s">
        <v>246</v>
      </c>
      <c r="C91" s="177" t="s">
        <v>1897</v>
      </c>
      <c r="D91" s="121" t="s">
        <v>30</v>
      </c>
      <c r="E91" s="345" t="s">
        <v>178</v>
      </c>
      <c r="I91" s="335">
        <v>45335</v>
      </c>
      <c r="J91" s="335">
        <v>45335</v>
      </c>
      <c r="K91" s="335">
        <v>45337</v>
      </c>
      <c r="L91" s="335">
        <v>45337</v>
      </c>
      <c r="M91" s="148">
        <f t="shared" si="67"/>
        <v>45337</v>
      </c>
      <c r="N91" s="148">
        <f t="shared" si="68"/>
        <v>45337</v>
      </c>
      <c r="O91" s="121">
        <f t="shared" si="69"/>
        <v>1</v>
      </c>
      <c r="P91" s="125">
        <f t="shared" ca="1" si="70"/>
        <v>1</v>
      </c>
      <c r="Q91" s="125">
        <f t="shared" ca="1" si="71"/>
        <v>0</v>
      </c>
    </row>
    <row r="92" spans="1:17">
      <c r="A92" s="123">
        <v>92</v>
      </c>
      <c r="B92" s="149" t="s">
        <v>1848</v>
      </c>
      <c r="C92" s="177" t="s">
        <v>1898</v>
      </c>
      <c r="D92" s="121" t="s">
        <v>30</v>
      </c>
      <c r="E92" s="345" t="s">
        <v>178</v>
      </c>
      <c r="I92" s="335">
        <v>45337</v>
      </c>
      <c r="J92" s="335">
        <v>45338</v>
      </c>
      <c r="K92" s="335">
        <v>45343</v>
      </c>
      <c r="L92" s="335">
        <v>45343</v>
      </c>
      <c r="M92" s="148">
        <f t="shared" si="67"/>
        <v>45343</v>
      </c>
      <c r="N92" s="148">
        <f t="shared" si="68"/>
        <v>45344</v>
      </c>
      <c r="O92" s="121">
        <f t="shared" si="69"/>
        <v>2</v>
      </c>
      <c r="P92" s="125">
        <f t="shared" ca="1" si="70"/>
        <v>1</v>
      </c>
      <c r="Q92" s="125">
        <f t="shared" ca="1" si="71"/>
        <v>1</v>
      </c>
    </row>
    <row r="93" spans="1:17">
      <c r="A93" s="123">
        <v>93</v>
      </c>
      <c r="B93" s="149" t="s">
        <v>1848</v>
      </c>
      <c r="C93" s="177" t="s">
        <v>1899</v>
      </c>
      <c r="D93" s="121" t="s">
        <v>30</v>
      </c>
      <c r="E93" s="345" t="s">
        <v>178</v>
      </c>
      <c r="I93" s="335">
        <v>45338</v>
      </c>
      <c r="J93" s="335">
        <v>45341</v>
      </c>
      <c r="K93" s="335">
        <v>45343</v>
      </c>
      <c r="L93" s="335">
        <v>45343</v>
      </c>
      <c r="M93" s="148">
        <f t="shared" si="67"/>
        <v>45343</v>
      </c>
      <c r="N93" s="148">
        <f t="shared" si="68"/>
        <v>45346</v>
      </c>
      <c r="O93" s="121">
        <f t="shared" si="69"/>
        <v>4</v>
      </c>
      <c r="P93" s="125">
        <f t="shared" ca="1" si="70"/>
        <v>1</v>
      </c>
      <c r="Q93" s="125">
        <f t="shared" ca="1" si="71"/>
        <v>3</v>
      </c>
    </row>
    <row r="94" spans="1:17">
      <c r="A94" s="123">
        <v>94</v>
      </c>
      <c r="B94" s="149" t="s">
        <v>1848</v>
      </c>
      <c r="C94" s="177" t="s">
        <v>1900</v>
      </c>
      <c r="D94" s="121" t="s">
        <v>30</v>
      </c>
      <c r="E94" s="345" t="s">
        <v>178</v>
      </c>
      <c r="I94" s="335">
        <v>45342</v>
      </c>
      <c r="J94" s="335">
        <v>45342</v>
      </c>
      <c r="K94" s="335">
        <v>45343</v>
      </c>
      <c r="L94" s="335">
        <v>45343</v>
      </c>
      <c r="M94" s="148">
        <f t="shared" si="67"/>
        <v>45343</v>
      </c>
      <c r="N94" s="148">
        <f t="shared" si="68"/>
        <v>45343</v>
      </c>
      <c r="O94" s="121">
        <f t="shared" si="69"/>
        <v>1</v>
      </c>
      <c r="P94" s="125">
        <f t="shared" ca="1" si="70"/>
        <v>1</v>
      </c>
      <c r="Q94" s="125">
        <f t="shared" ca="1" si="71"/>
        <v>0</v>
      </c>
    </row>
    <row r="95" spans="1:17" ht="28.8">
      <c r="A95" s="123">
        <v>95</v>
      </c>
      <c r="B95" s="121" t="s">
        <v>246</v>
      </c>
      <c r="C95" s="177" t="s">
        <v>1901</v>
      </c>
      <c r="D95" s="121" t="s">
        <v>30</v>
      </c>
      <c r="E95" s="345" t="s">
        <v>178</v>
      </c>
      <c r="I95" s="335">
        <v>45343</v>
      </c>
      <c r="J95" s="335">
        <v>45343</v>
      </c>
      <c r="K95" s="335">
        <v>45344</v>
      </c>
      <c r="L95" s="335">
        <v>45344</v>
      </c>
      <c r="M95" s="148">
        <f t="shared" si="67"/>
        <v>45344</v>
      </c>
      <c r="N95" s="148">
        <f t="shared" si="68"/>
        <v>45344</v>
      </c>
      <c r="O95" s="121">
        <f t="shared" si="69"/>
        <v>1</v>
      </c>
      <c r="P95" s="125">
        <f t="shared" ca="1" si="70"/>
        <v>1</v>
      </c>
      <c r="Q95" s="125">
        <f t="shared" ca="1" si="71"/>
        <v>0</v>
      </c>
    </row>
    <row r="96" spans="1:17">
      <c r="A96" s="123">
        <v>96</v>
      </c>
      <c r="B96" s="149" t="s">
        <v>1848</v>
      </c>
      <c r="C96" s="177" t="s">
        <v>1902</v>
      </c>
      <c r="D96" s="121" t="s">
        <v>30</v>
      </c>
      <c r="E96" s="345" t="s">
        <v>178</v>
      </c>
      <c r="I96" s="335">
        <v>45344</v>
      </c>
      <c r="J96" s="335">
        <v>45344</v>
      </c>
      <c r="K96" s="335">
        <v>45344</v>
      </c>
      <c r="L96" s="335">
        <v>45351</v>
      </c>
      <c r="M96" s="148">
        <f t="shared" si="67"/>
        <v>45344</v>
      </c>
      <c r="N96" s="148">
        <f t="shared" si="68"/>
        <v>45344</v>
      </c>
      <c r="O96" s="121">
        <f t="shared" si="69"/>
        <v>1</v>
      </c>
      <c r="P96" s="125">
        <f t="shared" ca="1" si="70"/>
        <v>8</v>
      </c>
      <c r="Q96" s="125">
        <f t="shared" ca="1" si="71"/>
        <v>-7</v>
      </c>
    </row>
    <row r="97" spans="1:17" ht="28.8">
      <c r="A97" s="123">
        <v>97</v>
      </c>
      <c r="B97" s="149" t="s">
        <v>1848</v>
      </c>
      <c r="C97" s="177" t="s">
        <v>1903</v>
      </c>
      <c r="D97" s="121" t="s">
        <v>30</v>
      </c>
      <c r="E97" s="345" t="s">
        <v>178</v>
      </c>
      <c r="I97" s="335">
        <v>45348</v>
      </c>
      <c r="J97" s="335">
        <v>45348</v>
      </c>
      <c r="K97" s="335">
        <v>45351</v>
      </c>
      <c r="L97" s="335">
        <v>45351</v>
      </c>
      <c r="M97" s="148">
        <f t="shared" si="67"/>
        <v>45351</v>
      </c>
      <c r="N97" s="148">
        <f t="shared" si="68"/>
        <v>45351</v>
      </c>
      <c r="O97" s="121">
        <f t="shared" si="69"/>
        <v>1</v>
      </c>
      <c r="P97" s="125">
        <f t="shared" ca="1" si="70"/>
        <v>1</v>
      </c>
      <c r="Q97" s="125">
        <f t="shared" ca="1" si="71"/>
        <v>0</v>
      </c>
    </row>
    <row r="98" spans="1:17">
      <c r="A98" s="123">
        <v>98</v>
      </c>
      <c r="B98" s="149" t="s">
        <v>1848</v>
      </c>
      <c r="C98" s="177" t="s">
        <v>1904</v>
      </c>
      <c r="D98" s="121" t="s">
        <v>30</v>
      </c>
      <c r="E98" s="345" t="s">
        <v>178</v>
      </c>
      <c r="I98" s="335">
        <v>45349</v>
      </c>
      <c r="J98" s="335">
        <v>45351</v>
      </c>
      <c r="K98" s="335">
        <v>45351</v>
      </c>
      <c r="L98" s="335">
        <v>45357</v>
      </c>
      <c r="M98" s="148">
        <f t="shared" si="67"/>
        <v>45351</v>
      </c>
      <c r="N98" s="148">
        <f t="shared" si="68"/>
        <v>45353</v>
      </c>
      <c r="O98" s="121">
        <f t="shared" si="69"/>
        <v>3</v>
      </c>
      <c r="P98" s="125">
        <f t="shared" ca="1" si="70"/>
        <v>7</v>
      </c>
      <c r="Q98" s="125">
        <f t="shared" ca="1" si="71"/>
        <v>-4</v>
      </c>
    </row>
    <row r="99" spans="1:17" ht="28.8">
      <c r="A99" s="123">
        <v>99</v>
      </c>
      <c r="B99" s="149" t="s">
        <v>1848</v>
      </c>
      <c r="C99" s="177" t="s">
        <v>1905</v>
      </c>
      <c r="D99" s="121" t="s">
        <v>30</v>
      </c>
      <c r="E99" s="345" t="s">
        <v>178</v>
      </c>
      <c r="I99" s="335">
        <v>45352</v>
      </c>
      <c r="J99" s="335">
        <v>45352</v>
      </c>
      <c r="K99" s="335">
        <v>45357</v>
      </c>
      <c r="L99" s="335">
        <v>45357</v>
      </c>
      <c r="M99" s="148">
        <f t="shared" si="67"/>
        <v>45357</v>
      </c>
      <c r="N99" s="148">
        <f t="shared" si="68"/>
        <v>45357</v>
      </c>
      <c r="O99" s="121">
        <f t="shared" si="69"/>
        <v>1</v>
      </c>
      <c r="P99" s="125">
        <f t="shared" ca="1" si="70"/>
        <v>1</v>
      </c>
      <c r="Q99" s="125">
        <f t="shared" ca="1" si="71"/>
        <v>0</v>
      </c>
    </row>
    <row r="100" spans="1:17" ht="43.2">
      <c r="A100" s="123">
        <v>100</v>
      </c>
      <c r="B100" s="149" t="s">
        <v>1848</v>
      </c>
      <c r="C100" s="177" t="s">
        <v>1906</v>
      </c>
      <c r="D100" s="121" t="s">
        <v>30</v>
      </c>
      <c r="E100" s="345" t="s">
        <v>178</v>
      </c>
      <c r="I100" s="335">
        <v>45355</v>
      </c>
      <c r="J100" s="335">
        <v>45355</v>
      </c>
      <c r="K100" s="335">
        <v>45357</v>
      </c>
      <c r="L100" s="335">
        <v>45357</v>
      </c>
      <c r="M100" s="148">
        <f t="shared" si="67"/>
        <v>45357</v>
      </c>
      <c r="N100" s="148">
        <f t="shared" si="68"/>
        <v>45357</v>
      </c>
      <c r="O100" s="121">
        <f t="shared" si="69"/>
        <v>1</v>
      </c>
      <c r="P100" s="125">
        <f t="shared" ca="1" si="70"/>
        <v>1</v>
      </c>
      <c r="Q100" s="125">
        <f t="shared" ca="1" si="71"/>
        <v>0</v>
      </c>
    </row>
    <row r="101" spans="1:17" ht="28.8">
      <c r="A101" s="123">
        <v>101</v>
      </c>
      <c r="B101" s="149" t="s">
        <v>1848</v>
      </c>
      <c r="C101" s="177" t="s">
        <v>1907</v>
      </c>
      <c r="D101" s="121" t="s">
        <v>30</v>
      </c>
      <c r="E101" s="345" t="s">
        <v>178</v>
      </c>
      <c r="I101" s="335">
        <v>45357</v>
      </c>
      <c r="J101" s="335">
        <v>45357</v>
      </c>
      <c r="K101" s="335">
        <v>45357</v>
      </c>
      <c r="L101" s="335">
        <v>45362</v>
      </c>
      <c r="M101" s="148">
        <f t="shared" si="67"/>
        <v>45357</v>
      </c>
      <c r="N101" s="148">
        <f t="shared" si="68"/>
        <v>45357</v>
      </c>
      <c r="O101" s="121">
        <f t="shared" si="69"/>
        <v>1</v>
      </c>
      <c r="P101" s="125">
        <f t="shared" ca="1" si="70"/>
        <v>6</v>
      </c>
      <c r="Q101" s="125">
        <f t="shared" ca="1" si="71"/>
        <v>-5</v>
      </c>
    </row>
    <row r="102" spans="1:17" ht="28.8">
      <c r="A102" s="123">
        <v>102</v>
      </c>
      <c r="B102" s="149" t="s">
        <v>1848</v>
      </c>
      <c r="C102" s="177" t="s">
        <v>1908</v>
      </c>
      <c r="D102" s="121" t="s">
        <v>30</v>
      </c>
      <c r="E102" s="345" t="s">
        <v>178</v>
      </c>
      <c r="I102" s="335">
        <v>45358</v>
      </c>
      <c r="J102" s="335">
        <v>45358</v>
      </c>
      <c r="K102" s="335">
        <v>45362</v>
      </c>
      <c r="L102" s="335">
        <v>45362</v>
      </c>
      <c r="M102" s="148">
        <f t="shared" si="67"/>
        <v>45362</v>
      </c>
      <c r="N102" s="148">
        <f t="shared" si="68"/>
        <v>45362</v>
      </c>
      <c r="O102" s="121">
        <f t="shared" si="69"/>
        <v>1</v>
      </c>
      <c r="P102" s="125">
        <f t="shared" ca="1" si="70"/>
        <v>1</v>
      </c>
      <c r="Q102" s="125">
        <f t="shared" ca="1" si="71"/>
        <v>0</v>
      </c>
    </row>
    <row r="103" spans="1:17" ht="28.8">
      <c r="A103" s="123">
        <v>103</v>
      </c>
      <c r="B103" s="149" t="s">
        <v>1848</v>
      </c>
      <c r="C103" s="177" t="s">
        <v>1909</v>
      </c>
      <c r="D103" s="121" t="s">
        <v>30</v>
      </c>
      <c r="E103" s="345" t="s">
        <v>178</v>
      </c>
      <c r="I103" s="335">
        <v>45360</v>
      </c>
      <c r="J103" s="335">
        <v>45360</v>
      </c>
      <c r="K103" s="335">
        <v>45362</v>
      </c>
      <c r="L103" s="335">
        <v>45364</v>
      </c>
      <c r="M103" s="148">
        <f t="shared" si="67"/>
        <v>45362</v>
      </c>
      <c r="N103" s="148">
        <f t="shared" si="68"/>
        <v>45362</v>
      </c>
      <c r="O103" s="121">
        <f t="shared" si="69"/>
        <v>1</v>
      </c>
      <c r="P103" s="125">
        <f t="shared" ca="1" si="70"/>
        <v>3</v>
      </c>
      <c r="Q103" s="125">
        <f t="shared" ca="1" si="71"/>
        <v>-2</v>
      </c>
    </row>
    <row r="104" spans="1:17" ht="28.8">
      <c r="A104" s="123">
        <v>104</v>
      </c>
      <c r="B104" s="149" t="s">
        <v>1848</v>
      </c>
      <c r="C104" s="177" t="s">
        <v>1910</v>
      </c>
      <c r="D104" s="121" t="s">
        <v>30</v>
      </c>
      <c r="E104" s="345" t="s">
        <v>178</v>
      </c>
      <c r="I104" s="335">
        <v>45363</v>
      </c>
      <c r="J104" s="335">
        <v>45364</v>
      </c>
      <c r="K104" s="335">
        <v>45364</v>
      </c>
      <c r="L104" s="335">
        <v>45369</v>
      </c>
      <c r="M104" s="148">
        <f t="shared" si="67"/>
        <v>45364</v>
      </c>
      <c r="N104" s="148">
        <f t="shared" si="68"/>
        <v>45365</v>
      </c>
      <c r="O104" s="121">
        <f t="shared" si="69"/>
        <v>2</v>
      </c>
      <c r="P104" s="125">
        <f t="shared" ca="1" si="70"/>
        <v>6</v>
      </c>
      <c r="Q104" s="125">
        <f t="shared" ca="1" si="71"/>
        <v>-4</v>
      </c>
    </row>
    <row r="105" spans="1:17">
      <c r="A105" s="123">
        <v>105</v>
      </c>
      <c r="B105" s="149" t="s">
        <v>1848</v>
      </c>
      <c r="C105" s="177" t="s">
        <v>1911</v>
      </c>
      <c r="D105" s="121" t="s">
        <v>30</v>
      </c>
      <c r="E105" s="345" t="s">
        <v>178</v>
      </c>
      <c r="I105" s="335">
        <v>45366</v>
      </c>
      <c r="J105" s="335">
        <v>45366</v>
      </c>
      <c r="K105" s="335">
        <v>45369</v>
      </c>
      <c r="L105" s="335">
        <v>45369</v>
      </c>
      <c r="M105" s="148">
        <f t="shared" si="67"/>
        <v>45369</v>
      </c>
      <c r="N105" s="148">
        <f t="shared" si="68"/>
        <v>45369</v>
      </c>
      <c r="O105" s="121">
        <f t="shared" si="69"/>
        <v>1</v>
      </c>
      <c r="P105" s="125">
        <f t="shared" ca="1" si="70"/>
        <v>1</v>
      </c>
      <c r="Q105" s="125">
        <f t="shared" ca="1" si="71"/>
        <v>0</v>
      </c>
    </row>
    <row r="106" spans="1:17" ht="43.2">
      <c r="A106" s="123">
        <v>106</v>
      </c>
      <c r="B106" s="149" t="s">
        <v>1848</v>
      </c>
      <c r="C106" s="177" t="s">
        <v>1912</v>
      </c>
      <c r="D106" s="121" t="s">
        <v>30</v>
      </c>
      <c r="E106" s="345" t="s">
        <v>178</v>
      </c>
      <c r="I106" s="335">
        <v>45369</v>
      </c>
      <c r="J106" s="335">
        <v>45370</v>
      </c>
      <c r="K106" s="335">
        <v>45369</v>
      </c>
      <c r="L106" s="335">
        <v>45371</v>
      </c>
      <c r="M106" s="148">
        <f t="shared" si="67"/>
        <v>45369</v>
      </c>
      <c r="N106" s="148">
        <f t="shared" si="68"/>
        <v>45370</v>
      </c>
      <c r="O106" s="121">
        <f t="shared" si="69"/>
        <v>2</v>
      </c>
      <c r="P106" s="125">
        <f t="shared" ca="1" si="70"/>
        <v>3</v>
      </c>
      <c r="Q106" s="125">
        <f t="shared" ca="1" si="71"/>
        <v>-1</v>
      </c>
    </row>
    <row r="107" spans="1:17">
      <c r="A107" s="123">
        <v>107</v>
      </c>
      <c r="B107" s="121" t="s">
        <v>307</v>
      </c>
      <c r="C107" s="177" t="s">
        <v>1913</v>
      </c>
      <c r="D107" s="121" t="s">
        <v>30</v>
      </c>
      <c r="E107" s="345" t="s">
        <v>178</v>
      </c>
      <c r="I107" s="335">
        <v>45371</v>
      </c>
      <c r="J107" s="335">
        <v>45371</v>
      </c>
      <c r="K107" s="335">
        <v>45371</v>
      </c>
      <c r="L107" s="335">
        <v>45373</v>
      </c>
      <c r="M107" s="148">
        <f t="shared" ref="M107:M111" si="72">K107</f>
        <v>45371</v>
      </c>
      <c r="N107" s="148">
        <f t="shared" ref="N107:N111" si="73">M107+O107-1</f>
        <v>45371</v>
      </c>
      <c r="O107" s="121">
        <f t="shared" si="69"/>
        <v>1</v>
      </c>
      <c r="P107" s="125">
        <f t="shared" ca="1" si="70"/>
        <v>3</v>
      </c>
      <c r="Q107" s="125">
        <f t="shared" ca="1" si="71"/>
        <v>-2</v>
      </c>
    </row>
    <row r="108" spans="1:17" ht="28.8">
      <c r="A108" s="123">
        <v>108</v>
      </c>
      <c r="B108" s="149" t="s">
        <v>1848</v>
      </c>
      <c r="C108" s="177" t="s">
        <v>1914</v>
      </c>
      <c r="D108" s="121" t="s">
        <v>30</v>
      </c>
      <c r="E108" s="345" t="s">
        <v>178</v>
      </c>
      <c r="I108" s="335">
        <v>45371</v>
      </c>
      <c r="J108" s="344">
        <v>45374</v>
      </c>
      <c r="K108" s="335">
        <v>45374</v>
      </c>
      <c r="L108" s="335">
        <v>45379</v>
      </c>
      <c r="M108" s="148">
        <f t="shared" si="72"/>
        <v>45374</v>
      </c>
      <c r="N108" s="148">
        <f t="shared" si="73"/>
        <v>45377</v>
      </c>
      <c r="O108" s="121">
        <f t="shared" ref="O108:O111" si="74">IF(IF(I108="",0,IF(J108="",0,J108-I108))="",0,J108-I108+1)</f>
        <v>4</v>
      </c>
      <c r="P108" s="125">
        <f t="shared" ref="P108:P111" ca="1" si="75">IF(K108="",0,IF(L108="",TODAY()-K108,L108-K108+1))</f>
        <v>6</v>
      </c>
      <c r="Q108" s="125">
        <f t="shared" ref="Q108:Q111" ca="1" si="76">IF(P108=0,0,O108-P108)</f>
        <v>-2</v>
      </c>
    </row>
    <row r="109" spans="1:17">
      <c r="A109" s="123">
        <v>109</v>
      </c>
      <c r="B109" s="121" t="s">
        <v>307</v>
      </c>
      <c r="C109" s="177" t="s">
        <v>1915</v>
      </c>
      <c r="D109" s="121" t="s">
        <v>30</v>
      </c>
      <c r="E109" s="345" t="s">
        <v>178</v>
      </c>
      <c r="I109" s="335">
        <v>45376</v>
      </c>
      <c r="J109" s="335">
        <v>45378</v>
      </c>
      <c r="K109" s="335">
        <v>45376</v>
      </c>
      <c r="L109" s="335">
        <v>45379</v>
      </c>
      <c r="M109" s="148">
        <f t="shared" si="72"/>
        <v>45376</v>
      </c>
      <c r="N109" s="148">
        <f t="shared" si="73"/>
        <v>45378</v>
      </c>
      <c r="O109" s="121">
        <f t="shared" si="74"/>
        <v>3</v>
      </c>
      <c r="P109" s="125">
        <f t="shared" ca="1" si="75"/>
        <v>4</v>
      </c>
      <c r="Q109" s="125">
        <f t="shared" ca="1" si="76"/>
        <v>-1</v>
      </c>
    </row>
    <row r="110" spans="1:17">
      <c r="A110" s="123">
        <v>110</v>
      </c>
      <c r="B110" s="121" t="s">
        <v>307</v>
      </c>
      <c r="C110" s="174" t="s">
        <v>1916</v>
      </c>
      <c r="D110" s="121" t="s">
        <v>30</v>
      </c>
      <c r="E110" s="345" t="s">
        <v>178</v>
      </c>
      <c r="I110" s="335">
        <v>45379</v>
      </c>
      <c r="J110" s="335">
        <v>45379</v>
      </c>
      <c r="K110" s="335">
        <v>45379</v>
      </c>
      <c r="L110" s="335">
        <v>45383</v>
      </c>
      <c r="M110" s="148">
        <f t="shared" si="72"/>
        <v>45379</v>
      </c>
      <c r="N110" s="148">
        <f t="shared" si="73"/>
        <v>45379</v>
      </c>
      <c r="O110" s="121">
        <f t="shared" si="74"/>
        <v>1</v>
      </c>
      <c r="P110" s="125">
        <f t="shared" ca="1" si="75"/>
        <v>5</v>
      </c>
      <c r="Q110" s="125">
        <f t="shared" ca="1" si="76"/>
        <v>-4</v>
      </c>
    </row>
    <row r="111" spans="1:17">
      <c r="A111" s="123">
        <v>111</v>
      </c>
      <c r="B111" s="121" t="s">
        <v>307</v>
      </c>
      <c r="C111" s="177" t="s">
        <v>1917</v>
      </c>
      <c r="D111" s="121" t="s">
        <v>30</v>
      </c>
      <c r="E111" s="345" t="s">
        <v>178</v>
      </c>
      <c r="I111" s="335">
        <v>45381</v>
      </c>
      <c r="J111" s="335">
        <v>45383</v>
      </c>
      <c r="K111" s="335">
        <v>45383</v>
      </c>
      <c r="L111" s="335">
        <v>45383</v>
      </c>
      <c r="M111" s="148">
        <f t="shared" si="72"/>
        <v>45383</v>
      </c>
      <c r="N111" s="148">
        <f t="shared" si="73"/>
        <v>45385</v>
      </c>
      <c r="O111" s="121">
        <f t="shared" si="74"/>
        <v>3</v>
      </c>
      <c r="P111" s="125">
        <f t="shared" ca="1" si="75"/>
        <v>1</v>
      </c>
      <c r="Q111" s="125">
        <f t="shared" ca="1" si="76"/>
        <v>2</v>
      </c>
    </row>
    <row r="112" spans="1:17" ht="28.8">
      <c r="A112" s="123">
        <v>112</v>
      </c>
      <c r="B112" s="149" t="s">
        <v>1848</v>
      </c>
      <c r="C112" s="177" t="s">
        <v>1918</v>
      </c>
      <c r="D112" s="121" t="s">
        <v>30</v>
      </c>
      <c r="E112" s="345" t="s">
        <v>178</v>
      </c>
      <c r="I112" s="335">
        <v>45383</v>
      </c>
      <c r="J112" s="335">
        <v>45384</v>
      </c>
      <c r="K112" s="335">
        <v>45383</v>
      </c>
      <c r="L112" s="335">
        <v>45385</v>
      </c>
      <c r="M112" s="148">
        <f t="shared" ref="M112:M123" si="77">K112</f>
        <v>45383</v>
      </c>
      <c r="N112" s="148">
        <f t="shared" ref="N112:N123" si="78">M112+O112-1</f>
        <v>45384</v>
      </c>
      <c r="O112" s="121">
        <f t="shared" ref="O112:O123" si="79">IF(IF(I112="",0,IF(J112="",0,J112-I112))="",0,J112-I112+1)</f>
        <v>2</v>
      </c>
      <c r="P112" s="125">
        <f t="shared" ref="P112:P123" ca="1" si="80">IF(K112="",0,IF(L112="",TODAY()-K112,L112-K112+1))</f>
        <v>3</v>
      </c>
      <c r="Q112" s="125">
        <f t="shared" ref="Q112:Q123" ca="1" si="81">IF(P112=0,0,O112-P112)</f>
        <v>-1</v>
      </c>
    </row>
    <row r="113" spans="1:19">
      <c r="A113" s="123">
        <v>113</v>
      </c>
      <c r="B113" s="149"/>
      <c r="C113" s="177" t="s">
        <v>1919</v>
      </c>
      <c r="D113" s="121" t="s">
        <v>30</v>
      </c>
      <c r="E113" s="345" t="s">
        <v>178</v>
      </c>
      <c r="I113" s="335">
        <v>45384</v>
      </c>
      <c r="J113" s="335">
        <v>45386</v>
      </c>
      <c r="K113" s="335">
        <v>45385</v>
      </c>
      <c r="L113" s="335">
        <v>45390</v>
      </c>
      <c r="M113" s="148">
        <f t="shared" si="77"/>
        <v>45385</v>
      </c>
      <c r="N113" s="148">
        <f t="shared" si="78"/>
        <v>45387</v>
      </c>
      <c r="O113" s="121">
        <f t="shared" si="79"/>
        <v>3</v>
      </c>
      <c r="P113" s="125">
        <f t="shared" ca="1" si="80"/>
        <v>6</v>
      </c>
      <c r="Q113" s="125">
        <f t="shared" ca="1" si="81"/>
        <v>-3</v>
      </c>
    </row>
    <row r="114" spans="1:19">
      <c r="A114" s="123">
        <v>114</v>
      </c>
      <c r="B114" s="149" t="s">
        <v>1848</v>
      </c>
      <c r="C114" s="177" t="s">
        <v>1920</v>
      </c>
      <c r="D114" s="121"/>
      <c r="E114" s="345" t="s">
        <v>178</v>
      </c>
      <c r="I114" s="335">
        <v>45386</v>
      </c>
      <c r="J114" s="335">
        <v>45386</v>
      </c>
      <c r="K114" s="335">
        <v>45390</v>
      </c>
      <c r="L114" s="335">
        <v>45390</v>
      </c>
      <c r="M114" s="148">
        <f t="shared" si="77"/>
        <v>45390</v>
      </c>
      <c r="N114" s="148">
        <f t="shared" si="78"/>
        <v>45390</v>
      </c>
      <c r="O114" s="121">
        <f t="shared" si="79"/>
        <v>1</v>
      </c>
      <c r="P114" s="125">
        <f t="shared" ca="1" si="80"/>
        <v>1</v>
      </c>
      <c r="Q114" s="125">
        <f t="shared" ca="1" si="81"/>
        <v>0</v>
      </c>
    </row>
    <row r="115" spans="1:19" ht="28.8">
      <c r="A115" s="123">
        <v>115</v>
      </c>
      <c r="B115" s="149" t="s">
        <v>1848</v>
      </c>
      <c r="C115" s="177" t="s">
        <v>1921</v>
      </c>
      <c r="D115" s="121" t="s">
        <v>30</v>
      </c>
      <c r="E115" s="345" t="s">
        <v>178</v>
      </c>
      <c r="I115" s="335">
        <v>45387</v>
      </c>
      <c r="J115" s="335">
        <v>45387</v>
      </c>
      <c r="K115" s="335">
        <v>45390</v>
      </c>
      <c r="L115" s="335">
        <v>45390</v>
      </c>
      <c r="M115" s="148">
        <f t="shared" si="77"/>
        <v>45390</v>
      </c>
      <c r="N115" s="148">
        <f t="shared" si="78"/>
        <v>45390</v>
      </c>
      <c r="O115" s="121">
        <f t="shared" si="79"/>
        <v>1</v>
      </c>
      <c r="P115" s="125">
        <f t="shared" ca="1" si="80"/>
        <v>1</v>
      </c>
      <c r="Q115" s="125">
        <f t="shared" ca="1" si="81"/>
        <v>0</v>
      </c>
    </row>
    <row r="116" spans="1:19" ht="28.8">
      <c r="A116" s="123">
        <v>116</v>
      </c>
      <c r="B116" s="149" t="s">
        <v>1848</v>
      </c>
      <c r="C116" s="177" t="s">
        <v>1922</v>
      </c>
      <c r="D116" s="121" t="s">
        <v>30</v>
      </c>
      <c r="E116" s="345" t="s">
        <v>178</v>
      </c>
      <c r="I116" s="335">
        <v>45391</v>
      </c>
      <c r="J116" s="335">
        <v>45392</v>
      </c>
      <c r="K116" s="335">
        <v>45391</v>
      </c>
      <c r="L116" s="335">
        <v>45392</v>
      </c>
      <c r="M116" s="148">
        <f t="shared" si="77"/>
        <v>45391</v>
      </c>
      <c r="N116" s="148">
        <f t="shared" si="78"/>
        <v>45392</v>
      </c>
      <c r="O116" s="121">
        <f t="shared" si="79"/>
        <v>2</v>
      </c>
      <c r="P116" s="125">
        <f t="shared" ca="1" si="80"/>
        <v>2</v>
      </c>
      <c r="Q116" s="125">
        <f t="shared" ca="1" si="81"/>
        <v>0</v>
      </c>
    </row>
    <row r="117" spans="1:19">
      <c r="A117" s="123">
        <v>117</v>
      </c>
      <c r="B117" s="121" t="s">
        <v>246</v>
      </c>
      <c r="C117" s="177" t="s">
        <v>1923</v>
      </c>
      <c r="D117" s="121" t="s">
        <v>30</v>
      </c>
      <c r="E117" s="345" t="s">
        <v>178</v>
      </c>
      <c r="I117" s="335">
        <v>45394</v>
      </c>
      <c r="J117" s="335">
        <v>45395</v>
      </c>
      <c r="K117" s="335">
        <v>45394</v>
      </c>
      <c r="L117" s="335">
        <v>45397</v>
      </c>
      <c r="M117" s="148">
        <f t="shared" si="77"/>
        <v>45394</v>
      </c>
      <c r="N117" s="148">
        <f t="shared" si="78"/>
        <v>45395</v>
      </c>
      <c r="O117" s="121">
        <f t="shared" si="79"/>
        <v>2</v>
      </c>
      <c r="P117" s="125">
        <f t="shared" ca="1" si="80"/>
        <v>4</v>
      </c>
      <c r="Q117" s="125">
        <f t="shared" ca="1" si="81"/>
        <v>-2</v>
      </c>
    </row>
    <row r="118" spans="1:19">
      <c r="A118" s="123">
        <v>118</v>
      </c>
      <c r="B118" s="121" t="s">
        <v>307</v>
      </c>
      <c r="C118" s="177" t="s">
        <v>1924</v>
      </c>
      <c r="D118" s="121" t="s">
        <v>30</v>
      </c>
      <c r="E118" s="345" t="s">
        <v>178</v>
      </c>
      <c r="I118" s="335">
        <v>45394</v>
      </c>
      <c r="J118" s="335">
        <v>45394</v>
      </c>
      <c r="K118" s="335">
        <v>45397</v>
      </c>
      <c r="L118" s="335">
        <v>45397</v>
      </c>
      <c r="M118" s="148">
        <f t="shared" si="77"/>
        <v>45397</v>
      </c>
      <c r="N118" s="148">
        <f t="shared" si="78"/>
        <v>45397</v>
      </c>
      <c r="O118" s="121">
        <f t="shared" si="79"/>
        <v>1</v>
      </c>
      <c r="P118" s="125">
        <f t="shared" ca="1" si="80"/>
        <v>1</v>
      </c>
      <c r="Q118" s="125">
        <f t="shared" ca="1" si="81"/>
        <v>0</v>
      </c>
    </row>
    <row r="119" spans="1:19" ht="43.2">
      <c r="A119" s="123">
        <v>119</v>
      </c>
      <c r="B119" s="121" t="s">
        <v>246</v>
      </c>
      <c r="C119" s="177" t="s">
        <v>1925</v>
      </c>
      <c r="D119" s="121" t="s">
        <v>30</v>
      </c>
      <c r="E119" s="345" t="s">
        <v>178</v>
      </c>
      <c r="I119" s="335">
        <v>45397</v>
      </c>
      <c r="J119" s="335">
        <v>45399</v>
      </c>
      <c r="K119" s="335">
        <v>45397</v>
      </c>
      <c r="L119" s="335">
        <v>45401</v>
      </c>
      <c r="M119" s="148">
        <f t="shared" si="77"/>
        <v>45397</v>
      </c>
      <c r="N119" s="148">
        <f t="shared" si="78"/>
        <v>45399</v>
      </c>
      <c r="O119" s="121">
        <f t="shared" si="79"/>
        <v>3</v>
      </c>
      <c r="P119" s="125">
        <f t="shared" ca="1" si="80"/>
        <v>5</v>
      </c>
      <c r="Q119" s="125">
        <f t="shared" ca="1" si="81"/>
        <v>-2</v>
      </c>
    </row>
    <row r="120" spans="1:19" ht="28.8">
      <c r="A120" s="157">
        <v>120</v>
      </c>
      <c r="B120" s="131" t="s">
        <v>246</v>
      </c>
      <c r="C120" s="286" t="s">
        <v>1926</v>
      </c>
      <c r="D120" s="131" t="s">
        <v>30</v>
      </c>
      <c r="E120" s="686" t="s">
        <v>178</v>
      </c>
      <c r="F120" s="137"/>
      <c r="G120" s="137"/>
      <c r="H120" s="137"/>
      <c r="I120" s="466">
        <v>45401</v>
      </c>
      <c r="J120" s="466">
        <v>45401</v>
      </c>
      <c r="K120" s="466">
        <v>45401</v>
      </c>
      <c r="L120" s="466">
        <v>45401</v>
      </c>
      <c r="M120" s="134">
        <f t="shared" si="77"/>
        <v>45401</v>
      </c>
      <c r="N120" s="134">
        <f t="shared" si="78"/>
        <v>45401</v>
      </c>
      <c r="O120" s="131">
        <f t="shared" si="79"/>
        <v>1</v>
      </c>
      <c r="P120" s="136">
        <f t="shared" ca="1" si="80"/>
        <v>1</v>
      </c>
      <c r="Q120" s="136">
        <f t="shared" ca="1" si="81"/>
        <v>0</v>
      </c>
      <c r="R120" s="137"/>
    </row>
    <row r="121" spans="1:19" ht="28.8">
      <c r="A121" s="123">
        <v>121</v>
      </c>
      <c r="B121" s="149" t="s">
        <v>1848</v>
      </c>
      <c r="C121" s="177" t="s">
        <v>1927</v>
      </c>
      <c r="D121" s="121" t="s">
        <v>30</v>
      </c>
      <c r="E121" s="345" t="s">
        <v>178</v>
      </c>
      <c r="I121" s="335">
        <v>45404</v>
      </c>
      <c r="J121" s="335">
        <v>45406</v>
      </c>
      <c r="K121" s="335">
        <v>45405</v>
      </c>
      <c r="L121" s="335">
        <v>45412</v>
      </c>
      <c r="M121" s="148">
        <f t="shared" si="77"/>
        <v>45405</v>
      </c>
      <c r="N121" s="148">
        <f t="shared" si="78"/>
        <v>45407</v>
      </c>
      <c r="O121" s="121">
        <f t="shared" si="79"/>
        <v>3</v>
      </c>
      <c r="P121" s="125">
        <f t="shared" ca="1" si="80"/>
        <v>8</v>
      </c>
      <c r="Q121" s="125">
        <f t="shared" ca="1" si="81"/>
        <v>-5</v>
      </c>
      <c r="S121" s="190"/>
    </row>
    <row r="122" spans="1:19">
      <c r="A122" s="123">
        <v>122</v>
      </c>
      <c r="B122" s="121" t="s">
        <v>1848</v>
      </c>
      <c r="C122" s="177" t="s">
        <v>1928</v>
      </c>
      <c r="D122" s="121" t="s">
        <v>30</v>
      </c>
      <c r="E122" s="345" t="s">
        <v>178</v>
      </c>
      <c r="I122" s="335">
        <v>45405</v>
      </c>
      <c r="J122" s="335">
        <v>45405</v>
      </c>
      <c r="K122" s="335">
        <v>45405</v>
      </c>
      <c r="L122" s="335">
        <v>45405</v>
      </c>
      <c r="M122" s="148">
        <f t="shared" si="77"/>
        <v>45405</v>
      </c>
      <c r="N122" s="148">
        <f t="shared" si="78"/>
        <v>45405</v>
      </c>
      <c r="O122" s="121">
        <f t="shared" si="79"/>
        <v>1</v>
      </c>
      <c r="P122" s="125">
        <f t="shared" ca="1" si="80"/>
        <v>1</v>
      </c>
      <c r="Q122" s="125">
        <f t="shared" ca="1" si="81"/>
        <v>0</v>
      </c>
      <c r="S122" s="190"/>
    </row>
    <row r="123" spans="1:19">
      <c r="A123" s="123">
        <v>123</v>
      </c>
      <c r="B123" s="121"/>
      <c r="C123" s="177" t="s">
        <v>1929</v>
      </c>
      <c r="D123" s="121" t="s">
        <v>30</v>
      </c>
      <c r="E123" s="345" t="s">
        <v>178</v>
      </c>
      <c r="I123" s="335">
        <v>45409</v>
      </c>
      <c r="J123" s="335">
        <v>45409</v>
      </c>
      <c r="K123" s="335">
        <v>45412</v>
      </c>
      <c r="L123" s="335">
        <v>45412</v>
      </c>
      <c r="M123" s="148">
        <f t="shared" si="77"/>
        <v>45412</v>
      </c>
      <c r="N123" s="148">
        <f t="shared" si="78"/>
        <v>45412</v>
      </c>
      <c r="O123" s="121">
        <f t="shared" si="79"/>
        <v>1</v>
      </c>
      <c r="P123" s="125">
        <f t="shared" ca="1" si="80"/>
        <v>1</v>
      </c>
      <c r="Q123" s="125">
        <f t="shared" ca="1" si="81"/>
        <v>0</v>
      </c>
      <c r="S123" s="190"/>
    </row>
    <row r="124" spans="1:19">
      <c r="A124" s="123">
        <v>124</v>
      </c>
      <c r="B124" s="131" t="s">
        <v>1848</v>
      </c>
      <c r="C124" s="286" t="s">
        <v>1930</v>
      </c>
      <c r="D124" s="131" t="s">
        <v>30</v>
      </c>
      <c r="E124" s="686" t="s">
        <v>178</v>
      </c>
      <c r="F124" s="137"/>
      <c r="G124" s="137"/>
      <c r="H124" s="137"/>
      <c r="I124" s="466">
        <v>45411</v>
      </c>
      <c r="J124" s="466">
        <v>45413</v>
      </c>
      <c r="K124" s="466">
        <v>45412</v>
      </c>
      <c r="L124" s="466">
        <v>45422</v>
      </c>
      <c r="M124" s="148">
        <f t="shared" ref="M124:M132" si="82">K124</f>
        <v>45412</v>
      </c>
      <c r="N124" s="148">
        <f t="shared" ref="N124:N132" si="83">M124+O124-1</f>
        <v>45414</v>
      </c>
      <c r="O124" s="121">
        <f t="shared" ref="O124:O132" si="84">IF(IF(I124="",0,IF(J124="",0,J124-I124))="",0,J124-I124+1)</f>
        <v>3</v>
      </c>
      <c r="P124" s="125">
        <f t="shared" ref="P124:P132" ca="1" si="85">IF(K124="",0,IF(L124="",TODAY()-K124,L124-K124+1))</f>
        <v>11</v>
      </c>
      <c r="Q124" s="125">
        <f t="shared" ref="Q124:Q132" ca="1" si="86">IF(P124=0,0,O124-P124)</f>
        <v>-8</v>
      </c>
      <c r="S124" s="190"/>
    </row>
    <row r="125" spans="1:19" ht="28.8">
      <c r="A125" s="463">
        <v>125</v>
      </c>
      <c r="B125" s="121" t="s">
        <v>1848</v>
      </c>
      <c r="C125" s="177" t="s">
        <v>1931</v>
      </c>
      <c r="D125" s="121" t="s">
        <v>30</v>
      </c>
      <c r="E125" s="345" t="s">
        <v>178</v>
      </c>
      <c r="I125" s="335">
        <v>45422</v>
      </c>
      <c r="J125" s="335">
        <v>45422</v>
      </c>
      <c r="K125" s="335">
        <v>45427</v>
      </c>
      <c r="L125" s="335">
        <v>45427</v>
      </c>
      <c r="M125" s="148">
        <f t="shared" si="82"/>
        <v>45427</v>
      </c>
      <c r="N125" s="148">
        <f t="shared" si="83"/>
        <v>45427</v>
      </c>
      <c r="O125" s="121">
        <f t="shared" si="84"/>
        <v>1</v>
      </c>
      <c r="P125" s="125">
        <f t="shared" ca="1" si="85"/>
        <v>1</v>
      </c>
      <c r="Q125" s="125">
        <f t="shared" ca="1" si="86"/>
        <v>0</v>
      </c>
      <c r="S125" s="190"/>
    </row>
    <row r="126" spans="1:19">
      <c r="A126" s="463">
        <v>126</v>
      </c>
      <c r="B126" s="121" t="s">
        <v>307</v>
      </c>
      <c r="C126" s="642" t="s">
        <v>1932</v>
      </c>
      <c r="D126" s="121" t="s">
        <v>30</v>
      </c>
      <c r="E126" s="345" t="s">
        <v>178</v>
      </c>
      <c r="I126" s="335">
        <v>45436</v>
      </c>
      <c r="J126" s="335">
        <v>45436</v>
      </c>
      <c r="K126" s="335">
        <v>45436</v>
      </c>
      <c r="L126" s="464">
        <v>45443</v>
      </c>
      <c r="M126" s="148">
        <f t="shared" si="82"/>
        <v>45436</v>
      </c>
      <c r="N126" s="148">
        <f t="shared" si="83"/>
        <v>45436</v>
      </c>
      <c r="O126" s="121">
        <f t="shared" si="84"/>
        <v>1</v>
      </c>
      <c r="P126" s="125">
        <f t="shared" ca="1" si="85"/>
        <v>8</v>
      </c>
      <c r="Q126" s="125">
        <f t="shared" ca="1" si="86"/>
        <v>-7</v>
      </c>
      <c r="S126" s="190"/>
    </row>
    <row r="127" spans="1:19" ht="28.8">
      <c r="A127" s="463">
        <v>127</v>
      </c>
      <c r="B127" s="121" t="s">
        <v>1848</v>
      </c>
      <c r="C127" s="177" t="s">
        <v>1933</v>
      </c>
      <c r="D127" s="121" t="s">
        <v>30</v>
      </c>
      <c r="E127" s="345" t="s">
        <v>178</v>
      </c>
      <c r="I127" s="335">
        <v>45427</v>
      </c>
      <c r="J127" s="335">
        <v>45427</v>
      </c>
      <c r="K127" s="335">
        <v>45427</v>
      </c>
      <c r="L127" s="335">
        <v>45432</v>
      </c>
      <c r="M127" s="148">
        <f t="shared" si="82"/>
        <v>45427</v>
      </c>
      <c r="N127" s="148">
        <f t="shared" si="83"/>
        <v>45427</v>
      </c>
      <c r="O127" s="121">
        <f t="shared" si="84"/>
        <v>1</v>
      </c>
      <c r="P127" s="125">
        <f t="shared" ca="1" si="85"/>
        <v>6</v>
      </c>
      <c r="Q127" s="125">
        <f t="shared" ca="1" si="86"/>
        <v>-5</v>
      </c>
      <c r="S127" s="190"/>
    </row>
    <row r="128" spans="1:19" ht="43.2">
      <c r="A128" s="463">
        <v>128</v>
      </c>
      <c r="B128" s="121" t="s">
        <v>1848</v>
      </c>
      <c r="C128" s="276" t="s">
        <v>1934</v>
      </c>
      <c r="D128" s="121" t="s">
        <v>30</v>
      </c>
      <c r="E128" s="345" t="s">
        <v>178</v>
      </c>
      <c r="I128" s="464">
        <v>45439</v>
      </c>
      <c r="J128" s="464">
        <v>45440</v>
      </c>
      <c r="K128" s="464">
        <v>45443</v>
      </c>
      <c r="L128" s="464">
        <v>45443</v>
      </c>
      <c r="M128" s="148">
        <f t="shared" si="82"/>
        <v>45443</v>
      </c>
      <c r="N128" s="148">
        <f t="shared" si="83"/>
        <v>45444</v>
      </c>
      <c r="O128" s="121">
        <f t="shared" si="84"/>
        <v>2</v>
      </c>
      <c r="P128" s="125">
        <f t="shared" ca="1" si="85"/>
        <v>1</v>
      </c>
      <c r="Q128" s="125">
        <f t="shared" ca="1" si="86"/>
        <v>1</v>
      </c>
      <c r="S128" s="190"/>
    </row>
    <row r="129" spans="1:19" ht="28.8">
      <c r="A129" s="463">
        <v>129</v>
      </c>
      <c r="B129" s="121" t="s">
        <v>307</v>
      </c>
      <c r="C129" s="177" t="s">
        <v>1935</v>
      </c>
      <c r="D129" s="121" t="s">
        <v>30</v>
      </c>
      <c r="E129" s="345" t="s">
        <v>178</v>
      </c>
      <c r="I129" s="335">
        <v>45430</v>
      </c>
      <c r="J129" s="335">
        <v>45430</v>
      </c>
      <c r="K129" s="335">
        <v>45432</v>
      </c>
      <c r="L129" s="335">
        <v>45432</v>
      </c>
      <c r="M129" s="148">
        <f t="shared" si="82"/>
        <v>45432</v>
      </c>
      <c r="N129" s="148">
        <f t="shared" si="83"/>
        <v>45432</v>
      </c>
      <c r="O129" s="121">
        <f t="shared" si="84"/>
        <v>1</v>
      </c>
      <c r="P129" s="125">
        <f t="shared" ca="1" si="85"/>
        <v>1</v>
      </c>
      <c r="Q129" s="125">
        <f t="shared" ca="1" si="86"/>
        <v>0</v>
      </c>
      <c r="S129" s="190"/>
    </row>
    <row r="130" spans="1:19" ht="28.8">
      <c r="A130" s="463">
        <v>130</v>
      </c>
      <c r="B130" s="121" t="s">
        <v>1848</v>
      </c>
      <c r="C130" s="177" t="s">
        <v>1936</v>
      </c>
      <c r="D130" s="121" t="s">
        <v>30</v>
      </c>
      <c r="E130" s="345" t="s">
        <v>178</v>
      </c>
      <c r="I130" s="335">
        <v>45432</v>
      </c>
      <c r="J130" s="335">
        <v>45432</v>
      </c>
      <c r="K130" s="335">
        <v>45432</v>
      </c>
      <c r="L130" s="335">
        <v>45434</v>
      </c>
      <c r="M130" s="148">
        <f t="shared" si="82"/>
        <v>45432</v>
      </c>
      <c r="N130" s="148">
        <f t="shared" si="83"/>
        <v>45432</v>
      </c>
      <c r="O130" s="121">
        <f t="shared" si="84"/>
        <v>1</v>
      </c>
      <c r="P130" s="125">
        <f t="shared" ca="1" si="85"/>
        <v>3</v>
      </c>
      <c r="Q130" s="125">
        <f t="shared" ca="1" si="86"/>
        <v>-2</v>
      </c>
      <c r="S130" s="190"/>
    </row>
    <row r="131" spans="1:19" ht="28.8">
      <c r="A131" s="463">
        <v>131</v>
      </c>
      <c r="B131" s="121" t="s">
        <v>307</v>
      </c>
      <c r="C131" s="177" t="s">
        <v>1937</v>
      </c>
      <c r="D131" s="121" t="s">
        <v>30</v>
      </c>
      <c r="E131" s="345" t="s">
        <v>178</v>
      </c>
      <c r="I131" s="335">
        <v>45432</v>
      </c>
      <c r="J131" s="335">
        <v>45434</v>
      </c>
      <c r="K131" s="335">
        <v>45434</v>
      </c>
      <c r="L131" s="335">
        <v>45436</v>
      </c>
      <c r="M131" s="148">
        <f t="shared" si="82"/>
        <v>45434</v>
      </c>
      <c r="N131" s="148">
        <f t="shared" si="83"/>
        <v>45436</v>
      </c>
      <c r="O131" s="121">
        <f t="shared" si="84"/>
        <v>3</v>
      </c>
      <c r="P131" s="125">
        <f t="shared" ca="1" si="85"/>
        <v>3</v>
      </c>
      <c r="Q131" s="125">
        <f t="shared" ca="1" si="86"/>
        <v>0</v>
      </c>
      <c r="S131" s="190"/>
    </row>
    <row r="132" spans="1:19" ht="28.8">
      <c r="A132" s="463">
        <v>132</v>
      </c>
      <c r="B132" s="121" t="s">
        <v>307</v>
      </c>
      <c r="C132" s="276" t="s">
        <v>1938</v>
      </c>
      <c r="D132" s="121" t="s">
        <v>30</v>
      </c>
      <c r="E132" s="345" t="s">
        <v>178</v>
      </c>
      <c r="I132" s="464">
        <v>45443</v>
      </c>
      <c r="J132" s="464">
        <v>45443</v>
      </c>
      <c r="K132" s="464">
        <v>45443</v>
      </c>
      <c r="L132" s="464">
        <v>45443</v>
      </c>
      <c r="M132" s="148">
        <f t="shared" si="82"/>
        <v>45443</v>
      </c>
      <c r="N132" s="148">
        <f t="shared" si="83"/>
        <v>45443</v>
      </c>
      <c r="O132" s="121">
        <f t="shared" si="84"/>
        <v>1</v>
      </c>
      <c r="P132" s="125">
        <f t="shared" ca="1" si="85"/>
        <v>1</v>
      </c>
      <c r="Q132" s="125">
        <f t="shared" ca="1" si="86"/>
        <v>0</v>
      </c>
      <c r="S132" s="190"/>
    </row>
    <row r="133" spans="1:19">
      <c r="B133" s="121" t="s">
        <v>246</v>
      </c>
      <c r="C133" s="411" t="s">
        <v>1939</v>
      </c>
      <c r="D133" s="121" t="s">
        <v>30</v>
      </c>
      <c r="E133" s="341" t="s">
        <v>291</v>
      </c>
      <c r="M133" s="148"/>
      <c r="N133" s="148"/>
      <c r="O133" s="121"/>
      <c r="P133" s="125"/>
      <c r="Q133" s="125"/>
      <c r="S133" s="190"/>
    </row>
    <row r="134" spans="1:19">
      <c r="A134" s="463"/>
      <c r="B134" s="121" t="s">
        <v>307</v>
      </c>
      <c r="C134" s="411" t="s">
        <v>1940</v>
      </c>
      <c r="D134" s="121" t="s">
        <v>30</v>
      </c>
      <c r="E134" s="341" t="s">
        <v>291</v>
      </c>
      <c r="M134" s="148"/>
      <c r="N134" s="148"/>
      <c r="O134" s="121"/>
      <c r="P134" s="125"/>
      <c r="Q134" s="125"/>
      <c r="S134" s="190"/>
    </row>
    <row r="135" spans="1:19">
      <c r="A135" s="465"/>
      <c r="B135" s="121" t="s">
        <v>307</v>
      </c>
      <c r="C135" s="411" t="s">
        <v>1941</v>
      </c>
      <c r="D135" s="121" t="s">
        <v>30</v>
      </c>
      <c r="E135" s="341" t="s">
        <v>291</v>
      </c>
      <c r="M135" s="148"/>
      <c r="N135" s="148"/>
      <c r="O135" s="121"/>
      <c r="P135" s="125"/>
      <c r="Q135" s="125"/>
      <c r="S135" s="190"/>
    </row>
    <row r="136" spans="1:19">
      <c r="A136" s="463"/>
      <c r="B136" s="121" t="s">
        <v>307</v>
      </c>
      <c r="C136" s="411" t="s">
        <v>1942</v>
      </c>
      <c r="D136" s="121" t="s">
        <v>30</v>
      </c>
      <c r="E136" s="341" t="s">
        <v>291</v>
      </c>
      <c r="M136" s="148"/>
      <c r="N136" s="148"/>
      <c r="O136" s="121"/>
      <c r="P136" s="125"/>
      <c r="Q136" s="125"/>
      <c r="S136" s="190"/>
    </row>
    <row r="137" spans="1:19">
      <c r="A137" s="465"/>
      <c r="B137" s="121" t="s">
        <v>307</v>
      </c>
      <c r="C137" s="411" t="s">
        <v>1943</v>
      </c>
      <c r="D137" s="121" t="s">
        <v>30</v>
      </c>
      <c r="E137" s="341" t="s">
        <v>291</v>
      </c>
      <c r="M137" s="148"/>
      <c r="N137" s="148"/>
      <c r="O137" s="121"/>
      <c r="P137" s="125"/>
      <c r="Q137" s="125"/>
      <c r="S137" s="190"/>
    </row>
    <row r="138" spans="1:19">
      <c r="A138" s="463"/>
      <c r="B138" s="121" t="s">
        <v>307</v>
      </c>
      <c r="C138" s="411" t="s">
        <v>1944</v>
      </c>
      <c r="D138" s="121" t="s">
        <v>30</v>
      </c>
      <c r="E138" s="341" t="s">
        <v>291</v>
      </c>
      <c r="M138" s="148"/>
      <c r="N138" s="148"/>
      <c r="O138" s="121"/>
      <c r="P138" s="125"/>
      <c r="Q138" s="125"/>
      <c r="S138" s="190"/>
    </row>
    <row r="139" spans="1:19">
      <c r="A139" s="465"/>
      <c r="B139" s="121" t="s">
        <v>307</v>
      </c>
      <c r="C139" s="411" t="s">
        <v>1945</v>
      </c>
      <c r="D139" s="121" t="s">
        <v>30</v>
      </c>
      <c r="E139" s="341" t="s">
        <v>291</v>
      </c>
      <c r="M139" s="148"/>
      <c r="N139" s="148"/>
      <c r="O139" s="121"/>
      <c r="P139" s="125"/>
      <c r="Q139" s="125"/>
      <c r="S139" s="190"/>
    </row>
    <row r="140" spans="1:19">
      <c r="A140" s="463"/>
      <c r="B140" s="121" t="s">
        <v>307</v>
      </c>
      <c r="C140" s="411" t="s">
        <v>1946</v>
      </c>
      <c r="D140" s="121" t="s">
        <v>30</v>
      </c>
      <c r="E140" s="341" t="s">
        <v>291</v>
      </c>
      <c r="O140" s="121"/>
      <c r="P140" s="125"/>
      <c r="Q140" s="125"/>
      <c r="S140" s="190"/>
    </row>
    <row r="141" spans="1:19">
      <c r="A141" s="465"/>
      <c r="B141" s="121" t="s">
        <v>307</v>
      </c>
      <c r="C141" s="411" t="s">
        <v>1947</v>
      </c>
      <c r="D141" s="121" t="s">
        <v>30</v>
      </c>
      <c r="E141" s="341" t="s">
        <v>291</v>
      </c>
      <c r="O141" s="121"/>
      <c r="P141" s="125"/>
      <c r="Q141" s="125"/>
      <c r="S141" s="190"/>
    </row>
    <row r="142" spans="1:19">
      <c r="A142" s="502"/>
      <c r="B142" s="121" t="s">
        <v>307</v>
      </c>
      <c r="C142" s="411" t="s">
        <v>1948</v>
      </c>
      <c r="D142" s="121" t="s">
        <v>30</v>
      </c>
      <c r="E142" s="341" t="s">
        <v>291</v>
      </c>
      <c r="O142" s="121"/>
      <c r="P142" s="125"/>
      <c r="Q142" s="125"/>
      <c r="R142" s="467"/>
    </row>
    <row r="143" spans="1:19">
      <c r="A143" s="465"/>
      <c r="B143" s="121" t="s">
        <v>307</v>
      </c>
      <c r="C143" s="411" t="s">
        <v>1949</v>
      </c>
      <c r="D143" s="121" t="s">
        <v>30</v>
      </c>
      <c r="E143" s="341" t="s">
        <v>291</v>
      </c>
      <c r="O143" s="121"/>
      <c r="P143" s="125"/>
      <c r="Q143" s="125"/>
    </row>
    <row r="144" spans="1:19">
      <c r="A144" s="463"/>
      <c r="B144" s="121" t="s">
        <v>307</v>
      </c>
      <c r="C144" s="411" t="s">
        <v>1950</v>
      </c>
      <c r="D144" s="121" t="s">
        <v>30</v>
      </c>
      <c r="E144" s="341" t="s">
        <v>291</v>
      </c>
      <c r="O144" s="121"/>
      <c r="P144" s="125"/>
      <c r="Q144" s="125"/>
    </row>
    <row r="145" spans="1:17">
      <c r="A145" s="465"/>
      <c r="B145" s="121" t="s">
        <v>307</v>
      </c>
      <c r="C145" s="411" t="s">
        <v>1951</v>
      </c>
      <c r="D145" s="121" t="s">
        <v>30</v>
      </c>
      <c r="E145" s="341" t="s">
        <v>291</v>
      </c>
      <c r="O145" s="121"/>
      <c r="P145" s="125"/>
      <c r="Q145" s="125"/>
    </row>
    <row r="146" spans="1:17">
      <c r="A146" s="463"/>
      <c r="B146" s="121" t="s">
        <v>307</v>
      </c>
      <c r="C146" s="411" t="s">
        <v>1952</v>
      </c>
      <c r="D146" s="121" t="s">
        <v>30</v>
      </c>
      <c r="E146" s="341" t="s">
        <v>291</v>
      </c>
      <c r="O146" s="121"/>
      <c r="P146" s="125"/>
      <c r="Q146" s="125"/>
    </row>
    <row r="147" spans="1:17">
      <c r="A147" s="465"/>
      <c r="B147" s="121" t="s">
        <v>307</v>
      </c>
      <c r="C147" s="411" t="s">
        <v>1946</v>
      </c>
      <c r="D147" s="121" t="s">
        <v>30</v>
      </c>
      <c r="E147" s="341" t="s">
        <v>291</v>
      </c>
      <c r="O147" s="121"/>
      <c r="P147" s="125"/>
      <c r="Q147" s="125"/>
    </row>
    <row r="148" spans="1:17">
      <c r="A148" s="463"/>
      <c r="B148" s="121" t="s">
        <v>307</v>
      </c>
      <c r="C148" s="411" t="s">
        <v>1953</v>
      </c>
      <c r="D148" s="121" t="s">
        <v>30</v>
      </c>
      <c r="E148" s="341" t="s">
        <v>291</v>
      </c>
      <c r="O148" s="121"/>
      <c r="P148" s="125"/>
      <c r="Q148" s="125"/>
    </row>
    <row r="149" spans="1:17">
      <c r="A149" s="465"/>
      <c r="B149" s="121" t="s">
        <v>307</v>
      </c>
      <c r="C149" s="411" t="s">
        <v>1954</v>
      </c>
      <c r="D149" s="121" t="s">
        <v>30</v>
      </c>
      <c r="E149" s="341" t="s">
        <v>291</v>
      </c>
      <c r="O149" s="121"/>
      <c r="P149" s="125"/>
      <c r="Q149" s="125"/>
    </row>
    <row r="150" spans="1:17">
      <c r="A150" s="463"/>
      <c r="B150" s="121" t="s">
        <v>307</v>
      </c>
      <c r="C150" s="411" t="s">
        <v>1955</v>
      </c>
      <c r="D150" s="121" t="s">
        <v>30</v>
      </c>
      <c r="E150" s="341" t="s">
        <v>291</v>
      </c>
      <c r="O150" s="121"/>
      <c r="P150" s="125"/>
      <c r="Q150" s="125"/>
    </row>
    <row r="151" spans="1:17">
      <c r="A151" s="465"/>
      <c r="B151" s="121" t="s">
        <v>307</v>
      </c>
      <c r="C151" s="411" t="s">
        <v>1947</v>
      </c>
      <c r="D151" s="121" t="s">
        <v>30</v>
      </c>
      <c r="E151" s="341" t="s">
        <v>291</v>
      </c>
      <c r="O151" s="121"/>
      <c r="P151" s="125"/>
      <c r="Q151" s="125"/>
    </row>
    <row r="152" spans="1:17">
      <c r="A152" s="463"/>
      <c r="B152" s="121" t="s">
        <v>307</v>
      </c>
      <c r="C152" s="220" t="s">
        <v>1956</v>
      </c>
      <c r="D152" s="121" t="s">
        <v>30</v>
      </c>
      <c r="E152" s="218" t="s">
        <v>291</v>
      </c>
      <c r="I152" s="158"/>
      <c r="J152" s="158"/>
      <c r="K152" s="218"/>
      <c r="L152" s="218"/>
      <c r="M152" s="148"/>
      <c r="N152" s="148"/>
      <c r="O152" s="121"/>
      <c r="P152" s="125"/>
      <c r="Q152" s="125"/>
    </row>
    <row r="153" spans="1:17">
      <c r="A153" s="465"/>
      <c r="B153" s="121" t="s">
        <v>307</v>
      </c>
      <c r="C153" s="220" t="s">
        <v>1957</v>
      </c>
      <c r="D153" s="121" t="s">
        <v>30</v>
      </c>
      <c r="E153" s="218" t="s">
        <v>291</v>
      </c>
      <c r="I153" s="218"/>
      <c r="J153" s="218"/>
      <c r="K153" s="218"/>
      <c r="L153" s="218"/>
      <c r="M153" s="148"/>
      <c r="N153" s="148"/>
      <c r="O153" s="121"/>
      <c r="P153" s="125"/>
      <c r="Q153" s="125"/>
    </row>
    <row r="154" spans="1:17">
      <c r="A154" s="463"/>
      <c r="Q154" s="190"/>
    </row>
    <row r="155" spans="1:17">
      <c r="A155" s="121"/>
      <c r="B155" s="467"/>
      <c r="C155" s="469"/>
      <c r="D155" s="467"/>
      <c r="E155" s="255"/>
      <c r="F155" s="467"/>
      <c r="G155" s="467"/>
      <c r="H155" s="467"/>
      <c r="I155" s="467"/>
      <c r="J155" s="467"/>
      <c r="K155" s="467"/>
      <c r="L155" s="467"/>
      <c r="M155" s="467"/>
      <c r="N155" s="467"/>
      <c r="O155" s="467"/>
      <c r="P155" s="467"/>
    </row>
    <row r="156" spans="1:17">
      <c r="A156" s="12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tabColor rgb="FFFF0000"/>
  </sheetPr>
  <dimension ref="A1:S1466"/>
  <sheetViews>
    <sheetView topLeftCell="A2" zoomScale="85" zoomScaleNormal="85" workbookViewId="0">
      <pane ySplit="3" topLeftCell="A141" activePane="bottomLeft" state="frozen"/>
      <selection activeCell="A2" sqref="A2"/>
      <selection pane="bottomLeft" activeCell="D151" sqref="D151"/>
    </sheetView>
  </sheetViews>
  <sheetFormatPr defaultColWidth="9.109375" defaultRowHeight="15" customHeight="1"/>
  <cols>
    <col min="1" max="1" width="4.6640625" style="126" customWidth="1"/>
    <col min="2" max="2" width="10.6640625" style="126" customWidth="1"/>
    <col min="3" max="3" width="24.33203125" style="126" customWidth="1"/>
    <col min="4" max="4" width="55.109375" style="126" customWidth="1"/>
    <col min="5" max="5" width="16.5546875" style="126" bestFit="1" customWidth="1"/>
    <col min="6" max="6" width="17.44140625" style="126" customWidth="1"/>
    <col min="7" max="7" width="15.109375" style="126" hidden="1" customWidth="1"/>
    <col min="8" max="8" width="14.6640625" style="126" hidden="1" customWidth="1"/>
    <col min="9" max="9" width="14.33203125" style="126" hidden="1" customWidth="1"/>
    <col min="10" max="10" width="11.88671875" style="126" bestFit="1" customWidth="1"/>
    <col min="11" max="11" width="13.6640625" style="126" bestFit="1" customWidth="1"/>
    <col min="12" max="12" width="11.88671875" style="126" bestFit="1" customWidth="1"/>
    <col min="13" max="13" width="13.6640625" style="126" bestFit="1" customWidth="1"/>
    <col min="14" max="15" width="13.6640625" style="126" customWidth="1"/>
    <col min="16" max="16" width="8.88671875" style="126" bestFit="1" customWidth="1"/>
    <col min="17" max="17" width="8.6640625" style="121" bestFit="1" customWidth="1"/>
    <col min="18" max="18" width="8.6640625" style="126" customWidth="1"/>
    <col min="19" max="19" width="21.88671875" style="126" bestFit="1" customWidth="1"/>
    <col min="20" max="16384" width="9.109375" style="126"/>
  </cols>
  <sheetData>
    <row r="1" spans="1:19" ht="14.4">
      <c r="P1" s="126">
        <f>SUM(P5:P254)</f>
        <v>437</v>
      </c>
      <c r="Q1" s="125" t="e">
        <f ca="1">SUM(Q5:Q1154)</f>
        <v>#VALUE!</v>
      </c>
      <c r="R1" s="580" t="e">
        <f ca="1">SUM(R5:R1153)</f>
        <v>#VALUE!</v>
      </c>
    </row>
    <row r="2" spans="1:19" ht="14.4">
      <c r="Q2" s="125"/>
      <c r="R2" s="580"/>
    </row>
    <row r="3" spans="1:19" ht="14.4">
      <c r="P3" s="121">
        <f>SUM(P5:P5023)</f>
        <v>437</v>
      </c>
      <c r="Q3" s="121" t="e">
        <f ca="1">SUM(Q5:Q5023)</f>
        <v>#VALUE!</v>
      </c>
      <c r="R3" s="121" t="e">
        <f ca="1">SUM(R5:R5023)</f>
        <v>#VALUE!</v>
      </c>
    </row>
    <row r="4" spans="1:19" ht="14.4">
      <c r="A4" s="578" t="s">
        <v>1406</v>
      </c>
      <c r="B4" s="578" t="s">
        <v>221</v>
      </c>
      <c r="C4" s="578" t="s">
        <v>701</v>
      </c>
      <c r="D4" s="578" t="s">
        <v>294</v>
      </c>
      <c r="E4" s="578" t="s">
        <v>267</v>
      </c>
      <c r="F4" s="578" t="s">
        <v>266</v>
      </c>
      <c r="G4" s="578" t="s">
        <v>295</v>
      </c>
      <c r="H4" s="578" t="s">
        <v>296</v>
      </c>
      <c r="I4" s="578" t="s">
        <v>297</v>
      </c>
      <c r="J4" s="578" t="s">
        <v>298</v>
      </c>
      <c r="K4" s="578" t="s">
        <v>299</v>
      </c>
      <c r="L4" s="578" t="s">
        <v>300</v>
      </c>
      <c r="M4" s="578" t="s">
        <v>301</v>
      </c>
      <c r="N4" s="578" t="s">
        <v>302</v>
      </c>
      <c r="O4" s="578" t="s">
        <v>10</v>
      </c>
      <c r="P4" s="578" t="s">
        <v>303</v>
      </c>
      <c r="Q4" s="578" t="s">
        <v>304</v>
      </c>
      <c r="R4" s="578" t="s">
        <v>305</v>
      </c>
      <c r="S4" s="578" t="s">
        <v>306</v>
      </c>
    </row>
    <row r="5" spans="1:19" ht="28.8">
      <c r="A5" s="121">
        <v>1</v>
      </c>
      <c r="B5" s="121" t="s">
        <v>245</v>
      </c>
      <c r="C5" s="121"/>
      <c r="D5" s="129" t="s">
        <v>1958</v>
      </c>
      <c r="E5" s="129"/>
      <c r="F5" s="314" t="s">
        <v>279</v>
      </c>
      <c r="G5" s="121" t="s">
        <v>483</v>
      </c>
      <c r="H5" s="121" t="s">
        <v>483</v>
      </c>
      <c r="I5" s="121" t="s">
        <v>483</v>
      </c>
      <c r="J5" s="148">
        <v>44863</v>
      </c>
      <c r="K5" s="148">
        <v>44868</v>
      </c>
      <c r="L5" s="148">
        <v>44863</v>
      </c>
      <c r="M5" s="130">
        <v>44869</v>
      </c>
      <c r="N5" s="148"/>
      <c r="O5" s="148"/>
      <c r="P5" s="121">
        <f t="shared" ref="P5:P36" si="0">IF(IF(J5="",0,IF(K5="",0,K5-J5))="",0,K5-J5+1)</f>
        <v>6</v>
      </c>
      <c r="Q5" s="125">
        <f t="shared" ref="Q5:Q21" ca="1" si="1">IF(L5="",0,IF(M5="",TODAY()-L5,M5-L5+1))</f>
        <v>7</v>
      </c>
      <c r="R5" s="125">
        <f t="shared" ref="R5:R21" ca="1" si="2">IF(Q5=0,0,P5-Q5)</f>
        <v>-1</v>
      </c>
      <c r="S5" s="121"/>
    </row>
    <row r="6" spans="1:19" ht="28.8">
      <c r="A6" s="121">
        <v>2</v>
      </c>
      <c r="B6" s="121" t="s">
        <v>245</v>
      </c>
      <c r="C6" s="121"/>
      <c r="D6" s="129" t="s">
        <v>1959</v>
      </c>
      <c r="E6" s="129"/>
      <c r="F6" s="314" t="s">
        <v>279</v>
      </c>
      <c r="G6" s="121" t="s">
        <v>483</v>
      </c>
      <c r="H6" s="121" t="s">
        <v>483</v>
      </c>
      <c r="I6" s="121" t="s">
        <v>483</v>
      </c>
      <c r="J6" s="148">
        <v>44872</v>
      </c>
      <c r="K6" s="148">
        <v>44873</v>
      </c>
      <c r="L6" s="148">
        <v>44872</v>
      </c>
      <c r="M6" s="148">
        <v>44874</v>
      </c>
      <c r="N6" s="148"/>
      <c r="O6" s="148"/>
      <c r="P6" s="121">
        <f t="shared" si="0"/>
        <v>2</v>
      </c>
      <c r="Q6" s="125">
        <f t="shared" ca="1" si="1"/>
        <v>3</v>
      </c>
      <c r="R6" s="125">
        <f t="shared" ca="1" si="2"/>
        <v>-1</v>
      </c>
      <c r="S6" s="121"/>
    </row>
    <row r="7" spans="1:19" ht="14.4">
      <c r="A7" s="121">
        <v>3</v>
      </c>
      <c r="B7" s="121" t="s">
        <v>245</v>
      </c>
      <c r="C7" s="121"/>
      <c r="D7" s="129" t="s">
        <v>1960</v>
      </c>
      <c r="E7" s="129"/>
      <c r="F7" s="414" t="s">
        <v>270</v>
      </c>
      <c r="G7" s="121" t="s">
        <v>483</v>
      </c>
      <c r="H7" s="121" t="s">
        <v>483</v>
      </c>
      <c r="I7" s="121" t="s">
        <v>483</v>
      </c>
      <c r="J7" s="148">
        <v>44874</v>
      </c>
      <c r="K7" s="148">
        <v>44875</v>
      </c>
      <c r="L7" s="148">
        <v>44874</v>
      </c>
      <c r="M7" s="130">
        <v>44875</v>
      </c>
      <c r="N7" s="148"/>
      <c r="O7" s="148"/>
      <c r="P7" s="121">
        <f t="shared" si="0"/>
        <v>2</v>
      </c>
      <c r="Q7" s="125">
        <f t="shared" ca="1" si="1"/>
        <v>2</v>
      </c>
      <c r="R7" s="125">
        <f t="shared" ca="1" si="2"/>
        <v>0</v>
      </c>
      <c r="S7" s="121"/>
    </row>
    <row r="8" spans="1:19" ht="14.4">
      <c r="A8" s="121">
        <v>4</v>
      </c>
      <c r="B8" s="121" t="s">
        <v>245</v>
      </c>
      <c r="C8" s="121"/>
      <c r="D8" s="129" t="s">
        <v>1961</v>
      </c>
      <c r="E8" s="129"/>
      <c r="F8" s="314" t="s">
        <v>279</v>
      </c>
      <c r="G8" s="121" t="s">
        <v>483</v>
      </c>
      <c r="H8" s="121" t="s">
        <v>483</v>
      </c>
      <c r="I8" s="121" t="s">
        <v>483</v>
      </c>
      <c r="J8" s="148">
        <v>44875</v>
      </c>
      <c r="K8" s="148">
        <v>44876</v>
      </c>
      <c r="L8" s="148">
        <v>44875</v>
      </c>
      <c r="M8" s="148">
        <v>44876</v>
      </c>
      <c r="N8" s="148"/>
      <c r="O8" s="148"/>
      <c r="P8" s="121">
        <f t="shared" si="0"/>
        <v>2</v>
      </c>
      <c r="Q8" s="125">
        <f t="shared" ca="1" si="1"/>
        <v>2</v>
      </c>
      <c r="R8" s="125">
        <f t="shared" ca="1" si="2"/>
        <v>0</v>
      </c>
      <c r="S8" s="121"/>
    </row>
    <row r="9" spans="1:19" ht="28.8">
      <c r="A9" s="121">
        <v>5</v>
      </c>
      <c r="B9" s="121" t="s">
        <v>245</v>
      </c>
      <c r="C9" s="121"/>
      <c r="D9" s="129" t="s">
        <v>1962</v>
      </c>
      <c r="E9" s="129"/>
      <c r="F9" s="314" t="s">
        <v>279</v>
      </c>
      <c r="G9" s="121" t="s">
        <v>483</v>
      </c>
      <c r="H9" s="121" t="s">
        <v>483</v>
      </c>
      <c r="I9" s="121" t="s">
        <v>483</v>
      </c>
      <c r="J9" s="148">
        <v>44877</v>
      </c>
      <c r="K9" s="148">
        <v>44880</v>
      </c>
      <c r="L9" s="148">
        <v>44877</v>
      </c>
      <c r="M9" s="130">
        <v>44881</v>
      </c>
      <c r="N9" s="148"/>
      <c r="O9" s="148"/>
      <c r="P9" s="121">
        <f t="shared" si="0"/>
        <v>4</v>
      </c>
      <c r="Q9" s="125">
        <f t="shared" ca="1" si="1"/>
        <v>5</v>
      </c>
      <c r="R9" s="125">
        <f t="shared" ca="1" si="2"/>
        <v>-1</v>
      </c>
      <c r="S9" s="121"/>
    </row>
    <row r="10" spans="1:19" ht="14.4">
      <c r="A10" s="121">
        <v>6</v>
      </c>
      <c r="B10" s="121" t="s">
        <v>245</v>
      </c>
      <c r="C10" s="121"/>
      <c r="D10" s="129" t="s">
        <v>1963</v>
      </c>
      <c r="E10" s="129"/>
      <c r="F10" s="414" t="s">
        <v>270</v>
      </c>
      <c r="G10" s="121" t="s">
        <v>483</v>
      </c>
      <c r="H10" s="121" t="s">
        <v>483</v>
      </c>
      <c r="I10" s="121" t="s">
        <v>483</v>
      </c>
      <c r="J10" s="148">
        <v>44881</v>
      </c>
      <c r="K10" s="148">
        <v>44885</v>
      </c>
      <c r="L10" s="148">
        <v>44893</v>
      </c>
      <c r="M10" s="130">
        <v>44903</v>
      </c>
      <c r="N10" s="148"/>
      <c r="O10" s="148"/>
      <c r="P10" s="121">
        <f t="shared" si="0"/>
        <v>5</v>
      </c>
      <c r="Q10" s="125">
        <f t="shared" ca="1" si="1"/>
        <v>11</v>
      </c>
      <c r="R10" s="125">
        <f t="shared" ca="1" si="2"/>
        <v>-6</v>
      </c>
      <c r="S10" s="121"/>
    </row>
    <row r="11" spans="1:19" ht="14.4">
      <c r="A11" s="121">
        <v>7</v>
      </c>
      <c r="B11" s="121" t="s">
        <v>245</v>
      </c>
      <c r="C11" s="121"/>
      <c r="D11" s="129" t="s">
        <v>1964</v>
      </c>
      <c r="E11" s="129"/>
      <c r="F11" s="314" t="s">
        <v>279</v>
      </c>
      <c r="G11" s="121" t="s">
        <v>483</v>
      </c>
      <c r="H11" s="121" t="s">
        <v>483</v>
      </c>
      <c r="I11" s="121" t="s">
        <v>483</v>
      </c>
      <c r="J11" s="148">
        <v>44886</v>
      </c>
      <c r="K11" s="148">
        <v>44888</v>
      </c>
      <c r="L11" s="148">
        <v>44887</v>
      </c>
      <c r="M11" s="130">
        <v>44890</v>
      </c>
      <c r="N11" s="148"/>
      <c r="O11" s="148"/>
      <c r="P11" s="121">
        <f t="shared" si="0"/>
        <v>3</v>
      </c>
      <c r="Q11" s="125">
        <f t="shared" ca="1" si="1"/>
        <v>4</v>
      </c>
      <c r="R11" s="125">
        <f t="shared" ca="1" si="2"/>
        <v>-1</v>
      </c>
      <c r="S11" s="121"/>
    </row>
    <row r="12" spans="1:19" ht="14.4">
      <c r="A12" s="121">
        <v>8</v>
      </c>
      <c r="B12" s="121" t="s">
        <v>245</v>
      </c>
      <c r="C12" s="121"/>
      <c r="D12" s="129" t="s">
        <v>1965</v>
      </c>
      <c r="E12" s="149" t="s">
        <v>1966</v>
      </c>
      <c r="F12" s="414" t="s">
        <v>279</v>
      </c>
      <c r="G12" s="121" t="s">
        <v>508</v>
      </c>
      <c r="H12" s="121" t="s">
        <v>508</v>
      </c>
      <c r="I12" s="121" t="s">
        <v>508</v>
      </c>
      <c r="J12" s="148">
        <v>44889</v>
      </c>
      <c r="K12" s="148">
        <v>44891</v>
      </c>
      <c r="L12" s="148">
        <v>44904</v>
      </c>
      <c r="M12" s="130">
        <v>44908</v>
      </c>
      <c r="N12" s="148"/>
      <c r="O12" s="148"/>
      <c r="P12" s="121">
        <f t="shared" si="0"/>
        <v>3</v>
      </c>
      <c r="Q12" s="125">
        <f t="shared" ca="1" si="1"/>
        <v>5</v>
      </c>
      <c r="R12" s="125">
        <f t="shared" ca="1" si="2"/>
        <v>-2</v>
      </c>
      <c r="S12" s="121"/>
    </row>
    <row r="13" spans="1:19" ht="14.4">
      <c r="A13" s="121">
        <v>9</v>
      </c>
      <c r="B13" s="121" t="s">
        <v>245</v>
      </c>
      <c r="C13" s="121"/>
      <c r="D13" s="129" t="s">
        <v>1967</v>
      </c>
      <c r="E13" s="149" t="s">
        <v>274</v>
      </c>
      <c r="F13" s="414" t="s">
        <v>279</v>
      </c>
      <c r="G13" s="121" t="s">
        <v>508</v>
      </c>
      <c r="H13" s="121" t="s">
        <v>508</v>
      </c>
      <c r="I13" s="121" t="s">
        <v>508</v>
      </c>
      <c r="J13" s="148">
        <f t="shared" ref="J13:J22" si="3">K12+1</f>
        <v>44892</v>
      </c>
      <c r="K13" s="148">
        <f>J13+2</f>
        <v>44894</v>
      </c>
      <c r="L13" s="148">
        <v>44910</v>
      </c>
      <c r="M13" s="130">
        <v>44911</v>
      </c>
      <c r="N13" s="148"/>
      <c r="O13" s="148"/>
      <c r="P13" s="121">
        <f t="shared" si="0"/>
        <v>3</v>
      </c>
      <c r="Q13" s="125">
        <f t="shared" ca="1" si="1"/>
        <v>2</v>
      </c>
      <c r="R13" s="125">
        <f t="shared" ca="1" si="2"/>
        <v>1</v>
      </c>
      <c r="S13" s="121"/>
    </row>
    <row r="14" spans="1:19" ht="28.8">
      <c r="A14" s="121">
        <v>10</v>
      </c>
      <c r="B14" s="121" t="s">
        <v>245</v>
      </c>
      <c r="C14" s="121"/>
      <c r="D14" s="129" t="s">
        <v>1968</v>
      </c>
      <c r="E14" s="149"/>
      <c r="F14" s="414" t="s">
        <v>270</v>
      </c>
      <c r="G14" s="121" t="s">
        <v>508</v>
      </c>
      <c r="H14" s="121" t="s">
        <v>508</v>
      </c>
      <c r="I14" s="121" t="s">
        <v>508</v>
      </c>
      <c r="J14" s="148">
        <f t="shared" si="3"/>
        <v>44895</v>
      </c>
      <c r="K14" s="148">
        <f>J14+4</f>
        <v>44899</v>
      </c>
      <c r="L14" s="148">
        <v>44911</v>
      </c>
      <c r="M14" s="130">
        <v>44915</v>
      </c>
      <c r="N14" s="148"/>
      <c r="O14" s="148"/>
      <c r="P14" s="121">
        <f t="shared" si="0"/>
        <v>5</v>
      </c>
      <c r="Q14" s="125">
        <f t="shared" ca="1" si="1"/>
        <v>5</v>
      </c>
      <c r="R14" s="125">
        <f t="shared" ca="1" si="2"/>
        <v>0</v>
      </c>
      <c r="S14" s="121"/>
    </row>
    <row r="15" spans="1:19" ht="14.4">
      <c r="A15" s="121">
        <v>11</v>
      </c>
      <c r="B15" s="121" t="s">
        <v>245</v>
      </c>
      <c r="C15" s="121"/>
      <c r="D15" s="129" t="s">
        <v>1969</v>
      </c>
      <c r="E15" s="149" t="s">
        <v>271</v>
      </c>
      <c r="F15" s="414" t="s">
        <v>279</v>
      </c>
      <c r="G15" s="121" t="s">
        <v>508</v>
      </c>
      <c r="H15" s="121" t="s">
        <v>508</v>
      </c>
      <c r="I15" s="121" t="s">
        <v>508</v>
      </c>
      <c r="J15" s="148">
        <f t="shared" si="3"/>
        <v>44900</v>
      </c>
      <c r="K15" s="148">
        <f>J15+3</f>
        <v>44903</v>
      </c>
      <c r="L15" s="148">
        <v>44916</v>
      </c>
      <c r="M15" s="130">
        <v>44919</v>
      </c>
      <c r="N15" s="148"/>
      <c r="O15" s="148"/>
      <c r="P15" s="121">
        <f t="shared" si="0"/>
        <v>4</v>
      </c>
      <c r="Q15" s="125">
        <f t="shared" ca="1" si="1"/>
        <v>4</v>
      </c>
      <c r="R15" s="125">
        <f t="shared" ca="1" si="2"/>
        <v>0</v>
      </c>
      <c r="S15" s="121"/>
    </row>
    <row r="16" spans="1:19" ht="14.4">
      <c r="A16" s="121">
        <v>12</v>
      </c>
      <c r="B16" s="121" t="s">
        <v>245</v>
      </c>
      <c r="C16" s="121"/>
      <c r="D16" s="129" t="s">
        <v>1970</v>
      </c>
      <c r="E16" s="149" t="s">
        <v>271</v>
      </c>
      <c r="F16" s="414" t="s">
        <v>279</v>
      </c>
      <c r="G16" s="121" t="s">
        <v>508</v>
      </c>
      <c r="H16" s="121" t="s">
        <v>508</v>
      </c>
      <c r="I16" s="121" t="s">
        <v>508</v>
      </c>
      <c r="J16" s="148">
        <f t="shared" si="3"/>
        <v>44904</v>
      </c>
      <c r="K16" s="148">
        <f>J16+2</f>
        <v>44906</v>
      </c>
      <c r="L16" s="148">
        <v>44921</v>
      </c>
      <c r="M16" s="130">
        <v>44923</v>
      </c>
      <c r="N16" s="148"/>
      <c r="O16" s="148"/>
      <c r="P16" s="121">
        <f t="shared" si="0"/>
        <v>3</v>
      </c>
      <c r="Q16" s="125">
        <f t="shared" ca="1" si="1"/>
        <v>3</v>
      </c>
      <c r="R16" s="125">
        <f t="shared" ca="1" si="2"/>
        <v>0</v>
      </c>
      <c r="S16" s="121"/>
    </row>
    <row r="17" spans="1:19" ht="14.4">
      <c r="A17" s="121">
        <v>13</v>
      </c>
      <c r="B17" s="121" t="s">
        <v>245</v>
      </c>
      <c r="C17" s="121"/>
      <c r="D17" s="129" t="s">
        <v>1971</v>
      </c>
      <c r="E17" s="149" t="s">
        <v>271</v>
      </c>
      <c r="F17" s="414" t="s">
        <v>279</v>
      </c>
      <c r="G17" s="121" t="s">
        <v>508</v>
      </c>
      <c r="H17" s="121" t="s">
        <v>508</v>
      </c>
      <c r="I17" s="121" t="s">
        <v>508</v>
      </c>
      <c r="J17" s="148">
        <f t="shared" si="3"/>
        <v>44907</v>
      </c>
      <c r="K17" s="148">
        <f>J17+3</f>
        <v>44910</v>
      </c>
      <c r="L17" s="148">
        <v>44928</v>
      </c>
      <c r="M17" s="130">
        <f>L17+3</f>
        <v>44931</v>
      </c>
      <c r="N17" s="148"/>
      <c r="O17" s="148"/>
      <c r="P17" s="121">
        <f t="shared" si="0"/>
        <v>4</v>
      </c>
      <c r="Q17" s="125">
        <f t="shared" ca="1" si="1"/>
        <v>4</v>
      </c>
      <c r="R17" s="125">
        <f t="shared" ca="1" si="2"/>
        <v>0</v>
      </c>
      <c r="S17" s="121"/>
    </row>
    <row r="18" spans="1:19" ht="14.4">
      <c r="A18" s="121">
        <v>14</v>
      </c>
      <c r="B18" s="121" t="s">
        <v>245</v>
      </c>
      <c r="C18" s="121"/>
      <c r="D18" s="129" t="s">
        <v>1972</v>
      </c>
      <c r="E18" s="149" t="s">
        <v>271</v>
      </c>
      <c r="F18" s="414" t="s">
        <v>279</v>
      </c>
      <c r="G18" s="121" t="s">
        <v>508</v>
      </c>
      <c r="H18" s="121" t="s">
        <v>508</v>
      </c>
      <c r="I18" s="121" t="s">
        <v>508</v>
      </c>
      <c r="J18" s="148">
        <f t="shared" si="3"/>
        <v>44911</v>
      </c>
      <c r="K18" s="148">
        <f>J18+5</f>
        <v>44916</v>
      </c>
      <c r="L18" s="148">
        <v>44932</v>
      </c>
      <c r="M18" s="130">
        <v>44936</v>
      </c>
      <c r="N18" s="148"/>
      <c r="O18" s="148"/>
      <c r="P18" s="121">
        <f t="shared" si="0"/>
        <v>6</v>
      </c>
      <c r="Q18" s="125">
        <f t="shared" ca="1" si="1"/>
        <v>5</v>
      </c>
      <c r="R18" s="125">
        <f t="shared" ca="1" si="2"/>
        <v>1</v>
      </c>
      <c r="S18" s="121"/>
    </row>
    <row r="19" spans="1:19" ht="14.4">
      <c r="A19" s="121">
        <v>15</v>
      </c>
      <c r="B19" s="121" t="s">
        <v>245</v>
      </c>
      <c r="C19" s="121"/>
      <c r="D19" s="129" t="s">
        <v>1973</v>
      </c>
      <c r="E19" s="149"/>
      <c r="F19" s="414" t="s">
        <v>279</v>
      </c>
      <c r="G19" s="121" t="s">
        <v>508</v>
      </c>
      <c r="H19" s="121" t="s">
        <v>508</v>
      </c>
      <c r="I19" s="121" t="s">
        <v>508</v>
      </c>
      <c r="J19" s="148">
        <f t="shared" si="3"/>
        <v>44917</v>
      </c>
      <c r="K19" s="148">
        <f>J19+1</f>
        <v>44918</v>
      </c>
      <c r="L19" s="148">
        <v>44937</v>
      </c>
      <c r="M19" s="148">
        <v>44937</v>
      </c>
      <c r="N19" s="148"/>
      <c r="O19" s="148"/>
      <c r="P19" s="121">
        <f t="shared" si="0"/>
        <v>2</v>
      </c>
      <c r="Q19" s="125">
        <f t="shared" ca="1" si="1"/>
        <v>1</v>
      </c>
      <c r="R19" s="125">
        <f t="shared" ca="1" si="2"/>
        <v>1</v>
      </c>
      <c r="S19" s="121"/>
    </row>
    <row r="20" spans="1:19" ht="14.4">
      <c r="A20" s="121">
        <v>16</v>
      </c>
      <c r="B20" s="121" t="s">
        <v>245</v>
      </c>
      <c r="C20" s="121"/>
      <c r="D20" s="129" t="s">
        <v>1974</v>
      </c>
      <c r="E20" s="149"/>
      <c r="F20" s="414" t="s">
        <v>279</v>
      </c>
      <c r="G20" s="121" t="s">
        <v>508</v>
      </c>
      <c r="H20" s="121" t="s">
        <v>508</v>
      </c>
      <c r="I20" s="121" t="s">
        <v>508</v>
      </c>
      <c r="J20" s="148">
        <f t="shared" si="3"/>
        <v>44919</v>
      </c>
      <c r="K20" s="148">
        <f>J20</f>
        <v>44919</v>
      </c>
      <c r="L20" s="148">
        <v>44939</v>
      </c>
      <c r="M20" s="148">
        <v>44939</v>
      </c>
      <c r="N20" s="148"/>
      <c r="O20" s="148"/>
      <c r="P20" s="121">
        <f t="shared" si="0"/>
        <v>1</v>
      </c>
      <c r="Q20" s="125">
        <f t="shared" ca="1" si="1"/>
        <v>1</v>
      </c>
      <c r="R20" s="125">
        <f t="shared" ca="1" si="2"/>
        <v>0</v>
      </c>
      <c r="S20" s="121"/>
    </row>
    <row r="21" spans="1:19" ht="14.4">
      <c r="A21" s="121">
        <v>17</v>
      </c>
      <c r="B21" s="121" t="s">
        <v>245</v>
      </c>
      <c r="C21" s="121"/>
      <c r="D21" s="129" t="s">
        <v>1975</v>
      </c>
      <c r="E21" s="149"/>
      <c r="F21" s="414" t="s">
        <v>279</v>
      </c>
      <c r="G21" s="121" t="s">
        <v>508</v>
      </c>
      <c r="H21" s="121" t="s">
        <v>508</v>
      </c>
      <c r="I21" s="121" t="s">
        <v>508</v>
      </c>
      <c r="J21" s="148">
        <f t="shared" si="3"/>
        <v>44920</v>
      </c>
      <c r="K21" s="148">
        <f>J21+2</f>
        <v>44922</v>
      </c>
      <c r="L21" s="148">
        <v>44938</v>
      </c>
      <c r="M21" s="148">
        <v>44939</v>
      </c>
      <c r="N21" s="148"/>
      <c r="O21" s="148"/>
      <c r="P21" s="121">
        <f t="shared" si="0"/>
        <v>3</v>
      </c>
      <c r="Q21" s="125">
        <f t="shared" ca="1" si="1"/>
        <v>2</v>
      </c>
      <c r="R21" s="125">
        <f t="shared" ca="1" si="2"/>
        <v>1</v>
      </c>
      <c r="S21" s="121"/>
    </row>
    <row r="22" spans="1:19" ht="28.8">
      <c r="A22" s="121">
        <v>18</v>
      </c>
      <c r="B22" s="121" t="s">
        <v>245</v>
      </c>
      <c r="C22" s="121"/>
      <c r="D22" s="129" t="s">
        <v>1976</v>
      </c>
      <c r="E22" s="149"/>
      <c r="F22" s="414" t="s">
        <v>270</v>
      </c>
      <c r="G22" s="121" t="s">
        <v>508</v>
      </c>
      <c r="H22" s="121" t="s">
        <v>508</v>
      </c>
      <c r="I22" s="121" t="s">
        <v>508</v>
      </c>
      <c r="J22" s="148">
        <f t="shared" si="3"/>
        <v>44923</v>
      </c>
      <c r="K22" s="148">
        <f>J22+2</f>
        <v>44925</v>
      </c>
      <c r="L22" s="148">
        <f>M21+3</f>
        <v>44942</v>
      </c>
      <c r="M22" s="148"/>
      <c r="N22" s="148"/>
      <c r="O22" s="148"/>
      <c r="P22" s="121">
        <f t="shared" si="0"/>
        <v>3</v>
      </c>
      <c r="Q22" s="125"/>
      <c r="R22" s="125"/>
      <c r="S22" s="121"/>
    </row>
    <row r="23" spans="1:19" ht="28.8">
      <c r="A23" s="121">
        <v>19</v>
      </c>
      <c r="B23" s="121" t="s">
        <v>245</v>
      </c>
      <c r="C23" s="121"/>
      <c r="D23" s="196" t="s">
        <v>1977</v>
      </c>
      <c r="E23" s="149" t="s">
        <v>274</v>
      </c>
      <c r="F23" s="414" t="s">
        <v>279</v>
      </c>
      <c r="G23" s="414" t="s">
        <v>279</v>
      </c>
      <c r="H23" s="121" t="s">
        <v>508</v>
      </c>
      <c r="I23" s="121" t="s">
        <v>291</v>
      </c>
      <c r="J23" s="148">
        <f>K19+1</f>
        <v>44919</v>
      </c>
      <c r="K23" s="148">
        <f>J23+2</f>
        <v>44921</v>
      </c>
      <c r="L23" s="148">
        <v>44943</v>
      </c>
      <c r="M23" s="130">
        <v>44946</v>
      </c>
      <c r="N23" s="130"/>
      <c r="O23" s="130"/>
      <c r="P23" s="121">
        <f t="shared" si="0"/>
        <v>3</v>
      </c>
      <c r="Q23" s="125">
        <f t="shared" ref="Q23:Q68" ca="1" si="4">IF(L23="",0,IF(M23="",TODAY()-L23,M23-L23+1))</f>
        <v>4</v>
      </c>
      <c r="R23" s="125">
        <f t="shared" ref="R23:R68" ca="1" si="5">IF(Q23=0,0,P23-Q23)</f>
        <v>-1</v>
      </c>
      <c r="S23" s="121"/>
    </row>
    <row r="24" spans="1:19" ht="14.4">
      <c r="A24" s="121">
        <v>20</v>
      </c>
      <c r="B24" s="121" t="s">
        <v>245</v>
      </c>
      <c r="C24" s="121"/>
      <c r="D24" s="196" t="s">
        <v>1978</v>
      </c>
      <c r="E24" s="149"/>
      <c r="F24" s="414" t="s">
        <v>279</v>
      </c>
      <c r="G24" s="121" t="s">
        <v>508</v>
      </c>
      <c r="H24" s="121" t="s">
        <v>508</v>
      </c>
      <c r="I24" s="121" t="s">
        <v>508</v>
      </c>
      <c r="J24" s="148">
        <f t="shared" ref="J24:J33" si="6">K23+1</f>
        <v>44922</v>
      </c>
      <c r="K24" s="148">
        <f>J24+1</f>
        <v>44923</v>
      </c>
      <c r="L24" s="148">
        <v>44949</v>
      </c>
      <c r="M24" s="130">
        <v>44950</v>
      </c>
      <c r="N24" s="130"/>
      <c r="O24" s="130"/>
      <c r="P24" s="121">
        <f t="shared" si="0"/>
        <v>2</v>
      </c>
      <c r="Q24" s="125">
        <f t="shared" ca="1" si="4"/>
        <v>2</v>
      </c>
      <c r="R24" s="125">
        <f t="shared" ca="1" si="5"/>
        <v>0</v>
      </c>
      <c r="S24" s="121"/>
    </row>
    <row r="25" spans="1:19" ht="14.4">
      <c r="A25" s="121">
        <v>21</v>
      </c>
      <c r="B25" s="121" t="s">
        <v>245</v>
      </c>
      <c r="C25" s="121"/>
      <c r="D25" s="196" t="s">
        <v>1979</v>
      </c>
      <c r="E25" s="149" t="s">
        <v>274</v>
      </c>
      <c r="F25" s="414" t="s">
        <v>279</v>
      </c>
      <c r="G25" s="121" t="s">
        <v>508</v>
      </c>
      <c r="H25" s="414" t="s">
        <v>279</v>
      </c>
      <c r="I25" s="121" t="s">
        <v>508</v>
      </c>
      <c r="J25" s="148">
        <f t="shared" si="6"/>
        <v>44924</v>
      </c>
      <c r="K25" s="148">
        <f>J25+3</f>
        <v>44927</v>
      </c>
      <c r="L25" s="148">
        <v>44951</v>
      </c>
      <c r="M25" s="130">
        <v>44955</v>
      </c>
      <c r="N25" s="130"/>
      <c r="O25" s="130"/>
      <c r="P25" s="121">
        <f t="shared" si="0"/>
        <v>4</v>
      </c>
      <c r="Q25" s="125">
        <f t="shared" ca="1" si="4"/>
        <v>5</v>
      </c>
      <c r="R25" s="125">
        <f t="shared" ca="1" si="5"/>
        <v>-1</v>
      </c>
      <c r="S25" s="121"/>
    </row>
    <row r="26" spans="1:19" ht="14.4">
      <c r="A26" s="121">
        <v>22</v>
      </c>
      <c r="B26" s="121" t="s">
        <v>245</v>
      </c>
      <c r="C26" s="121"/>
      <c r="D26" s="328" t="s">
        <v>1980</v>
      </c>
      <c r="E26" s="149"/>
      <c r="F26" s="414" t="s">
        <v>279</v>
      </c>
      <c r="G26" s="121" t="s">
        <v>508</v>
      </c>
      <c r="H26" s="121" t="s">
        <v>508</v>
      </c>
      <c r="I26" s="121" t="s">
        <v>508</v>
      </c>
      <c r="J26" s="148">
        <f t="shared" si="6"/>
        <v>44928</v>
      </c>
      <c r="K26" s="148">
        <f>J26+11</f>
        <v>44939</v>
      </c>
      <c r="L26" s="148">
        <v>44957</v>
      </c>
      <c r="M26" s="130">
        <v>44966</v>
      </c>
      <c r="N26" s="130"/>
      <c r="O26" s="130"/>
      <c r="P26" s="121">
        <f t="shared" si="0"/>
        <v>12</v>
      </c>
      <c r="Q26" s="125">
        <f t="shared" ca="1" si="4"/>
        <v>10</v>
      </c>
      <c r="R26" s="125">
        <f t="shared" ca="1" si="5"/>
        <v>2</v>
      </c>
      <c r="S26" s="121"/>
    </row>
    <row r="27" spans="1:19" ht="28.8">
      <c r="A27" s="121">
        <v>23</v>
      </c>
      <c r="B27" s="121" t="s">
        <v>245</v>
      </c>
      <c r="C27" s="121"/>
      <c r="D27" s="436" t="s">
        <v>1981</v>
      </c>
      <c r="E27" s="149"/>
      <c r="F27" s="414" t="s">
        <v>279</v>
      </c>
      <c r="G27" s="121" t="s">
        <v>508</v>
      </c>
      <c r="H27" s="121" t="s">
        <v>508</v>
      </c>
      <c r="I27" s="121" t="s">
        <v>508</v>
      </c>
      <c r="J27" s="148">
        <f t="shared" si="6"/>
        <v>44940</v>
      </c>
      <c r="K27" s="148">
        <f>J27+3</f>
        <v>44943</v>
      </c>
      <c r="L27" s="148">
        <f>M26+1+1</f>
        <v>44968</v>
      </c>
      <c r="M27" s="130">
        <f>L27+2+1</f>
        <v>44971</v>
      </c>
      <c r="N27" s="130"/>
      <c r="O27" s="130"/>
      <c r="P27" s="121">
        <f t="shared" si="0"/>
        <v>4</v>
      </c>
      <c r="Q27" s="125">
        <f t="shared" ca="1" si="4"/>
        <v>4</v>
      </c>
      <c r="R27" s="125">
        <f t="shared" ca="1" si="5"/>
        <v>0</v>
      </c>
      <c r="S27" s="121"/>
    </row>
    <row r="28" spans="1:19" ht="28.8">
      <c r="A28" s="121">
        <v>24</v>
      </c>
      <c r="B28" s="121" t="s">
        <v>245</v>
      </c>
      <c r="C28" s="121"/>
      <c r="D28" s="328" t="s">
        <v>1982</v>
      </c>
      <c r="E28" s="149"/>
      <c r="F28" s="414" t="s">
        <v>279</v>
      </c>
      <c r="G28" s="121" t="s">
        <v>508</v>
      </c>
      <c r="H28" s="121" t="s">
        <v>508</v>
      </c>
      <c r="I28" s="121" t="s">
        <v>508</v>
      </c>
      <c r="J28" s="148">
        <f t="shared" si="6"/>
        <v>44944</v>
      </c>
      <c r="K28" s="148">
        <f>J28+1</f>
        <v>44945</v>
      </c>
      <c r="L28" s="148">
        <v>44972</v>
      </c>
      <c r="M28" s="130">
        <f>L28+1</f>
        <v>44973</v>
      </c>
      <c r="N28" s="130">
        <f>L28</f>
        <v>44972</v>
      </c>
      <c r="O28" s="130">
        <f>N28+P28-1</f>
        <v>44973</v>
      </c>
      <c r="P28" s="121">
        <f t="shared" si="0"/>
        <v>2</v>
      </c>
      <c r="Q28" s="125">
        <f t="shared" ca="1" si="4"/>
        <v>2</v>
      </c>
      <c r="R28" s="125">
        <f t="shared" ca="1" si="5"/>
        <v>0</v>
      </c>
      <c r="S28" s="121"/>
    </row>
    <row r="29" spans="1:19" ht="28.8">
      <c r="A29" s="121">
        <v>25</v>
      </c>
      <c r="B29" s="121" t="s">
        <v>245</v>
      </c>
      <c r="C29" s="121"/>
      <c r="D29" s="436" t="s">
        <v>1983</v>
      </c>
      <c r="E29" s="149" t="s">
        <v>1984</v>
      </c>
      <c r="F29" s="314" t="s">
        <v>270</v>
      </c>
      <c r="G29" s="121" t="s">
        <v>508</v>
      </c>
      <c r="H29" s="121" t="s">
        <v>508</v>
      </c>
      <c r="I29" s="121" t="s">
        <v>508</v>
      </c>
      <c r="J29" s="148">
        <f t="shared" si="6"/>
        <v>44946</v>
      </c>
      <c r="K29" s="148">
        <f>J29+5</f>
        <v>44951</v>
      </c>
      <c r="L29" s="148">
        <f>M28+1</f>
        <v>44974</v>
      </c>
      <c r="M29" s="130">
        <v>44979</v>
      </c>
      <c r="N29" s="130">
        <f>L29</f>
        <v>44974</v>
      </c>
      <c r="O29" s="130">
        <f>N29+P29-1</f>
        <v>44979</v>
      </c>
      <c r="P29" s="121">
        <f t="shared" si="0"/>
        <v>6</v>
      </c>
      <c r="Q29" s="125">
        <f t="shared" ca="1" si="4"/>
        <v>6</v>
      </c>
      <c r="R29" s="125">
        <f t="shared" ca="1" si="5"/>
        <v>0</v>
      </c>
      <c r="S29" s="121"/>
    </row>
    <row r="30" spans="1:19" ht="14.4">
      <c r="A30" s="121">
        <v>26</v>
      </c>
      <c r="B30" s="121" t="s">
        <v>245</v>
      </c>
      <c r="C30" s="121"/>
      <c r="D30" s="328" t="s">
        <v>1985</v>
      </c>
      <c r="E30" s="149"/>
      <c r="F30" s="414" t="s">
        <v>279</v>
      </c>
      <c r="G30" s="121" t="s">
        <v>508</v>
      </c>
      <c r="H30" s="121" t="s">
        <v>508</v>
      </c>
      <c r="I30" s="121" t="s">
        <v>508</v>
      </c>
      <c r="J30" s="148">
        <f t="shared" si="6"/>
        <v>44952</v>
      </c>
      <c r="K30" s="148">
        <f>J30+3+1</f>
        <v>44956</v>
      </c>
      <c r="L30" s="148">
        <v>44980</v>
      </c>
      <c r="M30" s="130">
        <f>L30+4</f>
        <v>44984</v>
      </c>
      <c r="N30" s="130">
        <f t="shared" ref="N30:N67" si="7">IF(L30="",IF(M29="",O29+1,M29+1),L30)</f>
        <v>44980</v>
      </c>
      <c r="O30" s="130">
        <f t="shared" ref="O30:O67" si="8">+N30+P30-1</f>
        <v>44984</v>
      </c>
      <c r="P30" s="121">
        <f t="shared" si="0"/>
        <v>5</v>
      </c>
      <c r="Q30" s="125">
        <f t="shared" ca="1" si="4"/>
        <v>5</v>
      </c>
      <c r="R30" s="125">
        <f t="shared" ca="1" si="5"/>
        <v>0</v>
      </c>
      <c r="S30" s="121"/>
    </row>
    <row r="31" spans="1:19" ht="14.4">
      <c r="A31" s="121">
        <v>27</v>
      </c>
      <c r="B31" s="121" t="s">
        <v>245</v>
      </c>
      <c r="C31" s="121"/>
      <c r="D31" s="328" t="s">
        <v>1986</v>
      </c>
      <c r="E31" s="149"/>
      <c r="F31" s="414" t="s">
        <v>279</v>
      </c>
      <c r="G31" s="121" t="s">
        <v>508</v>
      </c>
      <c r="H31" s="121" t="s">
        <v>508</v>
      </c>
      <c r="I31" s="121" t="s">
        <v>508</v>
      </c>
      <c r="J31" s="148">
        <f t="shared" si="6"/>
        <v>44957</v>
      </c>
      <c r="K31" s="148">
        <f>J31+1</f>
        <v>44958</v>
      </c>
      <c r="L31" s="148">
        <f>M30+1</f>
        <v>44985</v>
      </c>
      <c r="M31" s="130">
        <f>L31+1</f>
        <v>44986</v>
      </c>
      <c r="N31" s="130">
        <f t="shared" si="7"/>
        <v>44985</v>
      </c>
      <c r="O31" s="130">
        <f t="shared" si="8"/>
        <v>44986</v>
      </c>
      <c r="P31" s="121">
        <f t="shared" si="0"/>
        <v>2</v>
      </c>
      <c r="Q31" s="125">
        <f t="shared" ca="1" si="4"/>
        <v>2</v>
      </c>
      <c r="R31" s="125">
        <f t="shared" ca="1" si="5"/>
        <v>0</v>
      </c>
      <c r="S31" s="121"/>
    </row>
    <row r="32" spans="1:19" ht="14.4">
      <c r="A32" s="121">
        <v>28</v>
      </c>
      <c r="B32" s="121" t="s">
        <v>245</v>
      </c>
      <c r="C32" s="121"/>
      <c r="D32" s="328" t="s">
        <v>1987</v>
      </c>
      <c r="E32" s="149" t="s">
        <v>287</v>
      </c>
      <c r="F32" s="314" t="s">
        <v>270</v>
      </c>
      <c r="G32" s="121" t="s">
        <v>508</v>
      </c>
      <c r="H32" s="121" t="s">
        <v>508</v>
      </c>
      <c r="I32" s="121" t="s">
        <v>508</v>
      </c>
      <c r="J32" s="148">
        <f t="shared" si="6"/>
        <v>44959</v>
      </c>
      <c r="K32" s="148">
        <f>J32+1+3</f>
        <v>44963</v>
      </c>
      <c r="L32" s="148">
        <v>44987</v>
      </c>
      <c r="M32" s="130">
        <v>44991</v>
      </c>
      <c r="N32" s="130">
        <f t="shared" si="7"/>
        <v>44987</v>
      </c>
      <c r="O32" s="130">
        <f t="shared" si="8"/>
        <v>44991</v>
      </c>
      <c r="P32" s="121">
        <f t="shared" si="0"/>
        <v>5</v>
      </c>
      <c r="Q32" s="125">
        <f t="shared" ca="1" si="4"/>
        <v>5</v>
      </c>
      <c r="R32" s="125">
        <f t="shared" ca="1" si="5"/>
        <v>0</v>
      </c>
      <c r="S32" s="121"/>
    </row>
    <row r="33" spans="1:19" s="239" customFormat="1" ht="14.4">
      <c r="A33" s="121">
        <v>29</v>
      </c>
      <c r="B33" s="121" t="s">
        <v>245</v>
      </c>
      <c r="C33" s="121"/>
      <c r="D33" s="437" t="s">
        <v>1988</v>
      </c>
      <c r="E33" s="149" t="s">
        <v>157</v>
      </c>
      <c r="F33" s="414" t="s">
        <v>279</v>
      </c>
      <c r="G33" s="121" t="s">
        <v>508</v>
      </c>
      <c r="H33" s="121" t="s">
        <v>508</v>
      </c>
      <c r="I33" s="121" t="s">
        <v>508</v>
      </c>
      <c r="J33" s="215">
        <f t="shared" si="6"/>
        <v>44964</v>
      </c>
      <c r="K33" s="215">
        <f>J33+4</f>
        <v>44968</v>
      </c>
      <c r="L33" s="215">
        <v>44992</v>
      </c>
      <c r="M33" s="362">
        <v>44994</v>
      </c>
      <c r="N33" s="130">
        <f t="shared" si="7"/>
        <v>44992</v>
      </c>
      <c r="O33" s="130">
        <f t="shared" si="8"/>
        <v>44996</v>
      </c>
      <c r="P33" s="121">
        <f t="shared" si="0"/>
        <v>5</v>
      </c>
      <c r="Q33" s="125">
        <f t="shared" ca="1" si="4"/>
        <v>3</v>
      </c>
      <c r="R33" s="125">
        <f t="shared" ca="1" si="5"/>
        <v>2</v>
      </c>
      <c r="S33" s="159"/>
    </row>
    <row r="34" spans="1:19" ht="14.4">
      <c r="A34" s="121">
        <v>30</v>
      </c>
      <c r="B34" s="121" t="s">
        <v>245</v>
      </c>
      <c r="C34" s="121"/>
      <c r="D34" s="196" t="s">
        <v>1989</v>
      </c>
      <c r="E34" s="149" t="s">
        <v>274</v>
      </c>
      <c r="F34" s="414" t="s">
        <v>279</v>
      </c>
      <c r="G34" s="121" t="s">
        <v>508</v>
      </c>
      <c r="H34" s="121" t="s">
        <v>508</v>
      </c>
      <c r="I34" s="121" t="s">
        <v>508</v>
      </c>
      <c r="J34" s="148">
        <f>K35+1</f>
        <v>44971</v>
      </c>
      <c r="K34" s="148">
        <f>J34+4+2</f>
        <v>44977</v>
      </c>
      <c r="L34" s="148">
        <v>44999</v>
      </c>
      <c r="M34" s="130">
        <v>45006</v>
      </c>
      <c r="N34" s="130">
        <f t="shared" si="7"/>
        <v>44999</v>
      </c>
      <c r="O34" s="130">
        <f t="shared" si="8"/>
        <v>45005</v>
      </c>
      <c r="P34" s="121">
        <f t="shared" si="0"/>
        <v>7</v>
      </c>
      <c r="Q34" s="125">
        <f t="shared" ca="1" si="4"/>
        <v>8</v>
      </c>
      <c r="R34" s="125">
        <f t="shared" ca="1" si="5"/>
        <v>-1</v>
      </c>
      <c r="S34" s="121"/>
    </row>
    <row r="35" spans="1:19" ht="28.8">
      <c r="A35" s="121">
        <v>31</v>
      </c>
      <c r="B35" s="121" t="s">
        <v>245</v>
      </c>
      <c r="C35" s="121"/>
      <c r="D35" s="437" t="s">
        <v>1990</v>
      </c>
      <c r="E35" s="149"/>
      <c r="F35" s="414" t="s">
        <v>279</v>
      </c>
      <c r="G35" s="121" t="s">
        <v>508</v>
      </c>
      <c r="H35" s="121" t="s">
        <v>508</v>
      </c>
      <c r="I35" s="121" t="s">
        <v>508</v>
      </c>
      <c r="J35" s="215">
        <f>K33+1</f>
        <v>44969</v>
      </c>
      <c r="K35" s="215">
        <f>J35+1</f>
        <v>44970</v>
      </c>
      <c r="L35" s="130">
        <f>M34+1</f>
        <v>45007</v>
      </c>
      <c r="M35" s="358">
        <f>L35+2</f>
        <v>45009</v>
      </c>
      <c r="N35" s="130">
        <f t="shared" si="7"/>
        <v>45007</v>
      </c>
      <c r="O35" s="130">
        <f t="shared" si="8"/>
        <v>45008</v>
      </c>
      <c r="P35" s="121">
        <f t="shared" si="0"/>
        <v>2</v>
      </c>
      <c r="Q35" s="125">
        <f t="shared" ca="1" si="4"/>
        <v>3</v>
      </c>
      <c r="R35" s="125">
        <f t="shared" ca="1" si="5"/>
        <v>-1</v>
      </c>
      <c r="S35" s="121"/>
    </row>
    <row r="36" spans="1:19" ht="14.4">
      <c r="A36" s="121">
        <v>32</v>
      </c>
      <c r="B36" s="121" t="s">
        <v>245</v>
      </c>
      <c r="C36" s="121"/>
      <c r="D36" s="438" t="s">
        <v>1991</v>
      </c>
      <c r="E36" s="149" t="s">
        <v>254</v>
      </c>
      <c r="F36" s="414" t="s">
        <v>279</v>
      </c>
      <c r="G36" s="121" t="s">
        <v>508</v>
      </c>
      <c r="H36" s="121" t="s">
        <v>508</v>
      </c>
      <c r="I36" s="121" t="s">
        <v>508</v>
      </c>
      <c r="J36" s="215">
        <f t="shared" ref="J36:J45" si="9">K35+1</f>
        <v>44971</v>
      </c>
      <c r="K36" s="215">
        <f>J36+4</f>
        <v>44975</v>
      </c>
      <c r="L36" s="130">
        <v>45010</v>
      </c>
      <c r="M36" s="358">
        <v>45023</v>
      </c>
      <c r="N36" s="130">
        <f t="shared" si="7"/>
        <v>45010</v>
      </c>
      <c r="O36" s="130">
        <f t="shared" si="8"/>
        <v>45014</v>
      </c>
      <c r="P36" s="121">
        <f t="shared" si="0"/>
        <v>5</v>
      </c>
      <c r="Q36" s="125">
        <f t="shared" ca="1" si="4"/>
        <v>14</v>
      </c>
      <c r="R36" s="125">
        <f t="shared" ca="1" si="5"/>
        <v>-9</v>
      </c>
      <c r="S36" s="121"/>
    </row>
    <row r="37" spans="1:19" s="239" customFormat="1" ht="14.4">
      <c r="A37" s="121">
        <v>33</v>
      </c>
      <c r="B37" s="121" t="s">
        <v>245</v>
      </c>
      <c r="C37" s="121"/>
      <c r="D37" s="439" t="s">
        <v>1992</v>
      </c>
      <c r="E37" s="238"/>
      <c r="F37" s="414" t="s">
        <v>279</v>
      </c>
      <c r="G37" s="121" t="s">
        <v>508</v>
      </c>
      <c r="H37" s="121" t="s">
        <v>508</v>
      </c>
      <c r="I37" s="121" t="s">
        <v>508</v>
      </c>
      <c r="J37" s="215">
        <f t="shared" si="9"/>
        <v>44976</v>
      </c>
      <c r="K37" s="215">
        <f>J37+2</f>
        <v>44978</v>
      </c>
      <c r="L37" s="362">
        <v>45026</v>
      </c>
      <c r="M37" s="440">
        <v>45027</v>
      </c>
      <c r="N37" s="130">
        <f t="shared" si="7"/>
        <v>45026</v>
      </c>
      <c r="O37" s="130">
        <f t="shared" si="8"/>
        <v>45028</v>
      </c>
      <c r="P37" s="121">
        <f t="shared" ref="P37:P68" si="10">IF(IF(J37="",0,IF(K37="",0,K37-J37))="",0,K37-J37+1)</f>
        <v>3</v>
      </c>
      <c r="Q37" s="125">
        <f t="shared" ca="1" si="4"/>
        <v>2</v>
      </c>
      <c r="R37" s="125">
        <f t="shared" ca="1" si="5"/>
        <v>1</v>
      </c>
      <c r="S37" s="159"/>
    </row>
    <row r="38" spans="1:19" s="239" customFormat="1" ht="14.4">
      <c r="A38" s="121">
        <v>34</v>
      </c>
      <c r="B38" s="121" t="s">
        <v>245</v>
      </c>
      <c r="C38" s="121"/>
      <c r="D38" s="439" t="s">
        <v>1993</v>
      </c>
      <c r="E38" s="149" t="s">
        <v>287</v>
      </c>
      <c r="F38" s="414" t="s">
        <v>279</v>
      </c>
      <c r="G38" s="121" t="s">
        <v>508</v>
      </c>
      <c r="H38" s="121" t="s">
        <v>508</v>
      </c>
      <c r="I38" s="121" t="s">
        <v>508</v>
      </c>
      <c r="J38" s="215">
        <f t="shared" si="9"/>
        <v>44979</v>
      </c>
      <c r="K38" s="215">
        <f>J38+1</f>
        <v>44980</v>
      </c>
      <c r="L38" s="362">
        <v>45028</v>
      </c>
      <c r="M38" s="440">
        <v>45029</v>
      </c>
      <c r="N38" s="130">
        <f t="shared" si="7"/>
        <v>45028</v>
      </c>
      <c r="O38" s="130">
        <f t="shared" si="8"/>
        <v>45029</v>
      </c>
      <c r="P38" s="121">
        <f t="shared" si="10"/>
        <v>2</v>
      </c>
      <c r="Q38" s="125">
        <f t="shared" ca="1" si="4"/>
        <v>2</v>
      </c>
      <c r="R38" s="125">
        <f t="shared" ca="1" si="5"/>
        <v>0</v>
      </c>
      <c r="S38" s="159"/>
    </row>
    <row r="39" spans="1:19" s="239" customFormat="1" ht="28.8">
      <c r="A39" s="121">
        <v>35</v>
      </c>
      <c r="B39" s="121" t="s">
        <v>245</v>
      </c>
      <c r="C39" s="121"/>
      <c r="D39" s="439" t="s">
        <v>1994</v>
      </c>
      <c r="E39" s="238" t="s">
        <v>274</v>
      </c>
      <c r="F39" s="414" t="s">
        <v>279</v>
      </c>
      <c r="G39" s="121" t="s">
        <v>508</v>
      </c>
      <c r="H39" s="121" t="s">
        <v>508</v>
      </c>
      <c r="I39" s="121" t="s">
        <v>508</v>
      </c>
      <c r="J39" s="215">
        <f t="shared" si="9"/>
        <v>44981</v>
      </c>
      <c r="K39" s="215">
        <f>J39+2</f>
        <v>44983</v>
      </c>
      <c r="L39" s="362">
        <v>45033</v>
      </c>
      <c r="M39" s="440">
        <v>45042</v>
      </c>
      <c r="N39" s="130">
        <f t="shared" si="7"/>
        <v>45033</v>
      </c>
      <c r="O39" s="130">
        <f t="shared" si="8"/>
        <v>45035</v>
      </c>
      <c r="P39" s="121">
        <f t="shared" si="10"/>
        <v>3</v>
      </c>
      <c r="Q39" s="125">
        <f t="shared" ca="1" si="4"/>
        <v>10</v>
      </c>
      <c r="R39" s="125">
        <f t="shared" ca="1" si="5"/>
        <v>-7</v>
      </c>
      <c r="S39" s="159"/>
    </row>
    <row r="40" spans="1:19" s="239" customFormat="1" ht="28.8">
      <c r="A40" s="121">
        <v>36</v>
      </c>
      <c r="B40" s="121" t="s">
        <v>245</v>
      </c>
      <c r="C40" s="121"/>
      <c r="D40" s="439" t="s">
        <v>1995</v>
      </c>
      <c r="E40" s="238" t="s">
        <v>1996</v>
      </c>
      <c r="F40" s="414" t="s">
        <v>279</v>
      </c>
      <c r="G40" s="121" t="s">
        <v>508</v>
      </c>
      <c r="H40" s="121" t="s">
        <v>508</v>
      </c>
      <c r="I40" s="121" t="s">
        <v>508</v>
      </c>
      <c r="J40" s="215">
        <f t="shared" si="9"/>
        <v>44984</v>
      </c>
      <c r="K40" s="215">
        <f>J40+3</f>
        <v>44987</v>
      </c>
      <c r="L40" s="362">
        <v>45042</v>
      </c>
      <c r="M40" s="440">
        <v>45045</v>
      </c>
      <c r="N40" s="130">
        <f t="shared" si="7"/>
        <v>45042</v>
      </c>
      <c r="O40" s="130">
        <f t="shared" si="8"/>
        <v>45045</v>
      </c>
      <c r="P40" s="121">
        <f t="shared" si="10"/>
        <v>4</v>
      </c>
      <c r="Q40" s="125">
        <f t="shared" ca="1" si="4"/>
        <v>4</v>
      </c>
      <c r="R40" s="125">
        <f t="shared" ca="1" si="5"/>
        <v>0</v>
      </c>
      <c r="S40" s="159"/>
    </row>
    <row r="41" spans="1:19" s="239" customFormat="1" ht="14.4">
      <c r="A41" s="121">
        <v>37</v>
      </c>
      <c r="B41" s="121" t="s">
        <v>245</v>
      </c>
      <c r="C41" s="121"/>
      <c r="D41" s="439" t="s">
        <v>1997</v>
      </c>
      <c r="E41" s="238" t="s">
        <v>1996</v>
      </c>
      <c r="F41" s="414" t="s">
        <v>279</v>
      </c>
      <c r="G41" s="121" t="s">
        <v>508</v>
      </c>
      <c r="H41" s="121" t="s">
        <v>508</v>
      </c>
      <c r="I41" s="121" t="s">
        <v>508</v>
      </c>
      <c r="J41" s="215">
        <f t="shared" si="9"/>
        <v>44988</v>
      </c>
      <c r="K41" s="215">
        <f>J41+1</f>
        <v>44989</v>
      </c>
      <c r="L41" s="362">
        <v>45049</v>
      </c>
      <c r="M41" s="440">
        <v>45054</v>
      </c>
      <c r="N41" s="130">
        <f t="shared" si="7"/>
        <v>45049</v>
      </c>
      <c r="O41" s="130">
        <f t="shared" si="8"/>
        <v>45050</v>
      </c>
      <c r="P41" s="121">
        <f t="shared" si="10"/>
        <v>2</v>
      </c>
      <c r="Q41" s="125">
        <f t="shared" ca="1" si="4"/>
        <v>6</v>
      </c>
      <c r="R41" s="125">
        <f t="shared" ca="1" si="5"/>
        <v>-4</v>
      </c>
      <c r="S41" s="159"/>
    </row>
    <row r="42" spans="1:19" s="239" customFormat="1" ht="14.4">
      <c r="A42" s="121">
        <v>38</v>
      </c>
      <c r="B42" s="121" t="s">
        <v>245</v>
      </c>
      <c r="C42" s="121"/>
      <c r="D42" s="439" t="s">
        <v>1998</v>
      </c>
      <c r="E42" s="238" t="s">
        <v>1996</v>
      </c>
      <c r="F42" s="414" t="s">
        <v>279</v>
      </c>
      <c r="G42" s="121" t="s">
        <v>508</v>
      </c>
      <c r="H42" s="121" t="s">
        <v>508</v>
      </c>
      <c r="I42" s="121" t="s">
        <v>508</v>
      </c>
      <c r="J42" s="215">
        <f t="shared" si="9"/>
        <v>44990</v>
      </c>
      <c r="K42" s="215">
        <f>J42+2</f>
        <v>44992</v>
      </c>
      <c r="L42" s="362">
        <v>45054</v>
      </c>
      <c r="M42" s="440">
        <v>45056</v>
      </c>
      <c r="N42" s="130">
        <f t="shared" si="7"/>
        <v>45054</v>
      </c>
      <c r="O42" s="130">
        <f t="shared" si="8"/>
        <v>45056</v>
      </c>
      <c r="P42" s="121">
        <f t="shared" si="10"/>
        <v>3</v>
      </c>
      <c r="Q42" s="125">
        <f t="shared" ca="1" si="4"/>
        <v>3</v>
      </c>
      <c r="R42" s="125">
        <f t="shared" ca="1" si="5"/>
        <v>0</v>
      </c>
      <c r="S42" s="159"/>
    </row>
    <row r="43" spans="1:19" s="239" customFormat="1" ht="14.4">
      <c r="A43" s="121">
        <v>39</v>
      </c>
      <c r="B43" s="121" t="s">
        <v>245</v>
      </c>
      <c r="C43" s="121"/>
      <c r="D43" s="439" t="s">
        <v>1999</v>
      </c>
      <c r="E43" s="238" t="s">
        <v>274</v>
      </c>
      <c r="F43" s="441" t="s">
        <v>270</v>
      </c>
      <c r="G43" s="121" t="s">
        <v>508</v>
      </c>
      <c r="H43" s="121" t="s">
        <v>508</v>
      </c>
      <c r="I43" s="121" t="s">
        <v>508</v>
      </c>
      <c r="J43" s="215">
        <f t="shared" si="9"/>
        <v>44993</v>
      </c>
      <c r="K43" s="215">
        <f>J43+3</f>
        <v>44996</v>
      </c>
      <c r="L43" s="362">
        <v>45059</v>
      </c>
      <c r="M43" s="440">
        <v>45063</v>
      </c>
      <c r="N43" s="130">
        <f t="shared" si="7"/>
        <v>45059</v>
      </c>
      <c r="O43" s="130">
        <f t="shared" si="8"/>
        <v>45062</v>
      </c>
      <c r="P43" s="121">
        <f t="shared" si="10"/>
        <v>4</v>
      </c>
      <c r="Q43" s="125">
        <f t="shared" ca="1" si="4"/>
        <v>5</v>
      </c>
      <c r="R43" s="125">
        <f t="shared" ca="1" si="5"/>
        <v>-1</v>
      </c>
      <c r="S43" s="159"/>
    </row>
    <row r="44" spans="1:19" s="239" customFormat="1" ht="28.8">
      <c r="A44" s="121">
        <v>40</v>
      </c>
      <c r="B44" s="121" t="s">
        <v>245</v>
      </c>
      <c r="C44" s="121"/>
      <c r="D44" s="439" t="s">
        <v>2000</v>
      </c>
      <c r="E44" s="238"/>
      <c r="F44" s="414" t="s">
        <v>279</v>
      </c>
      <c r="G44" s="121" t="s">
        <v>508</v>
      </c>
      <c r="H44" s="121" t="s">
        <v>508</v>
      </c>
      <c r="I44" s="121" t="s">
        <v>508</v>
      </c>
      <c r="J44" s="215">
        <f t="shared" si="9"/>
        <v>44997</v>
      </c>
      <c r="K44" s="215">
        <f>J44+1</f>
        <v>44998</v>
      </c>
      <c r="L44" s="362">
        <v>45064</v>
      </c>
      <c r="M44" s="440">
        <v>45069</v>
      </c>
      <c r="N44" s="130">
        <f t="shared" si="7"/>
        <v>45064</v>
      </c>
      <c r="O44" s="130">
        <f t="shared" si="8"/>
        <v>45065</v>
      </c>
      <c r="P44" s="121">
        <f t="shared" si="10"/>
        <v>2</v>
      </c>
      <c r="Q44" s="125">
        <f t="shared" ca="1" si="4"/>
        <v>6</v>
      </c>
      <c r="R44" s="125">
        <f t="shared" ca="1" si="5"/>
        <v>-4</v>
      </c>
      <c r="S44" s="159"/>
    </row>
    <row r="45" spans="1:19" s="581" customFormat="1" ht="14.4">
      <c r="A45" s="121">
        <v>41</v>
      </c>
      <c r="B45" s="366" t="s">
        <v>245</v>
      </c>
      <c r="C45" s="366"/>
      <c r="D45" s="439" t="s">
        <v>2001</v>
      </c>
      <c r="E45" s="354" t="s">
        <v>157</v>
      </c>
      <c r="F45" s="414" t="s">
        <v>279</v>
      </c>
      <c r="G45" s="121" t="s">
        <v>508</v>
      </c>
      <c r="H45" s="121" t="s">
        <v>508</v>
      </c>
      <c r="I45" s="121" t="s">
        <v>508</v>
      </c>
      <c r="J45" s="364">
        <f t="shared" si="9"/>
        <v>44999</v>
      </c>
      <c r="K45" s="364">
        <f>J45+4</f>
        <v>45003</v>
      </c>
      <c r="L45" s="442">
        <v>45069</v>
      </c>
      <c r="M45" s="443">
        <v>45073</v>
      </c>
      <c r="N45" s="130">
        <f t="shared" si="7"/>
        <v>45069</v>
      </c>
      <c r="O45" s="130">
        <f t="shared" si="8"/>
        <v>45073</v>
      </c>
      <c r="P45" s="121">
        <f t="shared" si="10"/>
        <v>5</v>
      </c>
      <c r="Q45" s="125">
        <f t="shared" ca="1" si="4"/>
        <v>5</v>
      </c>
      <c r="R45" s="125">
        <f t="shared" ca="1" si="5"/>
        <v>0</v>
      </c>
      <c r="S45" s="366"/>
    </row>
    <row r="46" spans="1:19" s="581" customFormat="1" ht="14.4">
      <c r="A46" s="121">
        <v>42</v>
      </c>
      <c r="B46" s="366" t="s">
        <v>245</v>
      </c>
      <c r="C46" s="366"/>
      <c r="D46" s="439" t="s">
        <v>2002</v>
      </c>
      <c r="E46" s="354" t="s">
        <v>246</v>
      </c>
      <c r="F46" s="444" t="s">
        <v>268</v>
      </c>
      <c r="G46" s="121" t="s">
        <v>508</v>
      </c>
      <c r="H46" s="121" t="s">
        <v>508</v>
      </c>
      <c r="I46" s="121" t="s">
        <v>508</v>
      </c>
      <c r="J46" s="364">
        <v>45075</v>
      </c>
      <c r="K46" s="364">
        <v>45085</v>
      </c>
      <c r="L46" s="442">
        <v>45075</v>
      </c>
      <c r="M46" s="443">
        <v>45083</v>
      </c>
      <c r="N46" s="130">
        <f t="shared" si="7"/>
        <v>45075</v>
      </c>
      <c r="O46" s="130">
        <f t="shared" si="8"/>
        <v>45085</v>
      </c>
      <c r="P46" s="121">
        <f t="shared" si="10"/>
        <v>11</v>
      </c>
      <c r="Q46" s="125">
        <f t="shared" ca="1" si="4"/>
        <v>9</v>
      </c>
      <c r="R46" s="125">
        <f t="shared" ca="1" si="5"/>
        <v>2</v>
      </c>
      <c r="S46" s="366"/>
    </row>
    <row r="47" spans="1:19" s="581" customFormat="1" ht="28.8">
      <c r="A47" s="121">
        <v>43</v>
      </c>
      <c r="B47" s="366" t="s">
        <v>245</v>
      </c>
      <c r="C47" s="366"/>
      <c r="D47" s="177" t="s">
        <v>2003</v>
      </c>
      <c r="E47" s="354" t="s">
        <v>246</v>
      </c>
      <c r="F47" s="414" t="s">
        <v>279</v>
      </c>
      <c r="G47" s="121"/>
      <c r="H47" s="121"/>
      <c r="I47" s="121"/>
      <c r="J47" s="364">
        <f>K46+1</f>
        <v>45086</v>
      </c>
      <c r="K47" s="364">
        <f>J47+2+4</f>
        <v>45092</v>
      </c>
      <c r="L47" s="442">
        <v>45083</v>
      </c>
      <c r="M47" s="443">
        <v>45089</v>
      </c>
      <c r="N47" s="130">
        <f t="shared" si="7"/>
        <v>45083</v>
      </c>
      <c r="O47" s="130">
        <f t="shared" si="8"/>
        <v>45089</v>
      </c>
      <c r="P47" s="121">
        <f t="shared" si="10"/>
        <v>7</v>
      </c>
      <c r="Q47" s="125">
        <f t="shared" ca="1" si="4"/>
        <v>7</v>
      </c>
      <c r="R47" s="125">
        <f t="shared" ca="1" si="5"/>
        <v>0</v>
      </c>
      <c r="S47" s="366"/>
    </row>
    <row r="48" spans="1:19" s="581" customFormat="1" ht="14.4">
      <c r="A48" s="121">
        <v>44</v>
      </c>
      <c r="B48" s="218" t="s">
        <v>245</v>
      </c>
      <c r="C48" s="218"/>
      <c r="D48" s="279" t="s">
        <v>2004</v>
      </c>
      <c r="E48" s="354"/>
      <c r="F48" s="414" t="s">
        <v>279</v>
      </c>
      <c r="G48" s="121"/>
      <c r="H48" s="121"/>
      <c r="I48" s="121"/>
      <c r="J48" s="293">
        <v>45087</v>
      </c>
      <c r="K48" s="293">
        <v>45089</v>
      </c>
      <c r="L48" s="428">
        <v>45083</v>
      </c>
      <c r="M48" s="158">
        <v>45089</v>
      </c>
      <c r="N48" s="130">
        <f t="shared" si="7"/>
        <v>45083</v>
      </c>
      <c r="O48" s="130">
        <f t="shared" si="8"/>
        <v>45085</v>
      </c>
      <c r="P48" s="121">
        <f t="shared" si="10"/>
        <v>3</v>
      </c>
      <c r="Q48" s="125">
        <f t="shared" ca="1" si="4"/>
        <v>7</v>
      </c>
      <c r="R48" s="125">
        <f t="shared" ca="1" si="5"/>
        <v>-4</v>
      </c>
      <c r="S48" s="366"/>
    </row>
    <row r="49" spans="1:19" s="581" customFormat="1" ht="14.4">
      <c r="A49" s="121">
        <v>45</v>
      </c>
      <c r="B49" s="218" t="s">
        <v>245</v>
      </c>
      <c r="C49" s="218"/>
      <c r="D49" s="279" t="s">
        <v>2005</v>
      </c>
      <c r="E49" s="354"/>
      <c r="F49" s="414" t="s">
        <v>279</v>
      </c>
      <c r="G49" s="121"/>
      <c r="H49" s="121"/>
      <c r="I49" s="121"/>
      <c r="J49" s="293">
        <v>45090</v>
      </c>
      <c r="K49" s="293">
        <v>45091</v>
      </c>
      <c r="L49" s="158">
        <v>45089</v>
      </c>
      <c r="M49" s="158">
        <v>45093</v>
      </c>
      <c r="N49" s="130">
        <f t="shared" si="7"/>
        <v>45089</v>
      </c>
      <c r="O49" s="130">
        <f t="shared" si="8"/>
        <v>45090</v>
      </c>
      <c r="P49" s="121">
        <f t="shared" si="10"/>
        <v>2</v>
      </c>
      <c r="Q49" s="125">
        <f t="shared" ca="1" si="4"/>
        <v>5</v>
      </c>
      <c r="R49" s="125">
        <f t="shared" ca="1" si="5"/>
        <v>-3</v>
      </c>
      <c r="S49" s="366"/>
    </row>
    <row r="50" spans="1:19" s="581" customFormat="1" ht="14.4">
      <c r="A50" s="121">
        <v>46</v>
      </c>
      <c r="B50" s="218" t="s">
        <v>245</v>
      </c>
      <c r="C50" s="218"/>
      <c r="D50" s="279" t="s">
        <v>2006</v>
      </c>
      <c r="E50" s="354"/>
      <c r="F50" s="400" t="s">
        <v>270</v>
      </c>
      <c r="G50" s="121"/>
      <c r="H50" s="121"/>
      <c r="I50" s="121"/>
      <c r="J50" s="293">
        <v>45092</v>
      </c>
      <c r="K50" s="293">
        <v>45096</v>
      </c>
      <c r="L50" s="158">
        <v>45094</v>
      </c>
      <c r="M50" s="158">
        <v>45098</v>
      </c>
      <c r="N50" s="130">
        <f t="shared" si="7"/>
        <v>45094</v>
      </c>
      <c r="O50" s="130">
        <f t="shared" si="8"/>
        <v>45098</v>
      </c>
      <c r="P50" s="121">
        <f t="shared" si="10"/>
        <v>5</v>
      </c>
      <c r="Q50" s="125">
        <f t="shared" ca="1" si="4"/>
        <v>5</v>
      </c>
      <c r="R50" s="125">
        <f t="shared" ca="1" si="5"/>
        <v>0</v>
      </c>
      <c r="S50" s="366"/>
    </row>
    <row r="51" spans="1:19" s="581" customFormat="1" ht="28.8">
      <c r="A51" s="121">
        <v>47</v>
      </c>
      <c r="B51" s="218" t="s">
        <v>245</v>
      </c>
      <c r="C51" s="218"/>
      <c r="D51" s="279" t="s">
        <v>2007</v>
      </c>
      <c r="E51" s="354"/>
      <c r="F51" s="414" t="s">
        <v>279</v>
      </c>
      <c r="G51" s="121"/>
      <c r="H51" s="121"/>
      <c r="I51" s="121"/>
      <c r="J51" s="293">
        <v>45097</v>
      </c>
      <c r="K51" s="293">
        <v>45098</v>
      </c>
      <c r="L51" s="158">
        <v>45103</v>
      </c>
      <c r="M51" s="158">
        <v>45107</v>
      </c>
      <c r="N51" s="130">
        <f t="shared" si="7"/>
        <v>45103</v>
      </c>
      <c r="O51" s="130">
        <f t="shared" si="8"/>
        <v>45104</v>
      </c>
      <c r="P51" s="121">
        <f t="shared" si="10"/>
        <v>2</v>
      </c>
      <c r="Q51" s="125">
        <f t="shared" ca="1" si="4"/>
        <v>5</v>
      </c>
      <c r="R51" s="125">
        <f t="shared" ca="1" si="5"/>
        <v>-3</v>
      </c>
      <c r="S51" s="366"/>
    </row>
    <row r="52" spans="1:19" s="581" customFormat="1" ht="14.4">
      <c r="A52" s="121">
        <v>48</v>
      </c>
      <c r="B52" s="218" t="s">
        <v>245</v>
      </c>
      <c r="C52" s="218"/>
      <c r="D52" s="279" t="s">
        <v>2008</v>
      </c>
      <c r="E52" s="354"/>
      <c r="F52" s="414" t="s">
        <v>279</v>
      </c>
      <c r="G52" s="121"/>
      <c r="H52" s="121"/>
      <c r="I52" s="121"/>
      <c r="J52" s="293">
        <v>45099</v>
      </c>
      <c r="K52" s="293">
        <v>45099</v>
      </c>
      <c r="L52" s="158">
        <v>45107</v>
      </c>
      <c r="M52" s="158">
        <v>45108</v>
      </c>
      <c r="N52" s="130">
        <f t="shared" si="7"/>
        <v>45107</v>
      </c>
      <c r="O52" s="130">
        <f t="shared" si="8"/>
        <v>45107</v>
      </c>
      <c r="P52" s="121">
        <f t="shared" si="10"/>
        <v>1</v>
      </c>
      <c r="Q52" s="125">
        <f t="shared" ca="1" si="4"/>
        <v>2</v>
      </c>
      <c r="R52" s="125">
        <f t="shared" ca="1" si="5"/>
        <v>-1</v>
      </c>
      <c r="S52" s="366"/>
    </row>
    <row r="53" spans="1:19" s="581" customFormat="1" ht="14.4">
      <c r="A53" s="121">
        <v>49</v>
      </c>
      <c r="B53" s="218" t="s">
        <v>245</v>
      </c>
      <c r="C53" s="218"/>
      <c r="D53" s="279" t="s">
        <v>2009</v>
      </c>
      <c r="E53" s="354"/>
      <c r="F53" s="275" t="s">
        <v>279</v>
      </c>
      <c r="G53" s="121"/>
      <c r="H53" s="121"/>
      <c r="I53" s="121"/>
      <c r="J53" s="293">
        <v>45100</v>
      </c>
      <c r="K53" s="293">
        <v>45102</v>
      </c>
      <c r="L53" s="158">
        <v>45108</v>
      </c>
      <c r="M53" s="158">
        <v>45110</v>
      </c>
      <c r="N53" s="130">
        <f t="shared" si="7"/>
        <v>45108</v>
      </c>
      <c r="O53" s="130">
        <f t="shared" si="8"/>
        <v>45110</v>
      </c>
      <c r="P53" s="121">
        <f t="shared" si="10"/>
        <v>3</v>
      </c>
      <c r="Q53" s="125">
        <f t="shared" ca="1" si="4"/>
        <v>3</v>
      </c>
      <c r="R53" s="125">
        <f t="shared" ca="1" si="5"/>
        <v>0</v>
      </c>
      <c r="S53" s="366"/>
    </row>
    <row r="54" spans="1:19" s="581" customFormat="1" ht="14.4">
      <c r="A54" s="121">
        <v>50</v>
      </c>
      <c r="B54" s="218" t="s">
        <v>245</v>
      </c>
      <c r="C54" s="218"/>
      <c r="D54" s="279" t="s">
        <v>2010</v>
      </c>
      <c r="E54" s="354"/>
      <c r="F54" s="414" t="s">
        <v>279</v>
      </c>
      <c r="G54" s="121"/>
      <c r="H54" s="121"/>
      <c r="I54" s="121"/>
      <c r="J54" s="293">
        <v>45103</v>
      </c>
      <c r="K54" s="293">
        <v>45104</v>
      </c>
      <c r="L54" s="158"/>
      <c r="M54" s="218"/>
      <c r="N54" s="130">
        <f t="shared" si="7"/>
        <v>45111</v>
      </c>
      <c r="O54" s="130">
        <f t="shared" si="8"/>
        <v>45112</v>
      </c>
      <c r="P54" s="121">
        <f t="shared" si="10"/>
        <v>2</v>
      </c>
      <c r="Q54" s="125">
        <f t="shared" ca="1" si="4"/>
        <v>0</v>
      </c>
      <c r="R54" s="125">
        <f t="shared" ca="1" si="5"/>
        <v>0</v>
      </c>
      <c r="S54" s="366"/>
    </row>
    <row r="55" spans="1:19" s="581" customFormat="1" ht="28.8">
      <c r="A55" s="121">
        <v>51</v>
      </c>
      <c r="B55" s="218" t="s">
        <v>245</v>
      </c>
      <c r="C55" s="218"/>
      <c r="D55" s="279" t="s">
        <v>2011</v>
      </c>
      <c r="E55" s="354"/>
      <c r="F55" s="414" t="s">
        <v>279</v>
      </c>
      <c r="G55" s="121"/>
      <c r="H55" s="121"/>
      <c r="I55" s="121"/>
      <c r="J55" s="293">
        <v>45105</v>
      </c>
      <c r="K55" s="293">
        <v>45107</v>
      </c>
      <c r="L55" s="158">
        <v>45113</v>
      </c>
      <c r="M55" s="176">
        <v>45115</v>
      </c>
      <c r="N55" s="130">
        <f t="shared" si="7"/>
        <v>45113</v>
      </c>
      <c r="O55" s="130">
        <f t="shared" si="8"/>
        <v>45115</v>
      </c>
      <c r="P55" s="121">
        <f t="shared" si="10"/>
        <v>3</v>
      </c>
      <c r="Q55" s="125">
        <f t="shared" ca="1" si="4"/>
        <v>3</v>
      </c>
      <c r="R55" s="125">
        <f t="shared" ca="1" si="5"/>
        <v>0</v>
      </c>
      <c r="S55" s="366"/>
    </row>
    <row r="56" spans="1:19" s="581" customFormat="1" ht="28.8">
      <c r="A56" s="121">
        <v>52</v>
      </c>
      <c r="B56" s="218" t="s">
        <v>245</v>
      </c>
      <c r="C56" s="218"/>
      <c r="D56" s="177" t="s">
        <v>2012</v>
      </c>
      <c r="E56" s="354"/>
      <c r="F56" s="414" t="s">
        <v>279</v>
      </c>
      <c r="G56" s="121"/>
      <c r="H56" s="121"/>
      <c r="I56" s="121"/>
      <c r="J56" s="293">
        <v>45108</v>
      </c>
      <c r="K56" s="293">
        <v>45113</v>
      </c>
      <c r="L56" s="158">
        <v>45115</v>
      </c>
      <c r="M56" s="176">
        <v>45120</v>
      </c>
      <c r="N56" s="130">
        <f t="shared" si="7"/>
        <v>45115</v>
      </c>
      <c r="O56" s="130">
        <f t="shared" si="8"/>
        <v>45120</v>
      </c>
      <c r="P56" s="121">
        <f t="shared" si="10"/>
        <v>6</v>
      </c>
      <c r="Q56" s="125">
        <f t="shared" ca="1" si="4"/>
        <v>6</v>
      </c>
      <c r="R56" s="125">
        <f t="shared" ca="1" si="5"/>
        <v>0</v>
      </c>
      <c r="S56" s="366"/>
    </row>
    <row r="57" spans="1:19" s="581" customFormat="1" ht="14.4">
      <c r="A57" s="121">
        <v>53</v>
      </c>
      <c r="B57" s="218" t="s">
        <v>245</v>
      </c>
      <c r="C57" s="218"/>
      <c r="D57" s="279" t="s">
        <v>2013</v>
      </c>
      <c r="E57" s="354" t="s">
        <v>246</v>
      </c>
      <c r="F57" s="275" t="s">
        <v>279</v>
      </c>
      <c r="G57" s="121"/>
      <c r="H57" s="121"/>
      <c r="I57" s="121"/>
      <c r="J57" s="293">
        <v>45127</v>
      </c>
      <c r="K57" s="293">
        <v>45129</v>
      </c>
      <c r="L57" s="158">
        <v>45127</v>
      </c>
      <c r="M57" s="158">
        <v>45132</v>
      </c>
      <c r="N57" s="130">
        <f t="shared" si="7"/>
        <v>45127</v>
      </c>
      <c r="O57" s="130">
        <f t="shared" si="8"/>
        <v>45129</v>
      </c>
      <c r="P57" s="121">
        <f t="shared" si="10"/>
        <v>3</v>
      </c>
      <c r="Q57" s="125">
        <f t="shared" ca="1" si="4"/>
        <v>6</v>
      </c>
      <c r="R57" s="125">
        <f t="shared" ca="1" si="5"/>
        <v>-3</v>
      </c>
      <c r="S57" s="366"/>
    </row>
    <row r="58" spans="1:19" s="581" customFormat="1" ht="43.2">
      <c r="A58" s="121">
        <v>54</v>
      </c>
      <c r="B58" s="218" t="s">
        <v>245</v>
      </c>
      <c r="C58" s="218"/>
      <c r="D58" s="279" t="s">
        <v>2014</v>
      </c>
      <c r="E58" s="354" t="s">
        <v>287</v>
      </c>
      <c r="F58" s="414" t="s">
        <v>279</v>
      </c>
      <c r="G58" s="121"/>
      <c r="H58" s="121"/>
      <c r="I58" s="121"/>
      <c r="J58" s="293">
        <v>45130</v>
      </c>
      <c r="K58" s="293">
        <v>45133</v>
      </c>
      <c r="L58" s="158">
        <v>45136</v>
      </c>
      <c r="M58" s="158">
        <v>45141</v>
      </c>
      <c r="N58" s="130">
        <f t="shared" si="7"/>
        <v>45136</v>
      </c>
      <c r="O58" s="130">
        <f t="shared" si="8"/>
        <v>45139</v>
      </c>
      <c r="P58" s="121">
        <f t="shared" si="10"/>
        <v>4</v>
      </c>
      <c r="Q58" s="125">
        <f t="shared" ca="1" si="4"/>
        <v>6</v>
      </c>
      <c r="R58" s="125">
        <f t="shared" ca="1" si="5"/>
        <v>-2</v>
      </c>
      <c r="S58" s="366"/>
    </row>
    <row r="59" spans="1:19" s="581" customFormat="1" ht="28.8">
      <c r="A59" s="121">
        <v>55</v>
      </c>
      <c r="B59" s="218" t="s">
        <v>245</v>
      </c>
      <c r="C59" s="218"/>
      <c r="D59" s="279" t="s">
        <v>2015</v>
      </c>
      <c r="E59" s="354" t="s">
        <v>282</v>
      </c>
      <c r="F59" s="414" t="s">
        <v>279</v>
      </c>
      <c r="G59" s="121"/>
      <c r="H59" s="121"/>
      <c r="I59" s="121"/>
      <c r="J59" s="293">
        <v>45134</v>
      </c>
      <c r="K59" s="293">
        <v>45143</v>
      </c>
      <c r="L59" s="158">
        <v>45142</v>
      </c>
      <c r="M59" s="158">
        <v>45154</v>
      </c>
      <c r="N59" s="130">
        <f t="shared" si="7"/>
        <v>45142</v>
      </c>
      <c r="O59" s="130">
        <f t="shared" si="8"/>
        <v>45151</v>
      </c>
      <c r="P59" s="121">
        <f t="shared" si="10"/>
        <v>10</v>
      </c>
      <c r="Q59" s="125">
        <f t="shared" ca="1" si="4"/>
        <v>13</v>
      </c>
      <c r="R59" s="125">
        <f t="shared" ca="1" si="5"/>
        <v>-3</v>
      </c>
      <c r="S59" s="366"/>
    </row>
    <row r="60" spans="1:19" s="581" customFormat="1" ht="14.4">
      <c r="A60" s="121">
        <v>56</v>
      </c>
      <c r="B60" s="218" t="s">
        <v>245</v>
      </c>
      <c r="C60" s="218"/>
      <c r="D60" s="219" t="s">
        <v>2016</v>
      </c>
      <c r="E60" s="354" t="s">
        <v>282</v>
      </c>
      <c r="F60" s="414" t="s">
        <v>279</v>
      </c>
      <c r="G60" s="121"/>
      <c r="H60" s="121"/>
      <c r="I60" s="121"/>
      <c r="J60" s="293">
        <v>45154</v>
      </c>
      <c r="K60" s="293">
        <v>45156</v>
      </c>
      <c r="L60" s="158">
        <v>45154</v>
      </c>
      <c r="M60" s="158">
        <v>45160</v>
      </c>
      <c r="N60" s="130">
        <f t="shared" si="7"/>
        <v>45154</v>
      </c>
      <c r="O60" s="130">
        <f t="shared" si="8"/>
        <v>45156</v>
      </c>
      <c r="P60" s="121">
        <f t="shared" si="10"/>
        <v>3</v>
      </c>
      <c r="Q60" s="125">
        <f t="shared" ca="1" si="4"/>
        <v>7</v>
      </c>
      <c r="R60" s="125">
        <f t="shared" ca="1" si="5"/>
        <v>-4</v>
      </c>
      <c r="S60" s="366"/>
    </row>
    <row r="61" spans="1:19" s="581" customFormat="1" ht="14.4">
      <c r="A61" s="121">
        <v>57</v>
      </c>
      <c r="B61" s="218" t="s">
        <v>245</v>
      </c>
      <c r="C61" s="218"/>
      <c r="D61" s="279" t="s">
        <v>2017</v>
      </c>
      <c r="E61" s="354" t="s">
        <v>287</v>
      </c>
      <c r="F61" s="275" t="s">
        <v>279</v>
      </c>
      <c r="G61" s="121"/>
      <c r="H61" s="121"/>
      <c r="I61" s="121"/>
      <c r="J61" s="293">
        <v>45160</v>
      </c>
      <c r="K61" s="293">
        <v>45161</v>
      </c>
      <c r="L61" s="158">
        <v>45160</v>
      </c>
      <c r="M61" s="158">
        <v>45163</v>
      </c>
      <c r="N61" s="130">
        <f t="shared" si="7"/>
        <v>45160</v>
      </c>
      <c r="O61" s="130">
        <f t="shared" si="8"/>
        <v>45161</v>
      </c>
      <c r="P61" s="121">
        <f t="shared" si="10"/>
        <v>2</v>
      </c>
      <c r="Q61" s="125">
        <f t="shared" ca="1" si="4"/>
        <v>4</v>
      </c>
      <c r="R61" s="125">
        <f t="shared" ca="1" si="5"/>
        <v>-2</v>
      </c>
      <c r="S61" s="366"/>
    </row>
    <row r="62" spans="1:19" s="581" customFormat="1" ht="28.8">
      <c r="A62" s="121">
        <v>58</v>
      </c>
      <c r="B62" s="218" t="s">
        <v>245</v>
      </c>
      <c r="C62" s="218"/>
      <c r="D62" s="279" t="s">
        <v>2018</v>
      </c>
      <c r="E62" s="354" t="s">
        <v>246</v>
      </c>
      <c r="F62" s="414" t="s">
        <v>279</v>
      </c>
      <c r="G62" s="121"/>
      <c r="H62" s="121"/>
      <c r="I62" s="121"/>
      <c r="J62" s="334">
        <f>K61+1</f>
        <v>45162</v>
      </c>
      <c r="K62" s="334">
        <f>J62+5</f>
        <v>45167</v>
      </c>
      <c r="L62" s="148">
        <v>45163</v>
      </c>
      <c r="M62" s="148">
        <v>45167</v>
      </c>
      <c r="N62" s="130">
        <f t="shared" si="7"/>
        <v>45163</v>
      </c>
      <c r="O62" s="130">
        <f t="shared" si="8"/>
        <v>45168</v>
      </c>
      <c r="P62" s="121">
        <f t="shared" si="10"/>
        <v>6</v>
      </c>
      <c r="Q62" s="125">
        <f t="shared" ca="1" si="4"/>
        <v>5</v>
      </c>
      <c r="R62" s="125">
        <f t="shared" ca="1" si="5"/>
        <v>1</v>
      </c>
      <c r="S62" s="366"/>
    </row>
    <row r="63" spans="1:19" s="581" customFormat="1" ht="28.8">
      <c r="A63" s="121">
        <v>59</v>
      </c>
      <c r="B63" s="218" t="s">
        <v>245</v>
      </c>
      <c r="C63" s="218"/>
      <c r="D63" s="279" t="s">
        <v>2019</v>
      </c>
      <c r="E63" s="354" t="s">
        <v>246</v>
      </c>
      <c r="F63" s="414" t="s">
        <v>279</v>
      </c>
      <c r="G63" s="121"/>
      <c r="H63" s="121"/>
      <c r="I63" s="121"/>
      <c r="J63" s="334">
        <v>45168</v>
      </c>
      <c r="K63" s="334">
        <v>45170</v>
      </c>
      <c r="L63" s="148">
        <v>45168</v>
      </c>
      <c r="M63" s="148">
        <v>45171</v>
      </c>
      <c r="N63" s="130">
        <f t="shared" si="7"/>
        <v>45168</v>
      </c>
      <c r="O63" s="130">
        <f t="shared" si="8"/>
        <v>45170</v>
      </c>
      <c r="P63" s="121">
        <f t="shared" si="10"/>
        <v>3</v>
      </c>
      <c r="Q63" s="125">
        <f t="shared" ca="1" si="4"/>
        <v>4</v>
      </c>
      <c r="R63" s="125">
        <f t="shared" ca="1" si="5"/>
        <v>-1</v>
      </c>
      <c r="S63" s="366"/>
    </row>
    <row r="64" spans="1:19" s="581" customFormat="1" ht="14.4">
      <c r="A64" s="121">
        <v>60</v>
      </c>
      <c r="B64" s="218" t="s">
        <v>245</v>
      </c>
      <c r="C64" s="218"/>
      <c r="D64" s="279" t="s">
        <v>2020</v>
      </c>
      <c r="E64" s="354"/>
      <c r="F64" s="336" t="s">
        <v>279</v>
      </c>
      <c r="G64" s="121"/>
      <c r="H64" s="121"/>
      <c r="I64" s="121"/>
      <c r="J64" s="334">
        <f>K63+1</f>
        <v>45171</v>
      </c>
      <c r="K64" s="334">
        <f>J64+3</f>
        <v>45174</v>
      </c>
      <c r="L64" s="148">
        <v>45175</v>
      </c>
      <c r="M64" s="148">
        <v>45178</v>
      </c>
      <c r="N64" s="130">
        <f t="shared" si="7"/>
        <v>45175</v>
      </c>
      <c r="O64" s="130">
        <f t="shared" si="8"/>
        <v>45178</v>
      </c>
      <c r="P64" s="121">
        <f t="shared" si="10"/>
        <v>4</v>
      </c>
      <c r="Q64" s="125">
        <f t="shared" ca="1" si="4"/>
        <v>4</v>
      </c>
      <c r="R64" s="125">
        <f t="shared" ca="1" si="5"/>
        <v>0</v>
      </c>
      <c r="S64" s="366"/>
    </row>
    <row r="65" spans="1:19" s="581" customFormat="1" ht="28.8">
      <c r="A65" s="121">
        <v>61</v>
      </c>
      <c r="B65" s="218" t="s">
        <v>245</v>
      </c>
      <c r="C65" s="218"/>
      <c r="D65" s="279" t="s">
        <v>2021</v>
      </c>
      <c r="E65" s="354"/>
      <c r="F65" s="414" t="s">
        <v>279</v>
      </c>
      <c r="G65" s="121"/>
      <c r="H65" s="121"/>
      <c r="I65" s="121"/>
      <c r="J65" s="334">
        <f>K64+1</f>
        <v>45175</v>
      </c>
      <c r="K65" s="334">
        <f>J65+3</f>
        <v>45178</v>
      </c>
      <c r="L65" s="148">
        <v>45180</v>
      </c>
      <c r="M65" s="148">
        <v>45190</v>
      </c>
      <c r="N65" s="130">
        <f t="shared" si="7"/>
        <v>45180</v>
      </c>
      <c r="O65" s="130">
        <f t="shared" si="8"/>
        <v>45183</v>
      </c>
      <c r="P65" s="121">
        <f t="shared" si="10"/>
        <v>4</v>
      </c>
      <c r="Q65" s="125">
        <f t="shared" ca="1" si="4"/>
        <v>11</v>
      </c>
      <c r="R65" s="125">
        <f t="shared" ca="1" si="5"/>
        <v>-7</v>
      </c>
      <c r="S65" s="366"/>
    </row>
    <row r="66" spans="1:19" s="581" customFormat="1" ht="28.8">
      <c r="A66" s="121">
        <v>62</v>
      </c>
      <c r="B66" s="218" t="s">
        <v>245</v>
      </c>
      <c r="C66" s="218"/>
      <c r="D66" s="279" t="s">
        <v>2022</v>
      </c>
      <c r="E66" s="354"/>
      <c r="F66" s="336" t="s">
        <v>279</v>
      </c>
      <c r="G66" s="121"/>
      <c r="H66" s="121"/>
      <c r="I66" s="121"/>
      <c r="J66" s="334">
        <v>45190</v>
      </c>
      <c r="K66" s="334">
        <v>45194</v>
      </c>
      <c r="L66" s="148">
        <v>45190</v>
      </c>
      <c r="M66" s="148">
        <v>45192</v>
      </c>
      <c r="N66" s="130">
        <f t="shared" si="7"/>
        <v>45190</v>
      </c>
      <c r="O66" s="130">
        <f t="shared" si="8"/>
        <v>45194</v>
      </c>
      <c r="P66" s="121">
        <f t="shared" si="10"/>
        <v>5</v>
      </c>
      <c r="Q66" s="125">
        <f t="shared" ca="1" si="4"/>
        <v>3</v>
      </c>
      <c r="R66" s="125">
        <f t="shared" ca="1" si="5"/>
        <v>2</v>
      </c>
      <c r="S66" s="366"/>
    </row>
    <row r="67" spans="1:19" s="581" customFormat="1" ht="28.8">
      <c r="A67" s="121">
        <v>63</v>
      </c>
      <c r="B67" s="218" t="s">
        <v>245</v>
      </c>
      <c r="C67" s="218"/>
      <c r="D67" s="279" t="s">
        <v>2023</v>
      </c>
      <c r="E67" s="354"/>
      <c r="F67" s="414" t="s">
        <v>279</v>
      </c>
      <c r="G67" s="121"/>
      <c r="H67" s="121"/>
      <c r="I67" s="121"/>
      <c r="J67" s="334">
        <v>45194</v>
      </c>
      <c r="K67" s="334">
        <v>45196</v>
      </c>
      <c r="L67" s="148">
        <v>45194</v>
      </c>
      <c r="M67" s="148">
        <v>45198</v>
      </c>
      <c r="N67" s="130">
        <f t="shared" si="7"/>
        <v>45194</v>
      </c>
      <c r="O67" s="130">
        <f t="shared" si="8"/>
        <v>45196</v>
      </c>
      <c r="P67" s="121">
        <f t="shared" si="10"/>
        <v>3</v>
      </c>
      <c r="Q67" s="125">
        <f t="shared" ca="1" si="4"/>
        <v>5</v>
      </c>
      <c r="R67" s="125">
        <f t="shared" ca="1" si="5"/>
        <v>-2</v>
      </c>
      <c r="S67" s="366"/>
    </row>
    <row r="68" spans="1:19" s="581" customFormat="1" ht="14.4">
      <c r="A68" s="121">
        <v>64</v>
      </c>
      <c r="B68" s="218" t="s">
        <v>245</v>
      </c>
      <c r="C68" s="218"/>
      <c r="D68" s="279" t="s">
        <v>2024</v>
      </c>
      <c r="E68" s="354" t="s">
        <v>287</v>
      </c>
      <c r="F68" s="414" t="s">
        <v>279</v>
      </c>
      <c r="G68" s="121"/>
      <c r="H68" s="121"/>
      <c r="I68" s="121"/>
      <c r="J68" s="334">
        <v>45204</v>
      </c>
      <c r="K68" s="334">
        <v>45205</v>
      </c>
      <c r="L68" s="148"/>
      <c r="M68" s="377"/>
      <c r="N68" s="130">
        <f t="shared" ref="N68:N78" si="11">IF(L68="",IF(M67="",O67+1,M67+1),L68)</f>
        <v>45199</v>
      </c>
      <c r="O68" s="130">
        <f t="shared" ref="O68:O79" si="12">+N68+P68-1</f>
        <v>45200</v>
      </c>
      <c r="P68" s="121">
        <f t="shared" si="10"/>
        <v>2</v>
      </c>
      <c r="Q68" s="125">
        <f t="shared" ca="1" si="4"/>
        <v>0</v>
      </c>
      <c r="R68" s="125">
        <f t="shared" ca="1" si="5"/>
        <v>0</v>
      </c>
      <c r="S68" s="366"/>
    </row>
    <row r="69" spans="1:19" s="581" customFormat="1" ht="28.8">
      <c r="A69" s="121">
        <v>65</v>
      </c>
      <c r="B69" s="121" t="s">
        <v>245</v>
      </c>
      <c r="C69" s="121"/>
      <c r="D69" s="196" t="s">
        <v>2025</v>
      </c>
      <c r="E69" s="352" t="s">
        <v>246</v>
      </c>
      <c r="F69" s="414" t="s">
        <v>279</v>
      </c>
      <c r="G69" s="121"/>
      <c r="H69" s="121"/>
      <c r="I69" s="121"/>
      <c r="J69" s="344">
        <v>45206</v>
      </c>
      <c r="K69" s="344">
        <v>45209</v>
      </c>
      <c r="L69" s="344">
        <v>45206</v>
      </c>
      <c r="M69" s="344">
        <v>45212</v>
      </c>
      <c r="N69" s="130">
        <f t="shared" si="11"/>
        <v>45206</v>
      </c>
      <c r="O69" s="130">
        <f t="shared" si="12"/>
        <v>45209</v>
      </c>
      <c r="P69" s="121">
        <f t="shared" ref="P69:P77" si="13">IF(IF(J69="",0,IF(K69="",0,K69-J69))="",0,K69-J69+1)</f>
        <v>4</v>
      </c>
      <c r="Q69" s="125">
        <f t="shared" ref="Q69:Q77" ca="1" si="14">IF(L69="",0,IF(M69="",TODAY()-L69,M69-L69+1))</f>
        <v>7</v>
      </c>
      <c r="R69" s="125">
        <f t="shared" ref="R69:R77" ca="1" si="15">IF(Q69=0,0,P69-Q69)</f>
        <v>-3</v>
      </c>
      <c r="S69" s="366"/>
    </row>
    <row r="70" spans="1:19" s="581" customFormat="1" ht="28.8">
      <c r="A70" s="121">
        <v>66</v>
      </c>
      <c r="B70" s="121" t="s">
        <v>245</v>
      </c>
      <c r="C70" s="121"/>
      <c r="D70" s="196" t="s">
        <v>2026</v>
      </c>
      <c r="E70" s="352" t="s">
        <v>287</v>
      </c>
      <c r="F70" s="414" t="s">
        <v>279</v>
      </c>
      <c r="G70" s="121"/>
      <c r="H70" s="121"/>
      <c r="I70" s="121"/>
      <c r="J70" s="344">
        <v>45212</v>
      </c>
      <c r="K70" s="344">
        <v>45216</v>
      </c>
      <c r="L70" s="344">
        <v>45213</v>
      </c>
      <c r="M70" s="344">
        <v>45215</v>
      </c>
      <c r="N70" s="130">
        <f t="shared" si="11"/>
        <v>45213</v>
      </c>
      <c r="O70" s="130">
        <f t="shared" si="12"/>
        <v>45217</v>
      </c>
      <c r="P70" s="121">
        <f t="shared" si="13"/>
        <v>5</v>
      </c>
      <c r="Q70" s="125">
        <f t="shared" ca="1" si="14"/>
        <v>3</v>
      </c>
      <c r="R70" s="125">
        <f t="shared" ca="1" si="15"/>
        <v>2</v>
      </c>
      <c r="S70" s="366"/>
    </row>
    <row r="71" spans="1:19" s="581" customFormat="1" ht="28.8">
      <c r="A71" s="121">
        <v>67</v>
      </c>
      <c r="B71" s="121" t="s">
        <v>245</v>
      </c>
      <c r="C71" s="121"/>
      <c r="D71" s="196" t="s">
        <v>2027</v>
      </c>
      <c r="E71" s="121" t="s">
        <v>274</v>
      </c>
      <c r="F71" s="414" t="s">
        <v>279</v>
      </c>
      <c r="G71" s="121"/>
      <c r="H71" s="121"/>
      <c r="I71" s="121"/>
      <c r="J71" s="344">
        <v>45215</v>
      </c>
      <c r="K71" s="344">
        <v>45216</v>
      </c>
      <c r="L71" s="344">
        <v>45215</v>
      </c>
      <c r="M71" s="344">
        <v>45217</v>
      </c>
      <c r="N71" s="130">
        <f t="shared" si="11"/>
        <v>45215</v>
      </c>
      <c r="O71" s="130">
        <f t="shared" si="12"/>
        <v>45216</v>
      </c>
      <c r="P71" s="121">
        <f t="shared" si="13"/>
        <v>2</v>
      </c>
      <c r="Q71" s="125">
        <f t="shared" ca="1" si="14"/>
        <v>3</v>
      </c>
      <c r="R71" s="125">
        <f t="shared" ca="1" si="15"/>
        <v>-1</v>
      </c>
      <c r="S71" s="366"/>
    </row>
    <row r="72" spans="1:19" s="581" customFormat="1" ht="14.4">
      <c r="A72" s="121">
        <v>68</v>
      </c>
      <c r="B72" s="121" t="s">
        <v>245</v>
      </c>
      <c r="C72" s="121"/>
      <c r="D72" s="196" t="s">
        <v>2028</v>
      </c>
      <c r="E72" s="352"/>
      <c r="F72" s="414" t="s">
        <v>279</v>
      </c>
      <c r="G72" s="121"/>
      <c r="H72" s="121"/>
      <c r="I72" s="121"/>
      <c r="J72" s="344">
        <v>45229</v>
      </c>
      <c r="K72" s="344">
        <v>45231</v>
      </c>
      <c r="L72" s="344">
        <v>45229</v>
      </c>
      <c r="M72" s="344">
        <v>45233</v>
      </c>
      <c r="N72" s="130">
        <f t="shared" si="11"/>
        <v>45229</v>
      </c>
      <c r="O72" s="130">
        <f t="shared" si="12"/>
        <v>45231</v>
      </c>
      <c r="P72" s="121">
        <f t="shared" si="13"/>
        <v>3</v>
      </c>
      <c r="Q72" s="125">
        <f t="shared" ca="1" si="14"/>
        <v>5</v>
      </c>
      <c r="R72" s="125">
        <f t="shared" ca="1" si="15"/>
        <v>-2</v>
      </c>
      <c r="S72" s="366"/>
    </row>
    <row r="73" spans="1:19" s="581" customFormat="1" ht="28.8">
      <c r="A73" s="121">
        <v>69</v>
      </c>
      <c r="B73" s="121" t="s">
        <v>245</v>
      </c>
      <c r="C73" s="121"/>
      <c r="D73" s="196" t="s">
        <v>2029</v>
      </c>
      <c r="E73" s="352"/>
      <c r="F73" s="336" t="s">
        <v>279</v>
      </c>
      <c r="G73" s="121"/>
      <c r="H73" s="121"/>
      <c r="I73" s="121"/>
      <c r="J73" s="344">
        <v>45233</v>
      </c>
      <c r="K73" s="344">
        <v>45236</v>
      </c>
      <c r="L73" s="344">
        <v>45233</v>
      </c>
      <c r="M73" s="344">
        <v>45237</v>
      </c>
      <c r="N73" s="130">
        <f t="shared" si="11"/>
        <v>45233</v>
      </c>
      <c r="O73" s="130">
        <f t="shared" si="12"/>
        <v>45236</v>
      </c>
      <c r="P73" s="121">
        <f t="shared" si="13"/>
        <v>4</v>
      </c>
      <c r="Q73" s="125">
        <f t="shared" ca="1" si="14"/>
        <v>5</v>
      </c>
      <c r="R73" s="125">
        <f t="shared" ca="1" si="15"/>
        <v>-1</v>
      </c>
      <c r="S73" s="366"/>
    </row>
    <row r="74" spans="1:19" s="581" customFormat="1" ht="28.8">
      <c r="A74" s="121">
        <v>70</v>
      </c>
      <c r="B74" s="121" t="s">
        <v>245</v>
      </c>
      <c r="C74" s="121"/>
      <c r="D74" s="196" t="s">
        <v>2030</v>
      </c>
      <c r="E74" s="352" t="s">
        <v>287</v>
      </c>
      <c r="F74" s="414" t="s">
        <v>279</v>
      </c>
      <c r="G74" s="121"/>
      <c r="H74" s="121"/>
      <c r="I74" s="121"/>
      <c r="J74" s="344">
        <v>45239</v>
      </c>
      <c r="K74" s="344">
        <v>45241</v>
      </c>
      <c r="L74" s="344">
        <v>45239</v>
      </c>
      <c r="M74" s="344">
        <v>45245</v>
      </c>
      <c r="N74" s="130">
        <f t="shared" si="11"/>
        <v>45239</v>
      </c>
      <c r="O74" s="130">
        <f t="shared" si="12"/>
        <v>45241</v>
      </c>
      <c r="P74" s="121">
        <f t="shared" si="13"/>
        <v>3</v>
      </c>
      <c r="Q74" s="125">
        <f t="shared" ca="1" si="14"/>
        <v>7</v>
      </c>
      <c r="R74" s="125">
        <f t="shared" ca="1" si="15"/>
        <v>-4</v>
      </c>
      <c r="S74" s="366"/>
    </row>
    <row r="75" spans="1:19" s="581" customFormat="1" ht="43.2">
      <c r="A75" s="121">
        <v>71</v>
      </c>
      <c r="B75" s="121" t="s">
        <v>245</v>
      </c>
      <c r="C75" s="121"/>
      <c r="D75" s="196" t="s">
        <v>2031</v>
      </c>
      <c r="E75" s="352"/>
      <c r="F75" s="201" t="s">
        <v>268</v>
      </c>
      <c r="G75" s="121"/>
      <c r="H75" s="121"/>
      <c r="I75" s="121"/>
      <c r="J75" s="344">
        <v>45246</v>
      </c>
      <c r="K75" s="344">
        <v>45253</v>
      </c>
      <c r="L75" s="344">
        <v>45246</v>
      </c>
      <c r="M75" s="377"/>
      <c r="N75" s="130">
        <f t="shared" si="11"/>
        <v>45246</v>
      </c>
      <c r="O75" s="130">
        <f t="shared" si="12"/>
        <v>45245</v>
      </c>
      <c r="P75" s="121"/>
      <c r="Q75" s="125"/>
      <c r="R75" s="125"/>
      <c r="S75" s="366"/>
    </row>
    <row r="76" spans="1:19" s="581" customFormat="1" ht="28.8">
      <c r="A76" s="121">
        <v>72</v>
      </c>
      <c r="B76" s="121" t="s">
        <v>245</v>
      </c>
      <c r="C76" s="121"/>
      <c r="D76" s="196" t="s">
        <v>2032</v>
      </c>
      <c r="E76" s="352"/>
      <c r="F76" s="336" t="s">
        <v>279</v>
      </c>
      <c r="G76" s="121"/>
      <c r="H76" s="121"/>
      <c r="I76" s="121"/>
      <c r="J76" s="344">
        <v>45250</v>
      </c>
      <c r="K76" s="344">
        <v>45252</v>
      </c>
      <c r="L76" s="344">
        <v>45250</v>
      </c>
      <c r="M76" s="344">
        <v>45253</v>
      </c>
      <c r="N76" s="130">
        <f t="shared" si="11"/>
        <v>45250</v>
      </c>
      <c r="O76" s="130">
        <f t="shared" si="12"/>
        <v>45252</v>
      </c>
      <c r="P76" s="121">
        <f t="shared" si="13"/>
        <v>3</v>
      </c>
      <c r="Q76" s="125">
        <f t="shared" ca="1" si="14"/>
        <v>4</v>
      </c>
      <c r="R76" s="125">
        <f t="shared" ca="1" si="15"/>
        <v>-1</v>
      </c>
      <c r="S76" s="366"/>
    </row>
    <row r="77" spans="1:19" s="582" customFormat="1" ht="43.2">
      <c r="A77" s="121">
        <v>73</v>
      </c>
      <c r="B77" s="121" t="s">
        <v>245</v>
      </c>
      <c r="C77" s="121"/>
      <c r="D77" s="342" t="s">
        <v>2033</v>
      </c>
      <c r="E77" s="343" t="s">
        <v>2034</v>
      </c>
      <c r="F77" s="333" t="s">
        <v>178</v>
      </c>
      <c r="G77" s="121"/>
      <c r="H77" s="121"/>
      <c r="I77" s="121"/>
      <c r="J77" s="353">
        <v>45253</v>
      </c>
      <c r="K77" s="353">
        <v>45255</v>
      </c>
      <c r="L77" s="353">
        <v>45253</v>
      </c>
      <c r="M77" s="353">
        <v>45257</v>
      </c>
      <c r="N77" s="130">
        <f t="shared" si="11"/>
        <v>45253</v>
      </c>
      <c r="O77" s="130">
        <f t="shared" si="12"/>
        <v>45255</v>
      </c>
      <c r="P77" s="121">
        <f t="shared" si="13"/>
        <v>3</v>
      </c>
      <c r="Q77" s="125">
        <f t="shared" ca="1" si="14"/>
        <v>5</v>
      </c>
      <c r="R77" s="125">
        <f t="shared" ca="1" si="15"/>
        <v>-2</v>
      </c>
      <c r="S77" s="366"/>
    </row>
    <row r="78" spans="1:19" s="582" customFormat="1" ht="14.4">
      <c r="A78" s="121">
        <v>74</v>
      </c>
      <c r="B78" s="121" t="s">
        <v>245</v>
      </c>
      <c r="C78" s="121"/>
      <c r="D78" s="177" t="s">
        <v>2035</v>
      </c>
      <c r="E78" s="354"/>
      <c r="F78" s="336" t="s">
        <v>279</v>
      </c>
      <c r="G78" s="121"/>
      <c r="H78" s="121"/>
      <c r="I78" s="121"/>
      <c r="J78" s="335">
        <v>45265</v>
      </c>
      <c r="K78" s="335">
        <v>45266</v>
      </c>
      <c r="L78" s="335">
        <v>45266</v>
      </c>
      <c r="M78" s="335">
        <v>45271</v>
      </c>
      <c r="N78" s="130">
        <f t="shared" si="11"/>
        <v>45266</v>
      </c>
      <c r="O78" s="130">
        <f t="shared" si="12"/>
        <v>45267</v>
      </c>
      <c r="P78" s="121">
        <f t="shared" ref="P78:P79" si="16">IF(IF(J78="",0,IF(K78="",0,K78-J78))="",0,K78-J78+1)</f>
        <v>2</v>
      </c>
      <c r="Q78" s="125">
        <f t="shared" ref="Q78:Q79" ca="1" si="17">IF(L78="",0,IF(M78="",TODAY()-L78,M78-L78+1))</f>
        <v>6</v>
      </c>
      <c r="R78" s="125">
        <f t="shared" ref="R78:R79" ca="1" si="18">IF(Q78=0,0,P78-Q78)</f>
        <v>-4</v>
      </c>
      <c r="S78" s="366"/>
    </row>
    <row r="79" spans="1:19" s="582" customFormat="1" ht="43.2">
      <c r="A79" s="121">
        <v>76</v>
      </c>
      <c r="B79" s="121" t="s">
        <v>245</v>
      </c>
      <c r="C79" s="121"/>
      <c r="D79" s="342" t="s">
        <v>2036</v>
      </c>
      <c r="E79" s="343"/>
      <c r="F79" s="336" t="s">
        <v>279</v>
      </c>
      <c r="G79" s="121"/>
      <c r="H79" s="121"/>
      <c r="I79" s="121"/>
      <c r="J79" s="335">
        <v>45274</v>
      </c>
      <c r="K79" s="335">
        <v>45276</v>
      </c>
      <c r="L79" s="335">
        <v>45274</v>
      </c>
      <c r="M79" s="335">
        <v>45276</v>
      </c>
      <c r="N79" s="130">
        <f>IF(L79="",IF(M80="",O80+1,M80+1),L79)</f>
        <v>45274</v>
      </c>
      <c r="O79" s="130">
        <f t="shared" si="12"/>
        <v>45276</v>
      </c>
      <c r="P79" s="121">
        <f t="shared" si="16"/>
        <v>3</v>
      </c>
      <c r="Q79" s="125">
        <f t="shared" ca="1" si="17"/>
        <v>3</v>
      </c>
      <c r="R79" s="125">
        <f t="shared" ca="1" si="18"/>
        <v>0</v>
      </c>
      <c r="S79" s="366"/>
    </row>
    <row r="80" spans="1:19" s="582" customFormat="1" ht="14.4">
      <c r="A80" s="121">
        <v>75</v>
      </c>
      <c r="B80" s="121" t="s">
        <v>2037</v>
      </c>
      <c r="C80" s="121"/>
      <c r="D80" s="177" t="s">
        <v>2038</v>
      </c>
      <c r="E80" s="343"/>
      <c r="F80" s="510" t="s">
        <v>270</v>
      </c>
      <c r="G80" s="121"/>
      <c r="H80" s="121"/>
      <c r="I80" s="121"/>
      <c r="J80" s="335">
        <v>45272</v>
      </c>
      <c r="K80" s="335">
        <v>45273</v>
      </c>
      <c r="L80" s="335">
        <v>45272</v>
      </c>
      <c r="M80" s="335">
        <v>45274</v>
      </c>
      <c r="N80" s="130">
        <f>IF(L80="",IF(M78="",O78+1,M78+1),L80)</f>
        <v>45272</v>
      </c>
      <c r="O80" s="130">
        <f>+N80+P80-1</f>
        <v>45273</v>
      </c>
      <c r="P80" s="121">
        <f>IF(IF(J80="",0,IF(K80="",0,K80-J80))="",0,K80-J80+1)</f>
        <v>2</v>
      </c>
      <c r="Q80" s="125">
        <f ca="1">IF(L80="",0,IF(M80="",TODAY()-L80,M80-L80+1))</f>
        <v>3</v>
      </c>
      <c r="R80" s="125">
        <f ca="1">IF(Q80=0,0,P80-Q80)</f>
        <v>-1</v>
      </c>
      <c r="S80" s="366"/>
    </row>
    <row r="81" spans="1:19" s="582" customFormat="1" ht="28.8">
      <c r="A81" s="121">
        <v>74</v>
      </c>
      <c r="B81" s="121" t="s">
        <v>2039</v>
      </c>
      <c r="C81" s="149" t="s">
        <v>2040</v>
      </c>
      <c r="D81" s="177" t="s">
        <v>2041</v>
      </c>
      <c r="E81" s="121" t="s">
        <v>274</v>
      </c>
      <c r="F81" s="510" t="s">
        <v>270</v>
      </c>
      <c r="G81" s="121"/>
      <c r="H81" s="121"/>
      <c r="I81" s="121"/>
      <c r="J81" s="335">
        <v>45278</v>
      </c>
      <c r="K81" s="335">
        <v>45280</v>
      </c>
      <c r="L81" s="335">
        <v>45278</v>
      </c>
      <c r="M81" s="335">
        <v>45282</v>
      </c>
      <c r="N81" s="130">
        <f t="shared" ref="N81:N87" si="19">IF(L81="",IF(M79="",O79+1,M79+1),L81)</f>
        <v>45278</v>
      </c>
      <c r="O81" s="130">
        <f t="shared" ref="O81:O116" si="20">+N81+P81-1</f>
        <v>45280</v>
      </c>
      <c r="P81" s="121">
        <f t="shared" ref="P81:P87" si="21">IF(IF(J81="",0,IF(K81="",0,K81-J81))="",0,K81-J81+1)</f>
        <v>3</v>
      </c>
      <c r="Q81" s="125">
        <f t="shared" ref="Q81:Q87" ca="1" si="22">IF(L81="",0,IF(M81="",TODAY()-L81,M81-L81+1))</f>
        <v>5</v>
      </c>
      <c r="R81" s="125">
        <f t="shared" ref="R81:R87" ca="1" si="23">IF(Q81=0,0,P81-Q81)</f>
        <v>-2</v>
      </c>
      <c r="S81" s="366"/>
    </row>
    <row r="82" spans="1:19" s="582" customFormat="1" ht="14.4">
      <c r="A82" s="121">
        <v>73</v>
      </c>
      <c r="B82" s="121" t="s">
        <v>245</v>
      </c>
      <c r="C82" s="149" t="s">
        <v>2042</v>
      </c>
      <c r="D82" s="174" t="s">
        <v>2043</v>
      </c>
      <c r="E82" s="123" t="s">
        <v>157</v>
      </c>
      <c r="F82" s="201" t="s">
        <v>268</v>
      </c>
      <c r="G82" s="121"/>
      <c r="H82" s="121"/>
      <c r="I82" s="121"/>
      <c r="J82" s="335">
        <v>45282</v>
      </c>
      <c r="K82" s="335">
        <v>45283</v>
      </c>
      <c r="L82" s="335">
        <v>45282</v>
      </c>
      <c r="M82" s="335"/>
      <c r="N82" s="130"/>
      <c r="O82" s="130"/>
      <c r="P82" s="121"/>
      <c r="Q82" s="125"/>
      <c r="R82" s="125">
        <f t="shared" si="23"/>
        <v>0</v>
      </c>
      <c r="S82" s="366"/>
    </row>
    <row r="83" spans="1:19" s="582" customFormat="1" ht="57.6">
      <c r="A83" s="121">
        <v>72</v>
      </c>
      <c r="B83" s="121" t="s">
        <v>245</v>
      </c>
      <c r="C83" s="121"/>
      <c r="D83" s="129" t="s">
        <v>2044</v>
      </c>
      <c r="E83" s="343"/>
      <c r="F83" s="201" t="s">
        <v>268</v>
      </c>
      <c r="G83" s="121"/>
      <c r="H83" s="121"/>
      <c r="I83" s="121"/>
      <c r="J83" s="335">
        <v>45285</v>
      </c>
      <c r="K83" s="335">
        <v>45288</v>
      </c>
      <c r="L83" s="335">
        <v>45285</v>
      </c>
      <c r="M83" s="335"/>
      <c r="N83" s="130"/>
      <c r="O83" s="130"/>
      <c r="P83" s="121"/>
      <c r="Q83" s="125"/>
      <c r="R83" s="125">
        <f t="shared" si="23"/>
        <v>0</v>
      </c>
      <c r="S83" s="366"/>
    </row>
    <row r="84" spans="1:19" s="582" customFormat="1" ht="14.4">
      <c r="A84" s="121">
        <v>71</v>
      </c>
      <c r="B84" s="121" t="s">
        <v>2039</v>
      </c>
      <c r="C84" s="149" t="s">
        <v>2045</v>
      </c>
      <c r="D84" s="174" t="s">
        <v>2046</v>
      </c>
      <c r="E84" s="121" t="s">
        <v>274</v>
      </c>
      <c r="F84" s="510" t="s">
        <v>270</v>
      </c>
      <c r="G84" s="121"/>
      <c r="H84" s="121"/>
      <c r="I84" s="121"/>
      <c r="J84" s="335">
        <v>45287</v>
      </c>
      <c r="K84" s="335">
        <v>45287</v>
      </c>
      <c r="L84" s="335">
        <v>45287</v>
      </c>
      <c r="M84" s="335">
        <v>45288</v>
      </c>
      <c r="N84" s="130">
        <f t="shared" si="19"/>
        <v>45287</v>
      </c>
      <c r="O84" s="130">
        <f t="shared" si="20"/>
        <v>45287</v>
      </c>
      <c r="P84" s="121">
        <f t="shared" si="21"/>
        <v>1</v>
      </c>
      <c r="Q84" s="125">
        <f t="shared" ca="1" si="22"/>
        <v>2</v>
      </c>
      <c r="R84" s="125">
        <f t="shared" ca="1" si="23"/>
        <v>-1</v>
      </c>
      <c r="S84" s="366"/>
    </row>
    <row r="85" spans="1:19" s="582" customFormat="1" ht="14.4">
      <c r="A85" s="121">
        <v>72</v>
      </c>
      <c r="B85" s="121" t="s">
        <v>2039</v>
      </c>
      <c r="C85" s="149" t="s">
        <v>2047</v>
      </c>
      <c r="D85" s="174" t="s">
        <v>2048</v>
      </c>
      <c r="E85" s="121" t="s">
        <v>274</v>
      </c>
      <c r="F85" s="510" t="s">
        <v>270</v>
      </c>
      <c r="G85" s="121"/>
      <c r="H85" s="121"/>
      <c r="I85" s="121"/>
      <c r="J85" s="335">
        <v>45288</v>
      </c>
      <c r="K85" s="335">
        <v>45289</v>
      </c>
      <c r="L85" s="335">
        <v>45288</v>
      </c>
      <c r="M85" s="335">
        <v>45289</v>
      </c>
      <c r="N85" s="130">
        <f t="shared" si="19"/>
        <v>45288</v>
      </c>
      <c r="O85" s="130">
        <f t="shared" si="20"/>
        <v>45289</v>
      </c>
      <c r="P85" s="121">
        <f t="shared" si="21"/>
        <v>2</v>
      </c>
      <c r="Q85" s="125">
        <f t="shared" ca="1" si="22"/>
        <v>2</v>
      </c>
      <c r="R85" s="125">
        <f t="shared" ca="1" si="23"/>
        <v>0</v>
      </c>
      <c r="S85" s="366"/>
    </row>
    <row r="86" spans="1:19" s="582" customFormat="1" ht="36" customHeight="1">
      <c r="A86" s="121">
        <v>73</v>
      </c>
      <c r="B86" s="121" t="s">
        <v>2039</v>
      </c>
      <c r="C86" s="149" t="s">
        <v>2049</v>
      </c>
      <c r="D86" s="174" t="s">
        <v>2050</v>
      </c>
      <c r="E86" s="121" t="s">
        <v>274</v>
      </c>
      <c r="F86" s="510" t="s">
        <v>270</v>
      </c>
      <c r="G86" s="121"/>
      <c r="H86" s="121"/>
      <c r="I86" s="121"/>
      <c r="J86" s="335">
        <v>45289</v>
      </c>
      <c r="K86" s="335">
        <v>45293</v>
      </c>
      <c r="L86" s="335">
        <v>45290</v>
      </c>
      <c r="M86" s="335">
        <v>45293</v>
      </c>
      <c r="N86" s="130">
        <f t="shared" si="19"/>
        <v>45290</v>
      </c>
      <c r="O86" s="130">
        <f t="shared" si="20"/>
        <v>45294</v>
      </c>
      <c r="P86" s="121">
        <f t="shared" si="21"/>
        <v>5</v>
      </c>
      <c r="Q86" s="125">
        <f t="shared" ca="1" si="22"/>
        <v>4</v>
      </c>
      <c r="R86" s="125">
        <f t="shared" ca="1" si="23"/>
        <v>1</v>
      </c>
      <c r="S86" s="366"/>
    </row>
    <row r="87" spans="1:19" s="582" customFormat="1" ht="14.4">
      <c r="A87" s="121">
        <v>74</v>
      </c>
      <c r="B87" s="121" t="s">
        <v>2039</v>
      </c>
      <c r="C87" s="121"/>
      <c r="D87" s="174" t="s">
        <v>2051</v>
      </c>
      <c r="E87" s="352" t="s">
        <v>246</v>
      </c>
      <c r="F87" s="510" t="s">
        <v>270</v>
      </c>
      <c r="G87" s="121"/>
      <c r="H87" s="121"/>
      <c r="I87" s="121"/>
      <c r="J87" s="335">
        <v>45289</v>
      </c>
      <c r="K87" s="335">
        <v>45290</v>
      </c>
      <c r="L87" s="335">
        <v>45289</v>
      </c>
      <c r="M87" s="335">
        <v>45291</v>
      </c>
      <c r="N87" s="130">
        <f t="shared" si="19"/>
        <v>45289</v>
      </c>
      <c r="O87" s="130">
        <f t="shared" si="20"/>
        <v>45290</v>
      </c>
      <c r="P87" s="121">
        <f t="shared" si="21"/>
        <v>2</v>
      </c>
      <c r="Q87" s="125">
        <f t="shared" ca="1" si="22"/>
        <v>3</v>
      </c>
      <c r="R87" s="125">
        <f t="shared" ca="1" si="23"/>
        <v>-1</v>
      </c>
      <c r="S87" s="366"/>
    </row>
    <row r="88" spans="1:19" s="582" customFormat="1" ht="14.4">
      <c r="A88" s="121">
        <v>101</v>
      </c>
      <c r="B88" s="218" t="s">
        <v>245</v>
      </c>
      <c r="C88" s="218"/>
      <c r="D88" s="177" t="s">
        <v>2052</v>
      </c>
      <c r="E88" s="389"/>
      <c r="F88" s="336" t="s">
        <v>279</v>
      </c>
      <c r="G88" s="159"/>
      <c r="H88" s="159"/>
      <c r="I88" s="159"/>
      <c r="J88" s="335">
        <v>45285</v>
      </c>
      <c r="K88" s="335">
        <v>45285</v>
      </c>
      <c r="L88" s="335">
        <v>45285</v>
      </c>
      <c r="M88" s="335">
        <v>45286</v>
      </c>
      <c r="N88" s="130">
        <f>IF(L88="",IF(#REF!="",#REF!+1,#REF!+1),L88)</f>
        <v>45285</v>
      </c>
      <c r="O88" s="130">
        <f>+N88+P88-1</f>
        <v>45285</v>
      </c>
      <c r="P88" s="121">
        <f>IF(IF(J88="",0,IF(K88="",0,K88-J88))="",0,K88-J88+1)</f>
        <v>1</v>
      </c>
      <c r="Q88" s="125">
        <f ca="1">IF(L88="",0,IF(M88="",TODAY()-L88,M88-L88+1))</f>
        <v>2</v>
      </c>
      <c r="R88" s="125">
        <f ca="1">IF(Q88=0,0,P88-Q88)</f>
        <v>-1</v>
      </c>
      <c r="S88" s="366"/>
    </row>
    <row r="89" spans="1:19" s="582" customFormat="1" ht="14.4">
      <c r="A89" s="121">
        <v>102</v>
      </c>
      <c r="B89" s="218" t="s">
        <v>245</v>
      </c>
      <c r="C89" s="218"/>
      <c r="D89" s="177" t="s">
        <v>2053</v>
      </c>
      <c r="E89" s="389"/>
      <c r="F89" s="336" t="s">
        <v>279</v>
      </c>
      <c r="G89" s="159"/>
      <c r="H89" s="159"/>
      <c r="I89" s="159"/>
      <c r="J89" s="335">
        <v>45286</v>
      </c>
      <c r="K89" s="335">
        <v>45288</v>
      </c>
      <c r="L89" s="335">
        <v>45286</v>
      </c>
      <c r="M89" s="363"/>
      <c r="N89" s="130">
        <f>IF(L89="",IF(M88="",O88+1,M88+1),L89)</f>
        <v>45286</v>
      </c>
      <c r="O89" s="130">
        <f>+N89+P89-1</f>
        <v>45288</v>
      </c>
      <c r="P89" s="121">
        <f>IF(IF(J89="",0,IF(K89="",0,K89-J89))="",0,K89-J89+1)</f>
        <v>3</v>
      </c>
      <c r="Q89" s="125"/>
      <c r="R89" s="125">
        <f>IF(Q89=0,0,P89-Q89)</f>
        <v>0</v>
      </c>
      <c r="S89" s="366"/>
    </row>
    <row r="90" spans="1:19" s="582" customFormat="1" ht="14.4">
      <c r="A90" s="121">
        <v>103</v>
      </c>
      <c r="B90" s="159" t="s">
        <v>222</v>
      </c>
      <c r="C90" s="159"/>
      <c r="D90" s="177" t="s">
        <v>2054</v>
      </c>
      <c r="E90" s="389"/>
      <c r="F90" s="336" t="s">
        <v>279</v>
      </c>
      <c r="G90" s="159"/>
      <c r="H90" s="159"/>
      <c r="I90" s="159"/>
      <c r="J90" s="335">
        <v>45288</v>
      </c>
      <c r="K90" s="335">
        <v>45289</v>
      </c>
      <c r="L90" s="335">
        <v>45288</v>
      </c>
      <c r="M90" s="335">
        <v>45288</v>
      </c>
      <c r="N90" s="130">
        <f>IF(L90="",IF(M89="",O89+1,M89+1),L90)</f>
        <v>45288</v>
      </c>
      <c r="O90" s="130">
        <f>+N90+P90-1</f>
        <v>45289</v>
      </c>
      <c r="P90" s="121">
        <f>IF(IF(J90="",0,IF(K90="",0,K90-J90))="",0,K90-J90+1)</f>
        <v>2</v>
      </c>
      <c r="Q90" s="125">
        <f ca="1">IF(L90="",0,IF(M90="",TODAY()-L90,M90-L90+1))</f>
        <v>1</v>
      </c>
      <c r="R90" s="125">
        <f ca="1">IF(Q90=0,0,P90-Q90)</f>
        <v>1</v>
      </c>
      <c r="S90" s="366"/>
    </row>
    <row r="91" spans="1:19" s="582" customFormat="1" ht="14.4">
      <c r="A91" s="121">
        <v>104</v>
      </c>
      <c r="B91" s="218" t="s">
        <v>245</v>
      </c>
      <c r="C91" s="159"/>
      <c r="D91" s="177" t="s">
        <v>2055</v>
      </c>
      <c r="E91" s="389"/>
      <c r="F91" s="510" t="s">
        <v>270</v>
      </c>
      <c r="G91" s="159"/>
      <c r="H91" s="159"/>
      <c r="I91" s="159"/>
      <c r="J91" s="335">
        <v>45292</v>
      </c>
      <c r="K91" s="335">
        <v>45293</v>
      </c>
      <c r="L91" s="335">
        <v>45292</v>
      </c>
      <c r="M91" s="335">
        <v>45293</v>
      </c>
      <c r="N91" s="130">
        <f>IF(L91="",IF(M90="",O90+1,M90+1),L91)</f>
        <v>45292</v>
      </c>
      <c r="O91" s="130">
        <f>+N91+P91-1</f>
        <v>45293</v>
      </c>
      <c r="P91" s="121">
        <f>IF(IF(J91="",0,IF(K91="",0,K91-J91))="",0,K91-J91+1)</f>
        <v>2</v>
      </c>
      <c r="Q91" s="125">
        <f ca="1">IF(L91="",0,IF(M91="",TODAY()-L91,M91-L91+1))</f>
        <v>2</v>
      </c>
      <c r="R91" s="125">
        <f ca="1">IF(Q91=0,0,P91-Q91)</f>
        <v>0</v>
      </c>
      <c r="S91" s="366"/>
    </row>
    <row r="92" spans="1:19" s="582" customFormat="1" ht="14.4">
      <c r="A92" s="121">
        <v>75</v>
      </c>
      <c r="B92" s="121" t="s">
        <v>2039</v>
      </c>
      <c r="C92" s="121"/>
      <c r="D92" s="177" t="s">
        <v>2056</v>
      </c>
      <c r="E92" s="352" t="s">
        <v>246</v>
      </c>
      <c r="F92" s="510" t="s">
        <v>270</v>
      </c>
      <c r="G92" s="121"/>
      <c r="H92" s="121"/>
      <c r="I92" s="121"/>
      <c r="J92" s="335">
        <v>45293</v>
      </c>
      <c r="K92" s="335">
        <v>45296</v>
      </c>
      <c r="L92" s="335">
        <v>45293</v>
      </c>
      <c r="M92" s="335">
        <v>45295</v>
      </c>
      <c r="N92" s="130">
        <f>IF(L92="",IF(M86="",O86+1,M86+1),L92)</f>
        <v>45293</v>
      </c>
      <c r="O92" s="130">
        <f t="shared" si="20"/>
        <v>45296</v>
      </c>
      <c r="P92" s="121">
        <f t="shared" ref="P92:P104" si="24">IF(IF(J92="",0,IF(K92="",0,K92-J92))="",0,K92-J92+1)</f>
        <v>4</v>
      </c>
      <c r="Q92" s="125">
        <f t="shared" ref="Q92:Q104" ca="1" si="25">IF(L92="",0,IF(M92="",TODAY()-L92,M92-L92+1))</f>
        <v>3</v>
      </c>
      <c r="R92" s="125">
        <f t="shared" ref="R92:R104" ca="1" si="26">IF(Q92=0,0,P92-Q92)</f>
        <v>1</v>
      </c>
      <c r="S92" s="366"/>
    </row>
    <row r="93" spans="1:19" s="582" customFormat="1" ht="14.4">
      <c r="A93" s="121">
        <v>76</v>
      </c>
      <c r="B93" s="121" t="s">
        <v>245</v>
      </c>
      <c r="C93" s="121"/>
      <c r="D93" s="174" t="s">
        <v>2055</v>
      </c>
      <c r="E93" s="352" t="s">
        <v>246</v>
      </c>
      <c r="F93" s="510" t="s">
        <v>270</v>
      </c>
      <c r="G93" s="121"/>
      <c r="H93" s="121"/>
      <c r="I93" s="121"/>
      <c r="J93" s="335">
        <v>45292</v>
      </c>
      <c r="K93" s="335">
        <v>45293</v>
      </c>
      <c r="L93" s="335">
        <v>45292</v>
      </c>
      <c r="M93" s="335">
        <v>45293</v>
      </c>
      <c r="N93" s="130">
        <f>IF(L93="",IF(M87="",O87+1,M87+1),L93)</f>
        <v>45292</v>
      </c>
      <c r="O93" s="130">
        <f t="shared" si="20"/>
        <v>45293</v>
      </c>
      <c r="P93" s="121">
        <f t="shared" si="24"/>
        <v>2</v>
      </c>
      <c r="Q93" s="125">
        <f t="shared" ca="1" si="25"/>
        <v>2</v>
      </c>
      <c r="R93" s="125">
        <f t="shared" ca="1" si="26"/>
        <v>0</v>
      </c>
      <c r="S93" s="366"/>
    </row>
    <row r="94" spans="1:19" s="582" customFormat="1" ht="14.4">
      <c r="A94" s="121">
        <v>77</v>
      </c>
      <c r="B94" s="121" t="s">
        <v>2039</v>
      </c>
      <c r="C94" s="121"/>
      <c r="D94" s="174" t="s">
        <v>2057</v>
      </c>
      <c r="E94" s="343"/>
      <c r="F94" s="510" t="s">
        <v>270</v>
      </c>
      <c r="G94" s="121"/>
      <c r="H94" s="121"/>
      <c r="I94" s="121"/>
      <c r="J94" s="335">
        <v>45296</v>
      </c>
      <c r="K94" s="335">
        <v>45300</v>
      </c>
      <c r="L94" s="335">
        <v>45296</v>
      </c>
      <c r="M94" s="335">
        <v>45300</v>
      </c>
      <c r="N94" s="130">
        <f t="shared" ref="N94:N104" si="27">IF(L94="",IF(M92="",O92+1,M92+1),L94)</f>
        <v>45296</v>
      </c>
      <c r="O94" s="130">
        <f t="shared" si="20"/>
        <v>45300</v>
      </c>
      <c r="P94" s="121">
        <f t="shared" si="24"/>
        <v>5</v>
      </c>
      <c r="Q94" s="125">
        <f t="shared" ca="1" si="25"/>
        <v>5</v>
      </c>
      <c r="R94" s="125">
        <f t="shared" ca="1" si="26"/>
        <v>0</v>
      </c>
      <c r="S94" s="366"/>
    </row>
    <row r="95" spans="1:19" s="582" customFormat="1" ht="56.25" customHeight="1">
      <c r="A95" s="121">
        <v>78</v>
      </c>
      <c r="B95" s="121" t="s">
        <v>2039</v>
      </c>
      <c r="C95" s="149" t="s">
        <v>2058</v>
      </c>
      <c r="D95" s="174" t="s">
        <v>2059</v>
      </c>
      <c r="E95" s="343"/>
      <c r="F95" s="510" t="s">
        <v>270</v>
      </c>
      <c r="G95" s="121"/>
      <c r="H95" s="121"/>
      <c r="I95" s="121"/>
      <c r="J95" s="335">
        <v>45295</v>
      </c>
      <c r="K95" s="335">
        <v>45296</v>
      </c>
      <c r="L95" s="335">
        <v>45295</v>
      </c>
      <c r="M95" s="335">
        <v>45296</v>
      </c>
      <c r="N95" s="130">
        <f t="shared" si="27"/>
        <v>45295</v>
      </c>
      <c r="O95" s="130">
        <f t="shared" si="20"/>
        <v>45296</v>
      </c>
      <c r="P95" s="121">
        <f t="shared" si="24"/>
        <v>2</v>
      </c>
      <c r="Q95" s="125">
        <f t="shared" ca="1" si="25"/>
        <v>2</v>
      </c>
      <c r="R95" s="125">
        <f t="shared" ca="1" si="26"/>
        <v>0</v>
      </c>
      <c r="S95" s="366"/>
    </row>
    <row r="96" spans="1:19" s="582" customFormat="1" ht="14.4">
      <c r="A96" s="121">
        <v>79</v>
      </c>
      <c r="B96" s="121" t="s">
        <v>2039</v>
      </c>
      <c r="C96" s="149" t="s">
        <v>2060</v>
      </c>
      <c r="D96" s="174" t="s">
        <v>2061</v>
      </c>
      <c r="E96" s="343"/>
      <c r="F96" s="510" t="s">
        <v>270</v>
      </c>
      <c r="G96" s="121"/>
      <c r="H96" s="121"/>
      <c r="I96" s="121"/>
      <c r="J96" s="335">
        <v>45300</v>
      </c>
      <c r="K96" s="335">
        <v>45301</v>
      </c>
      <c r="L96" s="335">
        <v>45300</v>
      </c>
      <c r="M96" s="335">
        <v>45315</v>
      </c>
      <c r="N96" s="130">
        <f t="shared" si="27"/>
        <v>45300</v>
      </c>
      <c r="O96" s="130">
        <f t="shared" si="20"/>
        <v>45301</v>
      </c>
      <c r="P96" s="121">
        <f t="shared" si="24"/>
        <v>2</v>
      </c>
      <c r="Q96" s="125">
        <f t="shared" ca="1" si="25"/>
        <v>16</v>
      </c>
      <c r="R96" s="125">
        <f t="shared" ca="1" si="26"/>
        <v>-14</v>
      </c>
      <c r="S96" s="366"/>
    </row>
    <row r="97" spans="1:19" s="582" customFormat="1" ht="14.4">
      <c r="A97" s="121">
        <v>80</v>
      </c>
      <c r="B97" s="121"/>
      <c r="C97" s="121"/>
      <c r="D97" s="174" t="s">
        <v>2062</v>
      </c>
      <c r="E97" s="343"/>
      <c r="F97" s="336" t="s">
        <v>279</v>
      </c>
      <c r="G97" s="121"/>
      <c r="H97" s="121"/>
      <c r="I97" s="121"/>
      <c r="J97" s="335">
        <v>45301</v>
      </c>
      <c r="K97" s="335" t="s">
        <v>2063</v>
      </c>
      <c r="L97" s="335">
        <v>45301</v>
      </c>
      <c r="M97" s="335">
        <v>45315</v>
      </c>
      <c r="N97" s="130">
        <f t="shared" si="27"/>
        <v>45301</v>
      </c>
      <c r="O97" s="130">
        <f t="shared" si="20"/>
        <v>45300</v>
      </c>
      <c r="P97" s="121"/>
      <c r="Q97" s="125">
        <f t="shared" ca="1" si="25"/>
        <v>15</v>
      </c>
      <c r="R97" s="125">
        <f t="shared" ca="1" si="26"/>
        <v>-15</v>
      </c>
      <c r="S97" s="366"/>
    </row>
    <row r="98" spans="1:19" s="582" customFormat="1" ht="14.4">
      <c r="A98" s="121">
        <v>81</v>
      </c>
      <c r="B98" s="121" t="s">
        <v>2039</v>
      </c>
      <c r="C98" s="121"/>
      <c r="D98" s="174" t="s">
        <v>2064</v>
      </c>
      <c r="E98" s="121" t="s">
        <v>274</v>
      </c>
      <c r="F98" s="510" t="s">
        <v>270</v>
      </c>
      <c r="G98" s="121"/>
      <c r="H98" s="121"/>
      <c r="I98" s="121"/>
      <c r="J98" s="335">
        <v>45315</v>
      </c>
      <c r="K98" s="335">
        <v>45316</v>
      </c>
      <c r="L98" s="335">
        <v>45315</v>
      </c>
      <c r="M98" s="335">
        <v>45316</v>
      </c>
      <c r="N98" s="130">
        <f t="shared" si="27"/>
        <v>45315</v>
      </c>
      <c r="O98" s="130">
        <f t="shared" si="20"/>
        <v>45316</v>
      </c>
      <c r="P98" s="121">
        <f t="shared" si="24"/>
        <v>2</v>
      </c>
      <c r="Q98" s="125">
        <f t="shared" ca="1" si="25"/>
        <v>2</v>
      </c>
      <c r="R98" s="125">
        <f t="shared" ca="1" si="26"/>
        <v>0</v>
      </c>
      <c r="S98" s="366"/>
    </row>
    <row r="99" spans="1:19" s="582" customFormat="1" ht="14.4">
      <c r="A99" s="121">
        <v>82</v>
      </c>
      <c r="B99" s="121" t="s">
        <v>2039</v>
      </c>
      <c r="C99" s="121"/>
      <c r="D99" s="174" t="s">
        <v>2065</v>
      </c>
      <c r="E99" s="354" t="s">
        <v>287</v>
      </c>
      <c r="F99" s="510" t="s">
        <v>270</v>
      </c>
      <c r="G99" s="121"/>
      <c r="H99" s="121"/>
      <c r="I99" s="121"/>
      <c r="J99" s="335">
        <v>45316</v>
      </c>
      <c r="K99" s="335">
        <v>45318</v>
      </c>
      <c r="L99" s="335">
        <v>45316</v>
      </c>
      <c r="M99" s="335">
        <v>45316</v>
      </c>
      <c r="N99" s="130">
        <f t="shared" si="27"/>
        <v>45316</v>
      </c>
      <c r="O99" s="130">
        <f t="shared" si="20"/>
        <v>45318</v>
      </c>
      <c r="P99" s="121">
        <f t="shared" si="24"/>
        <v>3</v>
      </c>
      <c r="Q99" s="125">
        <f t="shared" ca="1" si="25"/>
        <v>1</v>
      </c>
      <c r="R99" s="125">
        <f t="shared" ca="1" si="26"/>
        <v>2</v>
      </c>
      <c r="S99" s="366"/>
    </row>
    <row r="100" spans="1:19" s="582" customFormat="1" ht="37.5" customHeight="1">
      <c r="A100" s="121">
        <v>83</v>
      </c>
      <c r="B100" s="121" t="s">
        <v>2039</v>
      </c>
      <c r="C100" s="149" t="s">
        <v>2066</v>
      </c>
      <c r="D100" s="174" t="s">
        <v>2067</v>
      </c>
      <c r="E100" s="121" t="s">
        <v>274</v>
      </c>
      <c r="F100" s="510" t="s">
        <v>270</v>
      </c>
      <c r="G100" s="121"/>
      <c r="H100" s="121"/>
      <c r="I100" s="121"/>
      <c r="J100" s="335">
        <v>45316</v>
      </c>
      <c r="K100" s="335">
        <v>45320</v>
      </c>
      <c r="L100" s="335">
        <v>45316</v>
      </c>
      <c r="M100" s="335">
        <v>45321</v>
      </c>
      <c r="N100" s="130">
        <f t="shared" si="27"/>
        <v>45316</v>
      </c>
      <c r="O100" s="130">
        <f t="shared" si="20"/>
        <v>45320</v>
      </c>
      <c r="P100" s="121">
        <f t="shared" si="24"/>
        <v>5</v>
      </c>
      <c r="Q100" s="125">
        <f t="shared" ca="1" si="25"/>
        <v>6</v>
      </c>
      <c r="R100" s="125">
        <f t="shared" ca="1" si="26"/>
        <v>-1</v>
      </c>
      <c r="S100" s="366"/>
    </row>
    <row r="101" spans="1:19" s="582" customFormat="1" ht="57.6">
      <c r="A101" s="121">
        <v>84</v>
      </c>
      <c r="B101" s="121" t="s">
        <v>2039</v>
      </c>
      <c r="C101" s="121" t="s">
        <v>2068</v>
      </c>
      <c r="D101" s="177" t="s">
        <v>2069</v>
      </c>
      <c r="E101" s="121" t="s">
        <v>274</v>
      </c>
      <c r="F101" s="510" t="s">
        <v>270</v>
      </c>
      <c r="G101" s="121"/>
      <c r="H101" s="121"/>
      <c r="I101" s="121"/>
      <c r="J101" s="335">
        <v>45322</v>
      </c>
      <c r="K101" s="335">
        <v>45331</v>
      </c>
      <c r="L101" s="335">
        <v>45322</v>
      </c>
      <c r="M101" s="335">
        <v>45330</v>
      </c>
      <c r="N101" s="130">
        <f t="shared" si="27"/>
        <v>45322</v>
      </c>
      <c r="O101" s="130">
        <f t="shared" si="20"/>
        <v>45331</v>
      </c>
      <c r="P101" s="121">
        <f t="shared" si="24"/>
        <v>10</v>
      </c>
      <c r="Q101" s="125">
        <f t="shared" ca="1" si="25"/>
        <v>9</v>
      </c>
      <c r="R101" s="125">
        <f t="shared" ca="1" si="26"/>
        <v>1</v>
      </c>
      <c r="S101" s="366"/>
    </row>
    <row r="102" spans="1:19" s="582" customFormat="1" ht="14.4">
      <c r="A102" s="121">
        <v>85</v>
      </c>
      <c r="B102" s="121" t="s">
        <v>2039</v>
      </c>
      <c r="C102" s="121" t="s">
        <v>429</v>
      </c>
      <c r="D102" s="174" t="s">
        <v>2070</v>
      </c>
      <c r="E102" s="354" t="s">
        <v>287</v>
      </c>
      <c r="F102" s="510" t="s">
        <v>270</v>
      </c>
      <c r="G102" s="121"/>
      <c r="H102" s="121"/>
      <c r="I102" s="121"/>
      <c r="J102" s="335">
        <v>45335</v>
      </c>
      <c r="K102" s="335">
        <v>45336</v>
      </c>
      <c r="L102" s="335">
        <v>45334</v>
      </c>
      <c r="M102" s="335">
        <v>45338</v>
      </c>
      <c r="N102" s="130">
        <f t="shared" si="27"/>
        <v>45334</v>
      </c>
      <c r="O102" s="130">
        <f t="shared" si="20"/>
        <v>45335</v>
      </c>
      <c r="P102" s="121">
        <f t="shared" si="24"/>
        <v>2</v>
      </c>
      <c r="Q102" s="125">
        <f t="shared" ca="1" si="25"/>
        <v>5</v>
      </c>
      <c r="R102" s="125">
        <f t="shared" ca="1" si="26"/>
        <v>-3</v>
      </c>
      <c r="S102" s="366"/>
    </row>
    <row r="103" spans="1:19" s="582" customFormat="1" ht="14.4">
      <c r="A103" s="121">
        <v>86</v>
      </c>
      <c r="B103" s="121" t="s">
        <v>2039</v>
      </c>
      <c r="C103" s="121" t="s">
        <v>1731</v>
      </c>
      <c r="D103" s="174" t="s">
        <v>2071</v>
      </c>
      <c r="E103" s="352" t="s">
        <v>246</v>
      </c>
      <c r="F103" s="510" t="s">
        <v>270</v>
      </c>
      <c r="G103" s="121"/>
      <c r="H103" s="121"/>
      <c r="I103" s="121"/>
      <c r="J103" s="335">
        <v>45324</v>
      </c>
      <c r="K103" s="335">
        <v>45328</v>
      </c>
      <c r="L103" s="335">
        <v>45324</v>
      </c>
      <c r="M103" s="335">
        <v>45329</v>
      </c>
      <c r="N103" s="130">
        <f t="shared" si="27"/>
        <v>45324</v>
      </c>
      <c r="O103" s="130">
        <f t="shared" si="20"/>
        <v>45328</v>
      </c>
      <c r="P103" s="121">
        <f t="shared" si="24"/>
        <v>5</v>
      </c>
      <c r="Q103" s="125">
        <f t="shared" ca="1" si="25"/>
        <v>6</v>
      </c>
      <c r="R103" s="125">
        <f t="shared" ca="1" si="26"/>
        <v>-1</v>
      </c>
      <c r="S103" s="366"/>
    </row>
    <row r="104" spans="1:19" s="582" customFormat="1" ht="43.2">
      <c r="A104" s="121">
        <v>87</v>
      </c>
      <c r="B104" s="121" t="s">
        <v>2039</v>
      </c>
      <c r="C104" s="121" t="s">
        <v>2072</v>
      </c>
      <c r="D104" s="177" t="s">
        <v>2073</v>
      </c>
      <c r="E104" s="121" t="s">
        <v>274</v>
      </c>
      <c r="F104" s="510" t="s">
        <v>270</v>
      </c>
      <c r="G104" s="121"/>
      <c r="H104" s="121"/>
      <c r="I104" s="121"/>
      <c r="J104" s="335">
        <v>45323</v>
      </c>
      <c r="K104" s="335">
        <v>45330</v>
      </c>
      <c r="L104" s="335">
        <v>45323</v>
      </c>
      <c r="M104" s="335">
        <v>45330</v>
      </c>
      <c r="N104" s="130">
        <f t="shared" si="27"/>
        <v>45323</v>
      </c>
      <c r="O104" s="130">
        <f t="shared" si="20"/>
        <v>45330</v>
      </c>
      <c r="P104" s="121">
        <f t="shared" si="24"/>
        <v>8</v>
      </c>
      <c r="Q104" s="125">
        <f t="shared" ca="1" si="25"/>
        <v>8</v>
      </c>
      <c r="R104" s="125">
        <f t="shared" ca="1" si="26"/>
        <v>0</v>
      </c>
      <c r="S104" s="366"/>
    </row>
    <row r="105" spans="1:19" s="582" customFormat="1" ht="28.8">
      <c r="A105" s="121">
        <v>88</v>
      </c>
      <c r="B105" s="121" t="s">
        <v>2039</v>
      </c>
      <c r="C105" s="121" t="s">
        <v>2074</v>
      </c>
      <c r="D105" s="177" t="s">
        <v>2075</v>
      </c>
      <c r="E105" s="352" t="s">
        <v>246</v>
      </c>
      <c r="F105" s="510" t="s">
        <v>270</v>
      </c>
      <c r="G105" s="121"/>
      <c r="H105" s="121"/>
      <c r="I105" s="121"/>
      <c r="J105" s="335">
        <v>45343</v>
      </c>
      <c r="K105" s="335">
        <v>45344</v>
      </c>
      <c r="L105" s="335">
        <v>45343</v>
      </c>
      <c r="M105" s="335">
        <v>45355</v>
      </c>
      <c r="N105" s="130">
        <f t="shared" ref="N105:N116" si="28">IF(L105="",IF(M103="",O103+1,M103+1),L105)</f>
        <v>45343</v>
      </c>
      <c r="O105" s="130">
        <f t="shared" si="20"/>
        <v>45344</v>
      </c>
      <c r="P105" s="121">
        <f t="shared" ref="P105:P116" si="29">IF(IF(J105="",0,IF(K105="",0,K105-J105))="",0,K105-J105+1)</f>
        <v>2</v>
      </c>
      <c r="Q105" s="125">
        <f t="shared" ref="Q105:Q116" ca="1" si="30">IF(L105="",0,IF(M105="",TODAY()-L105,M105-L105+1))</f>
        <v>13</v>
      </c>
      <c r="R105" s="125">
        <f t="shared" ref="R105:R116" ca="1" si="31">IF(Q105=0,0,P105-Q105)</f>
        <v>-11</v>
      </c>
      <c r="S105" s="366"/>
    </row>
    <row r="106" spans="1:19" s="582" customFormat="1" ht="14.4">
      <c r="A106" s="121">
        <v>89</v>
      </c>
      <c r="B106" s="121" t="s">
        <v>2039</v>
      </c>
      <c r="C106" s="121" t="s">
        <v>1731</v>
      </c>
      <c r="D106" s="177" t="s">
        <v>2076</v>
      </c>
      <c r="E106" s="354" t="s">
        <v>287</v>
      </c>
      <c r="F106" s="510" t="s">
        <v>270</v>
      </c>
      <c r="G106" s="121"/>
      <c r="H106" s="121"/>
      <c r="I106" s="121"/>
      <c r="J106" s="335">
        <v>45355</v>
      </c>
      <c r="K106" s="335">
        <v>45356</v>
      </c>
      <c r="L106" s="335">
        <v>45355</v>
      </c>
      <c r="M106" s="335">
        <v>45357</v>
      </c>
      <c r="N106" s="130">
        <f t="shared" si="28"/>
        <v>45355</v>
      </c>
      <c r="O106" s="130">
        <f t="shared" si="20"/>
        <v>45356</v>
      </c>
      <c r="P106" s="121">
        <f t="shared" si="29"/>
        <v>2</v>
      </c>
      <c r="Q106" s="125">
        <f t="shared" ca="1" si="30"/>
        <v>3</v>
      </c>
      <c r="R106" s="125">
        <f t="shared" ca="1" si="31"/>
        <v>-1</v>
      </c>
      <c r="S106" s="366"/>
    </row>
    <row r="107" spans="1:19" s="582" customFormat="1" ht="14.4">
      <c r="A107" s="121">
        <v>90</v>
      </c>
      <c r="B107" s="121" t="s">
        <v>2039</v>
      </c>
      <c r="C107" s="121" t="s">
        <v>2077</v>
      </c>
      <c r="D107" s="174" t="s">
        <v>2078</v>
      </c>
      <c r="E107" s="354" t="s">
        <v>287</v>
      </c>
      <c r="F107" s="510" t="s">
        <v>270</v>
      </c>
      <c r="G107" s="121"/>
      <c r="H107" s="121"/>
      <c r="I107" s="121"/>
      <c r="J107" s="335">
        <v>45335</v>
      </c>
      <c r="K107" s="335">
        <v>45336</v>
      </c>
      <c r="L107" s="335">
        <v>45334</v>
      </c>
      <c r="M107" s="335">
        <v>45335</v>
      </c>
      <c r="N107" s="130">
        <f t="shared" si="28"/>
        <v>45334</v>
      </c>
      <c r="O107" s="130">
        <f t="shared" si="20"/>
        <v>45335</v>
      </c>
      <c r="P107" s="121">
        <f t="shared" si="29"/>
        <v>2</v>
      </c>
      <c r="Q107" s="125">
        <f t="shared" ca="1" si="30"/>
        <v>2</v>
      </c>
      <c r="R107" s="125">
        <f t="shared" ca="1" si="31"/>
        <v>0</v>
      </c>
      <c r="S107" s="366"/>
    </row>
    <row r="108" spans="1:19" s="582" customFormat="1" ht="28.8">
      <c r="A108" s="121">
        <v>91</v>
      </c>
      <c r="B108" s="121" t="s">
        <v>2039</v>
      </c>
      <c r="C108" s="121"/>
      <c r="D108" s="177" t="s">
        <v>2079</v>
      </c>
      <c r="E108" s="354" t="s">
        <v>287</v>
      </c>
      <c r="F108" s="510" t="s">
        <v>270</v>
      </c>
      <c r="G108" s="121"/>
      <c r="H108" s="121"/>
      <c r="I108" s="121"/>
      <c r="J108" s="335">
        <v>45348</v>
      </c>
      <c r="K108" s="335">
        <v>45350</v>
      </c>
      <c r="L108" s="335">
        <v>45348</v>
      </c>
      <c r="M108" s="335">
        <v>45351</v>
      </c>
      <c r="N108" s="130">
        <f t="shared" si="28"/>
        <v>45348</v>
      </c>
      <c r="O108" s="130">
        <f t="shared" si="20"/>
        <v>45350</v>
      </c>
      <c r="P108" s="121">
        <f t="shared" si="29"/>
        <v>3</v>
      </c>
      <c r="Q108" s="125">
        <f t="shared" ca="1" si="30"/>
        <v>4</v>
      </c>
      <c r="R108" s="125">
        <f t="shared" ca="1" si="31"/>
        <v>-1</v>
      </c>
      <c r="S108" s="366"/>
    </row>
    <row r="109" spans="1:19" s="582" customFormat="1" ht="14.4">
      <c r="A109" s="121">
        <v>92</v>
      </c>
      <c r="B109" s="121" t="s">
        <v>2039</v>
      </c>
      <c r="C109" s="121" t="s">
        <v>429</v>
      </c>
      <c r="D109" s="174" t="s">
        <v>2080</v>
      </c>
      <c r="E109" s="121" t="s">
        <v>274</v>
      </c>
      <c r="F109" s="510" t="s">
        <v>270</v>
      </c>
      <c r="G109" s="121"/>
      <c r="H109" s="121"/>
      <c r="I109" s="121"/>
      <c r="J109" s="335">
        <v>45331</v>
      </c>
      <c r="K109" s="335">
        <v>45332</v>
      </c>
      <c r="L109" s="335">
        <v>45331</v>
      </c>
      <c r="M109" s="335">
        <v>45334</v>
      </c>
      <c r="N109" s="130">
        <f t="shared" si="28"/>
        <v>45331</v>
      </c>
      <c r="O109" s="130">
        <f t="shared" si="20"/>
        <v>45332</v>
      </c>
      <c r="P109" s="121">
        <f t="shared" si="29"/>
        <v>2</v>
      </c>
      <c r="Q109" s="125">
        <f t="shared" ca="1" si="30"/>
        <v>4</v>
      </c>
      <c r="R109" s="125">
        <f t="shared" ca="1" si="31"/>
        <v>-2</v>
      </c>
      <c r="S109" s="366"/>
    </row>
    <row r="110" spans="1:19" s="582" customFormat="1" ht="28.8">
      <c r="A110" s="121">
        <v>93</v>
      </c>
      <c r="B110" s="121" t="s">
        <v>2039</v>
      </c>
      <c r="C110" s="121" t="s">
        <v>2081</v>
      </c>
      <c r="D110" s="177" t="s">
        <v>2082</v>
      </c>
      <c r="E110" s="121" t="s">
        <v>274</v>
      </c>
      <c r="F110" s="510" t="s">
        <v>270</v>
      </c>
      <c r="G110" s="121"/>
      <c r="H110" s="121"/>
      <c r="I110" s="121"/>
      <c r="J110" s="335">
        <v>45332</v>
      </c>
      <c r="K110" s="335">
        <v>45334</v>
      </c>
      <c r="L110" s="335">
        <v>45332</v>
      </c>
      <c r="M110" s="335">
        <v>45334</v>
      </c>
      <c r="N110" s="130">
        <f t="shared" si="28"/>
        <v>45332</v>
      </c>
      <c r="O110" s="130">
        <f t="shared" si="20"/>
        <v>45334</v>
      </c>
      <c r="P110" s="121">
        <f t="shared" si="29"/>
        <v>3</v>
      </c>
      <c r="Q110" s="125">
        <f t="shared" ca="1" si="30"/>
        <v>3</v>
      </c>
      <c r="R110" s="125">
        <f t="shared" ca="1" si="31"/>
        <v>0</v>
      </c>
      <c r="S110" s="366"/>
    </row>
    <row r="111" spans="1:19" s="582" customFormat="1" ht="14.4">
      <c r="A111" s="121">
        <v>94</v>
      </c>
      <c r="B111" s="121" t="s">
        <v>2039</v>
      </c>
      <c r="C111" s="121" t="s">
        <v>1312</v>
      </c>
      <c r="D111" s="174" t="s">
        <v>2083</v>
      </c>
      <c r="E111" s="352" t="s">
        <v>246</v>
      </c>
      <c r="F111" s="510" t="s">
        <v>270</v>
      </c>
      <c r="G111" s="121"/>
      <c r="H111" s="121"/>
      <c r="I111" s="121"/>
      <c r="J111" s="335">
        <v>45341</v>
      </c>
      <c r="K111" s="335">
        <v>45341</v>
      </c>
      <c r="L111" s="335">
        <v>45341</v>
      </c>
      <c r="M111" s="335">
        <v>45341</v>
      </c>
      <c r="N111" s="130">
        <f t="shared" si="28"/>
        <v>45341</v>
      </c>
      <c r="O111" s="130">
        <f t="shared" si="20"/>
        <v>45341</v>
      </c>
      <c r="P111" s="121">
        <f t="shared" si="29"/>
        <v>1</v>
      </c>
      <c r="Q111" s="125">
        <f t="shared" ca="1" si="30"/>
        <v>1</v>
      </c>
      <c r="R111" s="125">
        <f t="shared" ca="1" si="31"/>
        <v>0</v>
      </c>
      <c r="S111" s="366"/>
    </row>
    <row r="112" spans="1:19" s="582" customFormat="1" ht="14.4">
      <c r="A112" s="121">
        <v>95</v>
      </c>
      <c r="B112" s="121" t="s">
        <v>2039</v>
      </c>
      <c r="C112" s="121" t="s">
        <v>2074</v>
      </c>
      <c r="D112" s="174" t="s">
        <v>2084</v>
      </c>
      <c r="E112" s="352" t="s">
        <v>246</v>
      </c>
      <c r="F112" s="510" t="s">
        <v>270</v>
      </c>
      <c r="G112" s="121"/>
      <c r="H112" s="121"/>
      <c r="I112" s="121"/>
      <c r="J112" s="335">
        <v>45341</v>
      </c>
      <c r="K112" s="335">
        <v>45342</v>
      </c>
      <c r="L112" s="335">
        <v>45341</v>
      </c>
      <c r="M112" s="335">
        <v>45343</v>
      </c>
      <c r="N112" s="130">
        <f t="shared" si="28"/>
        <v>45341</v>
      </c>
      <c r="O112" s="130">
        <f t="shared" si="20"/>
        <v>45342</v>
      </c>
      <c r="P112" s="121">
        <f t="shared" si="29"/>
        <v>2</v>
      </c>
      <c r="Q112" s="125">
        <f t="shared" ca="1" si="30"/>
        <v>3</v>
      </c>
      <c r="R112" s="125">
        <f t="shared" ca="1" si="31"/>
        <v>-1</v>
      </c>
      <c r="S112" s="366"/>
    </row>
    <row r="113" spans="1:19" s="582" customFormat="1" ht="14.4">
      <c r="A113" s="121">
        <v>96</v>
      </c>
      <c r="B113" s="121" t="s">
        <v>2039</v>
      </c>
      <c r="C113" s="121"/>
      <c r="D113" s="174" t="s">
        <v>2085</v>
      </c>
      <c r="E113" s="121" t="s">
        <v>274</v>
      </c>
      <c r="F113" s="510" t="s">
        <v>270</v>
      </c>
      <c r="G113" s="121"/>
      <c r="H113" s="121"/>
      <c r="I113" s="121"/>
      <c r="J113" s="335">
        <v>45343</v>
      </c>
      <c r="K113" s="335">
        <v>45344</v>
      </c>
      <c r="L113" s="335">
        <v>45343</v>
      </c>
      <c r="M113" s="335">
        <v>45346</v>
      </c>
      <c r="N113" s="130">
        <f t="shared" si="28"/>
        <v>45343</v>
      </c>
      <c r="O113" s="130">
        <f t="shared" si="20"/>
        <v>45344</v>
      </c>
      <c r="P113" s="121">
        <f t="shared" si="29"/>
        <v>2</v>
      </c>
      <c r="Q113" s="125">
        <f t="shared" ca="1" si="30"/>
        <v>4</v>
      </c>
      <c r="R113" s="125">
        <f t="shared" ca="1" si="31"/>
        <v>-2</v>
      </c>
      <c r="S113" s="366"/>
    </row>
    <row r="114" spans="1:19" s="582" customFormat="1" ht="14.4">
      <c r="A114" s="121">
        <v>97</v>
      </c>
      <c r="B114" s="121" t="s">
        <v>2039</v>
      </c>
      <c r="C114" s="121"/>
      <c r="D114" s="174" t="s">
        <v>2086</v>
      </c>
      <c r="E114" s="354" t="s">
        <v>287</v>
      </c>
      <c r="F114" s="510" t="s">
        <v>270</v>
      </c>
      <c r="G114" s="121"/>
      <c r="H114" s="121"/>
      <c r="I114" s="121"/>
      <c r="J114" s="335">
        <v>45351</v>
      </c>
      <c r="K114" s="335">
        <v>45352</v>
      </c>
      <c r="L114" s="335">
        <v>45351</v>
      </c>
      <c r="M114" s="335">
        <v>45352</v>
      </c>
      <c r="N114" s="130">
        <f t="shared" si="28"/>
        <v>45351</v>
      </c>
      <c r="O114" s="130">
        <f t="shared" si="20"/>
        <v>45352</v>
      </c>
      <c r="P114" s="121">
        <f t="shared" si="29"/>
        <v>2</v>
      </c>
      <c r="Q114" s="125">
        <f t="shared" ca="1" si="30"/>
        <v>2</v>
      </c>
      <c r="R114" s="125">
        <f t="shared" ca="1" si="31"/>
        <v>0</v>
      </c>
      <c r="S114" s="366"/>
    </row>
    <row r="115" spans="1:19" s="582" customFormat="1" ht="28.8">
      <c r="A115" s="121">
        <v>98</v>
      </c>
      <c r="B115" s="121" t="s">
        <v>2039</v>
      </c>
      <c r="C115" s="121"/>
      <c r="D115" s="177" t="s">
        <v>2087</v>
      </c>
      <c r="E115" s="354" t="s">
        <v>287</v>
      </c>
      <c r="F115" s="510" t="s">
        <v>270</v>
      </c>
      <c r="G115" s="121"/>
      <c r="H115" s="121"/>
      <c r="I115" s="121"/>
      <c r="J115" s="335">
        <v>45357</v>
      </c>
      <c r="K115" s="335">
        <v>45358</v>
      </c>
      <c r="L115" s="335">
        <v>45357</v>
      </c>
      <c r="M115" s="335">
        <v>45360</v>
      </c>
      <c r="N115" s="130">
        <f t="shared" si="28"/>
        <v>45357</v>
      </c>
      <c r="O115" s="130">
        <f t="shared" si="20"/>
        <v>45358</v>
      </c>
      <c r="P115" s="121">
        <f t="shared" si="29"/>
        <v>2</v>
      </c>
      <c r="Q115" s="125">
        <f t="shared" ca="1" si="30"/>
        <v>4</v>
      </c>
      <c r="R115" s="125">
        <f t="shared" ca="1" si="31"/>
        <v>-2</v>
      </c>
      <c r="S115" s="366"/>
    </row>
    <row r="116" spans="1:19" s="582" customFormat="1" ht="57.6">
      <c r="A116" s="121">
        <v>99</v>
      </c>
      <c r="B116" s="121" t="s">
        <v>2039</v>
      </c>
      <c r="C116" s="149" t="s">
        <v>2088</v>
      </c>
      <c r="D116" s="177" t="s">
        <v>2089</v>
      </c>
      <c r="E116" s="121" t="s">
        <v>274</v>
      </c>
      <c r="F116" s="510" t="s">
        <v>270</v>
      </c>
      <c r="G116" s="121"/>
      <c r="H116" s="121"/>
      <c r="I116" s="121"/>
      <c r="J116" s="335">
        <v>45358</v>
      </c>
      <c r="K116" s="335">
        <v>45362</v>
      </c>
      <c r="L116" s="335">
        <v>45360</v>
      </c>
      <c r="M116" s="335">
        <v>45362</v>
      </c>
      <c r="N116" s="130">
        <f t="shared" si="28"/>
        <v>45360</v>
      </c>
      <c r="O116" s="130">
        <f t="shared" si="20"/>
        <v>45364</v>
      </c>
      <c r="P116" s="121">
        <f t="shared" si="29"/>
        <v>5</v>
      </c>
      <c r="Q116" s="125">
        <f t="shared" ca="1" si="30"/>
        <v>3</v>
      </c>
      <c r="R116" s="125">
        <f t="shared" ca="1" si="31"/>
        <v>2</v>
      </c>
      <c r="S116" s="366"/>
    </row>
    <row r="117" spans="1:19" s="582" customFormat="1" ht="14.4">
      <c r="A117" s="121">
        <v>100</v>
      </c>
      <c r="B117" s="121" t="s">
        <v>2039</v>
      </c>
      <c r="C117" s="121" t="s">
        <v>2090</v>
      </c>
      <c r="D117" s="174" t="s">
        <v>2091</v>
      </c>
      <c r="E117" s="343" t="s">
        <v>283</v>
      </c>
      <c r="F117" s="510" t="s">
        <v>270</v>
      </c>
      <c r="G117" s="121"/>
      <c r="H117" s="121"/>
      <c r="I117" s="121"/>
      <c r="J117" s="335">
        <v>45362</v>
      </c>
      <c r="K117" s="335">
        <v>45363</v>
      </c>
      <c r="L117" s="335">
        <v>45362</v>
      </c>
      <c r="M117" s="335">
        <v>45364</v>
      </c>
      <c r="N117" s="130">
        <f t="shared" ref="N117:N125" si="32">IF(L117="",IF(M115="",O115+1,M115+1),L117)</f>
        <v>45362</v>
      </c>
      <c r="O117" s="130">
        <f t="shared" ref="O117:O126" si="33">+N117+P117-1</f>
        <v>45363</v>
      </c>
      <c r="P117" s="121">
        <f t="shared" ref="P117:P126" si="34">IF(IF(J117="",0,IF(K117="",0,K117-J117))="",0,K117-J117+1)</f>
        <v>2</v>
      </c>
      <c r="Q117" s="125">
        <f t="shared" ref="Q117:Q126" ca="1" si="35">IF(L117="",0,IF(M117="",TODAY()-L117,M117-L117+1))</f>
        <v>3</v>
      </c>
      <c r="R117" s="125">
        <f t="shared" ref="R117:R126" ca="1" si="36">IF(Q117=0,0,P117-Q117)</f>
        <v>-1</v>
      </c>
      <c r="S117" s="366"/>
    </row>
    <row r="118" spans="1:19" s="582" customFormat="1" ht="14.4">
      <c r="A118" s="121">
        <v>101</v>
      </c>
      <c r="B118" s="121" t="s">
        <v>2039</v>
      </c>
      <c r="C118" s="121"/>
      <c r="D118" s="177" t="s">
        <v>2092</v>
      </c>
      <c r="E118" s="343"/>
      <c r="F118" s="510" t="s">
        <v>270</v>
      </c>
      <c r="G118" s="121"/>
      <c r="H118" s="121"/>
      <c r="I118" s="121"/>
      <c r="J118" s="335">
        <v>45364</v>
      </c>
      <c r="K118" s="335">
        <v>45365</v>
      </c>
      <c r="L118" s="335">
        <v>45364</v>
      </c>
      <c r="M118" s="335">
        <v>45365</v>
      </c>
      <c r="N118" s="130">
        <f t="shared" si="32"/>
        <v>45364</v>
      </c>
      <c r="O118" s="130">
        <f t="shared" si="33"/>
        <v>45365</v>
      </c>
      <c r="P118" s="121">
        <f t="shared" si="34"/>
        <v>2</v>
      </c>
      <c r="Q118" s="125">
        <f t="shared" ca="1" si="35"/>
        <v>2</v>
      </c>
      <c r="R118" s="125">
        <f t="shared" ca="1" si="36"/>
        <v>0</v>
      </c>
      <c r="S118" s="366"/>
    </row>
    <row r="119" spans="1:19" s="582" customFormat="1" ht="14.4">
      <c r="A119" s="121">
        <v>102</v>
      </c>
      <c r="B119" s="121" t="s">
        <v>2039</v>
      </c>
      <c r="C119" s="121" t="s">
        <v>429</v>
      </c>
      <c r="D119" s="177" t="s">
        <v>2093</v>
      </c>
      <c r="E119" s="343"/>
      <c r="F119" s="510" t="s">
        <v>270</v>
      </c>
      <c r="G119" s="121"/>
      <c r="H119" s="121"/>
      <c r="I119" s="121"/>
      <c r="J119" s="335">
        <v>45365</v>
      </c>
      <c r="K119" s="335">
        <v>45366</v>
      </c>
      <c r="L119" s="335">
        <v>45365</v>
      </c>
      <c r="M119" s="335">
        <v>45369</v>
      </c>
      <c r="N119" s="130">
        <f t="shared" si="32"/>
        <v>45365</v>
      </c>
      <c r="O119" s="130">
        <f t="shared" si="33"/>
        <v>45366</v>
      </c>
      <c r="P119" s="121">
        <f t="shared" si="34"/>
        <v>2</v>
      </c>
      <c r="Q119" s="125">
        <f t="shared" ca="1" si="35"/>
        <v>5</v>
      </c>
      <c r="R119" s="125">
        <f t="shared" ca="1" si="36"/>
        <v>-3</v>
      </c>
      <c r="S119" s="366"/>
    </row>
    <row r="120" spans="1:19" s="582" customFormat="1" ht="14.4">
      <c r="A120" s="121">
        <v>103</v>
      </c>
      <c r="B120" s="121" t="s">
        <v>2039</v>
      </c>
      <c r="C120" s="121"/>
      <c r="D120" s="177" t="s">
        <v>2094</v>
      </c>
      <c r="E120" s="343"/>
      <c r="F120" s="510" t="s">
        <v>270</v>
      </c>
      <c r="G120" s="121"/>
      <c r="H120" s="121"/>
      <c r="I120" s="121"/>
      <c r="J120" s="335">
        <v>45365</v>
      </c>
      <c r="K120" s="335">
        <v>45366</v>
      </c>
      <c r="L120" s="335">
        <v>45366</v>
      </c>
      <c r="M120" s="335">
        <v>45369</v>
      </c>
      <c r="N120" s="130">
        <f t="shared" si="32"/>
        <v>45366</v>
      </c>
      <c r="O120" s="130">
        <f t="shared" si="33"/>
        <v>45367</v>
      </c>
      <c r="P120" s="121">
        <f t="shared" si="34"/>
        <v>2</v>
      </c>
      <c r="Q120" s="125">
        <f t="shared" ca="1" si="35"/>
        <v>4</v>
      </c>
      <c r="R120" s="125">
        <f t="shared" ca="1" si="36"/>
        <v>-2</v>
      </c>
      <c r="S120" s="366"/>
    </row>
    <row r="121" spans="1:19" s="582" customFormat="1" ht="14.4">
      <c r="A121" s="121">
        <v>104</v>
      </c>
      <c r="B121" s="121" t="s">
        <v>222</v>
      </c>
      <c r="C121" s="121"/>
      <c r="D121" s="177" t="s">
        <v>2095</v>
      </c>
      <c r="E121" s="343"/>
      <c r="F121" s="510" t="s">
        <v>270</v>
      </c>
      <c r="G121" s="121"/>
      <c r="H121" s="121"/>
      <c r="I121" s="121"/>
      <c r="J121" s="335">
        <v>45366</v>
      </c>
      <c r="K121" s="335">
        <v>45366</v>
      </c>
      <c r="L121" s="335">
        <v>45366</v>
      </c>
      <c r="M121" s="335">
        <v>45369</v>
      </c>
      <c r="N121" s="130">
        <f t="shared" si="32"/>
        <v>45366</v>
      </c>
      <c r="O121" s="130">
        <f t="shared" si="33"/>
        <v>45366</v>
      </c>
      <c r="P121" s="121">
        <f t="shared" si="34"/>
        <v>1</v>
      </c>
      <c r="Q121" s="125">
        <f t="shared" ca="1" si="35"/>
        <v>4</v>
      </c>
      <c r="R121" s="125">
        <f t="shared" ca="1" si="36"/>
        <v>-3</v>
      </c>
      <c r="S121" s="366"/>
    </row>
    <row r="122" spans="1:19" s="582" customFormat="1" ht="14.4">
      <c r="A122" s="121">
        <v>105</v>
      </c>
      <c r="B122" s="121" t="s">
        <v>2039</v>
      </c>
      <c r="C122" s="121" t="s">
        <v>429</v>
      </c>
      <c r="D122" s="177" t="s">
        <v>2096</v>
      </c>
      <c r="E122" s="343" t="s">
        <v>283</v>
      </c>
      <c r="F122" s="510" t="s">
        <v>270</v>
      </c>
      <c r="G122" s="121"/>
      <c r="H122" s="121"/>
      <c r="I122" s="121"/>
      <c r="J122" s="335">
        <v>45369</v>
      </c>
      <c r="K122" s="335">
        <v>45370</v>
      </c>
      <c r="L122" s="335">
        <v>45369</v>
      </c>
      <c r="M122" s="335">
        <v>45373</v>
      </c>
      <c r="N122" s="130">
        <f t="shared" si="32"/>
        <v>45369</v>
      </c>
      <c r="O122" s="130">
        <f t="shared" si="33"/>
        <v>45370</v>
      </c>
      <c r="P122" s="121">
        <f t="shared" si="34"/>
        <v>2</v>
      </c>
      <c r="Q122" s="125">
        <f t="shared" ca="1" si="35"/>
        <v>5</v>
      </c>
      <c r="R122" s="125">
        <f t="shared" ca="1" si="36"/>
        <v>-3</v>
      </c>
      <c r="S122" s="366"/>
    </row>
    <row r="123" spans="1:19" s="582" customFormat="1" ht="28.8">
      <c r="A123" s="121">
        <v>106</v>
      </c>
      <c r="B123" s="218" t="s">
        <v>245</v>
      </c>
      <c r="C123" s="149" t="s">
        <v>2097</v>
      </c>
      <c r="D123" s="177" t="s">
        <v>2098</v>
      </c>
      <c r="E123" s="343"/>
      <c r="F123" s="510" t="s">
        <v>270</v>
      </c>
      <c r="G123" s="121"/>
      <c r="H123" s="121"/>
      <c r="I123" s="121"/>
      <c r="J123" s="335">
        <v>45370</v>
      </c>
      <c r="K123" s="335">
        <v>45372</v>
      </c>
      <c r="L123" s="335">
        <v>45371</v>
      </c>
      <c r="M123" s="335">
        <v>45373</v>
      </c>
      <c r="N123" s="130">
        <f t="shared" si="32"/>
        <v>45371</v>
      </c>
      <c r="O123" s="130">
        <f t="shared" si="33"/>
        <v>45373</v>
      </c>
      <c r="P123" s="121">
        <f t="shared" si="34"/>
        <v>3</v>
      </c>
      <c r="Q123" s="125">
        <f t="shared" ca="1" si="35"/>
        <v>3</v>
      </c>
      <c r="R123" s="125">
        <f t="shared" ca="1" si="36"/>
        <v>0</v>
      </c>
      <c r="S123" s="366"/>
    </row>
    <row r="124" spans="1:19" s="582" customFormat="1" ht="14.4">
      <c r="A124" s="121">
        <v>107</v>
      </c>
      <c r="B124" s="121" t="s">
        <v>2039</v>
      </c>
      <c r="C124" s="121"/>
      <c r="D124" s="177" t="s">
        <v>2099</v>
      </c>
      <c r="E124" s="343"/>
      <c r="F124" s="510" t="s">
        <v>270</v>
      </c>
      <c r="G124" s="121"/>
      <c r="H124" s="121"/>
      <c r="I124" s="121"/>
      <c r="J124" s="335">
        <v>45373</v>
      </c>
      <c r="K124" s="335">
        <v>45374</v>
      </c>
      <c r="L124" s="335">
        <v>45373</v>
      </c>
      <c r="M124" s="335">
        <v>45374</v>
      </c>
      <c r="N124" s="130">
        <f t="shared" si="32"/>
        <v>45373</v>
      </c>
      <c r="O124" s="130">
        <f t="shared" si="33"/>
        <v>45374</v>
      </c>
      <c r="P124" s="121">
        <f t="shared" si="34"/>
        <v>2</v>
      </c>
      <c r="Q124" s="125">
        <f t="shared" ca="1" si="35"/>
        <v>2</v>
      </c>
      <c r="R124" s="125">
        <f t="shared" ca="1" si="36"/>
        <v>0</v>
      </c>
      <c r="S124" s="366"/>
    </row>
    <row r="125" spans="1:19" s="582" customFormat="1" ht="14.4">
      <c r="A125" s="121">
        <v>108</v>
      </c>
      <c r="B125" s="121" t="s">
        <v>2039</v>
      </c>
      <c r="C125" s="121"/>
      <c r="D125" s="177" t="s">
        <v>2100</v>
      </c>
      <c r="E125" s="343"/>
      <c r="F125" s="510" t="s">
        <v>270</v>
      </c>
      <c r="G125" s="121"/>
      <c r="H125" s="121"/>
      <c r="I125" s="121"/>
      <c r="J125" s="335">
        <v>45374</v>
      </c>
      <c r="K125" s="335">
        <v>45376</v>
      </c>
      <c r="L125" s="335">
        <v>45374</v>
      </c>
      <c r="M125" s="335">
        <v>45380</v>
      </c>
      <c r="N125" s="130">
        <f t="shared" si="32"/>
        <v>45374</v>
      </c>
      <c r="O125" s="130">
        <f t="shared" si="33"/>
        <v>45376</v>
      </c>
      <c r="P125" s="121">
        <f t="shared" si="34"/>
        <v>3</v>
      </c>
      <c r="Q125" s="125">
        <f t="shared" ca="1" si="35"/>
        <v>7</v>
      </c>
      <c r="R125" s="125">
        <f t="shared" ca="1" si="36"/>
        <v>-4</v>
      </c>
      <c r="S125" s="366"/>
    </row>
    <row r="126" spans="1:19" s="582" customFormat="1" ht="28.8">
      <c r="A126" s="121">
        <v>109</v>
      </c>
      <c r="B126" s="121" t="s">
        <v>2039</v>
      </c>
      <c r="C126" s="121"/>
      <c r="D126" s="177" t="s">
        <v>2101</v>
      </c>
      <c r="E126" s="343"/>
      <c r="F126" s="510" t="s">
        <v>270</v>
      </c>
      <c r="G126" s="121"/>
      <c r="H126" s="121"/>
      <c r="I126" s="121"/>
      <c r="J126" s="335">
        <v>45380</v>
      </c>
      <c r="K126" s="335">
        <v>45383</v>
      </c>
      <c r="L126" s="335">
        <v>45380</v>
      </c>
      <c r="M126" s="335">
        <v>45381</v>
      </c>
      <c r="N126" s="130">
        <f t="shared" ref="N126:N141" si="37">IF(L126="",IF(M124="",O124+1,M124+1),L126)</f>
        <v>45380</v>
      </c>
      <c r="O126" s="130">
        <f t="shared" si="33"/>
        <v>45383</v>
      </c>
      <c r="P126" s="121">
        <f t="shared" si="34"/>
        <v>4</v>
      </c>
      <c r="Q126" s="125">
        <f t="shared" ca="1" si="35"/>
        <v>2</v>
      </c>
      <c r="R126" s="125">
        <f t="shared" ca="1" si="36"/>
        <v>2</v>
      </c>
      <c r="S126" s="366"/>
    </row>
    <row r="127" spans="1:19" s="582" customFormat="1" ht="14.4">
      <c r="A127" s="121">
        <v>110</v>
      </c>
      <c r="B127" s="121" t="s">
        <v>2039</v>
      </c>
      <c r="C127" s="121"/>
      <c r="D127" s="174" t="s">
        <v>2102</v>
      </c>
      <c r="E127" s="174" t="s">
        <v>171</v>
      </c>
      <c r="F127" s="201" t="s">
        <v>268</v>
      </c>
      <c r="G127" s="121"/>
      <c r="H127" s="121"/>
      <c r="I127" s="121"/>
      <c r="J127" s="335">
        <v>45381</v>
      </c>
      <c r="K127" s="335">
        <v>45383</v>
      </c>
      <c r="L127" s="335">
        <v>45381</v>
      </c>
      <c r="M127" s="335"/>
      <c r="N127" s="130">
        <f t="shared" si="37"/>
        <v>45381</v>
      </c>
      <c r="O127" s="130">
        <f t="shared" ref="O127:O141" si="38">+N127+P127-1</f>
        <v>45383</v>
      </c>
      <c r="P127" s="121">
        <f t="shared" ref="P127:P141" si="39">IF(IF(J127="",0,IF(K127="",0,K127-J127))="",0,K127-J127+1)</f>
        <v>3</v>
      </c>
      <c r="Q127" s="125">
        <f t="shared" ref="Q127:Q141" ca="1" si="40">IF(L127="",0,IF(M127="",TODAY()-L127,M127-L127+1))</f>
        <v>67</v>
      </c>
      <c r="R127" s="125">
        <f t="shared" ref="R127:R141" ca="1" si="41">IF(Q127=0,0,P127-Q127)</f>
        <v>-64</v>
      </c>
      <c r="S127" s="366"/>
    </row>
    <row r="128" spans="1:19" s="582" customFormat="1" ht="14.4">
      <c r="A128" s="121">
        <v>111</v>
      </c>
      <c r="B128" s="121" t="s">
        <v>2039</v>
      </c>
      <c r="C128" s="121"/>
      <c r="D128" s="174" t="s">
        <v>2103</v>
      </c>
      <c r="E128" s="343"/>
      <c r="F128" s="510" t="s">
        <v>270</v>
      </c>
      <c r="G128" s="121"/>
      <c r="H128" s="121"/>
      <c r="I128" s="121"/>
      <c r="J128" s="335">
        <v>45381</v>
      </c>
      <c r="K128" s="335">
        <v>45383</v>
      </c>
      <c r="L128" s="335">
        <v>45381</v>
      </c>
      <c r="M128" s="335">
        <v>45384</v>
      </c>
      <c r="N128" s="130">
        <f t="shared" si="37"/>
        <v>45381</v>
      </c>
      <c r="O128" s="130">
        <f t="shared" si="38"/>
        <v>45383</v>
      </c>
      <c r="P128" s="121">
        <f t="shared" si="39"/>
        <v>3</v>
      </c>
      <c r="Q128" s="125">
        <f t="shared" ca="1" si="40"/>
        <v>4</v>
      </c>
      <c r="R128" s="125">
        <f t="shared" ca="1" si="41"/>
        <v>-1</v>
      </c>
      <c r="S128" s="366"/>
    </row>
    <row r="129" spans="1:19" s="582" customFormat="1" ht="14.4">
      <c r="A129" s="121">
        <v>112</v>
      </c>
      <c r="B129" s="121" t="s">
        <v>2039</v>
      </c>
      <c r="C129" s="121"/>
      <c r="D129" s="177" t="s">
        <v>2104</v>
      </c>
      <c r="E129" s="343"/>
      <c r="F129" s="510" t="s">
        <v>270</v>
      </c>
      <c r="G129" s="121"/>
      <c r="H129" s="121"/>
      <c r="I129" s="121"/>
      <c r="J129" s="335">
        <v>45384</v>
      </c>
      <c r="K129" s="335">
        <v>45386</v>
      </c>
      <c r="L129" s="335">
        <v>45384</v>
      </c>
      <c r="M129" s="335">
        <v>45390</v>
      </c>
      <c r="N129" s="130">
        <f t="shared" si="37"/>
        <v>45384</v>
      </c>
      <c r="O129" s="130">
        <f t="shared" si="38"/>
        <v>45386</v>
      </c>
      <c r="P129" s="121">
        <f t="shared" si="39"/>
        <v>3</v>
      </c>
      <c r="Q129" s="125">
        <f t="shared" ca="1" si="40"/>
        <v>7</v>
      </c>
      <c r="R129" s="125">
        <f t="shared" ca="1" si="41"/>
        <v>-4</v>
      </c>
      <c r="S129" s="366"/>
    </row>
    <row r="130" spans="1:19" s="582" customFormat="1" ht="14.4">
      <c r="A130" s="121">
        <v>113</v>
      </c>
      <c r="C130" s="121"/>
      <c r="D130" s="177" t="s">
        <v>2105</v>
      </c>
      <c r="E130" s="343"/>
      <c r="F130" s="201" t="s">
        <v>268</v>
      </c>
      <c r="G130" s="121"/>
      <c r="H130" s="121"/>
      <c r="I130" s="121"/>
      <c r="J130" s="335">
        <v>45387</v>
      </c>
      <c r="K130" s="335">
        <v>45392</v>
      </c>
      <c r="L130" s="335">
        <v>45387</v>
      </c>
      <c r="M130" s="335"/>
      <c r="N130" s="130">
        <f t="shared" si="37"/>
        <v>45387</v>
      </c>
      <c r="O130" s="130">
        <f t="shared" si="38"/>
        <v>45392</v>
      </c>
      <c r="P130" s="121">
        <f t="shared" si="39"/>
        <v>6</v>
      </c>
      <c r="Q130" s="125">
        <f t="shared" ca="1" si="40"/>
        <v>61</v>
      </c>
      <c r="R130" s="125">
        <f t="shared" ca="1" si="41"/>
        <v>-55</v>
      </c>
      <c r="S130" s="366"/>
    </row>
    <row r="131" spans="1:19" s="582" customFormat="1" ht="14.4">
      <c r="A131" s="121">
        <v>114</v>
      </c>
      <c r="B131" s="121" t="s">
        <v>2039</v>
      </c>
      <c r="C131" s="121"/>
      <c r="D131" s="177" t="s">
        <v>2106</v>
      </c>
      <c r="E131" s="343"/>
      <c r="F131" s="510" t="s">
        <v>270</v>
      </c>
      <c r="G131" s="121"/>
      <c r="H131" s="121"/>
      <c r="I131" s="121"/>
      <c r="J131" s="335">
        <v>45390</v>
      </c>
      <c r="K131" s="335">
        <v>45390</v>
      </c>
      <c r="L131" s="335">
        <v>45390</v>
      </c>
      <c r="M131" s="335">
        <v>45390</v>
      </c>
      <c r="N131" s="130">
        <f t="shared" si="37"/>
        <v>45390</v>
      </c>
      <c r="O131" s="130">
        <f t="shared" si="38"/>
        <v>45390</v>
      </c>
      <c r="P131" s="121">
        <f t="shared" si="39"/>
        <v>1</v>
      </c>
      <c r="Q131" s="125">
        <f t="shared" ca="1" si="40"/>
        <v>1</v>
      </c>
      <c r="R131" s="125">
        <f t="shared" ca="1" si="41"/>
        <v>0</v>
      </c>
      <c r="S131" s="366"/>
    </row>
    <row r="132" spans="1:19" s="582" customFormat="1" ht="14.4">
      <c r="A132" s="121">
        <v>115</v>
      </c>
      <c r="B132" s="121" t="s">
        <v>2039</v>
      </c>
      <c r="C132" s="121"/>
      <c r="D132" s="177" t="s">
        <v>2107</v>
      </c>
      <c r="E132" s="343"/>
      <c r="F132" s="510" t="s">
        <v>270</v>
      </c>
      <c r="G132" s="121"/>
      <c r="H132" s="121"/>
      <c r="I132" s="121"/>
      <c r="J132" s="335">
        <v>45391</v>
      </c>
      <c r="K132" s="335">
        <v>45391</v>
      </c>
      <c r="L132" s="335">
        <v>45391</v>
      </c>
      <c r="M132" s="335">
        <v>45392</v>
      </c>
      <c r="N132" s="130">
        <f t="shared" si="37"/>
        <v>45391</v>
      </c>
      <c r="O132" s="130">
        <f t="shared" si="38"/>
        <v>45391</v>
      </c>
      <c r="P132" s="121">
        <f t="shared" si="39"/>
        <v>1</v>
      </c>
      <c r="Q132" s="125">
        <f t="shared" ca="1" si="40"/>
        <v>2</v>
      </c>
      <c r="R132" s="125">
        <f t="shared" ca="1" si="41"/>
        <v>-1</v>
      </c>
      <c r="S132" s="366"/>
    </row>
    <row r="133" spans="1:19" s="582" customFormat="1" ht="43.2">
      <c r="A133" s="121">
        <v>116</v>
      </c>
      <c r="B133" s="121" t="s">
        <v>2039</v>
      </c>
      <c r="C133" s="121"/>
      <c r="D133" s="177" t="s">
        <v>2108</v>
      </c>
      <c r="E133" s="343"/>
      <c r="F133" s="510" t="s">
        <v>270</v>
      </c>
      <c r="G133" s="121"/>
      <c r="H133" s="121"/>
      <c r="I133" s="121"/>
      <c r="J133" s="335">
        <v>45393</v>
      </c>
      <c r="K133" s="335">
        <v>45393</v>
      </c>
      <c r="L133" s="335">
        <v>45394</v>
      </c>
      <c r="M133" s="335">
        <v>45395</v>
      </c>
      <c r="N133" s="130">
        <f t="shared" si="37"/>
        <v>45394</v>
      </c>
      <c r="O133" s="130">
        <f t="shared" si="38"/>
        <v>45394</v>
      </c>
      <c r="P133" s="121">
        <f t="shared" si="39"/>
        <v>1</v>
      </c>
      <c r="Q133" s="125">
        <f t="shared" ca="1" si="40"/>
        <v>2</v>
      </c>
      <c r="R133" s="125">
        <f t="shared" ca="1" si="41"/>
        <v>-1</v>
      </c>
      <c r="S133" s="366"/>
    </row>
    <row r="134" spans="1:19" s="582" customFormat="1" ht="28.8">
      <c r="A134" s="121">
        <v>117</v>
      </c>
      <c r="B134" s="218" t="s">
        <v>245</v>
      </c>
      <c r="C134" s="121"/>
      <c r="D134" s="177" t="s">
        <v>2109</v>
      </c>
      <c r="E134" s="343"/>
      <c r="F134" s="336" t="s">
        <v>279</v>
      </c>
      <c r="G134" s="121"/>
      <c r="H134" s="121"/>
      <c r="I134" s="121"/>
      <c r="J134" s="335">
        <v>45394</v>
      </c>
      <c r="K134" s="335">
        <v>45397</v>
      </c>
      <c r="L134" s="335">
        <v>45395</v>
      </c>
      <c r="M134" s="335">
        <v>45398</v>
      </c>
      <c r="N134" s="130">
        <f t="shared" si="37"/>
        <v>45395</v>
      </c>
      <c r="O134" s="130">
        <f t="shared" si="38"/>
        <v>45398</v>
      </c>
      <c r="P134" s="121">
        <f t="shared" si="39"/>
        <v>4</v>
      </c>
      <c r="Q134" s="125">
        <f t="shared" ca="1" si="40"/>
        <v>4</v>
      </c>
      <c r="R134" s="125">
        <f t="shared" ca="1" si="41"/>
        <v>0</v>
      </c>
      <c r="S134" s="366"/>
    </row>
    <row r="135" spans="1:19" s="582" customFormat="1" ht="14.4">
      <c r="A135" s="121">
        <v>118</v>
      </c>
      <c r="B135" s="121" t="s">
        <v>2039</v>
      </c>
      <c r="C135" s="121"/>
      <c r="D135" s="177" t="s">
        <v>2110</v>
      </c>
      <c r="E135" s="343"/>
      <c r="F135" s="510" t="s">
        <v>270</v>
      </c>
      <c r="G135" s="121"/>
      <c r="H135" s="121"/>
      <c r="I135" s="121"/>
      <c r="J135" s="335">
        <v>45398</v>
      </c>
      <c r="K135" s="335">
        <v>45399</v>
      </c>
      <c r="L135" s="335">
        <v>45398</v>
      </c>
      <c r="M135" s="335">
        <v>45401</v>
      </c>
      <c r="N135" s="130">
        <f t="shared" si="37"/>
        <v>45398</v>
      </c>
      <c r="O135" s="130">
        <f t="shared" si="38"/>
        <v>45399</v>
      </c>
      <c r="P135" s="121">
        <f t="shared" si="39"/>
        <v>2</v>
      </c>
      <c r="Q135" s="125">
        <f t="shared" ca="1" si="40"/>
        <v>4</v>
      </c>
      <c r="R135" s="125">
        <f t="shared" ca="1" si="41"/>
        <v>-2</v>
      </c>
      <c r="S135" s="366"/>
    </row>
    <row r="136" spans="1:19" s="582" customFormat="1" ht="14.4">
      <c r="A136" s="121">
        <v>119</v>
      </c>
      <c r="B136" s="121" t="s">
        <v>2039</v>
      </c>
      <c r="C136" s="121"/>
      <c r="D136" s="177" t="s">
        <v>2111</v>
      </c>
      <c r="E136" s="343"/>
      <c r="F136" s="510" t="s">
        <v>270</v>
      </c>
      <c r="G136" s="121"/>
      <c r="H136" s="121"/>
      <c r="I136" s="121"/>
      <c r="J136" s="335">
        <v>45401</v>
      </c>
      <c r="K136" s="335">
        <v>45401</v>
      </c>
      <c r="L136" s="335">
        <v>45401</v>
      </c>
      <c r="M136" s="335">
        <v>45405</v>
      </c>
      <c r="N136" s="130">
        <f t="shared" si="37"/>
        <v>45401</v>
      </c>
      <c r="O136" s="130">
        <f t="shared" si="38"/>
        <v>45401</v>
      </c>
      <c r="P136" s="121">
        <f t="shared" si="39"/>
        <v>1</v>
      </c>
      <c r="Q136" s="125">
        <f t="shared" ca="1" si="40"/>
        <v>5</v>
      </c>
      <c r="R136" s="125">
        <f t="shared" ca="1" si="41"/>
        <v>-4</v>
      </c>
      <c r="S136" s="366"/>
    </row>
    <row r="137" spans="1:19" s="582" customFormat="1" ht="28.8">
      <c r="A137" s="121">
        <v>120</v>
      </c>
      <c r="B137" s="121" t="s">
        <v>2039</v>
      </c>
      <c r="C137" s="121"/>
      <c r="D137" s="177" t="s">
        <v>2112</v>
      </c>
      <c r="E137" s="343"/>
      <c r="F137" s="510" t="s">
        <v>270</v>
      </c>
      <c r="G137" s="121"/>
      <c r="H137" s="121"/>
      <c r="I137" s="121"/>
      <c r="J137" s="335">
        <v>45404</v>
      </c>
      <c r="K137" s="335">
        <v>45406</v>
      </c>
      <c r="L137" s="335">
        <v>45405</v>
      </c>
      <c r="M137" s="335">
        <v>45407</v>
      </c>
      <c r="N137" s="130">
        <f t="shared" si="37"/>
        <v>45405</v>
      </c>
      <c r="O137" s="130">
        <f t="shared" si="38"/>
        <v>45407</v>
      </c>
      <c r="P137" s="121">
        <f t="shared" si="39"/>
        <v>3</v>
      </c>
      <c r="Q137" s="125">
        <f t="shared" ca="1" si="40"/>
        <v>3</v>
      </c>
      <c r="R137" s="125">
        <f t="shared" ca="1" si="41"/>
        <v>0</v>
      </c>
      <c r="S137" s="366"/>
    </row>
    <row r="138" spans="1:19" s="582" customFormat="1" ht="28.8">
      <c r="A138" s="121">
        <v>121</v>
      </c>
      <c r="B138" s="121" t="s">
        <v>2039</v>
      </c>
      <c r="C138" s="121"/>
      <c r="D138" s="177" t="s">
        <v>2113</v>
      </c>
      <c r="E138" s="343"/>
      <c r="F138" s="510" t="s">
        <v>270</v>
      </c>
      <c r="G138" s="121"/>
      <c r="H138" s="121"/>
      <c r="I138" s="121"/>
      <c r="J138" s="335">
        <v>45406</v>
      </c>
      <c r="K138" s="335">
        <v>45407</v>
      </c>
      <c r="L138" s="335">
        <v>45408</v>
      </c>
      <c r="M138" s="335">
        <v>45408</v>
      </c>
      <c r="N138" s="130">
        <f t="shared" si="37"/>
        <v>45408</v>
      </c>
      <c r="O138" s="130">
        <f t="shared" si="38"/>
        <v>45409</v>
      </c>
      <c r="P138" s="121">
        <f t="shared" si="39"/>
        <v>2</v>
      </c>
      <c r="Q138" s="125">
        <f t="shared" ca="1" si="40"/>
        <v>1</v>
      </c>
      <c r="R138" s="125">
        <f t="shared" ca="1" si="41"/>
        <v>1</v>
      </c>
      <c r="S138" s="366"/>
    </row>
    <row r="139" spans="1:19" s="582" customFormat="1" ht="28.8">
      <c r="A139" s="121">
        <v>122</v>
      </c>
      <c r="B139" s="121" t="s">
        <v>2039</v>
      </c>
      <c r="C139" s="121"/>
      <c r="D139" s="177" t="s">
        <v>2114</v>
      </c>
      <c r="E139" s="343"/>
      <c r="F139" s="510" t="s">
        <v>270</v>
      </c>
      <c r="G139" s="121"/>
      <c r="H139" s="121"/>
      <c r="I139" s="121"/>
      <c r="J139" s="335">
        <v>45408</v>
      </c>
      <c r="K139" s="335">
        <v>45408</v>
      </c>
      <c r="L139" s="335">
        <v>45408</v>
      </c>
      <c r="M139" s="572" t="s">
        <v>2115</v>
      </c>
      <c r="N139" s="130">
        <f t="shared" si="37"/>
        <v>45408</v>
      </c>
      <c r="O139" s="130">
        <f t="shared" si="38"/>
        <v>45408</v>
      </c>
      <c r="P139" s="121">
        <f t="shared" si="39"/>
        <v>1</v>
      </c>
      <c r="Q139" s="125" t="e">
        <f t="shared" ca="1" si="40"/>
        <v>#VALUE!</v>
      </c>
      <c r="R139" s="125" t="e">
        <f t="shared" ca="1" si="41"/>
        <v>#VALUE!</v>
      </c>
      <c r="S139" s="366"/>
    </row>
    <row r="140" spans="1:19" s="582" customFormat="1" ht="14.4">
      <c r="A140" s="121">
        <v>123</v>
      </c>
      <c r="B140" s="218" t="s">
        <v>245</v>
      </c>
      <c r="C140" s="121"/>
      <c r="D140" s="177" t="s">
        <v>2116</v>
      </c>
      <c r="E140" s="218" t="s">
        <v>277</v>
      </c>
      <c r="F140" s="510" t="s">
        <v>270</v>
      </c>
      <c r="G140" s="121"/>
      <c r="H140" s="121"/>
      <c r="I140" s="121"/>
      <c r="J140" s="335">
        <v>45411</v>
      </c>
      <c r="K140" s="335">
        <v>45411</v>
      </c>
      <c r="L140" s="335">
        <v>45411</v>
      </c>
      <c r="M140" s="335">
        <v>45412</v>
      </c>
      <c r="N140" s="130">
        <f t="shared" si="37"/>
        <v>45411</v>
      </c>
      <c r="O140" s="130">
        <f t="shared" si="38"/>
        <v>45411</v>
      </c>
      <c r="P140" s="121">
        <f t="shared" si="39"/>
        <v>1</v>
      </c>
      <c r="Q140" s="125">
        <f t="shared" ca="1" si="40"/>
        <v>2</v>
      </c>
      <c r="R140" s="125">
        <f t="shared" ca="1" si="41"/>
        <v>-1</v>
      </c>
      <c r="S140" s="366"/>
    </row>
    <row r="141" spans="1:19" s="582" customFormat="1" ht="14.4">
      <c r="A141" s="121">
        <v>124</v>
      </c>
      <c r="B141" s="218" t="s">
        <v>245</v>
      </c>
      <c r="C141" s="121"/>
      <c r="D141" s="177" t="s">
        <v>2117</v>
      </c>
      <c r="E141" s="343"/>
      <c r="F141" s="510" t="s">
        <v>270</v>
      </c>
      <c r="G141" s="121"/>
      <c r="H141" s="121"/>
      <c r="I141" s="121"/>
      <c r="J141" s="335">
        <v>45412</v>
      </c>
      <c r="K141" s="335">
        <v>45413</v>
      </c>
      <c r="L141" s="335">
        <v>45412</v>
      </c>
      <c r="M141" s="335">
        <v>45416</v>
      </c>
      <c r="N141" s="130">
        <f t="shared" si="37"/>
        <v>45412</v>
      </c>
      <c r="O141" s="130">
        <f t="shared" si="38"/>
        <v>45413</v>
      </c>
      <c r="P141" s="121">
        <f t="shared" si="39"/>
        <v>2</v>
      </c>
      <c r="Q141" s="125">
        <f t="shared" ca="1" si="40"/>
        <v>5</v>
      </c>
      <c r="R141" s="125">
        <f t="shared" ca="1" si="41"/>
        <v>-3</v>
      </c>
      <c r="S141" s="366"/>
    </row>
    <row r="142" spans="1:19" s="582" customFormat="1" ht="14.4">
      <c r="A142" s="121">
        <v>125</v>
      </c>
      <c r="B142" s="218" t="s">
        <v>245</v>
      </c>
      <c r="C142" s="121"/>
      <c r="D142" s="174" t="s">
        <v>2118</v>
      </c>
      <c r="E142" s="343"/>
      <c r="F142" s="510" t="s">
        <v>270</v>
      </c>
      <c r="G142" s="121"/>
      <c r="H142" s="121"/>
      <c r="I142" s="121"/>
      <c r="J142" s="335">
        <v>45414</v>
      </c>
      <c r="K142" s="335">
        <v>45415</v>
      </c>
      <c r="L142" s="335">
        <v>45416</v>
      </c>
      <c r="M142" s="335">
        <v>45416</v>
      </c>
      <c r="N142" s="130"/>
      <c r="O142" s="130"/>
      <c r="P142" s="121"/>
      <c r="Q142" s="125"/>
      <c r="R142" s="125"/>
      <c r="S142" s="366"/>
    </row>
    <row r="143" spans="1:19" s="582" customFormat="1" ht="14.4">
      <c r="A143" s="121">
        <v>126</v>
      </c>
      <c r="B143" s="218" t="s">
        <v>245</v>
      </c>
      <c r="C143" s="131"/>
      <c r="D143" s="642" t="s">
        <v>2119</v>
      </c>
      <c r="E143" s="536"/>
      <c r="F143" s="654" t="s">
        <v>268</v>
      </c>
      <c r="G143" s="131"/>
      <c r="H143" s="131"/>
      <c r="I143" s="131"/>
      <c r="J143" s="466">
        <v>45416</v>
      </c>
      <c r="K143" s="466">
        <v>45418</v>
      </c>
      <c r="L143" s="466">
        <v>45416</v>
      </c>
      <c r="M143" s="466"/>
      <c r="N143" s="163"/>
      <c r="O143" s="130"/>
      <c r="P143" s="121"/>
      <c r="Q143" s="125"/>
      <c r="R143" s="125"/>
      <c r="S143" s="366"/>
    </row>
    <row r="144" spans="1:19" s="582" customFormat="1" ht="14.4">
      <c r="A144" s="121">
        <v>127</v>
      </c>
      <c r="B144" s="263" t="s">
        <v>245</v>
      </c>
      <c r="C144" s="121"/>
      <c r="D144" s="174" t="s">
        <v>2120</v>
      </c>
      <c r="E144" s="218" t="s">
        <v>277</v>
      </c>
      <c r="F144" s="643" t="s">
        <v>270</v>
      </c>
      <c r="G144" s="121"/>
      <c r="H144" s="121"/>
      <c r="I144" s="121"/>
      <c r="J144" s="335">
        <v>45420</v>
      </c>
      <c r="K144" s="335">
        <v>45422</v>
      </c>
      <c r="L144" s="335">
        <v>45420</v>
      </c>
      <c r="M144" s="335">
        <v>45434</v>
      </c>
      <c r="N144" s="130"/>
      <c r="O144" s="204"/>
      <c r="P144" s="121"/>
      <c r="Q144" s="125"/>
      <c r="R144" s="125"/>
      <c r="S144" s="366"/>
    </row>
    <row r="145" spans="1:19" s="582" customFormat="1" ht="14.4">
      <c r="A145" s="121">
        <v>128</v>
      </c>
      <c r="B145" s="263" t="s">
        <v>245</v>
      </c>
      <c r="C145" s="131" t="s">
        <v>2121</v>
      </c>
      <c r="D145" s="304" t="s">
        <v>2122</v>
      </c>
      <c r="E145" s="536"/>
      <c r="F145" s="336" t="s">
        <v>279</v>
      </c>
      <c r="G145" s="131"/>
      <c r="H145" s="131"/>
      <c r="I145" s="131"/>
      <c r="J145" s="466">
        <v>45421</v>
      </c>
      <c r="K145" s="466">
        <v>45421</v>
      </c>
      <c r="L145" s="466">
        <v>45422</v>
      </c>
      <c r="M145" s="466">
        <v>45422</v>
      </c>
      <c r="N145" s="163"/>
      <c r="O145" s="236"/>
      <c r="P145" s="131"/>
      <c r="Q145" s="125"/>
      <c r="R145" s="125"/>
      <c r="S145" s="366"/>
    </row>
    <row r="146" spans="1:19" s="582" customFormat="1" ht="14.4">
      <c r="A146" s="121">
        <v>129</v>
      </c>
      <c r="B146" s="263" t="s">
        <v>245</v>
      </c>
      <c r="C146" s="121" t="s">
        <v>2123</v>
      </c>
      <c r="D146" s="174" t="s">
        <v>2124</v>
      </c>
      <c r="E146" s="121" t="s">
        <v>274</v>
      </c>
      <c r="F146" s="336" t="s">
        <v>279</v>
      </c>
      <c r="G146" s="121"/>
      <c r="H146" s="121"/>
      <c r="I146" s="121"/>
      <c r="J146" s="335">
        <v>45421</v>
      </c>
      <c r="K146" s="335">
        <v>45422</v>
      </c>
      <c r="L146" s="335">
        <v>45422</v>
      </c>
      <c r="M146" s="335">
        <v>45426</v>
      </c>
      <c r="N146" s="130"/>
      <c r="O146" s="130"/>
      <c r="P146" s="121"/>
      <c r="Q146" s="680"/>
      <c r="R146" s="125"/>
      <c r="S146" s="366"/>
    </row>
    <row r="147" spans="1:19" s="582" customFormat="1" ht="14.4">
      <c r="A147" s="121">
        <v>130</v>
      </c>
      <c r="B147" s="263" t="s">
        <v>245</v>
      </c>
      <c r="C147" s="121" t="s">
        <v>2125</v>
      </c>
      <c r="D147" s="174" t="s">
        <v>2126</v>
      </c>
      <c r="E147" s="354" t="s">
        <v>282</v>
      </c>
      <c r="F147" s="336" t="s">
        <v>279</v>
      </c>
      <c r="G147" s="121"/>
      <c r="H147" s="121"/>
      <c r="I147" s="121"/>
      <c r="J147" s="335">
        <v>45426</v>
      </c>
      <c r="K147" s="335">
        <v>45427</v>
      </c>
      <c r="L147" s="335">
        <v>45426</v>
      </c>
      <c r="M147" s="335">
        <v>45429</v>
      </c>
      <c r="N147" s="130"/>
      <c r="O147" s="130"/>
      <c r="P147" s="121"/>
      <c r="Q147" s="680"/>
      <c r="R147" s="125"/>
      <c r="S147" s="366"/>
    </row>
    <row r="148" spans="1:19" s="582" customFormat="1" ht="14.4">
      <c r="A148" s="121">
        <v>131</v>
      </c>
      <c r="B148" s="263" t="s">
        <v>245</v>
      </c>
      <c r="C148" s="121"/>
      <c r="D148" s="174" t="s">
        <v>2127</v>
      </c>
      <c r="E148" s="121" t="s">
        <v>274</v>
      </c>
      <c r="F148" s="336" t="s">
        <v>279</v>
      </c>
      <c r="G148" s="121"/>
      <c r="H148" s="121"/>
      <c r="I148" s="121"/>
      <c r="J148" s="335">
        <v>45429</v>
      </c>
      <c r="K148" s="335">
        <v>45430</v>
      </c>
      <c r="L148" s="335">
        <v>45429</v>
      </c>
      <c r="M148" s="464">
        <v>45432</v>
      </c>
      <c r="N148" s="130"/>
      <c r="O148" s="130"/>
      <c r="P148" s="121"/>
      <c r="Q148" s="680"/>
      <c r="R148" s="125"/>
      <c r="S148" s="366"/>
    </row>
    <row r="149" spans="1:19" s="582" customFormat="1" ht="28.8">
      <c r="A149" s="121">
        <v>132</v>
      </c>
      <c r="B149" s="263" t="s">
        <v>245</v>
      </c>
      <c r="C149" s="121"/>
      <c r="D149" s="177" t="s">
        <v>2128</v>
      </c>
      <c r="E149" s="121" t="s">
        <v>274</v>
      </c>
      <c r="F149" s="654" t="s">
        <v>268</v>
      </c>
      <c r="G149" s="121"/>
      <c r="H149" s="121"/>
      <c r="I149" s="121"/>
      <c r="J149" s="335">
        <v>45429</v>
      </c>
      <c r="K149" s="335">
        <v>45429</v>
      </c>
      <c r="L149" s="335">
        <v>45429</v>
      </c>
      <c r="M149" s="335"/>
      <c r="N149" s="130"/>
      <c r="O149" s="130"/>
      <c r="P149" s="121"/>
      <c r="Q149" s="680"/>
      <c r="R149" s="125"/>
      <c r="S149" s="366"/>
    </row>
    <row r="150" spans="1:19" s="582" customFormat="1" ht="14.4">
      <c r="A150" s="121">
        <v>134</v>
      </c>
      <c r="B150" s="263" t="s">
        <v>245</v>
      </c>
      <c r="C150" s="121"/>
      <c r="D150" s="174" t="s">
        <v>2129</v>
      </c>
      <c r="E150" s="258" t="s">
        <v>282</v>
      </c>
      <c r="F150" s="336" t="s">
        <v>279</v>
      </c>
      <c r="G150" s="121"/>
      <c r="H150" s="121"/>
      <c r="I150" s="121"/>
      <c r="J150" s="335">
        <v>45433</v>
      </c>
      <c r="K150" s="335">
        <v>45433</v>
      </c>
      <c r="L150" s="335">
        <v>45433</v>
      </c>
      <c r="M150" s="335">
        <v>45435</v>
      </c>
      <c r="N150" s="130"/>
      <c r="O150" s="130"/>
      <c r="P150" s="121"/>
      <c r="Q150" s="680"/>
      <c r="R150" s="125"/>
      <c r="S150" s="366"/>
    </row>
    <row r="151" spans="1:19" s="121" customFormat="1" ht="28.8">
      <c r="B151" s="263" t="s">
        <v>245</v>
      </c>
      <c r="D151" s="276" t="s">
        <v>179</v>
      </c>
      <c r="F151" s="620" t="s">
        <v>276</v>
      </c>
      <c r="J151" s="464">
        <v>45441</v>
      </c>
      <c r="K151" s="464">
        <v>45442</v>
      </c>
      <c r="L151" s="464">
        <v>45442</v>
      </c>
    </row>
    <row r="152" spans="1:19" s="581" customFormat="1" ht="14.4">
      <c r="A152" s="121"/>
      <c r="B152" s="263" t="s">
        <v>245</v>
      </c>
      <c r="C152" s="218"/>
      <c r="D152" s="279" t="s">
        <v>2130</v>
      </c>
      <c r="E152" s="354" t="s">
        <v>282</v>
      </c>
      <c r="F152" s="159" t="s">
        <v>291</v>
      </c>
      <c r="G152" s="121"/>
      <c r="H152" s="121"/>
      <c r="I152" s="121"/>
      <c r="J152" s="334"/>
      <c r="K152" s="334"/>
      <c r="L152" s="148"/>
      <c r="M152" s="377"/>
      <c r="N152" s="130"/>
      <c r="O152" s="130"/>
      <c r="P152" s="121"/>
      <c r="Q152" s="680"/>
      <c r="R152" s="125"/>
      <c r="S152" s="366"/>
    </row>
    <row r="153" spans="1:19" s="581" customFormat="1" ht="14.4">
      <c r="A153" s="121"/>
      <c r="B153" s="263" t="s">
        <v>245</v>
      </c>
      <c r="C153" s="218"/>
      <c r="D153" s="279" t="s">
        <v>2131</v>
      </c>
      <c r="E153" s="354" t="s">
        <v>274</v>
      </c>
      <c r="F153" s="159" t="s">
        <v>291</v>
      </c>
      <c r="G153" s="121"/>
      <c r="H153" s="121"/>
      <c r="I153" s="121"/>
      <c r="J153" s="334"/>
      <c r="K153" s="334"/>
      <c r="L153" s="148"/>
      <c r="M153" s="377"/>
      <c r="N153" s="130"/>
      <c r="O153" s="130"/>
      <c r="P153" s="121"/>
      <c r="Q153" s="680"/>
      <c r="R153" s="125"/>
      <c r="S153" s="366"/>
    </row>
    <row r="154" spans="1:19" s="581" customFormat="1" ht="14.4">
      <c r="A154" s="121"/>
      <c r="B154" s="263" t="s">
        <v>245</v>
      </c>
      <c r="C154" s="218"/>
      <c r="D154" s="279" t="s">
        <v>2132</v>
      </c>
      <c r="E154" s="354" t="s">
        <v>274</v>
      </c>
      <c r="F154" s="121" t="s">
        <v>291</v>
      </c>
      <c r="G154" s="121"/>
      <c r="H154" s="121"/>
      <c r="I154" s="121"/>
      <c r="J154" s="334"/>
      <c r="K154" s="334"/>
      <c r="L154" s="148"/>
      <c r="M154" s="377"/>
      <c r="N154" s="130"/>
      <c r="O154" s="130"/>
      <c r="P154" s="121"/>
      <c r="Q154" s="680"/>
      <c r="R154" s="125"/>
      <c r="S154" s="366"/>
    </row>
    <row r="155" spans="1:19" s="581" customFormat="1" ht="14.4">
      <c r="A155" s="121"/>
      <c r="B155" s="263" t="s">
        <v>245</v>
      </c>
      <c r="C155" s="218"/>
      <c r="D155" s="279" t="s">
        <v>2133</v>
      </c>
      <c r="E155" s="121" t="s">
        <v>274</v>
      </c>
      <c r="F155" s="121" t="s">
        <v>291</v>
      </c>
      <c r="G155" s="121"/>
      <c r="H155" s="121"/>
      <c r="I155" s="121"/>
      <c r="J155" s="334"/>
      <c r="K155" s="334"/>
      <c r="L155" s="126"/>
      <c r="M155" s="126"/>
      <c r="N155" s="130"/>
      <c r="O155" s="130"/>
      <c r="P155" s="121"/>
      <c r="Q155" s="680"/>
      <c r="R155" s="125"/>
      <c r="S155" s="366"/>
    </row>
    <row r="156" spans="1:19" s="581" customFormat="1" ht="14.4">
      <c r="A156" s="121"/>
      <c r="B156" s="263" t="s">
        <v>245</v>
      </c>
      <c r="C156" s="218"/>
      <c r="D156" s="355" t="s">
        <v>2134</v>
      </c>
      <c r="E156" s="121" t="s">
        <v>254</v>
      </c>
      <c r="F156" s="121" t="s">
        <v>291</v>
      </c>
      <c r="G156" s="121"/>
      <c r="H156" s="121"/>
      <c r="I156" s="121"/>
      <c r="J156" s="334"/>
      <c r="K156" s="334"/>
      <c r="L156" s="126"/>
      <c r="M156" s="126"/>
      <c r="N156" s="130"/>
      <c r="O156" s="130"/>
      <c r="P156" s="121"/>
      <c r="Q156" s="680"/>
      <c r="R156" s="125"/>
      <c r="S156" s="366"/>
    </row>
    <row r="157" spans="1:19" s="581" customFormat="1" ht="14.4">
      <c r="A157" s="121"/>
      <c r="B157" s="263" t="s">
        <v>245</v>
      </c>
      <c r="C157" s="218"/>
      <c r="D157" s="355" t="s">
        <v>2135</v>
      </c>
      <c r="E157" s="121" t="s">
        <v>254</v>
      </c>
      <c r="F157" s="121" t="s">
        <v>291</v>
      </c>
      <c r="G157" s="121"/>
      <c r="H157" s="121"/>
      <c r="I157" s="121"/>
      <c r="J157" s="334"/>
      <c r="K157" s="334"/>
      <c r="L157" s="126"/>
      <c r="M157" s="126"/>
      <c r="N157" s="130"/>
      <c r="O157" s="130"/>
      <c r="P157" s="121"/>
      <c r="Q157" s="680"/>
      <c r="R157" s="125"/>
      <c r="S157" s="366"/>
    </row>
    <row r="158" spans="1:19" s="581" customFormat="1" ht="14.4">
      <c r="A158" s="121"/>
      <c r="B158" s="218" t="s">
        <v>245</v>
      </c>
      <c r="C158" s="468"/>
      <c r="D158" s="721" t="s">
        <v>2136</v>
      </c>
      <c r="E158" s="255" t="s">
        <v>254</v>
      </c>
      <c r="F158" s="255" t="s">
        <v>291</v>
      </c>
      <c r="G158" s="255"/>
      <c r="H158" s="255"/>
      <c r="I158" s="255"/>
      <c r="J158" s="655"/>
      <c r="K158" s="655"/>
      <c r="L158" s="467"/>
      <c r="M158" s="467"/>
      <c r="N158" s="644"/>
      <c r="O158" s="644"/>
      <c r="P158" s="255"/>
      <c r="Q158" s="125"/>
      <c r="R158" s="125"/>
      <c r="S158" s="366"/>
    </row>
    <row r="159" spans="1:19" s="581" customFormat="1" ht="14.4">
      <c r="A159" s="121"/>
      <c r="B159" s="218" t="s">
        <v>245</v>
      </c>
      <c r="C159" s="218"/>
      <c r="D159" s="355" t="s">
        <v>2137</v>
      </c>
      <c r="E159" s="121" t="s">
        <v>157</v>
      </c>
      <c r="F159" s="121" t="s">
        <v>291</v>
      </c>
      <c r="G159" s="121"/>
      <c r="H159" s="121"/>
      <c r="I159" s="121"/>
      <c r="J159" s="334"/>
      <c r="K159" s="334"/>
      <c r="L159" s="126"/>
      <c r="M159" s="126"/>
      <c r="N159" s="130"/>
      <c r="O159" s="130"/>
      <c r="P159" s="121"/>
      <c r="Q159" s="125"/>
      <c r="R159" s="125"/>
      <c r="S159" s="366"/>
    </row>
    <row r="160" spans="1:19" s="581" customFormat="1" ht="14.4">
      <c r="A160" s="121"/>
      <c r="B160" s="218" t="s">
        <v>245</v>
      </c>
      <c r="C160" s="218"/>
      <c r="D160" s="621" t="s">
        <v>2138</v>
      </c>
      <c r="E160" s="121" t="s">
        <v>254</v>
      </c>
      <c r="F160" s="121" t="s">
        <v>291</v>
      </c>
      <c r="G160" s="121"/>
      <c r="H160" s="121"/>
      <c r="I160" s="121"/>
      <c r="J160" s="334"/>
      <c r="K160" s="334"/>
      <c r="L160" s="126"/>
      <c r="M160" s="126"/>
      <c r="N160" s="130"/>
      <c r="O160" s="130"/>
      <c r="P160" s="121"/>
      <c r="Q160" s="125"/>
      <c r="R160" s="125"/>
      <c r="S160" s="366"/>
    </row>
    <row r="161" spans="1:19" s="581" customFormat="1" ht="14.4">
      <c r="A161" s="121"/>
      <c r="B161" s="218" t="s">
        <v>245</v>
      </c>
      <c r="C161" s="218"/>
      <c r="D161" s="279" t="s">
        <v>2139</v>
      </c>
      <c r="E161" s="354"/>
      <c r="F161" s="121" t="s">
        <v>291</v>
      </c>
      <c r="G161" s="121"/>
      <c r="H161" s="121"/>
      <c r="I161" s="121"/>
      <c r="J161" s="334"/>
      <c r="K161" s="334"/>
      <c r="L161" s="126"/>
      <c r="M161" s="126"/>
      <c r="N161" s="130"/>
      <c r="O161" s="130"/>
      <c r="P161" s="121"/>
      <c r="Q161" s="125"/>
      <c r="R161" s="125"/>
      <c r="S161" s="366"/>
    </row>
    <row r="162" spans="1:19" ht="14.4">
      <c r="A162" s="121"/>
      <c r="B162" s="121" t="s">
        <v>245</v>
      </c>
      <c r="C162" s="121"/>
      <c r="D162" s="129" t="s">
        <v>2140</v>
      </c>
      <c r="E162" s="149" t="s">
        <v>271</v>
      </c>
      <c r="F162" s="261" t="s">
        <v>2141</v>
      </c>
      <c r="G162" s="121"/>
      <c r="H162" s="121"/>
      <c r="I162" s="121"/>
      <c r="J162" s="148"/>
      <c r="K162" s="148"/>
      <c r="L162" s="148"/>
      <c r="M162" s="130"/>
      <c r="N162" s="130"/>
      <c r="O162" s="130"/>
      <c r="P162" s="121"/>
      <c r="Q162" s="125"/>
      <c r="R162" s="125"/>
      <c r="S162" s="121"/>
    </row>
    <row r="163" spans="1:19" ht="14.4">
      <c r="A163" s="121"/>
      <c r="B163" s="121" t="s">
        <v>245</v>
      </c>
      <c r="C163" s="121"/>
      <c r="D163" s="202" t="s">
        <v>2142</v>
      </c>
      <c r="E163" s="121" t="s">
        <v>2143</v>
      </c>
      <c r="F163" s="261" t="s">
        <v>774</v>
      </c>
      <c r="G163" s="314" t="s">
        <v>279</v>
      </c>
      <c r="H163" s="336" t="s">
        <v>279</v>
      </c>
      <c r="I163" s="121"/>
      <c r="J163" s="130"/>
      <c r="K163" s="130"/>
      <c r="L163" s="130"/>
      <c r="M163" s="130"/>
      <c r="N163" s="130"/>
      <c r="O163" s="130"/>
      <c r="P163" s="121"/>
      <c r="Q163" s="125"/>
      <c r="R163" s="125"/>
      <c r="S163" s="394"/>
    </row>
    <row r="164" spans="1:19" ht="14.4">
      <c r="A164" s="121"/>
      <c r="B164" s="121" t="s">
        <v>245</v>
      </c>
      <c r="C164" s="121"/>
      <c r="D164" s="202" t="s">
        <v>676</v>
      </c>
      <c r="E164" s="121" t="s">
        <v>2143</v>
      </c>
      <c r="F164" s="261" t="s">
        <v>774</v>
      </c>
      <c r="G164" s="314" t="s">
        <v>279</v>
      </c>
      <c r="H164" s="121" t="s">
        <v>483</v>
      </c>
      <c r="I164" s="121" t="s">
        <v>291</v>
      </c>
      <c r="J164" s="130"/>
      <c r="K164" s="130"/>
      <c r="L164" s="130"/>
      <c r="M164" s="130"/>
      <c r="N164" s="130"/>
      <c r="O164" s="130"/>
      <c r="P164" s="121"/>
      <c r="Q164" s="125"/>
      <c r="R164" s="125"/>
      <c r="S164" s="394"/>
    </row>
    <row r="165" spans="1:19" ht="14.4">
      <c r="A165" s="121"/>
      <c r="B165" s="121" t="s">
        <v>245</v>
      </c>
      <c r="C165" s="121"/>
      <c r="D165" s="202" t="s">
        <v>2144</v>
      </c>
      <c r="E165" s="121" t="s">
        <v>2143</v>
      </c>
      <c r="F165" s="261" t="s">
        <v>774</v>
      </c>
      <c r="G165" s="336" t="s">
        <v>279</v>
      </c>
      <c r="H165" s="314" t="s">
        <v>279</v>
      </c>
      <c r="I165" s="121"/>
      <c r="J165" s="130"/>
      <c r="K165" s="130"/>
      <c r="L165" s="130"/>
      <c r="M165" s="130"/>
      <c r="N165" s="130"/>
      <c r="O165" s="130"/>
      <c r="P165" s="121"/>
      <c r="Q165" s="125"/>
      <c r="R165" s="125"/>
      <c r="S165" s="394"/>
    </row>
    <row r="166" spans="1:19" ht="14.4">
      <c r="A166" s="121"/>
      <c r="B166" s="121" t="s">
        <v>245</v>
      </c>
      <c r="C166" s="121"/>
      <c r="D166" s="202" t="s">
        <v>2145</v>
      </c>
      <c r="E166" s="121" t="s">
        <v>2143</v>
      </c>
      <c r="F166" s="261" t="s">
        <v>774</v>
      </c>
      <c r="G166" s="121" t="s">
        <v>483</v>
      </c>
      <c r="H166" s="314" t="s">
        <v>279</v>
      </c>
      <c r="I166" s="121"/>
      <c r="J166" s="130"/>
      <c r="K166" s="130"/>
      <c r="L166" s="130"/>
      <c r="M166" s="130"/>
      <c r="N166" s="130"/>
      <c r="O166" s="130"/>
      <c r="P166" s="121"/>
      <c r="Q166" s="125"/>
      <c r="R166" s="125"/>
      <c r="S166" s="394"/>
    </row>
    <row r="167" spans="1:19" ht="14.4">
      <c r="A167" s="121"/>
      <c r="B167" s="121" t="s">
        <v>245</v>
      </c>
      <c r="C167" s="121"/>
      <c r="D167" s="202" t="s">
        <v>2146</v>
      </c>
      <c r="E167" s="121" t="s">
        <v>2143</v>
      </c>
      <c r="F167" s="261" t="s">
        <v>774</v>
      </c>
      <c r="G167" s="336" t="s">
        <v>279</v>
      </c>
      <c r="H167" s="314" t="s">
        <v>279</v>
      </c>
      <c r="I167" s="121"/>
      <c r="J167" s="130"/>
      <c r="K167" s="130"/>
      <c r="L167" s="130"/>
      <c r="M167" s="130"/>
      <c r="N167" s="130"/>
      <c r="O167" s="130"/>
      <c r="P167" s="121"/>
      <c r="Q167" s="125"/>
      <c r="R167" s="125"/>
      <c r="S167" s="394"/>
    </row>
    <row r="168" spans="1:19" ht="14.4">
      <c r="A168" s="121"/>
      <c r="B168" s="121" t="s">
        <v>245</v>
      </c>
      <c r="C168" s="121"/>
      <c r="D168" s="202" t="s">
        <v>2147</v>
      </c>
      <c r="E168" s="121" t="s">
        <v>2143</v>
      </c>
      <c r="F168" s="261" t="s">
        <v>774</v>
      </c>
      <c r="G168" s="121" t="s">
        <v>483</v>
      </c>
      <c r="H168" s="314" t="s">
        <v>279</v>
      </c>
      <c r="I168" s="121"/>
      <c r="J168" s="130"/>
      <c r="K168" s="130"/>
      <c r="L168" s="130"/>
      <c r="M168" s="130"/>
      <c r="N168" s="130"/>
      <c r="O168" s="130"/>
      <c r="P168" s="121"/>
      <c r="Q168" s="125"/>
      <c r="R168" s="125"/>
      <c r="S168" s="394"/>
    </row>
    <row r="169" spans="1:19" ht="14.4">
      <c r="A169" s="121"/>
      <c r="B169" s="121" t="s">
        <v>245</v>
      </c>
      <c r="C169" s="121"/>
      <c r="D169" s="202" t="s">
        <v>2148</v>
      </c>
      <c r="E169" s="121" t="s">
        <v>2143</v>
      </c>
      <c r="F169" s="261" t="s">
        <v>774</v>
      </c>
      <c r="G169" s="314" t="s">
        <v>279</v>
      </c>
      <c r="H169" s="336" t="s">
        <v>279</v>
      </c>
      <c r="I169" s="121"/>
      <c r="J169" s="130"/>
      <c r="K169" s="130"/>
      <c r="L169" s="130"/>
      <c r="M169" s="130"/>
      <c r="N169" s="130"/>
      <c r="O169" s="130"/>
      <c r="P169" s="121"/>
      <c r="Q169" s="125"/>
      <c r="R169" s="125"/>
      <c r="S169" s="394"/>
    </row>
    <row r="170" spans="1:19" ht="14.4">
      <c r="A170" s="121"/>
      <c r="B170" s="121" t="s">
        <v>245</v>
      </c>
      <c r="C170" s="121"/>
      <c r="D170" s="202" t="s">
        <v>2149</v>
      </c>
      <c r="E170" s="121" t="s">
        <v>2143</v>
      </c>
      <c r="F170" s="261" t="s">
        <v>774</v>
      </c>
      <c r="G170" s="314" t="s">
        <v>279</v>
      </c>
      <c r="H170" s="336" t="s">
        <v>279</v>
      </c>
      <c r="I170" s="121"/>
      <c r="J170" s="130"/>
      <c r="K170" s="130"/>
      <c r="L170" s="130"/>
      <c r="M170" s="130"/>
      <c r="N170" s="130"/>
      <c r="O170" s="130"/>
      <c r="P170" s="121"/>
      <c r="Q170" s="125"/>
      <c r="R170" s="125"/>
      <c r="S170" s="394"/>
    </row>
    <row r="171" spans="1:19" ht="14.4">
      <c r="A171" s="121"/>
      <c r="B171" s="121" t="s">
        <v>245</v>
      </c>
      <c r="C171" s="121"/>
      <c r="D171" s="202" t="s">
        <v>2150</v>
      </c>
      <c r="E171" s="121" t="s">
        <v>2143</v>
      </c>
      <c r="F171" s="261" t="s">
        <v>774</v>
      </c>
      <c r="G171" s="314" t="s">
        <v>279</v>
      </c>
      <c r="H171" s="121"/>
      <c r="I171" s="121"/>
      <c r="J171" s="130"/>
      <c r="K171" s="130"/>
      <c r="L171" s="130"/>
      <c r="M171" s="130"/>
      <c r="N171" s="130"/>
      <c r="O171" s="130"/>
      <c r="P171" s="121"/>
      <c r="Q171" s="125"/>
      <c r="R171" s="125"/>
      <c r="S171" s="394"/>
    </row>
    <row r="172" spans="1:19" ht="14.4">
      <c r="A172" s="121"/>
      <c r="B172" s="121" t="s">
        <v>245</v>
      </c>
      <c r="C172" s="121"/>
      <c r="D172" s="202" t="s">
        <v>2151</v>
      </c>
      <c r="E172" s="121" t="s">
        <v>2143</v>
      </c>
      <c r="F172" s="261" t="s">
        <v>774</v>
      </c>
      <c r="G172" s="121" t="s">
        <v>483</v>
      </c>
      <c r="H172" s="314" t="s">
        <v>279</v>
      </c>
      <c r="I172" s="121"/>
      <c r="J172" s="130"/>
      <c r="K172" s="130"/>
      <c r="L172" s="130"/>
      <c r="M172" s="130"/>
      <c r="N172" s="130"/>
      <c r="O172" s="130"/>
      <c r="P172" s="121"/>
      <c r="Q172" s="125"/>
      <c r="R172" s="125"/>
      <c r="S172" s="394"/>
    </row>
    <row r="173" spans="1:19" ht="14.4">
      <c r="A173" s="121"/>
      <c r="B173" s="121" t="s">
        <v>245</v>
      </c>
      <c r="C173" s="121"/>
      <c r="D173" s="202" t="s">
        <v>2152</v>
      </c>
      <c r="E173" s="121" t="s">
        <v>2143</v>
      </c>
      <c r="F173" s="261" t="s">
        <v>774</v>
      </c>
      <c r="G173" s="314" t="s">
        <v>279</v>
      </c>
      <c r="H173" s="314" t="s">
        <v>279</v>
      </c>
      <c r="I173" s="121"/>
      <c r="J173" s="130"/>
      <c r="K173" s="130"/>
      <c r="L173" s="130"/>
      <c r="M173" s="130"/>
      <c r="N173" s="130"/>
      <c r="O173" s="130"/>
      <c r="P173" s="121"/>
      <c r="Q173" s="125"/>
      <c r="R173" s="125"/>
      <c r="S173" s="394"/>
    </row>
    <row r="174" spans="1:19" ht="14.4">
      <c r="A174" s="121"/>
      <c r="B174" s="121" t="s">
        <v>245</v>
      </c>
      <c r="C174" s="121"/>
      <c r="D174" s="202" t="s">
        <v>2153</v>
      </c>
      <c r="E174" s="121" t="s">
        <v>2143</v>
      </c>
      <c r="F174" s="261" t="s">
        <v>774</v>
      </c>
      <c r="G174" s="121" t="s">
        <v>483</v>
      </c>
      <c r="H174" s="314" t="s">
        <v>279</v>
      </c>
      <c r="I174" s="121"/>
      <c r="J174" s="130"/>
      <c r="K174" s="130"/>
      <c r="L174" s="130"/>
      <c r="M174" s="130"/>
      <c r="N174" s="130"/>
      <c r="O174" s="130"/>
      <c r="P174" s="121"/>
      <c r="Q174" s="125"/>
      <c r="R174" s="125"/>
      <c r="S174" s="394"/>
    </row>
    <row r="175" spans="1:19" ht="14.4">
      <c r="A175" s="121"/>
      <c r="B175" s="121" t="s">
        <v>245</v>
      </c>
      <c r="C175" s="121"/>
      <c r="D175" s="202" t="s">
        <v>2154</v>
      </c>
      <c r="E175" s="121" t="s">
        <v>2143</v>
      </c>
      <c r="F175" s="261" t="s">
        <v>774</v>
      </c>
      <c r="G175" s="314" t="s">
        <v>279</v>
      </c>
      <c r="H175" s="314" t="s">
        <v>279</v>
      </c>
      <c r="I175" s="121"/>
      <c r="J175" s="130"/>
      <c r="K175" s="130"/>
      <c r="L175" s="130"/>
      <c r="M175" s="130"/>
      <c r="N175" s="130"/>
      <c r="O175" s="130"/>
      <c r="P175" s="121"/>
      <c r="Q175" s="125"/>
      <c r="R175" s="125"/>
      <c r="S175" s="394"/>
    </row>
    <row r="176" spans="1:19" ht="14.4">
      <c r="A176" s="121"/>
      <c r="B176" s="121" t="s">
        <v>245</v>
      </c>
      <c r="C176" s="121"/>
      <c r="D176" s="202" t="s">
        <v>2155</v>
      </c>
      <c r="E176" s="121" t="s">
        <v>2143</v>
      </c>
      <c r="F176" s="261" t="s">
        <v>774</v>
      </c>
      <c r="G176" s="121" t="s">
        <v>483</v>
      </c>
      <c r="H176" s="314" t="s">
        <v>279</v>
      </c>
      <c r="I176" s="121"/>
      <c r="J176" s="130"/>
      <c r="K176" s="130"/>
      <c r="L176" s="130"/>
      <c r="M176" s="130"/>
      <c r="N176" s="130"/>
      <c r="O176" s="130"/>
      <c r="P176" s="121"/>
      <c r="Q176" s="125"/>
      <c r="R176" s="125"/>
      <c r="S176" s="394"/>
    </row>
    <row r="177" spans="1:19" ht="14.4">
      <c r="A177" s="121"/>
      <c r="B177" s="218" t="s">
        <v>245</v>
      </c>
      <c r="C177" s="218"/>
      <c r="D177" s="177" t="s">
        <v>2156</v>
      </c>
      <c r="E177" s="360" t="s">
        <v>2157</v>
      </c>
      <c r="F177" s="261" t="s">
        <v>774</v>
      </c>
      <c r="G177" s="121"/>
      <c r="H177" s="334"/>
      <c r="I177" s="121"/>
      <c r="J177" s="130"/>
      <c r="K177" s="130"/>
      <c r="L177" s="130"/>
      <c r="M177" s="130"/>
      <c r="N177" s="130"/>
      <c r="O177" s="130"/>
      <c r="P177" s="121"/>
      <c r="Q177" s="125">
        <f t="shared" ref="Q177:Q181" ca="1" si="42">IF(L177="",0,IF(M177="",TODAY()-L177,M177-L177+1))</f>
        <v>0</v>
      </c>
      <c r="R177" s="125">
        <f t="shared" ref="R177:R181" ca="1" si="43">IF(Q177=0,0,P177-Q177)</f>
        <v>0</v>
      </c>
      <c r="S177" s="394"/>
    </row>
    <row r="178" spans="1:19" ht="14.4">
      <c r="A178" s="121"/>
      <c r="B178" s="218" t="s">
        <v>245</v>
      </c>
      <c r="C178" s="218"/>
      <c r="D178" s="174" t="s">
        <v>2158</v>
      </c>
      <c r="E178" s="360" t="s">
        <v>2157</v>
      </c>
      <c r="F178" s="261" t="s">
        <v>774</v>
      </c>
      <c r="G178" s="121"/>
      <c r="H178" s="334"/>
      <c r="I178" s="121"/>
      <c r="J178" s="130"/>
      <c r="K178" s="130"/>
      <c r="L178" s="130"/>
      <c r="M178" s="130"/>
      <c r="N178" s="130"/>
      <c r="O178" s="130"/>
      <c r="P178" s="121"/>
      <c r="Q178" s="125">
        <f t="shared" ca="1" si="42"/>
        <v>0</v>
      </c>
      <c r="R178" s="125">
        <f t="shared" ca="1" si="43"/>
        <v>0</v>
      </c>
      <c r="S178" s="394"/>
    </row>
    <row r="179" spans="1:19" ht="14.4">
      <c r="A179" s="121"/>
      <c r="B179" s="218" t="s">
        <v>245</v>
      </c>
      <c r="C179" s="218"/>
      <c r="D179" s="174" t="s">
        <v>2159</v>
      </c>
      <c r="E179" s="360" t="s">
        <v>2157</v>
      </c>
      <c r="F179" s="261" t="s">
        <v>774</v>
      </c>
      <c r="G179" s="121"/>
      <c r="H179" s="334"/>
      <c r="I179" s="121"/>
      <c r="J179" s="130"/>
      <c r="K179" s="130"/>
      <c r="L179" s="130"/>
      <c r="M179" s="130"/>
      <c r="N179" s="130"/>
      <c r="O179" s="130"/>
      <c r="P179" s="121"/>
      <c r="Q179" s="125">
        <f t="shared" ca="1" si="42"/>
        <v>0</v>
      </c>
      <c r="R179" s="125">
        <f t="shared" ca="1" si="43"/>
        <v>0</v>
      </c>
      <c r="S179" s="394"/>
    </row>
    <row r="180" spans="1:19" ht="14.4">
      <c r="A180" s="121"/>
      <c r="B180" s="218" t="s">
        <v>245</v>
      </c>
      <c r="C180" s="218"/>
      <c r="D180" s="174" t="s">
        <v>2160</v>
      </c>
      <c r="E180" s="360" t="s">
        <v>2157</v>
      </c>
      <c r="F180" s="261" t="s">
        <v>774</v>
      </c>
      <c r="G180" s="121"/>
      <c r="H180" s="334"/>
      <c r="I180" s="121"/>
      <c r="J180" s="130"/>
      <c r="K180" s="130"/>
      <c r="L180" s="130"/>
      <c r="M180" s="130"/>
      <c r="N180" s="130"/>
      <c r="O180" s="130"/>
      <c r="P180" s="121"/>
      <c r="Q180" s="125">
        <f t="shared" ca="1" si="42"/>
        <v>0</v>
      </c>
      <c r="R180" s="125">
        <f t="shared" ca="1" si="43"/>
        <v>0</v>
      </c>
      <c r="S180" s="394"/>
    </row>
    <row r="181" spans="1:19" ht="14.4">
      <c r="A181" s="121"/>
      <c r="B181" s="218" t="s">
        <v>245</v>
      </c>
      <c r="C181" s="218"/>
      <c r="D181" s="174" t="s">
        <v>2161</v>
      </c>
      <c r="E181" s="360" t="s">
        <v>2157</v>
      </c>
      <c r="F181" s="261" t="s">
        <v>774</v>
      </c>
      <c r="G181" s="121"/>
      <c r="H181" s="334"/>
      <c r="I181" s="121"/>
      <c r="J181" s="130"/>
      <c r="K181" s="130"/>
      <c r="L181" s="130"/>
      <c r="M181" s="130"/>
      <c r="N181" s="130"/>
      <c r="O181" s="130"/>
      <c r="P181" s="121"/>
      <c r="Q181" s="125">
        <f t="shared" ca="1" si="42"/>
        <v>0</v>
      </c>
      <c r="R181" s="125">
        <f t="shared" ca="1" si="43"/>
        <v>0</v>
      </c>
      <c r="S181" s="394"/>
    </row>
    <row r="182" spans="1:19" ht="14.4"/>
    <row r="183" spans="1:19" ht="14.4"/>
    <row r="184" spans="1:19" ht="14.4"/>
    <row r="185" spans="1:19" ht="14.4"/>
    <row r="186" spans="1:19" ht="14.4"/>
    <row r="187" spans="1:19" ht="14.4"/>
    <row r="188" spans="1:19" ht="14.4"/>
    <row r="189" spans="1:19" ht="14.4"/>
    <row r="190" spans="1:19" ht="14.4">
      <c r="D190" s="127"/>
      <c r="E190" s="127"/>
      <c r="F190" s="127"/>
      <c r="G190" s="123"/>
      <c r="H190" s="123"/>
      <c r="I190" s="123"/>
      <c r="J190" s="123"/>
      <c r="K190" s="433" t="str">
        <f>IF(I190=0%,"",#REF!/I190)</f>
        <v/>
      </c>
      <c r="P190" s="121"/>
      <c r="Q190" s="125">
        <f t="shared" ref="Q190:Q221" ca="1" si="44">IF(L190="",0,IF(M190="",TODAY()-L190,M190-L190+1))</f>
        <v>0</v>
      </c>
      <c r="R190" s="125">
        <f t="shared" ref="R190:R221" ca="1" si="45">IF(Q190=0,0,P190-Q190)</f>
        <v>0</v>
      </c>
    </row>
    <row r="191" spans="1:19" ht="14.4">
      <c r="D191" s="127"/>
      <c r="E191" s="127"/>
      <c r="F191" s="127"/>
      <c r="G191" s="123"/>
      <c r="H191" s="123"/>
      <c r="I191" s="123"/>
      <c r="J191" s="123"/>
      <c r="K191" s="433" t="str">
        <f>IF(I191=0%,"",#REF!/I191)</f>
        <v/>
      </c>
      <c r="P191" s="121"/>
      <c r="Q191" s="125">
        <f t="shared" ca="1" si="44"/>
        <v>0</v>
      </c>
      <c r="R191" s="125">
        <f t="shared" ca="1" si="45"/>
        <v>0</v>
      </c>
    </row>
    <row r="192" spans="1:19" ht="14.4">
      <c r="D192" s="127"/>
      <c r="E192" s="127"/>
      <c r="F192" s="127"/>
      <c r="G192" s="123"/>
      <c r="H192" s="123"/>
      <c r="I192" s="123"/>
      <c r="J192" s="123"/>
      <c r="K192" s="433" t="str">
        <f>IF(I192=0%,"",#REF!/I192)</f>
        <v/>
      </c>
      <c r="P192" s="121"/>
      <c r="Q192" s="125">
        <f t="shared" ca="1" si="44"/>
        <v>0</v>
      </c>
      <c r="R192" s="125">
        <f t="shared" ca="1" si="45"/>
        <v>0</v>
      </c>
    </row>
    <row r="193" spans="4:18" ht="14.4">
      <c r="D193" s="127"/>
      <c r="E193" s="127"/>
      <c r="F193" s="127"/>
      <c r="G193" s="123"/>
      <c r="H193" s="123"/>
      <c r="I193" s="123"/>
      <c r="J193" s="123"/>
      <c r="K193" s="433" t="str">
        <f>IF(I193=0%,"",#REF!/I193)</f>
        <v/>
      </c>
      <c r="P193" s="121"/>
      <c r="Q193" s="125">
        <f t="shared" ca="1" si="44"/>
        <v>0</v>
      </c>
      <c r="R193" s="125">
        <f t="shared" ca="1" si="45"/>
        <v>0</v>
      </c>
    </row>
    <row r="194" spans="4:18" ht="14.4">
      <c r="D194" s="127"/>
      <c r="E194" s="127"/>
      <c r="F194" s="127"/>
      <c r="G194" s="123"/>
      <c r="H194" s="123"/>
      <c r="I194" s="123"/>
      <c r="J194" s="123"/>
      <c r="K194" s="433" t="str">
        <f>IF(I194=0%,"",#REF!/I194)</f>
        <v/>
      </c>
      <c r="P194" s="121"/>
      <c r="Q194" s="125">
        <f t="shared" ca="1" si="44"/>
        <v>0</v>
      </c>
      <c r="R194" s="125">
        <f t="shared" ca="1" si="45"/>
        <v>0</v>
      </c>
    </row>
    <row r="195" spans="4:18" ht="14.4">
      <c r="D195" s="127"/>
      <c r="E195" s="127"/>
      <c r="F195" s="127"/>
      <c r="G195" s="123"/>
      <c r="H195" s="123"/>
      <c r="I195" s="123"/>
      <c r="J195" s="123"/>
      <c r="K195" s="433" t="str">
        <f>IF(I195=0%,"",#REF!/I195)</f>
        <v/>
      </c>
      <c r="P195" s="121"/>
      <c r="Q195" s="125">
        <f t="shared" ca="1" si="44"/>
        <v>0</v>
      </c>
      <c r="R195" s="125">
        <f t="shared" ca="1" si="45"/>
        <v>0</v>
      </c>
    </row>
    <row r="196" spans="4:18" ht="14.4">
      <c r="D196" s="127"/>
      <c r="E196" s="127"/>
      <c r="F196" s="127"/>
      <c r="G196" s="123"/>
      <c r="H196" s="123"/>
      <c r="I196" s="123"/>
      <c r="J196" s="123"/>
      <c r="K196" s="433" t="str">
        <f>IF(I196=0%,"",#REF!/I196)</f>
        <v/>
      </c>
      <c r="P196" s="121"/>
      <c r="Q196" s="125">
        <f t="shared" ca="1" si="44"/>
        <v>0</v>
      </c>
      <c r="R196" s="125">
        <f t="shared" ca="1" si="45"/>
        <v>0</v>
      </c>
    </row>
    <row r="197" spans="4:18" ht="14.4">
      <c r="D197" s="127"/>
      <c r="E197" s="127"/>
      <c r="F197" s="127"/>
      <c r="G197" s="123"/>
      <c r="H197" s="123"/>
      <c r="I197" s="123"/>
      <c r="J197" s="123"/>
      <c r="K197" s="433" t="str">
        <f>IF(I197=0%,"",#REF!/I197)</f>
        <v/>
      </c>
      <c r="P197" s="121"/>
      <c r="Q197" s="125">
        <f t="shared" ca="1" si="44"/>
        <v>0</v>
      </c>
      <c r="R197" s="125">
        <f t="shared" ca="1" si="45"/>
        <v>0</v>
      </c>
    </row>
    <row r="198" spans="4:18" ht="14.4">
      <c r="D198" s="127"/>
      <c r="E198" s="127"/>
      <c r="F198" s="127"/>
      <c r="G198" s="123"/>
      <c r="H198" s="123"/>
      <c r="I198" s="123"/>
      <c r="J198" s="123"/>
      <c r="K198" s="433" t="str">
        <f>IF(I198=0%,"",#REF!/I198)</f>
        <v/>
      </c>
      <c r="P198" s="121"/>
      <c r="Q198" s="125">
        <f t="shared" ca="1" si="44"/>
        <v>0</v>
      </c>
      <c r="R198" s="125">
        <f t="shared" ca="1" si="45"/>
        <v>0</v>
      </c>
    </row>
    <row r="199" spans="4:18" ht="14.4">
      <c r="D199" s="127"/>
      <c r="E199" s="127"/>
      <c r="F199" s="127"/>
      <c r="G199" s="123"/>
      <c r="H199" s="123"/>
      <c r="I199" s="123"/>
      <c r="J199" s="123"/>
      <c r="K199" s="433" t="str">
        <f>IF(I199=0%,"",#REF!/I199)</f>
        <v/>
      </c>
      <c r="P199" s="121"/>
      <c r="Q199" s="125">
        <f t="shared" ca="1" si="44"/>
        <v>0</v>
      </c>
      <c r="R199" s="125">
        <f t="shared" ca="1" si="45"/>
        <v>0</v>
      </c>
    </row>
    <row r="200" spans="4:18" ht="14.4">
      <c r="D200" s="127"/>
      <c r="E200" s="127"/>
      <c r="F200" s="127"/>
      <c r="G200" s="123"/>
      <c r="H200" s="123"/>
      <c r="I200" s="123"/>
      <c r="J200" s="123"/>
      <c r="K200" s="433" t="str">
        <f>IF(I200=0%,"",#REF!/I200)</f>
        <v/>
      </c>
      <c r="P200" s="121"/>
      <c r="Q200" s="125">
        <f t="shared" ca="1" si="44"/>
        <v>0</v>
      </c>
      <c r="R200" s="125">
        <f t="shared" ca="1" si="45"/>
        <v>0</v>
      </c>
    </row>
    <row r="201" spans="4:18" ht="14.4">
      <c r="D201" s="127"/>
      <c r="E201" s="127"/>
      <c r="F201" s="127"/>
      <c r="G201" s="123"/>
      <c r="H201" s="123"/>
      <c r="I201" s="123"/>
      <c r="J201" s="123"/>
      <c r="K201" s="433" t="str">
        <f>IF(I201=0%,"",#REF!/I201)</f>
        <v/>
      </c>
      <c r="P201" s="121"/>
      <c r="Q201" s="125">
        <f t="shared" ca="1" si="44"/>
        <v>0</v>
      </c>
      <c r="R201" s="125">
        <f t="shared" ca="1" si="45"/>
        <v>0</v>
      </c>
    </row>
    <row r="202" spans="4:18" ht="14.4">
      <c r="D202" s="127"/>
      <c r="E202" s="127"/>
      <c r="F202" s="127"/>
      <c r="G202" s="123"/>
      <c r="H202" s="123"/>
      <c r="I202" s="123"/>
      <c r="J202" s="123"/>
      <c r="K202" s="433" t="str">
        <f>IF(I202=0%,"",#REF!/I202)</f>
        <v/>
      </c>
      <c r="P202" s="121"/>
      <c r="Q202" s="125">
        <f t="shared" ca="1" si="44"/>
        <v>0</v>
      </c>
      <c r="R202" s="125">
        <f t="shared" ca="1" si="45"/>
        <v>0</v>
      </c>
    </row>
    <row r="203" spans="4:18" ht="14.4">
      <c r="D203" s="127"/>
      <c r="E203" s="127"/>
      <c r="F203" s="127"/>
      <c r="G203" s="123"/>
      <c r="H203" s="123"/>
      <c r="I203" s="123"/>
      <c r="J203" s="123"/>
      <c r="K203" s="433" t="str">
        <f>IF(I203=0%,"",#REF!/I203)</f>
        <v/>
      </c>
      <c r="P203" s="121"/>
      <c r="Q203" s="125">
        <f t="shared" ca="1" si="44"/>
        <v>0</v>
      </c>
      <c r="R203" s="125">
        <f t="shared" ca="1" si="45"/>
        <v>0</v>
      </c>
    </row>
    <row r="204" spans="4:18" ht="14.4">
      <c r="D204" s="127"/>
      <c r="E204" s="127"/>
      <c r="F204" s="127"/>
      <c r="G204" s="123"/>
      <c r="H204" s="123"/>
      <c r="I204" s="123"/>
      <c r="J204" s="123"/>
      <c r="K204" s="433" t="str">
        <f>IF(I204=0%,"",#REF!/I204)</f>
        <v/>
      </c>
      <c r="P204" s="121"/>
      <c r="Q204" s="125">
        <f t="shared" ca="1" si="44"/>
        <v>0</v>
      </c>
      <c r="R204" s="125">
        <f t="shared" ca="1" si="45"/>
        <v>0</v>
      </c>
    </row>
    <row r="205" spans="4:18" ht="14.4">
      <c r="D205" s="127"/>
      <c r="E205" s="127"/>
      <c r="F205" s="127"/>
      <c r="G205" s="123"/>
      <c r="H205" s="123"/>
      <c r="I205" s="123"/>
      <c r="J205" s="123"/>
      <c r="K205" s="433" t="str">
        <f>IF(I205=0%,"",#REF!/I205)</f>
        <v/>
      </c>
      <c r="P205" s="121"/>
      <c r="Q205" s="125">
        <f t="shared" ca="1" si="44"/>
        <v>0</v>
      </c>
      <c r="R205" s="125">
        <f t="shared" ca="1" si="45"/>
        <v>0</v>
      </c>
    </row>
    <row r="206" spans="4:18" ht="14.4">
      <c r="D206" s="127"/>
      <c r="E206" s="127"/>
      <c r="F206" s="127"/>
      <c r="G206" s="123"/>
      <c r="H206" s="123"/>
      <c r="I206" s="123"/>
      <c r="J206" s="123"/>
      <c r="K206" s="433" t="str">
        <f>IF(I206=0%,"",#REF!/I206)</f>
        <v/>
      </c>
      <c r="P206" s="121"/>
      <c r="Q206" s="125">
        <f t="shared" ca="1" si="44"/>
        <v>0</v>
      </c>
      <c r="R206" s="125">
        <f t="shared" ca="1" si="45"/>
        <v>0</v>
      </c>
    </row>
    <row r="207" spans="4:18" ht="14.4">
      <c r="D207" s="127"/>
      <c r="E207" s="127"/>
      <c r="F207" s="127"/>
      <c r="G207" s="123"/>
      <c r="H207" s="123"/>
      <c r="I207" s="123"/>
      <c r="J207" s="123"/>
      <c r="K207" s="433" t="str">
        <f>IF(I207=0%,"",#REF!/I207)</f>
        <v/>
      </c>
      <c r="P207" s="121"/>
      <c r="Q207" s="125">
        <f t="shared" ca="1" si="44"/>
        <v>0</v>
      </c>
      <c r="R207" s="125">
        <f t="shared" ca="1" si="45"/>
        <v>0</v>
      </c>
    </row>
    <row r="208" spans="4:18" ht="14.4">
      <c r="D208" s="127"/>
      <c r="E208" s="127"/>
      <c r="F208" s="127"/>
      <c r="G208" s="123"/>
      <c r="H208" s="123"/>
      <c r="I208" s="123"/>
      <c r="J208" s="123"/>
      <c r="K208" s="433" t="str">
        <f>IF(I208=0%,"",#REF!/I208)</f>
        <v/>
      </c>
      <c r="P208" s="121"/>
      <c r="Q208" s="125">
        <f t="shared" ca="1" si="44"/>
        <v>0</v>
      </c>
      <c r="R208" s="125">
        <f t="shared" ca="1" si="45"/>
        <v>0</v>
      </c>
    </row>
    <row r="209" spans="4:18" ht="14.4">
      <c r="D209" s="127"/>
      <c r="E209" s="127"/>
      <c r="F209" s="127"/>
      <c r="G209" s="123"/>
      <c r="H209" s="123"/>
      <c r="I209" s="123"/>
      <c r="J209" s="123"/>
      <c r="K209" s="433" t="str">
        <f>IF(I209=0%,"",#REF!/I209)</f>
        <v/>
      </c>
      <c r="P209" s="121"/>
      <c r="Q209" s="125">
        <f t="shared" ca="1" si="44"/>
        <v>0</v>
      </c>
      <c r="R209" s="125">
        <f t="shared" ca="1" si="45"/>
        <v>0</v>
      </c>
    </row>
    <row r="210" spans="4:18" ht="14.4">
      <c r="D210" s="127"/>
      <c r="E210" s="127"/>
      <c r="F210" s="127"/>
      <c r="G210" s="123"/>
      <c r="H210" s="123"/>
      <c r="I210" s="123"/>
      <c r="J210" s="123"/>
      <c r="K210" s="433" t="str">
        <f>IF(I210=0%,"",#REF!/I210)</f>
        <v/>
      </c>
      <c r="P210" s="121"/>
      <c r="Q210" s="125">
        <f t="shared" ca="1" si="44"/>
        <v>0</v>
      </c>
      <c r="R210" s="125">
        <f t="shared" ca="1" si="45"/>
        <v>0</v>
      </c>
    </row>
    <row r="211" spans="4:18" ht="14.4">
      <c r="D211" s="127"/>
      <c r="E211" s="127"/>
      <c r="F211" s="127"/>
      <c r="G211" s="123"/>
      <c r="H211" s="123"/>
      <c r="I211" s="123"/>
      <c r="J211" s="123"/>
      <c r="K211" s="433" t="str">
        <f>IF(I211=0%,"",#REF!/I211)</f>
        <v/>
      </c>
      <c r="P211" s="121"/>
      <c r="Q211" s="125">
        <f t="shared" ca="1" si="44"/>
        <v>0</v>
      </c>
      <c r="R211" s="125">
        <f t="shared" ca="1" si="45"/>
        <v>0</v>
      </c>
    </row>
    <row r="212" spans="4:18" ht="14.4">
      <c r="D212" s="127"/>
      <c r="E212" s="127"/>
      <c r="F212" s="127"/>
      <c r="G212" s="123"/>
      <c r="H212" s="123"/>
      <c r="I212" s="123"/>
      <c r="J212" s="123"/>
      <c r="K212" s="433" t="str">
        <f>IF(I212=0%,"",#REF!/I212)</f>
        <v/>
      </c>
      <c r="P212" s="121"/>
      <c r="Q212" s="125">
        <f t="shared" ca="1" si="44"/>
        <v>0</v>
      </c>
      <c r="R212" s="125">
        <f t="shared" ca="1" si="45"/>
        <v>0</v>
      </c>
    </row>
    <row r="213" spans="4:18" ht="14.4">
      <c r="D213" s="371"/>
      <c r="E213" s="371"/>
      <c r="F213" s="371"/>
      <c r="H213" s="123"/>
      <c r="K213" s="433" t="str">
        <f>IF(I213=0%,"",#REF!/I213)</f>
        <v/>
      </c>
      <c r="P213" s="121"/>
      <c r="Q213" s="125">
        <f t="shared" ca="1" si="44"/>
        <v>0</v>
      </c>
      <c r="R213" s="125">
        <f t="shared" ca="1" si="45"/>
        <v>0</v>
      </c>
    </row>
    <row r="214" spans="4:18" ht="14.4">
      <c r="D214" s="371"/>
      <c r="E214" s="371"/>
      <c r="F214" s="371"/>
      <c r="H214" s="123"/>
      <c r="K214" s="433" t="str">
        <f>IF(I214=0%,"",#REF!/I214)</f>
        <v/>
      </c>
      <c r="P214" s="121"/>
      <c r="Q214" s="125">
        <f t="shared" ca="1" si="44"/>
        <v>0</v>
      </c>
      <c r="R214" s="125">
        <f t="shared" ca="1" si="45"/>
        <v>0</v>
      </c>
    </row>
    <row r="215" spans="4:18" ht="14.4">
      <c r="D215" s="371"/>
      <c r="E215" s="371"/>
      <c r="F215" s="371"/>
      <c r="H215" s="123"/>
      <c r="K215" s="433" t="str">
        <f>IF(I215=0%,"",#REF!/I215)</f>
        <v/>
      </c>
      <c r="P215" s="121"/>
      <c r="Q215" s="125">
        <f t="shared" ca="1" si="44"/>
        <v>0</v>
      </c>
      <c r="R215" s="125">
        <f t="shared" ca="1" si="45"/>
        <v>0</v>
      </c>
    </row>
    <row r="216" spans="4:18" ht="14.4">
      <c r="D216" s="371"/>
      <c r="E216" s="371"/>
      <c r="F216" s="371"/>
      <c r="H216" s="123"/>
      <c r="K216" s="433" t="str">
        <f>IF(I216=0%,"",#REF!/I216)</f>
        <v/>
      </c>
      <c r="P216" s="121"/>
      <c r="Q216" s="125">
        <f t="shared" ca="1" si="44"/>
        <v>0</v>
      </c>
      <c r="R216" s="125">
        <f t="shared" ca="1" si="45"/>
        <v>0</v>
      </c>
    </row>
    <row r="217" spans="4:18" ht="14.4">
      <c r="D217" s="371"/>
      <c r="E217" s="371"/>
      <c r="F217" s="371"/>
      <c r="H217" s="123"/>
      <c r="K217" s="433" t="str">
        <f>IF(I217=0%,"",#REF!/I217)</f>
        <v/>
      </c>
      <c r="P217" s="121"/>
      <c r="Q217" s="125">
        <f t="shared" ca="1" si="44"/>
        <v>0</v>
      </c>
      <c r="R217" s="125">
        <f t="shared" ca="1" si="45"/>
        <v>0</v>
      </c>
    </row>
    <row r="218" spans="4:18" ht="14.4">
      <c r="D218" s="371"/>
      <c r="E218" s="371"/>
      <c r="F218" s="371"/>
      <c r="H218" s="123"/>
      <c r="K218" s="433" t="str">
        <f>IF(I218=0%,"",#REF!/I218)</f>
        <v/>
      </c>
      <c r="P218" s="121"/>
      <c r="Q218" s="125">
        <f t="shared" ca="1" si="44"/>
        <v>0</v>
      </c>
      <c r="R218" s="125">
        <f t="shared" ca="1" si="45"/>
        <v>0</v>
      </c>
    </row>
    <row r="219" spans="4:18" ht="14.4">
      <c r="D219" s="371"/>
      <c r="E219" s="371"/>
      <c r="F219" s="371"/>
      <c r="H219" s="123"/>
      <c r="K219" s="433" t="str">
        <f>IF(I219=0%,"",#REF!/I219)</f>
        <v/>
      </c>
      <c r="P219" s="121"/>
      <c r="Q219" s="125">
        <f t="shared" ca="1" si="44"/>
        <v>0</v>
      </c>
      <c r="R219" s="125">
        <f t="shared" ca="1" si="45"/>
        <v>0</v>
      </c>
    </row>
    <row r="220" spans="4:18" ht="14.4">
      <c r="D220" s="371"/>
      <c r="E220" s="371"/>
      <c r="F220" s="371"/>
      <c r="H220" s="123"/>
      <c r="K220" s="433" t="str">
        <f>IF(I220=0%,"",#REF!/I220)</f>
        <v/>
      </c>
      <c r="P220" s="121"/>
      <c r="Q220" s="125">
        <f t="shared" ca="1" si="44"/>
        <v>0</v>
      </c>
      <c r="R220" s="125">
        <f t="shared" ca="1" si="45"/>
        <v>0</v>
      </c>
    </row>
    <row r="221" spans="4:18" ht="14.4">
      <c r="D221" s="371"/>
      <c r="E221" s="371"/>
      <c r="F221" s="371"/>
      <c r="H221" s="123"/>
      <c r="K221" s="433" t="str">
        <f>IF(I221=0%,"",#REF!/I221)</f>
        <v/>
      </c>
      <c r="P221" s="121"/>
      <c r="Q221" s="125">
        <f t="shared" ca="1" si="44"/>
        <v>0</v>
      </c>
      <c r="R221" s="125">
        <f t="shared" ca="1" si="45"/>
        <v>0</v>
      </c>
    </row>
    <row r="222" spans="4:18" ht="14.4">
      <c r="D222" s="371"/>
      <c r="E222" s="371"/>
      <c r="F222" s="371"/>
      <c r="H222" s="123"/>
      <c r="K222" s="433" t="str">
        <f>IF(I222=0%,"",#REF!/I222)</f>
        <v/>
      </c>
      <c r="P222" s="121"/>
      <c r="Q222" s="125">
        <f t="shared" ref="Q222:Q285" ca="1" si="46">IF(L222="",0,IF(M222="",TODAY()-L222,M222-L222+1))</f>
        <v>0</v>
      </c>
      <c r="R222" s="125">
        <f t="shared" ref="R222:R285" ca="1" si="47">IF(Q222=0,0,P222-Q222)</f>
        <v>0</v>
      </c>
    </row>
    <row r="223" spans="4:18" ht="14.4">
      <c r="D223" s="371"/>
      <c r="E223" s="371"/>
      <c r="F223" s="371"/>
      <c r="H223" s="123"/>
      <c r="K223" s="433" t="str">
        <f>IF(I223=0%,"",#REF!/I223)</f>
        <v/>
      </c>
      <c r="P223" s="121"/>
      <c r="Q223" s="125">
        <f t="shared" ca="1" si="46"/>
        <v>0</v>
      </c>
      <c r="R223" s="125">
        <f t="shared" ca="1" si="47"/>
        <v>0</v>
      </c>
    </row>
    <row r="224" spans="4:18" ht="14.4">
      <c r="D224" s="371"/>
      <c r="E224" s="371"/>
      <c r="F224" s="371"/>
      <c r="H224" s="123"/>
      <c r="K224" s="433" t="str">
        <f>IF(I224=0%,"",#REF!/I224)</f>
        <v/>
      </c>
      <c r="P224" s="121"/>
      <c r="Q224" s="125">
        <f t="shared" ca="1" si="46"/>
        <v>0</v>
      </c>
      <c r="R224" s="125">
        <f t="shared" ca="1" si="47"/>
        <v>0</v>
      </c>
    </row>
    <row r="225" spans="4:18" ht="14.4">
      <c r="D225" s="371"/>
      <c r="E225" s="371"/>
      <c r="F225" s="371"/>
      <c r="H225" s="123"/>
      <c r="K225" s="433" t="str">
        <f>IF(I225=0%,"",#REF!/I225)</f>
        <v/>
      </c>
      <c r="P225" s="121"/>
      <c r="Q225" s="125">
        <f t="shared" ca="1" si="46"/>
        <v>0</v>
      </c>
      <c r="R225" s="125">
        <f t="shared" ca="1" si="47"/>
        <v>0</v>
      </c>
    </row>
    <row r="226" spans="4:18" ht="14.4">
      <c r="D226" s="371"/>
      <c r="E226" s="371"/>
      <c r="F226" s="371"/>
      <c r="H226" s="123"/>
      <c r="K226" s="433" t="str">
        <f>IF(I226=0%,"",#REF!/I226)</f>
        <v/>
      </c>
      <c r="P226" s="121"/>
      <c r="Q226" s="125">
        <f t="shared" ca="1" si="46"/>
        <v>0</v>
      </c>
      <c r="R226" s="125">
        <f t="shared" ca="1" si="47"/>
        <v>0</v>
      </c>
    </row>
    <row r="227" spans="4:18" ht="14.4">
      <c r="D227" s="371"/>
      <c r="E227" s="371"/>
      <c r="F227" s="371"/>
      <c r="H227" s="123"/>
      <c r="K227" s="433" t="str">
        <f>IF(I227=0%,"",#REF!/I227)</f>
        <v/>
      </c>
      <c r="P227" s="121"/>
      <c r="Q227" s="125">
        <f t="shared" ca="1" si="46"/>
        <v>0</v>
      </c>
      <c r="R227" s="125">
        <f t="shared" ca="1" si="47"/>
        <v>0</v>
      </c>
    </row>
    <row r="228" spans="4:18" ht="14.4">
      <c r="D228" s="371"/>
      <c r="E228" s="371"/>
      <c r="F228" s="371"/>
      <c r="H228" s="123"/>
      <c r="K228" s="433" t="str">
        <f>IF(I228=0%,"",#REF!/I228)</f>
        <v/>
      </c>
      <c r="P228" s="121"/>
      <c r="Q228" s="125">
        <f t="shared" ca="1" si="46"/>
        <v>0</v>
      </c>
      <c r="R228" s="125">
        <f t="shared" ca="1" si="47"/>
        <v>0</v>
      </c>
    </row>
    <row r="229" spans="4:18" ht="14.4">
      <c r="D229" s="371"/>
      <c r="E229" s="371"/>
      <c r="F229" s="371"/>
      <c r="H229" s="123"/>
      <c r="K229" s="433" t="str">
        <f>IF(I229=0%,"",#REF!/I229)</f>
        <v/>
      </c>
      <c r="P229" s="121"/>
      <c r="Q229" s="125">
        <f t="shared" ca="1" si="46"/>
        <v>0</v>
      </c>
      <c r="R229" s="125">
        <f t="shared" ca="1" si="47"/>
        <v>0</v>
      </c>
    </row>
    <row r="230" spans="4:18" ht="14.4">
      <c r="D230" s="371"/>
      <c r="E230" s="371"/>
      <c r="F230" s="371"/>
      <c r="H230" s="123"/>
      <c r="K230" s="433" t="str">
        <f>IF(I230=0%,"",#REF!/I230)</f>
        <v/>
      </c>
      <c r="P230" s="121"/>
      <c r="Q230" s="125">
        <f t="shared" ca="1" si="46"/>
        <v>0</v>
      </c>
      <c r="R230" s="125">
        <f t="shared" ca="1" si="47"/>
        <v>0</v>
      </c>
    </row>
    <row r="231" spans="4:18" ht="14.4">
      <c r="D231" s="371"/>
      <c r="E231" s="371"/>
      <c r="F231" s="371"/>
      <c r="H231" s="123"/>
      <c r="K231" s="433" t="str">
        <f>IF(I231=0%,"",#REF!/I231)</f>
        <v/>
      </c>
      <c r="P231" s="121"/>
      <c r="Q231" s="125">
        <f t="shared" ca="1" si="46"/>
        <v>0</v>
      </c>
      <c r="R231" s="125">
        <f t="shared" ca="1" si="47"/>
        <v>0</v>
      </c>
    </row>
    <row r="232" spans="4:18" ht="14.4">
      <c r="D232" s="371"/>
      <c r="E232" s="371"/>
      <c r="F232" s="371"/>
      <c r="H232" s="123"/>
      <c r="K232" s="433" t="str">
        <f>IF(I232=0%,"",#REF!/I232)</f>
        <v/>
      </c>
      <c r="P232" s="121"/>
      <c r="Q232" s="125">
        <f t="shared" ca="1" si="46"/>
        <v>0</v>
      </c>
      <c r="R232" s="125">
        <f t="shared" ca="1" si="47"/>
        <v>0</v>
      </c>
    </row>
    <row r="233" spans="4:18" ht="14.4">
      <c r="D233" s="371"/>
      <c r="E233" s="371"/>
      <c r="F233" s="371"/>
      <c r="H233" s="123"/>
      <c r="K233" s="433" t="str">
        <f>IF(I233=0%,"",#REF!/I233)</f>
        <v/>
      </c>
      <c r="P233" s="121"/>
      <c r="Q233" s="125">
        <f t="shared" ca="1" si="46"/>
        <v>0</v>
      </c>
      <c r="R233" s="125">
        <f t="shared" ca="1" si="47"/>
        <v>0</v>
      </c>
    </row>
    <row r="234" spans="4:18" ht="14.4">
      <c r="D234" s="371"/>
      <c r="E234" s="371"/>
      <c r="F234" s="371"/>
      <c r="H234" s="123"/>
      <c r="K234" s="433" t="str">
        <f>IF(I234=0%,"",#REF!/I234)</f>
        <v/>
      </c>
      <c r="P234" s="121"/>
      <c r="Q234" s="125">
        <f t="shared" ca="1" si="46"/>
        <v>0</v>
      </c>
      <c r="R234" s="125">
        <f t="shared" ca="1" si="47"/>
        <v>0</v>
      </c>
    </row>
    <row r="235" spans="4:18" ht="14.4">
      <c r="D235" s="371"/>
      <c r="E235" s="371"/>
      <c r="F235" s="371"/>
      <c r="H235" s="123"/>
      <c r="K235" s="433" t="str">
        <f>IF(I235=0%,"",#REF!/I235)</f>
        <v/>
      </c>
      <c r="P235" s="121"/>
      <c r="Q235" s="125">
        <f t="shared" ca="1" si="46"/>
        <v>0</v>
      </c>
      <c r="R235" s="125">
        <f t="shared" ca="1" si="47"/>
        <v>0</v>
      </c>
    </row>
    <row r="236" spans="4:18" ht="14.4">
      <c r="D236" s="371"/>
      <c r="E236" s="371"/>
      <c r="F236" s="371"/>
      <c r="H236" s="123"/>
      <c r="K236" s="433" t="str">
        <f>IF(I236=0%,"",#REF!/I236)</f>
        <v/>
      </c>
      <c r="P236" s="121"/>
      <c r="Q236" s="125">
        <f t="shared" ca="1" si="46"/>
        <v>0</v>
      </c>
      <c r="R236" s="125">
        <f t="shared" ca="1" si="47"/>
        <v>0</v>
      </c>
    </row>
    <row r="237" spans="4:18" ht="14.4">
      <c r="D237" s="371"/>
      <c r="E237" s="371"/>
      <c r="F237" s="371"/>
      <c r="H237" s="123"/>
      <c r="K237" s="433" t="str">
        <f>IF(I237=0%,"",#REF!/I237)</f>
        <v/>
      </c>
      <c r="P237" s="121"/>
      <c r="Q237" s="125">
        <f t="shared" ca="1" si="46"/>
        <v>0</v>
      </c>
      <c r="R237" s="125">
        <f t="shared" ca="1" si="47"/>
        <v>0</v>
      </c>
    </row>
    <row r="238" spans="4:18" ht="14.4">
      <c r="D238" s="371"/>
      <c r="E238" s="371"/>
      <c r="F238" s="371"/>
      <c r="H238" s="123"/>
      <c r="K238" s="433" t="str">
        <f>IF(I238=0%,"",#REF!/I238)</f>
        <v/>
      </c>
      <c r="P238" s="121"/>
      <c r="Q238" s="125">
        <f t="shared" ca="1" si="46"/>
        <v>0</v>
      </c>
      <c r="R238" s="125">
        <f t="shared" ca="1" si="47"/>
        <v>0</v>
      </c>
    </row>
    <row r="239" spans="4:18" ht="14.4">
      <c r="D239" s="371"/>
      <c r="E239" s="371"/>
      <c r="F239" s="371"/>
      <c r="H239" s="123"/>
      <c r="K239" s="433" t="str">
        <f>IF(I239=0%,"",#REF!/I239)</f>
        <v/>
      </c>
      <c r="P239" s="121"/>
      <c r="Q239" s="125">
        <f t="shared" ca="1" si="46"/>
        <v>0</v>
      </c>
      <c r="R239" s="125">
        <f t="shared" ca="1" si="47"/>
        <v>0</v>
      </c>
    </row>
    <row r="240" spans="4:18" ht="14.4">
      <c r="D240" s="371"/>
      <c r="E240" s="371"/>
      <c r="F240" s="371"/>
      <c r="H240" s="123"/>
      <c r="K240" s="433" t="str">
        <f>IF(I240=0%,"",#REF!/I240)</f>
        <v/>
      </c>
      <c r="P240" s="121"/>
      <c r="Q240" s="125">
        <f t="shared" ca="1" si="46"/>
        <v>0</v>
      </c>
      <c r="R240" s="125">
        <f t="shared" ca="1" si="47"/>
        <v>0</v>
      </c>
    </row>
    <row r="241" spans="4:18" ht="14.4">
      <c r="D241" s="371"/>
      <c r="E241" s="371"/>
      <c r="F241" s="371"/>
      <c r="H241" s="123"/>
      <c r="K241" s="433" t="str">
        <f>IF(I241=0%,"",#REF!/I241)</f>
        <v/>
      </c>
      <c r="P241" s="121"/>
      <c r="Q241" s="125">
        <f t="shared" ca="1" si="46"/>
        <v>0</v>
      </c>
      <c r="R241" s="125">
        <f t="shared" ca="1" si="47"/>
        <v>0</v>
      </c>
    </row>
    <row r="242" spans="4:18" ht="14.4">
      <c r="D242" s="371"/>
      <c r="E242" s="371"/>
      <c r="F242" s="371"/>
      <c r="H242" s="123"/>
      <c r="K242" s="433" t="str">
        <f>IF(I242=0%,"",#REF!/I242)</f>
        <v/>
      </c>
      <c r="P242" s="121"/>
      <c r="Q242" s="125">
        <f t="shared" ca="1" si="46"/>
        <v>0</v>
      </c>
      <c r="R242" s="125">
        <f t="shared" ca="1" si="47"/>
        <v>0</v>
      </c>
    </row>
    <row r="243" spans="4:18" ht="14.4">
      <c r="D243" s="371"/>
      <c r="E243" s="371"/>
      <c r="F243" s="371"/>
      <c r="H243" s="123"/>
      <c r="K243" s="433" t="str">
        <f>IF(I243=0%,"",#REF!/I243)</f>
        <v/>
      </c>
      <c r="P243" s="121"/>
      <c r="Q243" s="125">
        <f t="shared" ca="1" si="46"/>
        <v>0</v>
      </c>
      <c r="R243" s="125">
        <f t="shared" ca="1" si="47"/>
        <v>0</v>
      </c>
    </row>
    <row r="244" spans="4:18" ht="14.4">
      <c r="D244" s="371"/>
      <c r="E244" s="371"/>
      <c r="F244" s="371"/>
      <c r="H244" s="123"/>
      <c r="K244" s="433" t="str">
        <f>IF(I244=0%,"",#REF!/I244)</f>
        <v/>
      </c>
      <c r="P244" s="121"/>
      <c r="Q244" s="125">
        <f t="shared" ca="1" si="46"/>
        <v>0</v>
      </c>
      <c r="R244" s="125">
        <f t="shared" ca="1" si="47"/>
        <v>0</v>
      </c>
    </row>
    <row r="245" spans="4:18" ht="14.4">
      <c r="D245" s="371"/>
      <c r="E245" s="371"/>
      <c r="F245" s="371"/>
      <c r="H245" s="123"/>
      <c r="K245" s="433" t="str">
        <f>IF(I245=0%,"",#REF!/I245)</f>
        <v/>
      </c>
      <c r="P245" s="121"/>
      <c r="Q245" s="125">
        <f t="shared" ca="1" si="46"/>
        <v>0</v>
      </c>
      <c r="R245" s="125">
        <f t="shared" ca="1" si="47"/>
        <v>0</v>
      </c>
    </row>
    <row r="246" spans="4:18" ht="14.4">
      <c r="D246" s="371"/>
      <c r="E246" s="371"/>
      <c r="F246" s="371"/>
      <c r="H246" s="123"/>
      <c r="K246" s="433" t="str">
        <f>IF(I246=0%,"",#REF!/I246)</f>
        <v/>
      </c>
      <c r="P246" s="121"/>
      <c r="Q246" s="125">
        <f t="shared" ca="1" si="46"/>
        <v>0</v>
      </c>
      <c r="R246" s="125">
        <f t="shared" ca="1" si="47"/>
        <v>0</v>
      </c>
    </row>
    <row r="247" spans="4:18" ht="14.4">
      <c r="D247" s="371"/>
      <c r="E247" s="371"/>
      <c r="F247" s="371"/>
      <c r="H247" s="123"/>
      <c r="K247" s="433" t="str">
        <f>IF(I247=0%,"",#REF!/I247)</f>
        <v/>
      </c>
      <c r="P247" s="121"/>
      <c r="Q247" s="125">
        <f t="shared" ca="1" si="46"/>
        <v>0</v>
      </c>
      <c r="R247" s="125">
        <f t="shared" ca="1" si="47"/>
        <v>0</v>
      </c>
    </row>
    <row r="248" spans="4:18" ht="14.4">
      <c r="D248" s="371"/>
      <c r="E248" s="371"/>
      <c r="F248" s="371"/>
      <c r="H248" s="123"/>
      <c r="K248" s="433" t="str">
        <f>IF(I248=0%,"",#REF!/I248)</f>
        <v/>
      </c>
      <c r="P248" s="121"/>
      <c r="Q248" s="125">
        <f t="shared" ca="1" si="46"/>
        <v>0</v>
      </c>
      <c r="R248" s="125">
        <f t="shared" ca="1" si="47"/>
        <v>0</v>
      </c>
    </row>
    <row r="249" spans="4:18" ht="14.4">
      <c r="D249" s="371"/>
      <c r="E249" s="371"/>
      <c r="F249" s="371"/>
      <c r="H249" s="123"/>
      <c r="K249" s="433" t="str">
        <f>IF(I249=0%,"",#REF!/I249)</f>
        <v/>
      </c>
      <c r="P249" s="121"/>
      <c r="Q249" s="125">
        <f t="shared" ca="1" si="46"/>
        <v>0</v>
      </c>
      <c r="R249" s="125">
        <f t="shared" ca="1" si="47"/>
        <v>0</v>
      </c>
    </row>
    <row r="250" spans="4:18" ht="14.4">
      <c r="D250" s="371"/>
      <c r="E250" s="371"/>
      <c r="F250" s="371"/>
      <c r="H250" s="123"/>
      <c r="K250" s="433" t="str">
        <f>IF(I250=0%,"",#REF!/I250)</f>
        <v/>
      </c>
      <c r="P250" s="121"/>
      <c r="Q250" s="125">
        <f t="shared" ca="1" si="46"/>
        <v>0</v>
      </c>
      <c r="R250" s="125">
        <f t="shared" ca="1" si="47"/>
        <v>0</v>
      </c>
    </row>
    <row r="251" spans="4:18" ht="14.4">
      <c r="D251" s="371"/>
      <c r="E251" s="371"/>
      <c r="F251" s="371"/>
      <c r="H251" s="123"/>
      <c r="K251" s="433" t="str">
        <f>IF(I251=0%,"",#REF!/I251)</f>
        <v/>
      </c>
      <c r="P251" s="121"/>
      <c r="Q251" s="125">
        <f t="shared" ca="1" si="46"/>
        <v>0</v>
      </c>
      <c r="R251" s="125">
        <f t="shared" ca="1" si="47"/>
        <v>0</v>
      </c>
    </row>
    <row r="252" spans="4:18" ht="14.4">
      <c r="D252" s="371"/>
      <c r="E252" s="371"/>
      <c r="F252" s="371"/>
      <c r="H252" s="123"/>
      <c r="K252" s="433" t="str">
        <f>IF(I252=0%,"",#REF!/I252)</f>
        <v/>
      </c>
      <c r="P252" s="121"/>
      <c r="Q252" s="125">
        <f t="shared" ca="1" si="46"/>
        <v>0</v>
      </c>
      <c r="R252" s="125">
        <f t="shared" ca="1" si="47"/>
        <v>0</v>
      </c>
    </row>
    <row r="253" spans="4:18" ht="14.4">
      <c r="D253" s="371"/>
      <c r="E253" s="371"/>
      <c r="F253" s="371"/>
      <c r="H253" s="123"/>
      <c r="K253" s="433" t="str">
        <f>IF(I253=0%,"",#REF!/I253)</f>
        <v/>
      </c>
      <c r="P253" s="121"/>
      <c r="Q253" s="125">
        <f t="shared" ca="1" si="46"/>
        <v>0</v>
      </c>
      <c r="R253" s="125">
        <f t="shared" ca="1" si="47"/>
        <v>0</v>
      </c>
    </row>
    <row r="254" spans="4:18" ht="14.4">
      <c r="D254" s="371"/>
      <c r="E254" s="371"/>
      <c r="F254" s="371"/>
      <c r="H254" s="123"/>
      <c r="K254" s="433" t="str">
        <f>IF(I254=0%,"",#REF!/I254)</f>
        <v/>
      </c>
      <c r="P254" s="121"/>
      <c r="Q254" s="125">
        <f t="shared" ca="1" si="46"/>
        <v>0</v>
      </c>
      <c r="R254" s="125">
        <f t="shared" ca="1" si="47"/>
        <v>0</v>
      </c>
    </row>
    <row r="255" spans="4:18" ht="14.4">
      <c r="D255" s="371"/>
      <c r="E255" s="371"/>
      <c r="F255" s="371"/>
      <c r="H255" s="123"/>
      <c r="K255" s="433" t="str">
        <f>IF(I255=0%,"",#REF!/I255)</f>
        <v/>
      </c>
      <c r="P255" s="121"/>
      <c r="Q255" s="125">
        <f t="shared" ca="1" si="46"/>
        <v>0</v>
      </c>
      <c r="R255" s="125">
        <f t="shared" ca="1" si="47"/>
        <v>0</v>
      </c>
    </row>
    <row r="256" spans="4:18" ht="14.4">
      <c r="D256" s="371"/>
      <c r="E256" s="371"/>
      <c r="F256" s="371"/>
      <c r="H256" s="123"/>
      <c r="K256" s="433" t="str">
        <f>IF(I256=0%,"",#REF!/I256)</f>
        <v/>
      </c>
      <c r="P256" s="121"/>
      <c r="Q256" s="125">
        <f t="shared" ca="1" si="46"/>
        <v>0</v>
      </c>
      <c r="R256" s="125">
        <f t="shared" ca="1" si="47"/>
        <v>0</v>
      </c>
    </row>
    <row r="257" spans="4:18" ht="14.4">
      <c r="D257" s="371"/>
      <c r="E257" s="371"/>
      <c r="F257" s="371"/>
      <c r="H257" s="123"/>
      <c r="K257" s="433" t="str">
        <f>IF(I257=0%,"",#REF!/I257)</f>
        <v/>
      </c>
      <c r="P257" s="121"/>
      <c r="Q257" s="125">
        <f t="shared" ca="1" si="46"/>
        <v>0</v>
      </c>
      <c r="R257" s="125">
        <f t="shared" ca="1" si="47"/>
        <v>0</v>
      </c>
    </row>
    <row r="258" spans="4:18" ht="14.4">
      <c r="D258" s="371"/>
      <c r="E258" s="371"/>
      <c r="F258" s="371"/>
      <c r="H258" s="123"/>
      <c r="K258" s="433" t="str">
        <f>IF(I258=0%,"",#REF!/I258)</f>
        <v/>
      </c>
      <c r="P258" s="121"/>
      <c r="Q258" s="125">
        <f t="shared" ca="1" si="46"/>
        <v>0</v>
      </c>
      <c r="R258" s="125">
        <f t="shared" ca="1" si="47"/>
        <v>0</v>
      </c>
    </row>
    <row r="259" spans="4:18" ht="14.4">
      <c r="D259" s="371"/>
      <c r="E259" s="371"/>
      <c r="F259" s="371"/>
      <c r="H259" s="123"/>
      <c r="K259" s="433" t="str">
        <f>IF(I259=0%,"",#REF!/I259)</f>
        <v/>
      </c>
      <c r="P259" s="121"/>
      <c r="Q259" s="125">
        <f t="shared" ca="1" si="46"/>
        <v>0</v>
      </c>
      <c r="R259" s="125">
        <f t="shared" ca="1" si="47"/>
        <v>0</v>
      </c>
    </row>
    <row r="260" spans="4:18" ht="14.4">
      <c r="D260" s="371"/>
      <c r="E260" s="371"/>
      <c r="F260" s="371"/>
      <c r="H260" s="123"/>
      <c r="K260" s="433" t="str">
        <f>IF(I260=0%,"",#REF!/I260)</f>
        <v/>
      </c>
      <c r="P260" s="121"/>
      <c r="Q260" s="125">
        <f t="shared" ca="1" si="46"/>
        <v>0</v>
      </c>
      <c r="R260" s="125">
        <f t="shared" ca="1" si="47"/>
        <v>0</v>
      </c>
    </row>
    <row r="261" spans="4:18" ht="14.4">
      <c r="D261" s="371"/>
      <c r="E261" s="371"/>
      <c r="F261" s="371"/>
      <c r="H261" s="123"/>
      <c r="K261" s="433" t="str">
        <f>IF(I261=0%,"",#REF!/I261)</f>
        <v/>
      </c>
      <c r="P261" s="121"/>
      <c r="Q261" s="125">
        <f t="shared" ca="1" si="46"/>
        <v>0</v>
      </c>
      <c r="R261" s="125">
        <f t="shared" ca="1" si="47"/>
        <v>0</v>
      </c>
    </row>
    <row r="262" spans="4:18" ht="14.4">
      <c r="D262" s="371"/>
      <c r="E262" s="371"/>
      <c r="F262" s="371"/>
      <c r="H262" s="123"/>
      <c r="K262" s="433" t="str">
        <f>IF(I262=0%,"",#REF!/I262)</f>
        <v/>
      </c>
      <c r="P262" s="121"/>
      <c r="Q262" s="125">
        <f t="shared" ca="1" si="46"/>
        <v>0</v>
      </c>
      <c r="R262" s="125">
        <f t="shared" ca="1" si="47"/>
        <v>0</v>
      </c>
    </row>
    <row r="263" spans="4:18" ht="14.4">
      <c r="D263" s="371"/>
      <c r="E263" s="371"/>
      <c r="F263" s="371"/>
      <c r="H263" s="123"/>
      <c r="K263" s="433" t="str">
        <f>IF(I263=0%,"",#REF!/I263)</f>
        <v/>
      </c>
      <c r="P263" s="121"/>
      <c r="Q263" s="125">
        <f t="shared" ca="1" si="46"/>
        <v>0</v>
      </c>
      <c r="R263" s="125">
        <f t="shared" ca="1" si="47"/>
        <v>0</v>
      </c>
    </row>
    <row r="264" spans="4:18" ht="14.4">
      <c r="D264" s="371"/>
      <c r="E264" s="371"/>
      <c r="F264" s="371"/>
      <c r="H264" s="123"/>
      <c r="K264" s="433" t="str">
        <f>IF(I264=0%,"",#REF!/I264)</f>
        <v/>
      </c>
      <c r="P264" s="121"/>
      <c r="Q264" s="125">
        <f t="shared" ca="1" si="46"/>
        <v>0</v>
      </c>
      <c r="R264" s="125">
        <f t="shared" ca="1" si="47"/>
        <v>0</v>
      </c>
    </row>
    <row r="265" spans="4:18" ht="14.4">
      <c r="D265" s="371"/>
      <c r="E265" s="371"/>
      <c r="F265" s="371"/>
      <c r="H265" s="123"/>
      <c r="K265" s="433" t="str">
        <f>IF(I265=0%,"",#REF!/I265)</f>
        <v/>
      </c>
      <c r="P265" s="121"/>
      <c r="Q265" s="125">
        <f t="shared" ca="1" si="46"/>
        <v>0</v>
      </c>
      <c r="R265" s="125">
        <f t="shared" ca="1" si="47"/>
        <v>0</v>
      </c>
    </row>
    <row r="266" spans="4:18" ht="14.4">
      <c r="D266" s="371"/>
      <c r="E266" s="371"/>
      <c r="F266" s="371"/>
      <c r="H266" s="123"/>
      <c r="K266" s="433" t="str">
        <f>IF(I266=0%,"",#REF!/I266)</f>
        <v/>
      </c>
      <c r="P266" s="121"/>
      <c r="Q266" s="125">
        <f t="shared" ca="1" si="46"/>
        <v>0</v>
      </c>
      <c r="R266" s="125">
        <f t="shared" ca="1" si="47"/>
        <v>0</v>
      </c>
    </row>
    <row r="267" spans="4:18" ht="14.4">
      <c r="D267" s="371"/>
      <c r="E267" s="371"/>
      <c r="F267" s="371"/>
      <c r="H267" s="123"/>
      <c r="K267" s="433" t="str">
        <f>IF(I267=0%,"",#REF!/I267)</f>
        <v/>
      </c>
      <c r="P267" s="121"/>
      <c r="Q267" s="125">
        <f t="shared" ca="1" si="46"/>
        <v>0</v>
      </c>
      <c r="R267" s="125">
        <f t="shared" ca="1" si="47"/>
        <v>0</v>
      </c>
    </row>
    <row r="268" spans="4:18" ht="14.4">
      <c r="D268" s="371"/>
      <c r="E268" s="371"/>
      <c r="F268" s="371"/>
      <c r="H268" s="123"/>
      <c r="K268" s="433" t="str">
        <f>IF(I268=0%,"",#REF!/I268)</f>
        <v/>
      </c>
      <c r="P268" s="121"/>
      <c r="Q268" s="125">
        <f t="shared" ca="1" si="46"/>
        <v>0</v>
      </c>
      <c r="R268" s="125">
        <f t="shared" ca="1" si="47"/>
        <v>0</v>
      </c>
    </row>
    <row r="269" spans="4:18" ht="14.4">
      <c r="D269" s="371"/>
      <c r="E269" s="371"/>
      <c r="F269" s="371"/>
      <c r="H269" s="123"/>
      <c r="K269" s="433" t="str">
        <f>IF(I269=0%,"",#REF!/I269)</f>
        <v/>
      </c>
      <c r="P269" s="121"/>
      <c r="Q269" s="125">
        <f t="shared" ca="1" si="46"/>
        <v>0</v>
      </c>
      <c r="R269" s="125">
        <f t="shared" ca="1" si="47"/>
        <v>0</v>
      </c>
    </row>
    <row r="270" spans="4:18" ht="14.4">
      <c r="D270" s="371"/>
      <c r="E270" s="371"/>
      <c r="F270" s="371"/>
      <c r="H270" s="123"/>
      <c r="K270" s="433" t="str">
        <f>IF(I270=0%,"",#REF!/I270)</f>
        <v/>
      </c>
      <c r="P270" s="121"/>
      <c r="Q270" s="125">
        <f t="shared" ca="1" si="46"/>
        <v>0</v>
      </c>
      <c r="R270" s="125">
        <f t="shared" ca="1" si="47"/>
        <v>0</v>
      </c>
    </row>
    <row r="271" spans="4:18" ht="14.4">
      <c r="D271" s="371"/>
      <c r="E271" s="371"/>
      <c r="F271" s="371"/>
      <c r="H271" s="123"/>
      <c r="K271" s="433" t="str">
        <f>IF(I271=0%,"",#REF!/I271)</f>
        <v/>
      </c>
      <c r="P271" s="121"/>
      <c r="Q271" s="125">
        <f t="shared" ca="1" si="46"/>
        <v>0</v>
      </c>
      <c r="R271" s="125">
        <f t="shared" ca="1" si="47"/>
        <v>0</v>
      </c>
    </row>
    <row r="272" spans="4:18" ht="14.4">
      <c r="D272" s="371"/>
      <c r="E272" s="371"/>
      <c r="F272" s="371"/>
      <c r="H272" s="123"/>
      <c r="K272" s="433" t="str">
        <f>IF(I272=0%,"",#REF!/I272)</f>
        <v/>
      </c>
      <c r="P272" s="121"/>
      <c r="Q272" s="125">
        <f t="shared" ca="1" si="46"/>
        <v>0</v>
      </c>
      <c r="R272" s="125">
        <f t="shared" ca="1" si="47"/>
        <v>0</v>
      </c>
    </row>
    <row r="273" spans="4:18" ht="14.4">
      <c r="D273" s="371"/>
      <c r="E273" s="371"/>
      <c r="F273" s="371"/>
      <c r="H273" s="123"/>
      <c r="K273" s="433" t="str">
        <f>IF(I273=0%,"",#REF!/I273)</f>
        <v/>
      </c>
      <c r="P273" s="121"/>
      <c r="Q273" s="125">
        <f t="shared" ca="1" si="46"/>
        <v>0</v>
      </c>
      <c r="R273" s="125">
        <f t="shared" ca="1" si="47"/>
        <v>0</v>
      </c>
    </row>
    <row r="274" spans="4:18" ht="14.4">
      <c r="D274" s="371"/>
      <c r="E274" s="371"/>
      <c r="F274" s="371"/>
      <c r="H274" s="123"/>
      <c r="K274" s="433" t="str">
        <f>IF(I274=0%,"",#REF!/I274)</f>
        <v/>
      </c>
      <c r="P274" s="121"/>
      <c r="Q274" s="125">
        <f t="shared" ca="1" si="46"/>
        <v>0</v>
      </c>
      <c r="R274" s="125">
        <f t="shared" ca="1" si="47"/>
        <v>0</v>
      </c>
    </row>
    <row r="275" spans="4:18" ht="14.4">
      <c r="D275" s="371"/>
      <c r="E275" s="371"/>
      <c r="F275" s="371"/>
      <c r="H275" s="123"/>
      <c r="K275" s="433" t="str">
        <f>IF(I275=0%,"",#REF!/I275)</f>
        <v/>
      </c>
      <c r="P275" s="121"/>
      <c r="Q275" s="125">
        <f t="shared" ca="1" si="46"/>
        <v>0</v>
      </c>
      <c r="R275" s="125">
        <f t="shared" ca="1" si="47"/>
        <v>0</v>
      </c>
    </row>
    <row r="276" spans="4:18" ht="14.4">
      <c r="D276" s="371"/>
      <c r="E276" s="371"/>
      <c r="F276" s="371"/>
      <c r="H276" s="123"/>
      <c r="K276" s="433" t="str">
        <f>IF(I276=0%,"",#REF!/I276)</f>
        <v/>
      </c>
      <c r="P276" s="121"/>
      <c r="Q276" s="125">
        <f t="shared" ca="1" si="46"/>
        <v>0</v>
      </c>
      <c r="R276" s="125">
        <f t="shared" ca="1" si="47"/>
        <v>0</v>
      </c>
    </row>
    <row r="277" spans="4:18" ht="14.4">
      <c r="D277" s="371"/>
      <c r="E277" s="371"/>
      <c r="F277" s="371"/>
      <c r="H277" s="123"/>
      <c r="K277" s="433" t="str">
        <f>IF(I277=0%,"",#REF!/I277)</f>
        <v/>
      </c>
      <c r="P277" s="121"/>
      <c r="Q277" s="125">
        <f t="shared" ca="1" si="46"/>
        <v>0</v>
      </c>
      <c r="R277" s="125">
        <f t="shared" ca="1" si="47"/>
        <v>0</v>
      </c>
    </row>
    <row r="278" spans="4:18" ht="14.4">
      <c r="D278" s="371"/>
      <c r="E278" s="371"/>
      <c r="F278" s="371"/>
      <c r="H278" s="123"/>
      <c r="K278" s="433" t="str">
        <f>IF(I278=0%,"",#REF!/I278)</f>
        <v/>
      </c>
      <c r="P278" s="121"/>
      <c r="Q278" s="125">
        <f t="shared" ca="1" si="46"/>
        <v>0</v>
      </c>
      <c r="R278" s="125">
        <f t="shared" ca="1" si="47"/>
        <v>0</v>
      </c>
    </row>
    <row r="279" spans="4:18" ht="14.4">
      <c r="D279" s="371"/>
      <c r="E279" s="371"/>
      <c r="F279" s="371"/>
      <c r="H279" s="123"/>
      <c r="K279" s="433" t="str">
        <f>IF(I279=0%,"",#REF!/I279)</f>
        <v/>
      </c>
      <c r="P279" s="121"/>
      <c r="Q279" s="125">
        <f t="shared" ca="1" si="46"/>
        <v>0</v>
      </c>
      <c r="R279" s="125">
        <f t="shared" ca="1" si="47"/>
        <v>0</v>
      </c>
    </row>
    <row r="280" spans="4:18" ht="14.4">
      <c r="D280" s="371"/>
      <c r="E280" s="371"/>
      <c r="F280" s="371"/>
      <c r="H280" s="123"/>
      <c r="K280" s="433" t="str">
        <f>IF(I280=0%,"",#REF!/I280)</f>
        <v/>
      </c>
      <c r="P280" s="121"/>
      <c r="Q280" s="125">
        <f t="shared" ca="1" si="46"/>
        <v>0</v>
      </c>
      <c r="R280" s="125">
        <f t="shared" ca="1" si="47"/>
        <v>0</v>
      </c>
    </row>
    <row r="281" spans="4:18" ht="14.4">
      <c r="D281" s="371"/>
      <c r="E281" s="371"/>
      <c r="F281" s="371"/>
      <c r="H281" s="123"/>
      <c r="K281" s="433" t="str">
        <f>IF(I281=0%,"",#REF!/I281)</f>
        <v/>
      </c>
      <c r="P281" s="121"/>
      <c r="Q281" s="125">
        <f t="shared" ca="1" si="46"/>
        <v>0</v>
      </c>
      <c r="R281" s="125">
        <f t="shared" ca="1" si="47"/>
        <v>0</v>
      </c>
    </row>
    <row r="282" spans="4:18" ht="14.4">
      <c r="D282" s="371"/>
      <c r="E282" s="371"/>
      <c r="F282" s="371"/>
      <c r="H282" s="123"/>
      <c r="K282" s="433" t="str">
        <f>IF(I282=0%,"",#REF!/I282)</f>
        <v/>
      </c>
      <c r="P282" s="121"/>
      <c r="Q282" s="125">
        <f t="shared" ca="1" si="46"/>
        <v>0</v>
      </c>
      <c r="R282" s="125">
        <f t="shared" ca="1" si="47"/>
        <v>0</v>
      </c>
    </row>
    <row r="283" spans="4:18" ht="14.4">
      <c r="D283" s="371"/>
      <c r="E283" s="371"/>
      <c r="F283" s="371"/>
      <c r="H283" s="123"/>
      <c r="K283" s="433" t="str">
        <f>IF(I283=0%,"",#REF!/I283)</f>
        <v/>
      </c>
      <c r="P283" s="121"/>
      <c r="Q283" s="125">
        <f t="shared" ca="1" si="46"/>
        <v>0</v>
      </c>
      <c r="R283" s="125">
        <f t="shared" ca="1" si="47"/>
        <v>0</v>
      </c>
    </row>
    <row r="284" spans="4:18" ht="14.4">
      <c r="D284" s="371"/>
      <c r="E284" s="371"/>
      <c r="F284" s="371"/>
      <c r="H284" s="123"/>
      <c r="K284" s="433" t="str">
        <f>IF(I284=0%,"",#REF!/I284)</f>
        <v/>
      </c>
      <c r="P284" s="121"/>
      <c r="Q284" s="125">
        <f t="shared" ca="1" si="46"/>
        <v>0</v>
      </c>
      <c r="R284" s="125">
        <f t="shared" ca="1" si="47"/>
        <v>0</v>
      </c>
    </row>
    <row r="285" spans="4:18" ht="14.4">
      <c r="D285" s="371"/>
      <c r="E285" s="371"/>
      <c r="F285" s="371"/>
      <c r="H285" s="123"/>
      <c r="K285" s="433" t="str">
        <f>IF(I285=0%,"",#REF!/I285)</f>
        <v/>
      </c>
      <c r="P285" s="121"/>
      <c r="Q285" s="125">
        <f t="shared" ca="1" si="46"/>
        <v>0</v>
      </c>
      <c r="R285" s="125">
        <f t="shared" ca="1" si="47"/>
        <v>0</v>
      </c>
    </row>
    <row r="286" spans="4:18" ht="14.4">
      <c r="D286" s="371"/>
      <c r="E286" s="371"/>
      <c r="F286" s="371"/>
      <c r="H286" s="123"/>
      <c r="K286" s="433" t="str">
        <f>IF(I286=0%,"",#REF!/I286)</f>
        <v/>
      </c>
      <c r="P286" s="121"/>
      <c r="Q286" s="125">
        <f t="shared" ref="Q286:Q339" ca="1" si="48">IF(L286="",0,IF(M286="",TODAY()-L286,M286-L286+1))</f>
        <v>0</v>
      </c>
      <c r="R286" s="125">
        <f t="shared" ref="R286:R339" ca="1" si="49">IF(Q286=0,0,P286-Q286)</f>
        <v>0</v>
      </c>
    </row>
    <row r="287" spans="4:18" ht="14.4">
      <c r="D287" s="371"/>
      <c r="E287" s="371"/>
      <c r="F287" s="371"/>
      <c r="H287" s="123"/>
      <c r="K287" s="433" t="str">
        <f>IF(I287=0%,"",#REF!/I287)</f>
        <v/>
      </c>
      <c r="P287" s="121"/>
      <c r="Q287" s="125">
        <f t="shared" ca="1" si="48"/>
        <v>0</v>
      </c>
      <c r="R287" s="125">
        <f t="shared" ca="1" si="49"/>
        <v>0</v>
      </c>
    </row>
    <row r="288" spans="4:18" ht="14.4">
      <c r="D288" s="371"/>
      <c r="E288" s="371"/>
      <c r="F288" s="371"/>
      <c r="H288" s="123"/>
      <c r="K288" s="433" t="str">
        <f>IF(I288=0%,"",#REF!/I288)</f>
        <v/>
      </c>
      <c r="P288" s="121"/>
      <c r="Q288" s="125">
        <f t="shared" ca="1" si="48"/>
        <v>0</v>
      </c>
      <c r="R288" s="125">
        <f t="shared" ca="1" si="49"/>
        <v>0</v>
      </c>
    </row>
    <row r="289" spans="4:18" ht="14.4">
      <c r="D289" s="371"/>
      <c r="E289" s="371"/>
      <c r="F289" s="371"/>
      <c r="H289" s="123"/>
      <c r="K289" s="433" t="str">
        <f>IF(I289=0%,"",#REF!/I289)</f>
        <v/>
      </c>
      <c r="P289" s="121"/>
      <c r="Q289" s="125">
        <f t="shared" ca="1" si="48"/>
        <v>0</v>
      </c>
      <c r="R289" s="125">
        <f t="shared" ca="1" si="49"/>
        <v>0</v>
      </c>
    </row>
    <row r="290" spans="4:18" ht="14.4">
      <c r="D290" s="371"/>
      <c r="E290" s="371"/>
      <c r="F290" s="371"/>
      <c r="H290" s="123"/>
      <c r="K290" s="433" t="str">
        <f>IF(I290=0%,"",#REF!/I290)</f>
        <v/>
      </c>
      <c r="P290" s="121"/>
      <c r="Q290" s="125">
        <f t="shared" ca="1" si="48"/>
        <v>0</v>
      </c>
      <c r="R290" s="125">
        <f t="shared" ca="1" si="49"/>
        <v>0</v>
      </c>
    </row>
    <row r="291" spans="4:18" ht="14.4">
      <c r="D291" s="371"/>
      <c r="E291" s="371"/>
      <c r="F291" s="371"/>
      <c r="H291" s="123"/>
      <c r="K291" s="433" t="str">
        <f>IF(I291=0%,"",#REF!/I291)</f>
        <v/>
      </c>
      <c r="P291" s="121"/>
      <c r="Q291" s="125">
        <f t="shared" ca="1" si="48"/>
        <v>0</v>
      </c>
      <c r="R291" s="125">
        <f t="shared" ca="1" si="49"/>
        <v>0</v>
      </c>
    </row>
    <row r="292" spans="4:18" ht="14.4">
      <c r="D292" s="371"/>
      <c r="E292" s="371"/>
      <c r="F292" s="371"/>
      <c r="H292" s="123"/>
      <c r="K292" s="433" t="str">
        <f>IF(I292=0%,"",#REF!/I292)</f>
        <v/>
      </c>
      <c r="P292" s="121"/>
      <c r="Q292" s="125">
        <f t="shared" ca="1" si="48"/>
        <v>0</v>
      </c>
      <c r="R292" s="125">
        <f t="shared" ca="1" si="49"/>
        <v>0</v>
      </c>
    </row>
    <row r="293" spans="4:18" ht="14.4">
      <c r="D293" s="371"/>
      <c r="E293" s="371"/>
      <c r="F293" s="371"/>
      <c r="H293" s="123"/>
      <c r="K293" s="433" t="str">
        <f>IF(I293=0%,"",#REF!/I293)</f>
        <v/>
      </c>
      <c r="P293" s="121"/>
      <c r="Q293" s="125">
        <f t="shared" ca="1" si="48"/>
        <v>0</v>
      </c>
      <c r="R293" s="125">
        <f t="shared" ca="1" si="49"/>
        <v>0</v>
      </c>
    </row>
    <row r="294" spans="4:18" ht="14.4">
      <c r="D294" s="371"/>
      <c r="E294" s="371"/>
      <c r="F294" s="371"/>
      <c r="H294" s="123"/>
      <c r="K294" s="433" t="str">
        <f>IF(I294=0%,"",#REF!/I294)</f>
        <v/>
      </c>
      <c r="P294" s="121"/>
      <c r="Q294" s="125">
        <f t="shared" ca="1" si="48"/>
        <v>0</v>
      </c>
      <c r="R294" s="125">
        <f t="shared" ca="1" si="49"/>
        <v>0</v>
      </c>
    </row>
    <row r="295" spans="4:18" ht="14.4">
      <c r="D295" s="371"/>
      <c r="E295" s="371"/>
      <c r="F295" s="371"/>
      <c r="H295" s="123"/>
      <c r="K295" s="433" t="str">
        <f>IF(I295=0%,"",#REF!/I295)</f>
        <v/>
      </c>
      <c r="P295" s="121"/>
      <c r="Q295" s="125">
        <f t="shared" ca="1" si="48"/>
        <v>0</v>
      </c>
      <c r="R295" s="125">
        <f t="shared" ca="1" si="49"/>
        <v>0</v>
      </c>
    </row>
    <row r="296" spans="4:18" ht="14.4">
      <c r="D296" s="371"/>
      <c r="E296" s="371"/>
      <c r="F296" s="371"/>
      <c r="H296" s="123"/>
      <c r="K296" s="433" t="str">
        <f>IF(I296=0%,"",#REF!/I296)</f>
        <v/>
      </c>
      <c r="P296" s="121"/>
      <c r="Q296" s="125">
        <f t="shared" ca="1" si="48"/>
        <v>0</v>
      </c>
      <c r="R296" s="125">
        <f t="shared" ca="1" si="49"/>
        <v>0</v>
      </c>
    </row>
    <row r="297" spans="4:18" ht="14.4">
      <c r="D297" s="371"/>
      <c r="E297" s="371"/>
      <c r="F297" s="371"/>
      <c r="H297" s="123"/>
      <c r="K297" s="433" t="str">
        <f>IF(I297=0%,"",#REF!/I297)</f>
        <v/>
      </c>
      <c r="P297" s="121"/>
      <c r="Q297" s="125">
        <f t="shared" ca="1" si="48"/>
        <v>0</v>
      </c>
      <c r="R297" s="125">
        <f t="shared" ca="1" si="49"/>
        <v>0</v>
      </c>
    </row>
    <row r="298" spans="4:18" ht="14.4">
      <c r="D298" s="371"/>
      <c r="E298" s="371"/>
      <c r="F298" s="371"/>
      <c r="H298" s="123"/>
      <c r="K298" s="433" t="str">
        <f>IF(I298=0%,"",#REF!/I298)</f>
        <v/>
      </c>
      <c r="P298" s="121"/>
      <c r="Q298" s="125">
        <f t="shared" ca="1" si="48"/>
        <v>0</v>
      </c>
      <c r="R298" s="125">
        <f t="shared" ca="1" si="49"/>
        <v>0</v>
      </c>
    </row>
    <row r="299" spans="4:18" ht="14.4">
      <c r="D299" s="371"/>
      <c r="E299" s="371"/>
      <c r="F299" s="371"/>
      <c r="H299" s="123"/>
      <c r="K299" s="433" t="str">
        <f>IF(I299=0%,"",#REF!/I299)</f>
        <v/>
      </c>
      <c r="P299" s="121"/>
      <c r="Q299" s="125">
        <f t="shared" ca="1" si="48"/>
        <v>0</v>
      </c>
      <c r="R299" s="125">
        <f t="shared" ca="1" si="49"/>
        <v>0</v>
      </c>
    </row>
    <row r="300" spans="4:18" ht="14.4">
      <c r="D300" s="371"/>
      <c r="E300" s="371"/>
      <c r="F300" s="371"/>
      <c r="H300" s="123"/>
      <c r="K300" s="433" t="str">
        <f>IF(I300=0%,"",#REF!/I300)</f>
        <v/>
      </c>
      <c r="P300" s="121"/>
      <c r="Q300" s="125">
        <f t="shared" ca="1" si="48"/>
        <v>0</v>
      </c>
      <c r="R300" s="125">
        <f t="shared" ca="1" si="49"/>
        <v>0</v>
      </c>
    </row>
    <row r="301" spans="4:18" ht="14.4">
      <c r="D301" s="371"/>
      <c r="E301" s="371"/>
      <c r="F301" s="371"/>
      <c r="H301" s="123"/>
      <c r="K301" s="433" t="str">
        <f>IF(I301=0%,"",#REF!/I301)</f>
        <v/>
      </c>
      <c r="P301" s="121"/>
      <c r="Q301" s="125">
        <f t="shared" ca="1" si="48"/>
        <v>0</v>
      </c>
      <c r="R301" s="125">
        <f t="shared" ca="1" si="49"/>
        <v>0</v>
      </c>
    </row>
    <row r="302" spans="4:18" ht="14.4">
      <c r="D302" s="371"/>
      <c r="E302" s="371"/>
      <c r="F302" s="371"/>
      <c r="H302" s="123"/>
      <c r="K302" s="433" t="str">
        <f>IF(I302=0%,"",#REF!/I302)</f>
        <v/>
      </c>
      <c r="P302" s="121"/>
      <c r="Q302" s="125">
        <f t="shared" ca="1" si="48"/>
        <v>0</v>
      </c>
      <c r="R302" s="125">
        <f t="shared" ca="1" si="49"/>
        <v>0</v>
      </c>
    </row>
    <row r="303" spans="4:18" ht="14.4">
      <c r="D303" s="371"/>
      <c r="E303" s="371"/>
      <c r="F303" s="371"/>
      <c r="H303" s="123"/>
      <c r="K303" s="433" t="str">
        <f>IF(I303=0%,"",#REF!/I303)</f>
        <v/>
      </c>
      <c r="P303" s="121"/>
      <c r="Q303" s="125">
        <f t="shared" ca="1" si="48"/>
        <v>0</v>
      </c>
      <c r="R303" s="125">
        <f t="shared" ca="1" si="49"/>
        <v>0</v>
      </c>
    </row>
    <row r="304" spans="4:18" ht="14.4">
      <c r="D304" s="371"/>
      <c r="E304" s="371"/>
      <c r="F304" s="371"/>
      <c r="H304" s="123"/>
      <c r="K304" s="433" t="str">
        <f>IF(I304=0%,"",#REF!/I304)</f>
        <v/>
      </c>
      <c r="P304" s="121"/>
      <c r="Q304" s="125">
        <f t="shared" ca="1" si="48"/>
        <v>0</v>
      </c>
      <c r="R304" s="125">
        <f t="shared" ca="1" si="49"/>
        <v>0</v>
      </c>
    </row>
    <row r="305" spans="4:18" ht="14.4">
      <c r="D305" s="371"/>
      <c r="E305" s="371"/>
      <c r="F305" s="371"/>
      <c r="H305" s="123"/>
      <c r="K305" s="433" t="str">
        <f>IF(I305=0%,"",#REF!/I305)</f>
        <v/>
      </c>
      <c r="P305" s="121"/>
      <c r="Q305" s="125">
        <f t="shared" ca="1" si="48"/>
        <v>0</v>
      </c>
      <c r="R305" s="125">
        <f t="shared" ca="1" si="49"/>
        <v>0</v>
      </c>
    </row>
    <row r="306" spans="4:18" ht="14.4">
      <c r="D306" s="371"/>
      <c r="E306" s="371"/>
      <c r="F306" s="371"/>
      <c r="H306" s="123"/>
      <c r="K306" s="433" t="str">
        <f>IF(I306=0%,"",#REF!/I306)</f>
        <v/>
      </c>
      <c r="P306" s="121"/>
      <c r="Q306" s="125">
        <f t="shared" ca="1" si="48"/>
        <v>0</v>
      </c>
      <c r="R306" s="125">
        <f t="shared" ca="1" si="49"/>
        <v>0</v>
      </c>
    </row>
    <row r="307" spans="4:18" ht="14.4">
      <c r="D307" s="371"/>
      <c r="E307" s="371"/>
      <c r="F307" s="371"/>
      <c r="H307" s="123"/>
      <c r="K307" s="433" t="str">
        <f>IF(I307=0%,"",#REF!/I307)</f>
        <v/>
      </c>
      <c r="P307" s="121"/>
      <c r="Q307" s="125">
        <f t="shared" ca="1" si="48"/>
        <v>0</v>
      </c>
      <c r="R307" s="125">
        <f t="shared" ca="1" si="49"/>
        <v>0</v>
      </c>
    </row>
    <row r="308" spans="4:18" ht="14.4">
      <c r="D308" s="371"/>
      <c r="E308" s="371"/>
      <c r="F308" s="371"/>
      <c r="H308" s="123"/>
      <c r="K308" s="433" t="str">
        <f>IF(I308=0%,"",#REF!/I308)</f>
        <v/>
      </c>
      <c r="P308" s="121"/>
      <c r="Q308" s="125">
        <f t="shared" ca="1" si="48"/>
        <v>0</v>
      </c>
      <c r="R308" s="125">
        <f t="shared" ca="1" si="49"/>
        <v>0</v>
      </c>
    </row>
    <row r="309" spans="4:18" ht="14.4">
      <c r="D309" s="371"/>
      <c r="E309" s="371"/>
      <c r="F309" s="371"/>
      <c r="H309" s="123"/>
      <c r="K309" s="433" t="str">
        <f>IF(I309=0%,"",#REF!/I309)</f>
        <v/>
      </c>
      <c r="P309" s="121"/>
      <c r="Q309" s="125">
        <f t="shared" ca="1" si="48"/>
        <v>0</v>
      </c>
      <c r="R309" s="125">
        <f t="shared" ca="1" si="49"/>
        <v>0</v>
      </c>
    </row>
    <row r="310" spans="4:18" ht="14.4">
      <c r="D310" s="371"/>
      <c r="E310" s="371"/>
      <c r="F310" s="371"/>
      <c r="H310" s="123"/>
      <c r="K310" s="433" t="str">
        <f>IF(I310=0%,"",#REF!/I310)</f>
        <v/>
      </c>
      <c r="P310" s="121"/>
      <c r="Q310" s="125">
        <f t="shared" ca="1" si="48"/>
        <v>0</v>
      </c>
      <c r="R310" s="125">
        <f t="shared" ca="1" si="49"/>
        <v>0</v>
      </c>
    </row>
    <row r="311" spans="4:18" ht="14.4">
      <c r="D311" s="371"/>
      <c r="E311" s="371"/>
      <c r="F311" s="371"/>
      <c r="H311" s="123"/>
      <c r="K311" s="433" t="str">
        <f>IF(I311=0%,"",#REF!/I311)</f>
        <v/>
      </c>
      <c r="P311" s="121"/>
      <c r="Q311" s="125">
        <f t="shared" ca="1" si="48"/>
        <v>0</v>
      </c>
      <c r="R311" s="125">
        <f t="shared" ca="1" si="49"/>
        <v>0</v>
      </c>
    </row>
    <row r="312" spans="4:18" ht="14.4">
      <c r="D312" s="371"/>
      <c r="E312" s="371"/>
      <c r="F312" s="371"/>
      <c r="H312" s="123"/>
      <c r="K312" s="433" t="str">
        <f>IF(I312=0%,"",#REF!/I312)</f>
        <v/>
      </c>
      <c r="P312" s="121"/>
      <c r="Q312" s="125">
        <f t="shared" ca="1" si="48"/>
        <v>0</v>
      </c>
      <c r="R312" s="125">
        <f t="shared" ca="1" si="49"/>
        <v>0</v>
      </c>
    </row>
    <row r="313" spans="4:18" ht="14.4">
      <c r="D313" s="371"/>
      <c r="E313" s="371"/>
      <c r="F313" s="371"/>
      <c r="H313" s="123"/>
      <c r="K313" s="433" t="str">
        <f>IF(I313=0%,"",#REF!/I313)</f>
        <v/>
      </c>
      <c r="P313" s="121"/>
      <c r="Q313" s="125">
        <f t="shared" ca="1" si="48"/>
        <v>0</v>
      </c>
      <c r="R313" s="125">
        <f t="shared" ca="1" si="49"/>
        <v>0</v>
      </c>
    </row>
    <row r="314" spans="4:18" ht="14.4">
      <c r="D314" s="371"/>
      <c r="E314" s="371"/>
      <c r="F314" s="371"/>
      <c r="H314" s="123"/>
      <c r="K314" s="433" t="str">
        <f>IF(I314=0%,"",#REF!/I314)</f>
        <v/>
      </c>
      <c r="P314" s="121"/>
      <c r="Q314" s="125">
        <f t="shared" ca="1" si="48"/>
        <v>0</v>
      </c>
      <c r="R314" s="125">
        <f t="shared" ca="1" si="49"/>
        <v>0</v>
      </c>
    </row>
    <row r="315" spans="4:18" ht="14.4">
      <c r="D315" s="371"/>
      <c r="E315" s="371"/>
      <c r="F315" s="371"/>
      <c r="H315" s="123"/>
      <c r="K315" s="433" t="str">
        <f>IF(I315=0%,"",#REF!/I315)</f>
        <v/>
      </c>
      <c r="P315" s="121"/>
      <c r="Q315" s="125">
        <f t="shared" ca="1" si="48"/>
        <v>0</v>
      </c>
      <c r="R315" s="125">
        <f t="shared" ca="1" si="49"/>
        <v>0</v>
      </c>
    </row>
    <row r="316" spans="4:18" ht="14.4">
      <c r="D316" s="371"/>
      <c r="E316" s="371"/>
      <c r="F316" s="371"/>
      <c r="H316" s="123"/>
      <c r="K316" s="433" t="str">
        <f>IF(I316=0%,"",#REF!/I316)</f>
        <v/>
      </c>
      <c r="P316" s="121"/>
      <c r="Q316" s="125">
        <f t="shared" ca="1" si="48"/>
        <v>0</v>
      </c>
      <c r="R316" s="125">
        <f t="shared" ca="1" si="49"/>
        <v>0</v>
      </c>
    </row>
    <row r="317" spans="4:18" ht="14.4">
      <c r="D317" s="371"/>
      <c r="E317" s="371"/>
      <c r="F317" s="371"/>
      <c r="H317" s="123"/>
      <c r="K317" s="433" t="str">
        <f>IF(I317=0%,"",#REF!/I317)</f>
        <v/>
      </c>
      <c r="P317" s="121"/>
      <c r="Q317" s="125">
        <f t="shared" ca="1" si="48"/>
        <v>0</v>
      </c>
      <c r="R317" s="125">
        <f t="shared" ca="1" si="49"/>
        <v>0</v>
      </c>
    </row>
    <row r="318" spans="4:18" ht="14.4">
      <c r="D318" s="371"/>
      <c r="E318" s="371"/>
      <c r="F318" s="371"/>
      <c r="H318" s="123"/>
      <c r="K318" s="433" t="str">
        <f>IF(I318=0%,"",#REF!/I318)</f>
        <v/>
      </c>
      <c r="P318" s="121"/>
      <c r="Q318" s="125">
        <f t="shared" ca="1" si="48"/>
        <v>0</v>
      </c>
      <c r="R318" s="125">
        <f t="shared" ca="1" si="49"/>
        <v>0</v>
      </c>
    </row>
    <row r="319" spans="4:18" ht="14.4">
      <c r="D319" s="371"/>
      <c r="E319" s="371"/>
      <c r="F319" s="371"/>
      <c r="H319" s="123"/>
      <c r="K319" s="433" t="str">
        <f>IF(I319=0%,"",#REF!/I319)</f>
        <v/>
      </c>
      <c r="P319" s="121"/>
      <c r="Q319" s="125">
        <f t="shared" ca="1" si="48"/>
        <v>0</v>
      </c>
      <c r="R319" s="125">
        <f t="shared" ca="1" si="49"/>
        <v>0</v>
      </c>
    </row>
    <row r="320" spans="4:18" ht="14.4">
      <c r="D320" s="371"/>
      <c r="E320" s="371"/>
      <c r="F320" s="371"/>
      <c r="H320" s="123"/>
      <c r="K320" s="433" t="str">
        <f>IF(I320=0%,"",#REF!/I320)</f>
        <v/>
      </c>
      <c r="P320" s="121"/>
      <c r="Q320" s="125">
        <f t="shared" ca="1" si="48"/>
        <v>0</v>
      </c>
      <c r="R320" s="125">
        <f t="shared" ca="1" si="49"/>
        <v>0</v>
      </c>
    </row>
    <row r="321" spans="4:18" ht="14.4">
      <c r="D321" s="371"/>
      <c r="E321" s="371"/>
      <c r="F321" s="371"/>
      <c r="H321" s="123"/>
      <c r="K321" s="433" t="str">
        <f>IF(I321=0%,"",#REF!/I321)</f>
        <v/>
      </c>
      <c r="P321" s="121"/>
      <c r="Q321" s="125">
        <f t="shared" ca="1" si="48"/>
        <v>0</v>
      </c>
      <c r="R321" s="125">
        <f t="shared" ca="1" si="49"/>
        <v>0</v>
      </c>
    </row>
    <row r="322" spans="4:18" ht="14.4">
      <c r="D322" s="371"/>
      <c r="E322" s="371"/>
      <c r="F322" s="371"/>
      <c r="H322" s="123"/>
      <c r="K322" s="433" t="str">
        <f>IF(I322=0%,"",#REF!/I322)</f>
        <v/>
      </c>
      <c r="P322" s="121"/>
      <c r="Q322" s="125">
        <f t="shared" ca="1" si="48"/>
        <v>0</v>
      </c>
      <c r="R322" s="125">
        <f t="shared" ca="1" si="49"/>
        <v>0</v>
      </c>
    </row>
    <row r="323" spans="4:18" ht="14.4">
      <c r="D323" s="371"/>
      <c r="E323" s="371"/>
      <c r="F323" s="371"/>
      <c r="H323" s="123"/>
      <c r="K323" s="433" t="str">
        <f>IF(I323=0%,"",#REF!/I323)</f>
        <v/>
      </c>
      <c r="P323" s="121"/>
      <c r="Q323" s="125">
        <f t="shared" ca="1" si="48"/>
        <v>0</v>
      </c>
      <c r="R323" s="125">
        <f t="shared" ca="1" si="49"/>
        <v>0</v>
      </c>
    </row>
    <row r="324" spans="4:18" ht="14.4">
      <c r="D324" s="371"/>
      <c r="E324" s="371"/>
      <c r="F324" s="371"/>
      <c r="H324" s="123"/>
      <c r="K324" s="433" t="str">
        <f>IF(I324=0%,"",#REF!/I324)</f>
        <v/>
      </c>
      <c r="P324" s="121"/>
      <c r="Q324" s="125">
        <f t="shared" ca="1" si="48"/>
        <v>0</v>
      </c>
      <c r="R324" s="125">
        <f t="shared" ca="1" si="49"/>
        <v>0</v>
      </c>
    </row>
    <row r="325" spans="4:18" ht="14.4">
      <c r="D325" s="371"/>
      <c r="E325" s="371"/>
      <c r="F325" s="371"/>
      <c r="H325" s="123"/>
      <c r="K325" s="433" t="str">
        <f>IF(I325=0%,"",#REF!/I325)</f>
        <v/>
      </c>
      <c r="P325" s="121"/>
      <c r="Q325" s="125">
        <f t="shared" ca="1" si="48"/>
        <v>0</v>
      </c>
      <c r="R325" s="125">
        <f t="shared" ca="1" si="49"/>
        <v>0</v>
      </c>
    </row>
    <row r="326" spans="4:18" ht="14.4">
      <c r="D326" s="371"/>
      <c r="E326" s="371"/>
      <c r="F326" s="371"/>
      <c r="H326" s="123"/>
      <c r="K326" s="433" t="str">
        <f>IF(I326=0%,"",#REF!/I326)</f>
        <v/>
      </c>
      <c r="P326" s="121"/>
      <c r="Q326" s="125">
        <f t="shared" ca="1" si="48"/>
        <v>0</v>
      </c>
      <c r="R326" s="125">
        <f t="shared" ca="1" si="49"/>
        <v>0</v>
      </c>
    </row>
    <row r="327" spans="4:18" ht="14.4">
      <c r="D327" s="371"/>
      <c r="E327" s="371"/>
      <c r="F327" s="371"/>
      <c r="H327" s="123"/>
      <c r="K327" s="433" t="str">
        <f>IF(I327=0%,"",#REF!/I327)</f>
        <v/>
      </c>
      <c r="P327" s="121"/>
      <c r="Q327" s="125">
        <f t="shared" ca="1" si="48"/>
        <v>0</v>
      </c>
      <c r="R327" s="125">
        <f t="shared" ca="1" si="49"/>
        <v>0</v>
      </c>
    </row>
    <row r="328" spans="4:18" ht="14.4">
      <c r="D328" s="371"/>
      <c r="E328" s="371"/>
      <c r="F328" s="371"/>
      <c r="H328" s="123"/>
      <c r="K328" s="433" t="str">
        <f>IF(I328=0%,"",#REF!/I328)</f>
        <v/>
      </c>
      <c r="P328" s="121"/>
      <c r="Q328" s="125">
        <f t="shared" ca="1" si="48"/>
        <v>0</v>
      </c>
      <c r="R328" s="125">
        <f t="shared" ca="1" si="49"/>
        <v>0</v>
      </c>
    </row>
    <row r="329" spans="4:18" ht="14.4">
      <c r="D329" s="371"/>
      <c r="E329" s="371"/>
      <c r="F329" s="371"/>
      <c r="H329" s="123"/>
      <c r="K329" s="433" t="str">
        <f>IF(I329=0%,"",#REF!/I329)</f>
        <v/>
      </c>
      <c r="P329" s="121"/>
      <c r="Q329" s="125">
        <f t="shared" ca="1" si="48"/>
        <v>0</v>
      </c>
      <c r="R329" s="125">
        <f t="shared" ca="1" si="49"/>
        <v>0</v>
      </c>
    </row>
    <row r="330" spans="4:18" ht="14.4">
      <c r="D330" s="371"/>
      <c r="E330" s="371"/>
      <c r="F330" s="371"/>
      <c r="H330" s="123"/>
      <c r="K330" s="433" t="str">
        <f>IF(I330=0%,"",#REF!/I330)</f>
        <v/>
      </c>
      <c r="P330" s="121"/>
      <c r="Q330" s="125">
        <f t="shared" ca="1" si="48"/>
        <v>0</v>
      </c>
      <c r="R330" s="125">
        <f t="shared" ca="1" si="49"/>
        <v>0</v>
      </c>
    </row>
    <row r="331" spans="4:18" ht="14.4">
      <c r="D331" s="371"/>
      <c r="E331" s="371"/>
      <c r="F331" s="371"/>
      <c r="H331" s="123"/>
      <c r="K331" s="433" t="str">
        <f>IF(I331=0%,"",#REF!/I331)</f>
        <v/>
      </c>
      <c r="P331" s="121"/>
      <c r="Q331" s="125">
        <f t="shared" ca="1" si="48"/>
        <v>0</v>
      </c>
      <c r="R331" s="125">
        <f t="shared" ca="1" si="49"/>
        <v>0</v>
      </c>
    </row>
    <row r="332" spans="4:18" ht="14.4">
      <c r="D332" s="371"/>
      <c r="E332" s="371"/>
      <c r="F332" s="371"/>
      <c r="H332" s="123"/>
      <c r="K332" s="433" t="str">
        <f>IF(I332=0%,"",#REF!/I332)</f>
        <v/>
      </c>
      <c r="P332" s="121"/>
      <c r="Q332" s="125">
        <f t="shared" ca="1" si="48"/>
        <v>0</v>
      </c>
      <c r="R332" s="125">
        <f t="shared" ca="1" si="49"/>
        <v>0</v>
      </c>
    </row>
    <row r="333" spans="4:18" ht="14.4">
      <c r="D333" s="371"/>
      <c r="E333" s="371"/>
      <c r="F333" s="371"/>
      <c r="H333" s="123"/>
      <c r="K333" s="433" t="str">
        <f>IF(I333=0%,"",#REF!/I333)</f>
        <v/>
      </c>
      <c r="P333" s="121"/>
      <c r="Q333" s="125">
        <f t="shared" ca="1" si="48"/>
        <v>0</v>
      </c>
      <c r="R333" s="125">
        <f t="shared" ca="1" si="49"/>
        <v>0</v>
      </c>
    </row>
    <row r="334" spans="4:18" ht="14.4">
      <c r="D334" s="371"/>
      <c r="E334" s="371"/>
      <c r="F334" s="371"/>
      <c r="H334" s="123"/>
      <c r="K334" s="433" t="str">
        <f>IF(I334=0%,"",#REF!/I334)</f>
        <v/>
      </c>
      <c r="P334" s="121"/>
      <c r="Q334" s="125">
        <f t="shared" ca="1" si="48"/>
        <v>0</v>
      </c>
      <c r="R334" s="125">
        <f t="shared" ca="1" si="49"/>
        <v>0</v>
      </c>
    </row>
    <row r="335" spans="4:18" ht="14.4">
      <c r="D335" s="371"/>
      <c r="E335" s="371"/>
      <c r="F335" s="371"/>
      <c r="H335" s="123"/>
      <c r="K335" s="433" t="str">
        <f>IF(I335=0%,"",#REF!/I335)</f>
        <v/>
      </c>
      <c r="P335" s="121"/>
      <c r="Q335" s="125">
        <f t="shared" ca="1" si="48"/>
        <v>0</v>
      </c>
      <c r="R335" s="125">
        <f t="shared" ca="1" si="49"/>
        <v>0</v>
      </c>
    </row>
    <row r="336" spans="4:18" ht="14.4">
      <c r="D336" s="371"/>
      <c r="E336" s="371"/>
      <c r="F336" s="371"/>
      <c r="H336" s="123"/>
      <c r="K336" s="433" t="str">
        <f>IF(I336=0%,"",#REF!/I336)</f>
        <v/>
      </c>
      <c r="P336" s="121"/>
      <c r="Q336" s="125">
        <f t="shared" ca="1" si="48"/>
        <v>0</v>
      </c>
      <c r="R336" s="125">
        <f t="shared" ca="1" si="49"/>
        <v>0</v>
      </c>
    </row>
    <row r="337" spans="4:18" ht="14.4">
      <c r="D337" s="371"/>
      <c r="E337" s="371"/>
      <c r="F337" s="371"/>
      <c r="H337" s="123"/>
      <c r="K337" s="433" t="str">
        <f>IF(I337=0%,"",#REF!/I337)</f>
        <v/>
      </c>
      <c r="P337" s="121"/>
      <c r="Q337" s="125">
        <f t="shared" ca="1" si="48"/>
        <v>0</v>
      </c>
      <c r="R337" s="125">
        <f t="shared" ca="1" si="49"/>
        <v>0</v>
      </c>
    </row>
    <row r="338" spans="4:18" ht="14.4">
      <c r="D338" s="371"/>
      <c r="E338" s="371"/>
      <c r="F338" s="371"/>
      <c r="H338" s="123"/>
      <c r="K338" s="433" t="str">
        <f>IF(I338=0%,"",#REF!/I338)</f>
        <v/>
      </c>
      <c r="P338" s="121"/>
      <c r="Q338" s="125">
        <f t="shared" ca="1" si="48"/>
        <v>0</v>
      </c>
      <c r="R338" s="125">
        <f t="shared" ca="1" si="49"/>
        <v>0</v>
      </c>
    </row>
    <row r="339" spans="4:18" ht="14.4">
      <c r="D339" s="371"/>
      <c r="E339" s="371"/>
      <c r="F339" s="371"/>
      <c r="H339" s="123"/>
      <c r="K339" s="433" t="str">
        <f>IF(I339=0%,"",#REF!/I339)</f>
        <v/>
      </c>
      <c r="P339" s="121"/>
      <c r="Q339" s="125">
        <f t="shared" ca="1" si="48"/>
        <v>0</v>
      </c>
      <c r="R339" s="125">
        <f t="shared" ca="1" si="49"/>
        <v>0</v>
      </c>
    </row>
    <row r="340" spans="4:18" ht="14.4">
      <c r="D340" s="371"/>
      <c r="E340" s="371"/>
      <c r="F340" s="371"/>
      <c r="H340" s="123"/>
      <c r="K340" s="433" t="str">
        <f>IF(I340=0%,"",#REF!/I340)</f>
        <v/>
      </c>
    </row>
    <row r="341" spans="4:18" ht="14.4">
      <c r="D341" s="371"/>
      <c r="E341" s="371"/>
      <c r="F341" s="371"/>
      <c r="H341" s="123"/>
      <c r="K341" s="433" t="str">
        <f>IF(I341=0%,"",#REF!/I341)</f>
        <v/>
      </c>
    </row>
    <row r="342" spans="4:18" ht="14.4">
      <c r="D342" s="371"/>
      <c r="E342" s="371"/>
      <c r="F342" s="371"/>
      <c r="H342" s="123"/>
      <c r="K342" s="433" t="str">
        <f>IF(I342=0%,"",#REF!/I342)</f>
        <v/>
      </c>
    </row>
    <row r="343" spans="4:18" ht="14.4">
      <c r="D343" s="371"/>
      <c r="E343" s="371"/>
      <c r="F343" s="371"/>
      <c r="H343" s="123"/>
      <c r="K343" s="433" t="str">
        <f>IF(I343=0%,"",#REF!/I343)</f>
        <v/>
      </c>
    </row>
    <row r="344" spans="4:18" ht="14.4">
      <c r="D344" s="371"/>
      <c r="E344" s="371"/>
      <c r="F344" s="371"/>
      <c r="H344" s="123"/>
      <c r="K344" s="433" t="str">
        <f>IF(I344=0%,"",#REF!/I344)</f>
        <v/>
      </c>
    </row>
    <row r="345" spans="4:18" ht="14.4">
      <c r="D345" s="371"/>
      <c r="E345" s="371"/>
      <c r="F345" s="371"/>
      <c r="H345" s="123"/>
      <c r="K345" s="433" t="str">
        <f>IF(I345=0%,"",#REF!/I345)</f>
        <v/>
      </c>
    </row>
    <row r="346" spans="4:18" ht="14.4">
      <c r="D346" s="371"/>
      <c r="E346" s="371"/>
      <c r="F346" s="371"/>
      <c r="H346" s="123"/>
      <c r="K346" s="433" t="str">
        <f>IF(I346=0%,"",#REF!/I346)</f>
        <v/>
      </c>
    </row>
    <row r="347" spans="4:18" ht="14.4">
      <c r="D347" s="371"/>
      <c r="E347" s="371"/>
      <c r="F347" s="371"/>
      <c r="H347" s="123"/>
      <c r="K347" s="433" t="str">
        <f>IF(I347=0%,"",#REF!/I347)</f>
        <v/>
      </c>
    </row>
    <row r="348" spans="4:18" ht="14.4">
      <c r="D348" s="371"/>
      <c r="E348" s="371"/>
      <c r="F348" s="371"/>
      <c r="H348" s="123"/>
      <c r="K348" s="433" t="str">
        <f>IF(I348=0%,"",#REF!/I348)</f>
        <v/>
      </c>
    </row>
    <row r="349" spans="4:18" ht="14.4">
      <c r="D349" s="371"/>
      <c r="E349" s="371"/>
      <c r="F349" s="371"/>
      <c r="H349" s="123"/>
      <c r="K349" s="433" t="str">
        <f>IF(I349=0%,"",#REF!/I349)</f>
        <v/>
      </c>
    </row>
    <row r="350" spans="4:18" ht="14.4">
      <c r="D350" s="371"/>
      <c r="E350" s="371"/>
      <c r="F350" s="371"/>
      <c r="H350" s="123"/>
      <c r="K350" s="433" t="str">
        <f>IF(I350=0%,"",#REF!/I350)</f>
        <v/>
      </c>
    </row>
    <row r="351" spans="4:18" ht="14.4">
      <c r="D351" s="371"/>
      <c r="E351" s="371"/>
      <c r="F351" s="371"/>
      <c r="H351" s="123"/>
      <c r="K351" s="433" t="str">
        <f>IF(I351=0%,"",#REF!/I351)</f>
        <v/>
      </c>
    </row>
    <row r="352" spans="4:18" ht="14.4">
      <c r="D352" s="371"/>
      <c r="E352" s="371"/>
      <c r="F352" s="371"/>
      <c r="H352" s="123"/>
      <c r="K352" s="433" t="str">
        <f>IF(I352=0%,"",#REF!/I352)</f>
        <v/>
      </c>
    </row>
    <row r="353" spans="4:11" ht="14.4">
      <c r="D353" s="371"/>
      <c r="E353" s="371"/>
      <c r="F353" s="371"/>
      <c r="H353" s="123"/>
      <c r="K353" s="433" t="str">
        <f>IF(I353=0%,"",#REF!/I353)</f>
        <v/>
      </c>
    </row>
    <row r="354" spans="4:11" ht="14.4">
      <c r="D354" s="371"/>
      <c r="E354" s="371"/>
      <c r="F354" s="371"/>
      <c r="H354" s="123"/>
      <c r="K354" s="433" t="str">
        <f>IF(I354=0%,"",#REF!/I354)</f>
        <v/>
      </c>
    </row>
    <row r="355" spans="4:11" ht="14.4">
      <c r="D355" s="371"/>
      <c r="E355" s="371"/>
      <c r="F355" s="371"/>
      <c r="H355" s="123"/>
      <c r="K355" s="433" t="str">
        <f>IF(I355=0%,"",#REF!/I355)</f>
        <v/>
      </c>
    </row>
    <row r="356" spans="4:11" ht="14.4">
      <c r="D356" s="371"/>
      <c r="E356" s="371"/>
      <c r="F356" s="371"/>
      <c r="H356" s="123"/>
      <c r="K356" s="433" t="str">
        <f>IF(I356=0%,"",#REF!/I356)</f>
        <v/>
      </c>
    </row>
    <row r="357" spans="4:11" ht="14.4">
      <c r="D357" s="371"/>
      <c r="E357" s="371"/>
      <c r="F357" s="371"/>
      <c r="H357" s="123"/>
      <c r="K357" s="433" t="str">
        <f>IF(I357=0%,"",#REF!/I357)</f>
        <v/>
      </c>
    </row>
    <row r="358" spans="4:11" ht="14.4">
      <c r="D358" s="371"/>
      <c r="E358" s="371"/>
      <c r="F358" s="371"/>
      <c r="H358" s="123"/>
      <c r="K358" s="433" t="str">
        <f>IF(I358=0%,"",#REF!/I358)</f>
        <v/>
      </c>
    </row>
    <row r="359" spans="4:11" ht="14.4">
      <c r="D359" s="371"/>
      <c r="E359" s="371"/>
      <c r="F359" s="371"/>
      <c r="H359" s="123"/>
      <c r="K359" s="433" t="str">
        <f>IF(I359=0%,"",#REF!/I359)</f>
        <v/>
      </c>
    </row>
    <row r="360" spans="4:11" ht="14.4">
      <c r="D360" s="371"/>
      <c r="E360" s="371"/>
      <c r="F360" s="371"/>
      <c r="H360" s="123"/>
      <c r="K360" s="433" t="str">
        <f>IF(I360=0%,"",#REF!/I360)</f>
        <v/>
      </c>
    </row>
    <row r="361" spans="4:11" ht="14.4">
      <c r="D361" s="371"/>
      <c r="E361" s="371"/>
      <c r="F361" s="371"/>
      <c r="H361" s="123"/>
      <c r="K361" s="433" t="str">
        <f>IF(I361=0%,"",#REF!/I361)</f>
        <v/>
      </c>
    </row>
    <row r="362" spans="4:11" ht="14.4">
      <c r="D362" s="371"/>
      <c r="E362" s="371"/>
      <c r="F362" s="371"/>
      <c r="H362" s="123"/>
      <c r="K362" s="433" t="str">
        <f>IF(I362=0%,"",#REF!/I362)</f>
        <v/>
      </c>
    </row>
    <row r="363" spans="4:11" ht="14.4">
      <c r="D363" s="371"/>
      <c r="E363" s="371"/>
      <c r="F363" s="371"/>
      <c r="H363" s="123"/>
      <c r="K363" s="433" t="str">
        <f>IF(I363=0%,"",#REF!/I363)</f>
        <v/>
      </c>
    </row>
    <row r="364" spans="4:11" ht="14.4">
      <c r="D364" s="371"/>
      <c r="E364" s="371"/>
      <c r="F364" s="371"/>
      <c r="H364" s="123"/>
      <c r="K364" s="433" t="str">
        <f>IF(I364=0%,"",#REF!/I364)</f>
        <v/>
      </c>
    </row>
    <row r="365" spans="4:11" ht="14.4">
      <c r="D365" s="371"/>
      <c r="E365" s="371"/>
      <c r="F365" s="371"/>
      <c r="H365" s="123"/>
      <c r="K365" s="433" t="str">
        <f>IF(I365=0%,"",#REF!/I365)</f>
        <v/>
      </c>
    </row>
    <row r="366" spans="4:11" ht="14.4">
      <c r="D366" s="371"/>
      <c r="E366" s="371"/>
      <c r="F366" s="371"/>
      <c r="H366" s="123"/>
      <c r="K366" s="433" t="str">
        <f>IF(I366=0%,"",#REF!/I366)</f>
        <v/>
      </c>
    </row>
    <row r="367" spans="4:11" ht="14.4">
      <c r="D367" s="371"/>
      <c r="E367" s="371"/>
      <c r="F367" s="371"/>
      <c r="H367" s="123"/>
      <c r="K367" s="433" t="str">
        <f>IF(I367=0%,"",#REF!/I367)</f>
        <v/>
      </c>
    </row>
    <row r="368" spans="4:11" ht="14.4">
      <c r="D368" s="371"/>
      <c r="E368" s="371"/>
      <c r="F368" s="371"/>
      <c r="H368" s="123"/>
      <c r="K368" s="433" t="str">
        <f>IF(I368=0%,"",#REF!/I368)</f>
        <v/>
      </c>
    </row>
    <row r="369" spans="4:11" ht="14.4">
      <c r="D369" s="371"/>
      <c r="E369" s="371"/>
      <c r="F369" s="371"/>
      <c r="H369" s="123"/>
      <c r="K369" s="433" t="str">
        <f>IF(I369=0%,"",#REF!/I369)</f>
        <v/>
      </c>
    </row>
    <row r="370" spans="4:11" ht="14.4">
      <c r="D370" s="371"/>
      <c r="E370" s="371"/>
      <c r="F370" s="371"/>
      <c r="H370" s="123"/>
      <c r="K370" s="433" t="str">
        <f>IF(I370=0%,"",#REF!/I370)</f>
        <v/>
      </c>
    </row>
    <row r="371" spans="4:11" ht="14.4">
      <c r="D371" s="371"/>
      <c r="E371" s="371"/>
      <c r="F371" s="371"/>
      <c r="H371" s="123"/>
      <c r="K371" s="433" t="str">
        <f>IF(I371=0%,"",#REF!/I371)</f>
        <v/>
      </c>
    </row>
    <row r="372" spans="4:11" ht="14.4">
      <c r="D372" s="371"/>
      <c r="E372" s="371"/>
      <c r="F372" s="371"/>
      <c r="H372" s="123"/>
      <c r="K372" s="433" t="str">
        <f>IF(I372=0%,"",#REF!/I372)</f>
        <v/>
      </c>
    </row>
    <row r="373" spans="4:11" ht="14.4">
      <c r="D373" s="371"/>
      <c r="E373" s="371"/>
      <c r="F373" s="371"/>
      <c r="H373" s="123"/>
      <c r="K373" s="433" t="str">
        <f>IF(I373=0%,"",#REF!/I373)</f>
        <v/>
      </c>
    </row>
    <row r="374" spans="4:11" ht="14.4">
      <c r="D374" s="371"/>
      <c r="E374" s="371"/>
      <c r="F374" s="371"/>
      <c r="H374" s="123"/>
      <c r="K374" s="433" t="str">
        <f>IF(I374=0%,"",#REF!/I374)</f>
        <v/>
      </c>
    </row>
    <row r="375" spans="4:11" ht="14.4">
      <c r="D375" s="371"/>
      <c r="E375" s="371"/>
      <c r="F375" s="371"/>
      <c r="H375" s="123"/>
      <c r="K375" s="433" t="str">
        <f>IF(I375=0%,"",#REF!/I375)</f>
        <v/>
      </c>
    </row>
    <row r="376" spans="4:11" ht="14.4">
      <c r="D376" s="371"/>
      <c r="E376" s="371"/>
      <c r="F376" s="371"/>
      <c r="H376" s="123"/>
      <c r="K376" s="433" t="str">
        <f>IF(I376=0%,"",#REF!/I376)</f>
        <v/>
      </c>
    </row>
    <row r="377" spans="4:11" ht="14.4">
      <c r="D377" s="371"/>
      <c r="E377" s="371"/>
      <c r="F377" s="371"/>
      <c r="H377" s="123"/>
      <c r="K377" s="433" t="str">
        <f>IF(I377=0%,"",#REF!/I377)</f>
        <v/>
      </c>
    </row>
    <row r="378" spans="4:11" ht="14.4">
      <c r="D378" s="371"/>
      <c r="E378" s="371"/>
      <c r="F378" s="371"/>
      <c r="H378" s="123"/>
      <c r="K378" s="433" t="str">
        <f>IF(I378=0%,"",#REF!/I378)</f>
        <v/>
      </c>
    </row>
    <row r="379" spans="4:11" ht="14.4">
      <c r="D379" s="371"/>
      <c r="E379" s="371"/>
      <c r="F379" s="371"/>
      <c r="H379" s="123"/>
      <c r="K379" s="433" t="str">
        <f>IF(I379=0%,"",#REF!/I379)</f>
        <v/>
      </c>
    </row>
    <row r="380" spans="4:11" ht="14.4">
      <c r="D380" s="371"/>
      <c r="E380" s="371"/>
      <c r="F380" s="371"/>
      <c r="H380" s="123"/>
      <c r="K380" s="433" t="str">
        <f>IF(I380=0%,"",#REF!/I380)</f>
        <v/>
      </c>
    </row>
    <row r="381" spans="4:11" ht="14.4">
      <c r="D381" s="371"/>
      <c r="E381" s="371"/>
      <c r="F381" s="371"/>
      <c r="H381" s="123"/>
      <c r="K381" s="433" t="str">
        <f>IF(I381=0%,"",#REF!/I381)</f>
        <v/>
      </c>
    </row>
    <row r="382" spans="4:11" ht="14.4">
      <c r="D382" s="371"/>
      <c r="E382" s="371"/>
      <c r="F382" s="371"/>
      <c r="H382" s="123"/>
      <c r="K382" s="433" t="str">
        <f>IF(I382=0%,"",#REF!/I382)</f>
        <v/>
      </c>
    </row>
    <row r="383" spans="4:11" ht="14.4">
      <c r="D383" s="371"/>
      <c r="E383" s="371"/>
      <c r="F383" s="371"/>
      <c r="H383" s="123"/>
      <c r="K383" s="433" t="str">
        <f>IF(I383=0%,"",#REF!/I383)</f>
        <v/>
      </c>
    </row>
    <row r="384" spans="4:11" ht="14.4">
      <c r="D384" s="371"/>
      <c r="E384" s="371"/>
      <c r="F384" s="371"/>
      <c r="H384" s="123"/>
      <c r="K384" s="433" t="str">
        <f>IF(I384=0%,"",#REF!/I384)</f>
        <v/>
      </c>
    </row>
    <row r="385" spans="4:11" ht="14.4">
      <c r="D385" s="371"/>
      <c r="E385" s="371"/>
      <c r="F385" s="371"/>
      <c r="H385" s="123"/>
      <c r="K385" s="433" t="str">
        <f>IF(I385=0%,"",#REF!/I385)</f>
        <v/>
      </c>
    </row>
    <row r="386" spans="4:11" ht="14.4">
      <c r="D386" s="371"/>
      <c r="E386" s="371"/>
      <c r="F386" s="371"/>
      <c r="H386" s="123"/>
      <c r="K386" s="433" t="str">
        <f>IF(I386=0%,"",#REF!/I386)</f>
        <v/>
      </c>
    </row>
    <row r="387" spans="4:11" ht="14.4">
      <c r="D387" s="371"/>
      <c r="E387" s="371"/>
      <c r="F387" s="371"/>
      <c r="H387" s="123"/>
      <c r="K387" s="433" t="str">
        <f>IF(I387=0%,"",#REF!/I387)</f>
        <v/>
      </c>
    </row>
    <row r="388" spans="4:11" ht="14.4">
      <c r="D388" s="371"/>
      <c r="E388" s="371"/>
      <c r="F388" s="371"/>
      <c r="H388" s="123"/>
      <c r="K388" s="433" t="str">
        <f>IF(I388=0%,"",#REF!/I388)</f>
        <v/>
      </c>
    </row>
    <row r="389" spans="4:11" ht="14.4">
      <c r="D389" s="371"/>
      <c r="E389" s="371"/>
      <c r="F389" s="371"/>
      <c r="H389" s="123"/>
      <c r="K389" s="433" t="str">
        <f>IF(I389=0%,"",#REF!/I389)</f>
        <v/>
      </c>
    </row>
    <row r="390" spans="4:11" ht="14.4">
      <c r="D390" s="371"/>
      <c r="E390" s="371"/>
      <c r="F390" s="371"/>
      <c r="H390" s="123"/>
      <c r="K390" s="433" t="str">
        <f>IF(I390=0%,"",#REF!/I390)</f>
        <v/>
      </c>
    </row>
    <row r="391" spans="4:11" ht="14.4">
      <c r="D391" s="371"/>
      <c r="E391" s="371"/>
      <c r="F391" s="371"/>
      <c r="H391" s="123"/>
      <c r="K391" s="433" t="str">
        <f>IF(I391=0%,"",#REF!/I391)</f>
        <v/>
      </c>
    </row>
    <row r="392" spans="4:11" ht="14.4">
      <c r="D392" s="371"/>
      <c r="E392" s="371"/>
      <c r="F392" s="371"/>
      <c r="H392" s="123"/>
      <c r="K392" s="433" t="str">
        <f>IF(I392=0%,"",#REF!/I392)</f>
        <v/>
      </c>
    </row>
    <row r="393" spans="4:11" ht="14.4">
      <c r="D393" s="371"/>
      <c r="E393" s="371"/>
      <c r="F393" s="371"/>
      <c r="H393" s="123"/>
      <c r="K393" s="433" t="str">
        <f>IF(I393=0%,"",#REF!/I393)</f>
        <v/>
      </c>
    </row>
    <row r="394" spans="4:11" ht="14.4">
      <c r="D394" s="371"/>
      <c r="E394" s="371"/>
      <c r="F394" s="371"/>
      <c r="H394" s="123"/>
      <c r="K394" s="433" t="str">
        <f>IF(I394=0%,"",#REF!/I394)</f>
        <v/>
      </c>
    </row>
    <row r="395" spans="4:11" ht="14.4">
      <c r="D395" s="371"/>
      <c r="E395" s="371"/>
      <c r="F395" s="371"/>
      <c r="H395" s="123"/>
      <c r="K395" s="433" t="str">
        <f>IF(I395=0%,"",#REF!/I395)</f>
        <v/>
      </c>
    </row>
    <row r="396" spans="4:11" ht="14.4">
      <c r="D396" s="371"/>
      <c r="E396" s="371"/>
      <c r="F396" s="371"/>
      <c r="H396" s="123"/>
      <c r="K396" s="433" t="str">
        <f>IF(I396=0%,"",#REF!/I396)</f>
        <v/>
      </c>
    </row>
    <row r="397" spans="4:11" ht="14.4">
      <c r="D397" s="371"/>
      <c r="E397" s="371"/>
      <c r="F397" s="371"/>
      <c r="H397" s="123"/>
      <c r="K397" s="433" t="str">
        <f>IF(I397=0%,"",#REF!/I397)</f>
        <v/>
      </c>
    </row>
    <row r="398" spans="4:11" ht="14.4">
      <c r="D398" s="371"/>
      <c r="E398" s="371"/>
      <c r="F398" s="371"/>
      <c r="H398" s="123"/>
      <c r="K398" s="433" t="str">
        <f>IF(I398=0%,"",#REF!/I398)</f>
        <v/>
      </c>
    </row>
    <row r="399" spans="4:11" ht="14.4">
      <c r="D399" s="371"/>
      <c r="E399" s="371"/>
      <c r="F399" s="371"/>
      <c r="H399" s="123"/>
      <c r="K399" s="433" t="str">
        <f>IF(I399=0%,"",#REF!/I399)</f>
        <v/>
      </c>
    </row>
    <row r="400" spans="4:11" ht="14.4">
      <c r="D400" s="371"/>
      <c r="E400" s="371"/>
      <c r="F400" s="371"/>
      <c r="H400" s="123"/>
      <c r="K400" s="433" t="str">
        <f>IF(I400=0%,"",#REF!/I400)</f>
        <v/>
      </c>
    </row>
    <row r="401" spans="4:11" ht="14.4">
      <c r="D401" s="371"/>
      <c r="E401" s="371"/>
      <c r="F401" s="371"/>
      <c r="H401" s="123"/>
      <c r="K401" s="433" t="str">
        <f>IF(I401=0%,"",#REF!/I401)</f>
        <v/>
      </c>
    </row>
    <row r="402" spans="4:11" ht="14.4">
      <c r="D402" s="371"/>
      <c r="E402" s="371"/>
      <c r="F402" s="371"/>
      <c r="H402" s="123"/>
      <c r="K402" s="433" t="str">
        <f>IF(I402=0%,"",#REF!/I402)</f>
        <v/>
      </c>
    </row>
    <row r="403" spans="4:11" ht="14.4">
      <c r="D403" s="371"/>
      <c r="E403" s="371"/>
      <c r="F403" s="371"/>
      <c r="H403" s="123"/>
      <c r="K403" s="433" t="str">
        <f>IF(I403=0%,"",#REF!/I403)</f>
        <v/>
      </c>
    </row>
    <row r="404" spans="4:11" ht="14.4">
      <c r="D404" s="371"/>
      <c r="E404" s="371"/>
      <c r="F404" s="371"/>
      <c r="H404" s="123"/>
      <c r="K404" s="433" t="str">
        <f>IF(I404=0%,"",#REF!/I404)</f>
        <v/>
      </c>
    </row>
    <row r="405" spans="4:11" ht="14.4">
      <c r="D405" s="371"/>
      <c r="E405" s="371"/>
      <c r="F405" s="371"/>
      <c r="H405" s="123"/>
      <c r="K405" s="433" t="str">
        <f>IF(I405=0%,"",#REF!/I405)</f>
        <v/>
      </c>
    </row>
    <row r="406" spans="4:11" ht="14.4">
      <c r="D406" s="371"/>
      <c r="E406" s="371"/>
      <c r="F406" s="371"/>
      <c r="H406" s="123"/>
      <c r="K406" s="433" t="str">
        <f>IF(I406=0%,"",#REF!/I406)</f>
        <v/>
      </c>
    </row>
    <row r="407" spans="4:11" ht="14.4">
      <c r="D407" s="371"/>
      <c r="E407" s="371"/>
      <c r="F407" s="371"/>
      <c r="H407" s="123"/>
      <c r="K407" s="433" t="str">
        <f>IF(I407=0%,"",#REF!/I407)</f>
        <v/>
      </c>
    </row>
    <row r="408" spans="4:11" ht="14.4">
      <c r="D408" s="371"/>
      <c r="E408" s="371"/>
      <c r="F408" s="371"/>
      <c r="H408" s="123"/>
      <c r="K408" s="433" t="str">
        <f>IF(I408=0%,"",#REF!/I408)</f>
        <v/>
      </c>
    </row>
    <row r="409" spans="4:11" ht="14.4">
      <c r="D409" s="371"/>
      <c r="E409" s="371"/>
      <c r="F409" s="371"/>
      <c r="H409" s="123"/>
      <c r="K409" s="433" t="str">
        <f>IF(I409=0%,"",#REF!/I409)</f>
        <v/>
      </c>
    </row>
    <row r="410" spans="4:11" ht="14.4">
      <c r="D410" s="371"/>
      <c r="E410" s="371"/>
      <c r="F410" s="371"/>
      <c r="H410" s="123"/>
      <c r="K410" s="433" t="str">
        <f>IF(I410=0%,"",#REF!/I410)</f>
        <v/>
      </c>
    </row>
    <row r="411" spans="4:11" ht="14.4">
      <c r="D411" s="371"/>
      <c r="E411" s="371"/>
      <c r="F411" s="371"/>
      <c r="H411" s="123"/>
      <c r="K411" s="433" t="str">
        <f>IF(I411=0%,"",#REF!/I411)</f>
        <v/>
      </c>
    </row>
    <row r="412" spans="4:11" ht="14.4">
      <c r="D412" s="371"/>
      <c r="E412" s="371"/>
      <c r="F412" s="371"/>
      <c r="H412" s="123"/>
      <c r="K412" s="433" t="str">
        <f>IF(I412=0%,"",#REF!/I412)</f>
        <v/>
      </c>
    </row>
    <row r="413" spans="4:11" ht="14.4">
      <c r="D413" s="371"/>
      <c r="E413" s="371"/>
      <c r="F413" s="371"/>
      <c r="H413" s="123"/>
      <c r="K413" s="433" t="str">
        <f>IF(I413=0%,"",#REF!/I413)</f>
        <v/>
      </c>
    </row>
    <row r="414" spans="4:11" ht="14.4">
      <c r="D414" s="371"/>
      <c r="E414" s="371"/>
      <c r="F414" s="371"/>
      <c r="H414" s="123"/>
      <c r="K414" s="433" t="str">
        <f>IF(I414=0%,"",#REF!/I414)</f>
        <v/>
      </c>
    </row>
    <row r="415" spans="4:11" ht="14.4">
      <c r="D415" s="371"/>
      <c r="E415" s="371"/>
      <c r="F415" s="371"/>
      <c r="H415" s="123"/>
      <c r="K415" s="433" t="str">
        <f>IF(I415=0%,"",#REF!/I415)</f>
        <v/>
      </c>
    </row>
    <row r="416" spans="4:11" ht="14.4">
      <c r="D416" s="371"/>
      <c r="E416" s="371"/>
      <c r="F416" s="371"/>
      <c r="H416" s="123"/>
      <c r="K416" s="433" t="str">
        <f>IF(I416=0%,"",#REF!/I416)</f>
        <v/>
      </c>
    </row>
    <row r="417" spans="4:11" ht="14.4">
      <c r="D417" s="371"/>
      <c r="E417" s="371"/>
      <c r="F417" s="371"/>
      <c r="H417" s="123"/>
      <c r="K417" s="433" t="str">
        <f>IF(I417=0%,"",#REF!/I417)</f>
        <v/>
      </c>
    </row>
    <row r="418" spans="4:11" ht="14.4">
      <c r="D418" s="371"/>
      <c r="E418" s="371"/>
      <c r="F418" s="371"/>
      <c r="H418" s="123"/>
      <c r="K418" s="433" t="str">
        <f>IF(I418=0%,"",#REF!/I418)</f>
        <v/>
      </c>
    </row>
    <row r="419" spans="4:11" ht="14.4">
      <c r="D419" s="371"/>
      <c r="E419" s="371"/>
      <c r="F419" s="371"/>
      <c r="H419" s="123"/>
      <c r="K419" s="433" t="str">
        <f>IF(I419=0%,"",#REF!/I419)</f>
        <v/>
      </c>
    </row>
    <row r="420" spans="4:11" ht="14.4">
      <c r="D420" s="371"/>
      <c r="E420" s="371"/>
      <c r="F420" s="371"/>
      <c r="H420" s="123"/>
      <c r="K420" s="433" t="str">
        <f>IF(I420=0%,"",#REF!/I420)</f>
        <v/>
      </c>
    </row>
    <row r="421" spans="4:11" ht="14.4">
      <c r="D421" s="371"/>
      <c r="E421" s="371"/>
      <c r="F421" s="371"/>
      <c r="H421" s="123"/>
      <c r="K421" s="433" t="str">
        <f>IF(I421=0%,"",#REF!/I421)</f>
        <v/>
      </c>
    </row>
    <row r="422" spans="4:11" ht="14.4">
      <c r="D422" s="371"/>
      <c r="E422" s="371"/>
      <c r="F422" s="371"/>
      <c r="H422" s="123"/>
      <c r="K422" s="433" t="str">
        <f>IF(I422=0%,"",#REF!/I422)</f>
        <v/>
      </c>
    </row>
    <row r="423" spans="4:11" ht="14.4">
      <c r="D423" s="371"/>
      <c r="E423" s="371"/>
      <c r="F423" s="371"/>
      <c r="H423" s="123"/>
      <c r="K423" s="433" t="str">
        <f>IF(I423=0%,"",#REF!/I423)</f>
        <v/>
      </c>
    </row>
    <row r="424" spans="4:11" ht="14.4">
      <c r="D424" s="371"/>
      <c r="E424" s="371"/>
      <c r="F424" s="371"/>
      <c r="H424" s="123"/>
      <c r="K424" s="433" t="str">
        <f>IF(I424=0%,"",#REF!/I424)</f>
        <v/>
      </c>
    </row>
    <row r="425" spans="4:11" ht="14.4">
      <c r="D425" s="371"/>
      <c r="E425" s="371"/>
      <c r="F425" s="371"/>
      <c r="H425" s="123"/>
      <c r="K425" s="433" t="str">
        <f>IF(I425=0%,"",#REF!/I425)</f>
        <v/>
      </c>
    </row>
    <row r="426" spans="4:11" ht="14.4">
      <c r="D426" s="371"/>
      <c r="E426" s="371"/>
      <c r="F426" s="371"/>
      <c r="H426" s="123"/>
      <c r="K426" s="433" t="str">
        <f>IF(I426=0%,"",#REF!/I426)</f>
        <v/>
      </c>
    </row>
    <row r="427" spans="4:11" ht="14.4">
      <c r="D427" s="371"/>
      <c r="E427" s="371"/>
      <c r="F427" s="371"/>
      <c r="H427" s="123"/>
      <c r="K427" s="433" t="str">
        <f>IF(I427=0%,"",#REF!/I427)</f>
        <v/>
      </c>
    </row>
    <row r="428" spans="4:11" ht="14.4">
      <c r="D428" s="371"/>
      <c r="E428" s="371"/>
      <c r="F428" s="371"/>
      <c r="H428" s="123"/>
      <c r="K428" s="433" t="str">
        <f>IF(I428=0%,"",#REF!/I428)</f>
        <v/>
      </c>
    </row>
    <row r="429" spans="4:11" ht="14.4">
      <c r="D429" s="371"/>
      <c r="E429" s="371"/>
      <c r="F429" s="371"/>
      <c r="H429" s="123"/>
      <c r="K429" s="433" t="str">
        <f>IF(I429=0%,"",#REF!/I429)</f>
        <v/>
      </c>
    </row>
    <row r="430" spans="4:11" ht="14.4">
      <c r="D430" s="371"/>
      <c r="E430" s="371"/>
      <c r="F430" s="371"/>
      <c r="H430" s="123"/>
      <c r="K430" s="433" t="str">
        <f>IF(I430=0%,"",#REF!/I430)</f>
        <v/>
      </c>
    </row>
    <row r="431" spans="4:11" ht="14.4">
      <c r="D431" s="371"/>
      <c r="E431" s="371"/>
      <c r="F431" s="371"/>
      <c r="H431" s="123"/>
      <c r="K431" s="433" t="str">
        <f>IF(I431=0%,"",#REF!/I431)</f>
        <v/>
      </c>
    </row>
    <row r="432" spans="4:11" ht="14.4">
      <c r="D432" s="371"/>
      <c r="E432" s="371"/>
      <c r="F432" s="371"/>
      <c r="H432" s="123"/>
      <c r="K432" s="433" t="str">
        <f>IF(I432=0%,"",#REF!/I432)</f>
        <v/>
      </c>
    </row>
    <row r="433" spans="4:11" ht="14.4">
      <c r="D433" s="371"/>
      <c r="E433" s="371"/>
      <c r="F433" s="371"/>
      <c r="H433" s="123"/>
      <c r="K433" s="433" t="str">
        <f>IF(I433=0%,"",#REF!/I433)</f>
        <v/>
      </c>
    </row>
    <row r="434" spans="4:11" ht="14.4">
      <c r="D434" s="371"/>
      <c r="E434" s="371"/>
      <c r="F434" s="371"/>
      <c r="H434" s="123"/>
      <c r="K434" s="433" t="str">
        <f>IF(I434=0%,"",#REF!/I434)</f>
        <v/>
      </c>
    </row>
    <row r="435" spans="4:11" ht="14.4">
      <c r="D435" s="371"/>
      <c r="E435" s="371"/>
      <c r="F435" s="371"/>
      <c r="H435" s="123"/>
      <c r="K435" s="433" t="str">
        <f>IF(I435=0%,"",#REF!/I435)</f>
        <v/>
      </c>
    </row>
    <row r="436" spans="4:11" ht="14.4">
      <c r="D436" s="371"/>
      <c r="E436" s="371"/>
      <c r="F436" s="371"/>
      <c r="H436" s="123"/>
      <c r="K436" s="433" t="str">
        <f>IF(I436=0%,"",#REF!/I436)</f>
        <v/>
      </c>
    </row>
    <row r="437" spans="4:11" ht="14.4">
      <c r="D437" s="371"/>
      <c r="E437" s="371"/>
      <c r="F437" s="371"/>
      <c r="H437" s="123"/>
      <c r="K437" s="433" t="str">
        <f>IF(I437=0%,"",#REF!/I437)</f>
        <v/>
      </c>
    </row>
    <row r="438" spans="4:11" ht="14.4">
      <c r="D438" s="371"/>
      <c r="E438" s="371"/>
      <c r="F438" s="371"/>
      <c r="H438" s="123"/>
      <c r="K438" s="433" t="str">
        <f>IF(I438=0%,"",#REF!/I438)</f>
        <v/>
      </c>
    </row>
    <row r="439" spans="4:11" ht="14.4">
      <c r="D439" s="371"/>
      <c r="E439" s="371"/>
      <c r="F439" s="371"/>
      <c r="H439" s="123"/>
      <c r="K439" s="433" t="str">
        <f>IF(I439=0%,"",#REF!/I439)</f>
        <v/>
      </c>
    </row>
    <row r="440" spans="4:11" ht="14.4">
      <c r="D440" s="371"/>
      <c r="E440" s="371"/>
      <c r="F440" s="371"/>
      <c r="H440" s="123"/>
      <c r="K440" s="433" t="str">
        <f>IF(I440=0%,"",#REF!/I440)</f>
        <v/>
      </c>
    </row>
    <row r="441" spans="4:11" ht="14.4">
      <c r="D441" s="371"/>
      <c r="E441" s="371"/>
      <c r="F441" s="371"/>
      <c r="H441" s="123"/>
      <c r="K441" s="433" t="str">
        <f>IF(I441=0%,"",#REF!/I441)</f>
        <v/>
      </c>
    </row>
    <row r="442" spans="4:11" ht="14.4">
      <c r="D442" s="371"/>
      <c r="E442" s="371"/>
      <c r="F442" s="371"/>
      <c r="H442" s="123"/>
      <c r="K442" s="433" t="str">
        <f>IF(I442=0%,"",#REF!/I442)</f>
        <v/>
      </c>
    </row>
    <row r="443" spans="4:11" ht="14.4">
      <c r="D443" s="371"/>
      <c r="E443" s="371"/>
      <c r="F443" s="371"/>
      <c r="H443" s="123"/>
      <c r="K443" s="433" t="str">
        <f>IF(I443=0%,"",#REF!/I443)</f>
        <v/>
      </c>
    </row>
    <row r="444" spans="4:11" ht="14.4">
      <c r="D444" s="371"/>
      <c r="E444" s="371"/>
      <c r="F444" s="371"/>
      <c r="H444" s="123"/>
      <c r="K444" s="433" t="str">
        <f>IF(I444=0%,"",#REF!/I444)</f>
        <v/>
      </c>
    </row>
    <row r="445" spans="4:11" ht="14.4">
      <c r="D445" s="371"/>
      <c r="E445" s="371"/>
      <c r="F445" s="371"/>
      <c r="H445" s="123"/>
      <c r="K445" s="433" t="str">
        <f>IF(I445=0%,"",#REF!/I445)</f>
        <v/>
      </c>
    </row>
    <row r="446" spans="4:11" ht="14.4">
      <c r="D446" s="371"/>
      <c r="E446" s="371"/>
      <c r="F446" s="371"/>
      <c r="H446" s="123"/>
      <c r="K446" s="433" t="str">
        <f>IF(I446=0%,"",#REF!/I446)</f>
        <v/>
      </c>
    </row>
    <row r="447" spans="4:11" ht="14.4">
      <c r="D447" s="371"/>
      <c r="E447" s="371"/>
      <c r="F447" s="371"/>
      <c r="H447" s="123"/>
      <c r="K447" s="433" t="str">
        <f>IF(I447=0%,"",#REF!/I447)</f>
        <v/>
      </c>
    </row>
    <row r="448" spans="4:11" ht="14.4">
      <c r="D448" s="371"/>
      <c r="E448" s="371"/>
      <c r="F448" s="371"/>
      <c r="H448" s="123"/>
      <c r="K448" s="433" t="str">
        <f>IF(I448=0%,"",#REF!/I448)</f>
        <v/>
      </c>
    </row>
    <row r="449" spans="4:11" ht="14.4">
      <c r="D449" s="371"/>
      <c r="E449" s="371"/>
      <c r="F449" s="371"/>
      <c r="H449" s="123"/>
      <c r="K449" s="433" t="str">
        <f>IF(I449=0%,"",#REF!/I449)</f>
        <v/>
      </c>
    </row>
    <row r="450" spans="4:11" ht="14.4">
      <c r="D450" s="371"/>
      <c r="E450" s="371"/>
      <c r="F450" s="371"/>
      <c r="H450" s="123"/>
      <c r="K450" s="433" t="str">
        <f>IF(I450=0%,"",#REF!/I450)</f>
        <v/>
      </c>
    </row>
    <row r="451" spans="4:11" ht="14.4">
      <c r="D451" s="371"/>
      <c r="E451" s="371"/>
      <c r="F451" s="371"/>
      <c r="H451" s="123"/>
      <c r="K451" s="433" t="str">
        <f>IF(I451=0%,"",#REF!/I451)</f>
        <v/>
      </c>
    </row>
    <row r="452" spans="4:11" ht="14.4">
      <c r="D452" s="371"/>
      <c r="E452" s="371"/>
      <c r="F452" s="371"/>
      <c r="H452" s="123"/>
      <c r="K452" s="433" t="str">
        <f>IF(I452=0%,"",#REF!/I452)</f>
        <v/>
      </c>
    </row>
    <row r="453" spans="4:11" ht="14.4">
      <c r="D453" s="371"/>
      <c r="E453" s="371"/>
      <c r="F453" s="371"/>
      <c r="H453" s="123"/>
      <c r="K453" s="433" t="str">
        <f>IF(I453=0%,"",#REF!/I453)</f>
        <v/>
      </c>
    </row>
    <row r="454" spans="4:11" ht="14.4">
      <c r="D454" s="371"/>
      <c r="E454" s="371"/>
      <c r="F454" s="371"/>
      <c r="H454" s="123"/>
      <c r="K454" s="433" t="str">
        <f>IF(I454=0%,"",#REF!/I454)</f>
        <v/>
      </c>
    </row>
    <row r="455" spans="4:11" ht="14.4">
      <c r="D455" s="371"/>
      <c r="E455" s="371"/>
      <c r="F455" s="371"/>
      <c r="H455" s="123"/>
      <c r="K455" s="433" t="str">
        <f>IF(I455=0%,"",#REF!/I455)</f>
        <v/>
      </c>
    </row>
    <row r="456" spans="4:11" ht="14.4">
      <c r="D456" s="371"/>
      <c r="E456" s="371"/>
      <c r="F456" s="371"/>
      <c r="H456" s="123"/>
      <c r="K456" s="433" t="str">
        <f>IF(I456=0%,"",#REF!/I456)</f>
        <v/>
      </c>
    </row>
    <row r="457" spans="4:11" ht="14.4">
      <c r="D457" s="371"/>
      <c r="E457" s="371"/>
      <c r="F457" s="371"/>
      <c r="H457" s="123"/>
      <c r="K457" s="433" t="str">
        <f>IF(I457=0%,"",#REF!/I457)</f>
        <v/>
      </c>
    </row>
    <row r="458" spans="4:11" ht="14.4">
      <c r="D458" s="371"/>
      <c r="E458" s="371"/>
      <c r="F458" s="371"/>
      <c r="H458" s="123"/>
      <c r="K458" s="433" t="str">
        <f>IF(I458=0%,"",#REF!/I458)</f>
        <v/>
      </c>
    </row>
    <row r="459" spans="4:11" ht="14.4">
      <c r="D459" s="371"/>
      <c r="E459" s="371"/>
      <c r="F459" s="371"/>
      <c r="H459" s="123"/>
      <c r="K459" s="433" t="str">
        <f>IF(I459=0%,"",#REF!/I459)</f>
        <v/>
      </c>
    </row>
    <row r="460" spans="4:11" ht="14.4">
      <c r="D460" s="371"/>
      <c r="E460" s="371"/>
      <c r="F460" s="371"/>
      <c r="H460" s="123"/>
      <c r="K460" s="433" t="str">
        <f>IF(I460=0%,"",#REF!/I460)</f>
        <v/>
      </c>
    </row>
    <row r="461" spans="4:11" ht="14.4">
      <c r="D461" s="371"/>
      <c r="E461" s="371"/>
      <c r="F461" s="371"/>
      <c r="H461" s="123"/>
      <c r="K461" s="433" t="str">
        <f>IF(I461=0%,"",#REF!/I461)</f>
        <v/>
      </c>
    </row>
    <row r="462" spans="4:11" ht="14.4">
      <c r="D462" s="371"/>
      <c r="E462" s="371"/>
      <c r="F462" s="371"/>
      <c r="H462" s="123"/>
      <c r="K462" s="433" t="str">
        <f>IF(I462=0%,"",#REF!/I462)</f>
        <v/>
      </c>
    </row>
    <row r="463" spans="4:11" ht="14.4">
      <c r="D463" s="371"/>
      <c r="E463" s="371"/>
      <c r="F463" s="371"/>
      <c r="H463" s="123"/>
      <c r="K463" s="433" t="str">
        <f>IF(I463=0%,"",#REF!/I463)</f>
        <v/>
      </c>
    </row>
    <row r="464" spans="4:11" ht="14.4">
      <c r="D464" s="371"/>
      <c r="E464" s="371"/>
      <c r="F464" s="371"/>
      <c r="H464" s="123"/>
      <c r="K464" s="433" t="str">
        <f>IF(I464=0%,"",#REF!/I464)</f>
        <v/>
      </c>
    </row>
    <row r="465" spans="4:11" ht="14.4">
      <c r="D465" s="371"/>
      <c r="E465" s="371"/>
      <c r="F465" s="371"/>
      <c r="H465" s="123"/>
      <c r="K465" s="433" t="str">
        <f>IF(I465=0%,"",#REF!/I465)</f>
        <v/>
      </c>
    </row>
    <row r="466" spans="4:11" ht="14.4">
      <c r="D466" s="371"/>
      <c r="E466" s="371"/>
      <c r="F466" s="371"/>
      <c r="H466" s="123"/>
      <c r="K466" s="433" t="str">
        <f>IF(I466=0%,"",#REF!/I466)</f>
        <v/>
      </c>
    </row>
    <row r="467" spans="4:11" ht="14.4">
      <c r="D467" s="371"/>
      <c r="E467" s="371"/>
      <c r="F467" s="371"/>
      <c r="H467" s="123"/>
      <c r="K467" s="433" t="str">
        <f>IF(I467=0%,"",#REF!/I467)</f>
        <v/>
      </c>
    </row>
    <row r="468" spans="4:11" ht="14.4">
      <c r="D468" s="371"/>
      <c r="E468" s="371"/>
      <c r="F468" s="371"/>
      <c r="H468" s="123"/>
      <c r="K468" s="433" t="str">
        <f>IF(I468=0%,"",#REF!/I468)</f>
        <v/>
      </c>
    </row>
    <row r="469" spans="4:11" ht="14.4">
      <c r="D469" s="371"/>
      <c r="E469" s="371"/>
      <c r="F469" s="371"/>
      <c r="H469" s="123"/>
      <c r="K469" s="433" t="str">
        <f>IF(I469=0%,"",#REF!/I469)</f>
        <v/>
      </c>
    </row>
    <row r="470" spans="4:11" ht="14.4">
      <c r="D470" s="371"/>
      <c r="E470" s="371"/>
      <c r="F470" s="371"/>
      <c r="H470" s="123"/>
      <c r="K470" s="433" t="str">
        <f>IF(I470=0%,"",#REF!/I470)</f>
        <v/>
      </c>
    </row>
    <row r="471" spans="4:11" ht="14.4">
      <c r="D471" s="371"/>
      <c r="E471" s="371"/>
      <c r="F471" s="371"/>
      <c r="H471" s="123"/>
      <c r="K471" s="433" t="str">
        <f>IF(I471=0%,"",#REF!/I471)</f>
        <v/>
      </c>
    </row>
    <row r="472" spans="4:11" ht="14.4">
      <c r="D472" s="371"/>
      <c r="E472" s="371"/>
      <c r="F472" s="371"/>
      <c r="H472" s="123"/>
      <c r="K472" s="433" t="str">
        <f>IF(I472=0%,"",#REF!/I472)</f>
        <v/>
      </c>
    </row>
    <row r="473" spans="4:11" ht="14.4">
      <c r="D473" s="371"/>
      <c r="E473" s="371"/>
      <c r="F473" s="371"/>
      <c r="H473" s="123"/>
      <c r="K473" s="433" t="str">
        <f>IF(I473=0%,"",#REF!/I473)</f>
        <v/>
      </c>
    </row>
    <row r="474" spans="4:11" ht="14.4">
      <c r="D474" s="371"/>
      <c r="E474" s="371"/>
      <c r="F474" s="371"/>
      <c r="H474" s="123"/>
      <c r="K474" s="433" t="str">
        <f>IF(I474=0%,"",#REF!/I474)</f>
        <v/>
      </c>
    </row>
    <row r="475" spans="4:11" ht="14.4">
      <c r="D475" s="371"/>
      <c r="E475" s="371"/>
      <c r="F475" s="371"/>
      <c r="H475" s="123"/>
      <c r="K475" s="433" t="str">
        <f>IF(I475=0%,"",#REF!/I475)</f>
        <v/>
      </c>
    </row>
    <row r="476" spans="4:11" ht="14.4">
      <c r="D476" s="371"/>
      <c r="E476" s="371"/>
      <c r="F476" s="371"/>
      <c r="H476" s="123"/>
      <c r="K476" s="433" t="str">
        <f>IF(I476=0%,"",#REF!/I476)</f>
        <v/>
      </c>
    </row>
    <row r="477" spans="4:11" ht="14.4">
      <c r="D477" s="371"/>
      <c r="E477" s="371"/>
      <c r="F477" s="371"/>
      <c r="H477" s="123"/>
      <c r="K477" s="433" t="str">
        <f>IF(I477=0%,"",#REF!/I477)</f>
        <v/>
      </c>
    </row>
    <row r="478" spans="4:11" ht="14.4">
      <c r="D478" s="371"/>
      <c r="E478" s="371"/>
      <c r="F478" s="371"/>
      <c r="H478" s="123"/>
      <c r="K478" s="433" t="str">
        <f>IF(I478=0%,"",#REF!/I478)</f>
        <v/>
      </c>
    </row>
    <row r="479" spans="4:11" ht="14.4">
      <c r="D479" s="371"/>
      <c r="E479" s="371"/>
      <c r="F479" s="371"/>
      <c r="H479" s="123"/>
      <c r="K479" s="433" t="str">
        <f>IF(I479=0%,"",#REF!/I479)</f>
        <v/>
      </c>
    </row>
    <row r="480" spans="4:11" ht="14.4">
      <c r="D480" s="371"/>
      <c r="E480" s="371"/>
      <c r="F480" s="371"/>
      <c r="H480" s="123"/>
      <c r="K480" s="433" t="str">
        <f>IF(I480=0%,"",#REF!/I480)</f>
        <v/>
      </c>
    </row>
    <row r="481" spans="4:11" ht="14.4">
      <c r="D481" s="371"/>
      <c r="E481" s="371"/>
      <c r="F481" s="371"/>
      <c r="H481" s="123"/>
      <c r="K481" s="433" t="str">
        <f>IF(I481=0%,"",#REF!/I481)</f>
        <v/>
      </c>
    </row>
    <row r="482" spans="4:11" ht="14.4">
      <c r="D482" s="371"/>
      <c r="E482" s="371"/>
      <c r="F482" s="371"/>
      <c r="H482" s="123"/>
      <c r="K482" s="433" t="str">
        <f>IF(I482=0%,"",#REF!/I482)</f>
        <v/>
      </c>
    </row>
    <row r="483" spans="4:11" ht="14.4">
      <c r="D483" s="371"/>
      <c r="E483" s="371"/>
      <c r="F483" s="371"/>
      <c r="H483" s="123"/>
      <c r="K483" s="433" t="str">
        <f>IF(I483=0%,"",#REF!/I483)</f>
        <v/>
      </c>
    </row>
    <row r="484" spans="4:11" ht="14.4">
      <c r="D484" s="371"/>
      <c r="E484" s="371"/>
      <c r="F484" s="371"/>
      <c r="H484" s="123"/>
      <c r="K484" s="433" t="str">
        <f>IF(I484=0%,"",#REF!/I484)</f>
        <v/>
      </c>
    </row>
    <row r="485" spans="4:11" ht="14.4">
      <c r="D485" s="371"/>
      <c r="E485" s="371"/>
      <c r="F485" s="371"/>
      <c r="H485" s="123"/>
      <c r="K485" s="433" t="str">
        <f>IF(I485=0%,"",#REF!/I485)</f>
        <v/>
      </c>
    </row>
    <row r="486" spans="4:11" ht="14.4">
      <c r="D486" s="371"/>
      <c r="E486" s="371"/>
      <c r="F486" s="371"/>
      <c r="H486" s="123"/>
      <c r="K486" s="433" t="str">
        <f>IF(I486=0%,"",#REF!/I486)</f>
        <v/>
      </c>
    </row>
    <row r="487" spans="4:11" ht="14.4">
      <c r="D487" s="371"/>
      <c r="E487" s="371"/>
      <c r="F487" s="371"/>
      <c r="H487" s="123"/>
      <c r="K487" s="433" t="str">
        <f>IF(I487=0%,"",#REF!/I487)</f>
        <v/>
      </c>
    </row>
    <row r="488" spans="4:11" ht="14.4">
      <c r="D488" s="371"/>
      <c r="E488" s="371"/>
      <c r="F488" s="371"/>
      <c r="H488" s="123"/>
      <c r="K488" s="433" t="str">
        <f>IF(I488=0%,"",#REF!/I488)</f>
        <v/>
      </c>
    </row>
    <row r="489" spans="4:11" ht="14.4">
      <c r="D489" s="371"/>
      <c r="E489" s="371"/>
      <c r="F489" s="371"/>
      <c r="H489" s="123"/>
      <c r="K489" s="433" t="str">
        <f>IF(I489=0%,"",#REF!/I489)</f>
        <v/>
      </c>
    </row>
    <row r="490" spans="4:11" ht="14.4">
      <c r="D490" s="371"/>
      <c r="E490" s="371"/>
      <c r="F490" s="371"/>
      <c r="H490" s="123"/>
      <c r="K490" s="433" t="str">
        <f>IF(I490=0%,"",#REF!/I490)</f>
        <v/>
      </c>
    </row>
    <row r="491" spans="4:11" ht="14.4">
      <c r="D491" s="371"/>
      <c r="E491" s="371"/>
      <c r="F491" s="371"/>
      <c r="H491" s="123"/>
      <c r="K491" s="433" t="str">
        <f>IF(I491=0%,"",#REF!/I491)</f>
        <v/>
      </c>
    </row>
    <row r="492" spans="4:11" ht="14.4">
      <c r="D492" s="371"/>
      <c r="E492" s="371"/>
      <c r="F492" s="371"/>
      <c r="H492" s="123"/>
      <c r="K492" s="433" t="str">
        <f>IF(I492=0%,"",#REF!/I492)</f>
        <v/>
      </c>
    </row>
    <row r="493" spans="4:11" ht="14.4">
      <c r="D493" s="371"/>
      <c r="E493" s="371"/>
      <c r="F493" s="371"/>
      <c r="H493" s="123"/>
      <c r="K493" s="433" t="str">
        <f>IF(I493=0%,"",#REF!/I493)</f>
        <v/>
      </c>
    </row>
    <row r="494" spans="4:11" ht="14.4">
      <c r="D494" s="371"/>
      <c r="E494" s="371"/>
      <c r="F494" s="371"/>
      <c r="H494" s="123"/>
      <c r="K494" s="433" t="str">
        <f>IF(I494=0%,"",#REF!/I494)</f>
        <v/>
      </c>
    </row>
    <row r="495" spans="4:11" ht="14.4">
      <c r="D495" s="371"/>
      <c r="E495" s="371"/>
      <c r="F495" s="371"/>
      <c r="H495" s="123"/>
      <c r="K495" s="433" t="str">
        <f>IF(I495=0%,"",#REF!/I495)</f>
        <v/>
      </c>
    </row>
    <row r="496" spans="4:11" ht="14.4">
      <c r="D496" s="371"/>
      <c r="E496" s="371"/>
      <c r="F496" s="371"/>
      <c r="H496" s="123"/>
      <c r="K496" s="433" t="str">
        <f>IF(I496=0%,"",#REF!/I496)</f>
        <v/>
      </c>
    </row>
    <row r="497" spans="4:11" ht="14.4">
      <c r="D497" s="371"/>
      <c r="E497" s="371"/>
      <c r="F497" s="371"/>
      <c r="H497" s="123"/>
      <c r="K497" s="433" t="str">
        <f>IF(I497=0%,"",#REF!/I497)</f>
        <v/>
      </c>
    </row>
    <row r="498" spans="4:11" ht="14.4">
      <c r="D498" s="371"/>
      <c r="E498" s="371"/>
      <c r="F498" s="371"/>
      <c r="H498" s="123"/>
      <c r="K498" s="433" t="str">
        <f>IF(I498=0%,"",#REF!/I498)</f>
        <v/>
      </c>
    </row>
    <row r="499" spans="4:11" ht="14.4">
      <c r="D499" s="371"/>
      <c r="E499" s="371"/>
      <c r="F499" s="371"/>
      <c r="H499" s="123"/>
      <c r="K499" s="433" t="str">
        <f>IF(I499=0%,"",#REF!/I499)</f>
        <v/>
      </c>
    </row>
    <row r="500" spans="4:11" ht="14.4">
      <c r="D500" s="371"/>
      <c r="E500" s="371"/>
      <c r="F500" s="371"/>
      <c r="H500" s="123"/>
      <c r="K500" s="433" t="str">
        <f>IF(I500=0%,"",#REF!/I500)</f>
        <v/>
      </c>
    </row>
    <row r="501" spans="4:11" ht="14.4">
      <c r="D501" s="371"/>
      <c r="E501" s="371"/>
      <c r="F501" s="371"/>
      <c r="H501" s="123"/>
      <c r="K501" s="433" t="str">
        <f>IF(I501=0%,"",#REF!/I501)</f>
        <v/>
      </c>
    </row>
    <row r="502" spans="4:11" ht="14.4">
      <c r="D502" s="371"/>
      <c r="E502" s="371"/>
      <c r="F502" s="371"/>
      <c r="H502" s="123"/>
      <c r="K502" s="433" t="str">
        <f>IF(I502=0%,"",#REF!/I502)</f>
        <v/>
      </c>
    </row>
    <row r="503" spans="4:11" ht="14.4">
      <c r="D503" s="371"/>
      <c r="E503" s="371"/>
      <c r="F503" s="371"/>
      <c r="H503" s="123"/>
      <c r="K503" s="433" t="str">
        <f>IF(I503=0%,"",#REF!/I503)</f>
        <v/>
      </c>
    </row>
    <row r="504" spans="4:11" ht="14.4">
      <c r="D504" s="371"/>
      <c r="E504" s="371"/>
      <c r="F504" s="371"/>
      <c r="H504" s="123"/>
      <c r="K504" s="433" t="str">
        <f>IF(I504=0%,"",#REF!/I504)</f>
        <v/>
      </c>
    </row>
    <row r="505" spans="4:11" ht="14.4">
      <c r="D505" s="371"/>
      <c r="E505" s="371"/>
      <c r="F505" s="371"/>
      <c r="H505" s="123"/>
      <c r="K505" s="433" t="str">
        <f>IF(I505=0%,"",#REF!/I505)</f>
        <v/>
      </c>
    </row>
    <row r="506" spans="4:11" ht="14.4">
      <c r="D506" s="371"/>
      <c r="E506" s="371"/>
      <c r="F506" s="371"/>
      <c r="H506" s="123"/>
      <c r="K506" s="433" t="str">
        <f>IF(I506=0%,"",#REF!/I506)</f>
        <v/>
      </c>
    </row>
    <row r="507" spans="4:11" ht="14.4">
      <c r="D507" s="371"/>
      <c r="E507" s="371"/>
      <c r="F507" s="371"/>
      <c r="H507" s="123"/>
      <c r="K507" s="433" t="str">
        <f>IF(I507=0%,"",#REF!/I507)</f>
        <v/>
      </c>
    </row>
    <row r="508" spans="4:11" ht="14.4">
      <c r="D508" s="371"/>
      <c r="E508" s="371"/>
      <c r="F508" s="371"/>
      <c r="H508" s="123"/>
      <c r="K508" s="433" t="str">
        <f>IF(I508=0%,"",#REF!/I508)</f>
        <v/>
      </c>
    </row>
    <row r="509" spans="4:11" ht="14.4">
      <c r="D509" s="371"/>
      <c r="E509" s="371"/>
      <c r="F509" s="371"/>
      <c r="H509" s="123"/>
      <c r="K509" s="433" t="str">
        <f>IF(I509=0%,"",#REF!/I509)</f>
        <v/>
      </c>
    </row>
    <row r="510" spans="4:11" ht="14.4">
      <c r="D510" s="371"/>
      <c r="E510" s="371"/>
      <c r="F510" s="371"/>
      <c r="H510" s="123"/>
      <c r="K510" s="433" t="str">
        <f>IF(I510=0%,"",#REF!/I510)</f>
        <v/>
      </c>
    </row>
    <row r="511" spans="4:11" ht="14.4">
      <c r="D511" s="371"/>
      <c r="E511" s="371"/>
      <c r="F511" s="371"/>
      <c r="H511" s="123"/>
      <c r="K511" s="433" t="str">
        <f>IF(I511=0%,"",#REF!/I511)</f>
        <v/>
      </c>
    </row>
    <row r="512" spans="4:11" ht="14.4">
      <c r="D512" s="371"/>
      <c r="E512" s="371"/>
      <c r="F512" s="371"/>
      <c r="H512" s="123"/>
      <c r="K512" s="433" t="str">
        <f>IF(I512=0%,"",#REF!/I512)</f>
        <v/>
      </c>
    </row>
    <row r="513" spans="4:11" ht="14.4">
      <c r="D513" s="371"/>
      <c r="E513" s="371"/>
      <c r="F513" s="371"/>
      <c r="H513" s="123"/>
      <c r="K513" s="433" t="str">
        <f>IF(I513=0%,"",#REF!/I513)</f>
        <v/>
      </c>
    </row>
    <row r="514" spans="4:11" ht="14.4">
      <c r="D514" s="371"/>
      <c r="E514" s="371"/>
      <c r="F514" s="371"/>
      <c r="H514" s="123"/>
      <c r="K514" s="433" t="str">
        <f>IF(I514=0%,"",#REF!/I514)</f>
        <v/>
      </c>
    </row>
    <row r="515" spans="4:11" ht="14.4">
      <c r="D515" s="371"/>
      <c r="E515" s="371"/>
      <c r="F515" s="371"/>
      <c r="H515" s="123"/>
      <c r="K515" s="433" t="str">
        <f>IF(I515=0%,"",#REF!/I515)</f>
        <v/>
      </c>
    </row>
    <row r="516" spans="4:11" ht="14.4">
      <c r="D516" s="371"/>
      <c r="E516" s="371"/>
      <c r="F516" s="371"/>
      <c r="H516" s="123"/>
      <c r="K516" s="433" t="str">
        <f>IF(I516=0%,"",#REF!/I516)</f>
        <v/>
      </c>
    </row>
    <row r="517" spans="4:11" ht="14.4">
      <c r="D517" s="371"/>
      <c r="E517" s="371"/>
      <c r="F517" s="371"/>
      <c r="H517" s="123"/>
      <c r="K517" s="433" t="str">
        <f>IF(I517=0%,"",#REF!/I517)</f>
        <v/>
      </c>
    </row>
    <row r="518" spans="4:11" ht="14.4">
      <c r="D518" s="371"/>
      <c r="E518" s="371"/>
      <c r="F518" s="371"/>
      <c r="H518" s="123"/>
      <c r="K518" s="433" t="str">
        <f>IF(I518=0%,"",#REF!/I518)</f>
        <v/>
      </c>
    </row>
    <row r="519" spans="4:11" ht="14.4">
      <c r="D519" s="371"/>
      <c r="E519" s="371"/>
      <c r="F519" s="371"/>
      <c r="H519" s="123"/>
      <c r="K519" s="433" t="str">
        <f>IF(I519=0%,"",#REF!/I519)</f>
        <v/>
      </c>
    </row>
    <row r="520" spans="4:11" ht="14.4">
      <c r="D520" s="371"/>
      <c r="E520" s="371"/>
      <c r="F520" s="371"/>
      <c r="H520" s="123"/>
      <c r="K520" s="433" t="str">
        <f>IF(I520=0%,"",#REF!/I520)</f>
        <v/>
      </c>
    </row>
    <row r="521" spans="4:11" ht="14.4">
      <c r="D521" s="371"/>
      <c r="E521" s="371"/>
      <c r="F521" s="371"/>
      <c r="H521" s="123"/>
      <c r="K521" s="433" t="str">
        <f>IF(I521=0%,"",#REF!/I521)</f>
        <v/>
      </c>
    </row>
    <row r="522" spans="4:11" ht="14.4">
      <c r="D522" s="371"/>
      <c r="E522" s="371"/>
      <c r="F522" s="371"/>
      <c r="H522" s="123"/>
      <c r="K522" s="433" t="str">
        <f>IF(I522=0%,"",#REF!/I522)</f>
        <v/>
      </c>
    </row>
    <row r="523" spans="4:11" ht="14.4">
      <c r="D523" s="371"/>
      <c r="E523" s="371"/>
      <c r="F523" s="371"/>
      <c r="H523" s="123"/>
      <c r="K523" s="433" t="str">
        <f>IF(I523=0%,"",#REF!/I523)</f>
        <v/>
      </c>
    </row>
    <row r="524" spans="4:11" ht="14.4">
      <c r="D524" s="371"/>
      <c r="E524" s="371"/>
      <c r="F524" s="371"/>
      <c r="H524" s="123"/>
      <c r="K524" s="433" t="str">
        <f>IF(I524=0%,"",#REF!/I524)</f>
        <v/>
      </c>
    </row>
    <row r="525" spans="4:11" ht="14.4">
      <c r="D525" s="371"/>
      <c r="E525" s="371"/>
      <c r="F525" s="371"/>
      <c r="H525" s="123"/>
      <c r="K525" s="433" t="str">
        <f>IF(I525=0%,"",#REF!/I525)</f>
        <v/>
      </c>
    </row>
    <row r="526" spans="4:11" ht="14.4">
      <c r="D526" s="371"/>
      <c r="E526" s="371"/>
      <c r="F526" s="371"/>
      <c r="H526" s="123"/>
      <c r="K526" s="433" t="str">
        <f>IF(I526=0%,"",#REF!/I526)</f>
        <v/>
      </c>
    </row>
    <row r="527" spans="4:11" ht="14.4">
      <c r="D527" s="371"/>
      <c r="E527" s="371"/>
      <c r="F527" s="371"/>
      <c r="H527" s="123"/>
      <c r="K527" s="433" t="str">
        <f>IF(I527=0%,"",#REF!/I527)</f>
        <v/>
      </c>
    </row>
    <row r="528" spans="4:11" ht="14.4">
      <c r="D528" s="371"/>
      <c r="E528" s="371"/>
      <c r="F528" s="371"/>
      <c r="H528" s="123"/>
      <c r="K528" s="433" t="str">
        <f>IF(I528=0%,"",#REF!/I528)</f>
        <v/>
      </c>
    </row>
    <row r="529" spans="4:11" ht="14.4">
      <c r="D529" s="371"/>
      <c r="E529" s="371"/>
      <c r="F529" s="371"/>
      <c r="H529" s="123"/>
      <c r="K529" s="433" t="str">
        <f>IF(I529=0%,"",#REF!/I529)</f>
        <v/>
      </c>
    </row>
    <row r="530" spans="4:11" ht="14.4">
      <c r="D530" s="371"/>
      <c r="E530" s="371"/>
      <c r="F530" s="371"/>
      <c r="H530" s="123"/>
      <c r="K530" s="433" t="str">
        <f>IF(I530=0%,"",#REF!/I530)</f>
        <v/>
      </c>
    </row>
    <row r="531" spans="4:11" ht="14.4">
      <c r="D531" s="371"/>
      <c r="E531" s="371"/>
      <c r="F531" s="371"/>
      <c r="H531" s="123"/>
      <c r="K531" s="433" t="str">
        <f>IF(I531=0%,"",#REF!/I531)</f>
        <v/>
      </c>
    </row>
    <row r="532" spans="4:11" ht="14.4">
      <c r="D532" s="371"/>
      <c r="E532" s="371"/>
      <c r="F532" s="371"/>
      <c r="H532" s="123"/>
      <c r="K532" s="433" t="str">
        <f>IF(I532=0%,"",#REF!/I532)</f>
        <v/>
      </c>
    </row>
    <row r="533" spans="4:11" ht="14.4">
      <c r="D533" s="371"/>
      <c r="E533" s="371"/>
      <c r="F533" s="371"/>
      <c r="H533" s="123"/>
      <c r="K533" s="433" t="str">
        <f>IF(I533=0%,"",#REF!/I533)</f>
        <v/>
      </c>
    </row>
    <row r="534" spans="4:11" ht="14.4">
      <c r="D534" s="371"/>
      <c r="E534" s="371"/>
      <c r="F534" s="371"/>
      <c r="H534" s="123"/>
      <c r="K534" s="433" t="str">
        <f>IF(I534=0%,"",#REF!/I534)</f>
        <v/>
      </c>
    </row>
    <row r="535" spans="4:11" ht="14.4">
      <c r="D535" s="371"/>
      <c r="E535" s="371"/>
      <c r="F535" s="371"/>
      <c r="H535" s="123"/>
      <c r="K535" s="433" t="str">
        <f>IF(I535=0%,"",#REF!/I535)</f>
        <v/>
      </c>
    </row>
    <row r="536" spans="4:11" ht="14.4">
      <c r="D536" s="371"/>
      <c r="E536" s="371"/>
      <c r="F536" s="371"/>
      <c r="H536" s="123"/>
      <c r="K536" s="433" t="str">
        <f>IF(I536=0%,"",#REF!/I536)</f>
        <v/>
      </c>
    </row>
    <row r="537" spans="4:11" ht="14.4">
      <c r="D537" s="371"/>
      <c r="E537" s="371"/>
      <c r="F537" s="371"/>
      <c r="H537" s="123"/>
      <c r="K537" s="433" t="str">
        <f>IF(I537=0%,"",#REF!/I537)</f>
        <v/>
      </c>
    </row>
    <row r="538" spans="4:11" ht="14.4">
      <c r="D538" s="371"/>
      <c r="E538" s="371"/>
      <c r="F538" s="371"/>
      <c r="H538" s="123"/>
      <c r="K538" s="433" t="str">
        <f>IF(I538=0%,"",#REF!/I538)</f>
        <v/>
      </c>
    </row>
    <row r="539" spans="4:11" ht="14.4">
      <c r="D539" s="371"/>
      <c r="E539" s="371"/>
      <c r="F539" s="371"/>
      <c r="H539" s="123"/>
      <c r="K539" s="433" t="str">
        <f>IF(I539=0%,"",#REF!/I539)</f>
        <v/>
      </c>
    </row>
    <row r="540" spans="4:11" ht="14.4">
      <c r="D540" s="371"/>
      <c r="E540" s="371"/>
      <c r="F540" s="371"/>
      <c r="H540" s="123"/>
      <c r="K540" s="433" t="str">
        <f>IF(I540=0%,"",#REF!/I540)</f>
        <v/>
      </c>
    </row>
    <row r="541" spans="4:11" ht="14.4">
      <c r="D541" s="371"/>
      <c r="E541" s="371"/>
      <c r="F541" s="371"/>
      <c r="H541" s="123"/>
      <c r="K541" s="433" t="str">
        <f>IF(I541=0%,"",#REF!/I541)</f>
        <v/>
      </c>
    </row>
    <row r="542" spans="4:11" ht="14.4">
      <c r="D542" s="371"/>
      <c r="E542" s="371"/>
      <c r="F542" s="371"/>
      <c r="H542" s="123"/>
      <c r="K542" s="433" t="str">
        <f>IF(I542=0%,"",#REF!/I542)</f>
        <v/>
      </c>
    </row>
    <row r="543" spans="4:11" ht="14.4">
      <c r="D543" s="371"/>
      <c r="E543" s="371"/>
      <c r="F543" s="371"/>
      <c r="H543" s="123"/>
      <c r="K543" s="433" t="str">
        <f>IF(I543=0%,"",#REF!/I543)</f>
        <v/>
      </c>
    </row>
    <row r="544" spans="4:11" ht="14.4">
      <c r="D544" s="371"/>
      <c r="E544" s="371"/>
      <c r="F544" s="371"/>
      <c r="H544" s="123"/>
      <c r="K544" s="433" t="str">
        <f>IF(I544=0%,"",#REF!/I544)</f>
        <v/>
      </c>
    </row>
    <row r="545" spans="4:11" ht="14.4">
      <c r="D545" s="371"/>
      <c r="E545" s="371"/>
      <c r="F545" s="371"/>
      <c r="H545" s="123"/>
      <c r="K545" s="433" t="str">
        <f>IF(I545=0%,"",#REF!/I545)</f>
        <v/>
      </c>
    </row>
    <row r="546" spans="4:11" ht="14.4">
      <c r="D546" s="371"/>
      <c r="E546" s="371"/>
      <c r="F546" s="371"/>
      <c r="H546" s="123"/>
      <c r="K546" s="433" t="str">
        <f>IF(I546=0%,"",#REF!/I546)</f>
        <v/>
      </c>
    </row>
    <row r="547" spans="4:11" ht="14.4">
      <c r="D547" s="371"/>
      <c r="E547" s="371"/>
      <c r="F547" s="371"/>
      <c r="H547" s="123"/>
      <c r="K547" s="433" t="str">
        <f>IF(I547=0%,"",#REF!/I547)</f>
        <v/>
      </c>
    </row>
    <row r="548" spans="4:11" ht="14.4">
      <c r="D548" s="371"/>
      <c r="E548" s="371"/>
      <c r="F548" s="371"/>
      <c r="H548" s="123"/>
      <c r="K548" s="433" t="str">
        <f>IF(I548=0%,"",#REF!/I548)</f>
        <v/>
      </c>
    </row>
    <row r="549" spans="4:11" ht="14.4">
      <c r="D549" s="371"/>
      <c r="E549" s="371"/>
      <c r="F549" s="371"/>
      <c r="H549" s="123"/>
      <c r="K549" s="433" t="str">
        <f>IF(I549=0%,"",#REF!/I549)</f>
        <v/>
      </c>
    </row>
    <row r="550" spans="4:11" ht="14.4">
      <c r="D550" s="371"/>
      <c r="E550" s="371"/>
      <c r="F550" s="371"/>
      <c r="H550" s="123"/>
      <c r="K550" s="433" t="str">
        <f>IF(I550=0%,"",#REF!/I550)</f>
        <v/>
      </c>
    </row>
    <row r="551" spans="4:11" ht="14.4">
      <c r="D551" s="371"/>
      <c r="E551" s="371"/>
      <c r="F551" s="371"/>
      <c r="H551" s="123"/>
      <c r="K551" s="433" t="str">
        <f>IF(I551=0%,"",#REF!/I551)</f>
        <v/>
      </c>
    </row>
    <row r="552" spans="4:11" ht="14.4">
      <c r="D552" s="371"/>
      <c r="E552" s="371"/>
      <c r="F552" s="371"/>
      <c r="H552" s="123"/>
      <c r="K552" s="433" t="str">
        <f>IF(I552=0%,"",#REF!/I552)</f>
        <v/>
      </c>
    </row>
    <row r="553" spans="4:11" ht="14.4">
      <c r="D553" s="371"/>
      <c r="E553" s="371"/>
      <c r="F553" s="371"/>
      <c r="H553" s="123"/>
      <c r="K553" s="433" t="str">
        <f>IF(I553=0%,"",#REF!/I553)</f>
        <v/>
      </c>
    </row>
    <row r="554" spans="4:11" ht="14.4">
      <c r="D554" s="371"/>
      <c r="E554" s="371"/>
      <c r="F554" s="371"/>
      <c r="H554" s="123"/>
      <c r="K554" s="433" t="str">
        <f>IF(I554=0%,"",#REF!/I554)</f>
        <v/>
      </c>
    </row>
    <row r="555" spans="4:11" ht="14.4">
      <c r="D555" s="371"/>
      <c r="E555" s="371"/>
      <c r="F555" s="371"/>
      <c r="H555" s="123"/>
      <c r="K555" s="433" t="str">
        <f>IF(I555=0%,"",#REF!/I555)</f>
        <v/>
      </c>
    </row>
    <row r="556" spans="4:11" ht="14.4">
      <c r="D556" s="371"/>
      <c r="E556" s="371"/>
      <c r="F556" s="371"/>
      <c r="H556" s="123"/>
      <c r="K556" s="433" t="str">
        <f>IF(I556=0%,"",#REF!/I556)</f>
        <v/>
      </c>
    </row>
    <row r="557" spans="4:11" ht="14.4">
      <c r="D557" s="371"/>
      <c r="E557" s="371"/>
      <c r="F557" s="371"/>
      <c r="H557" s="123"/>
      <c r="K557" s="433" t="str">
        <f>IF(I557=0%,"",#REF!/I557)</f>
        <v/>
      </c>
    </row>
    <row r="558" spans="4:11" ht="14.4">
      <c r="D558" s="371"/>
      <c r="E558" s="371"/>
      <c r="F558" s="371"/>
      <c r="H558" s="123"/>
      <c r="K558" s="433" t="str">
        <f>IF(I558=0%,"",#REF!/I558)</f>
        <v/>
      </c>
    </row>
    <row r="559" spans="4:11" ht="14.4">
      <c r="D559" s="371"/>
      <c r="E559" s="371"/>
      <c r="F559" s="371"/>
      <c r="H559" s="123"/>
      <c r="K559" s="433" t="str">
        <f>IF(I559=0%,"",#REF!/I559)</f>
        <v/>
      </c>
    </row>
    <row r="560" spans="4:11" ht="14.4">
      <c r="D560" s="371"/>
      <c r="E560" s="371"/>
      <c r="F560" s="371"/>
      <c r="H560" s="123"/>
      <c r="K560" s="433" t="str">
        <f>IF(I560=0%,"",#REF!/I560)</f>
        <v/>
      </c>
    </row>
    <row r="561" spans="4:11" ht="14.4">
      <c r="D561" s="371"/>
      <c r="E561" s="371"/>
      <c r="F561" s="371"/>
      <c r="H561" s="123"/>
      <c r="K561" s="433" t="str">
        <f>IF(I561=0%,"",#REF!/I561)</f>
        <v/>
      </c>
    </row>
    <row r="562" spans="4:11" ht="14.4">
      <c r="D562" s="371"/>
      <c r="E562" s="371"/>
      <c r="F562" s="371"/>
      <c r="H562" s="123"/>
      <c r="K562" s="433" t="str">
        <f>IF(I562=0%,"",#REF!/I562)</f>
        <v/>
      </c>
    </row>
    <row r="563" spans="4:11" ht="14.4">
      <c r="D563" s="371"/>
      <c r="E563" s="371"/>
      <c r="F563" s="371"/>
      <c r="H563" s="123"/>
      <c r="K563" s="433" t="str">
        <f>IF(I563=0%,"",#REF!/I563)</f>
        <v/>
      </c>
    </row>
    <row r="564" spans="4:11" ht="14.4">
      <c r="D564" s="371"/>
      <c r="E564" s="371"/>
      <c r="F564" s="371"/>
      <c r="H564" s="123"/>
      <c r="K564" s="433" t="str">
        <f>IF(I564=0%,"",#REF!/I564)</f>
        <v/>
      </c>
    </row>
    <row r="565" spans="4:11" ht="14.4">
      <c r="D565" s="371"/>
      <c r="E565" s="371"/>
      <c r="F565" s="371"/>
      <c r="H565" s="123"/>
      <c r="K565" s="433" t="str">
        <f>IF(I565=0%,"",#REF!/I565)</f>
        <v/>
      </c>
    </row>
    <row r="566" spans="4:11" ht="14.4">
      <c r="D566" s="371"/>
      <c r="E566" s="371"/>
      <c r="F566" s="371"/>
      <c r="H566" s="123"/>
      <c r="K566" s="433" t="str">
        <f>IF(I566=0%,"",#REF!/I566)</f>
        <v/>
      </c>
    </row>
    <row r="567" spans="4:11" ht="14.4">
      <c r="D567" s="371"/>
      <c r="E567" s="371"/>
      <c r="F567" s="371"/>
      <c r="H567" s="123"/>
      <c r="K567" s="433" t="str">
        <f>IF(I567=0%,"",#REF!/I567)</f>
        <v/>
      </c>
    </row>
    <row r="568" spans="4:11" ht="14.4">
      <c r="D568" s="371"/>
      <c r="E568" s="371"/>
      <c r="F568" s="371"/>
      <c r="H568" s="123"/>
      <c r="K568" s="433" t="str">
        <f>IF(I568=0%,"",#REF!/I568)</f>
        <v/>
      </c>
    </row>
    <row r="569" spans="4:11" ht="14.4">
      <c r="D569" s="371"/>
      <c r="E569" s="371"/>
      <c r="F569" s="371"/>
      <c r="H569" s="123"/>
      <c r="K569" s="433" t="str">
        <f>IF(I569=0%,"",#REF!/I569)</f>
        <v/>
      </c>
    </row>
    <row r="570" spans="4:11" ht="14.4">
      <c r="D570" s="371"/>
      <c r="E570" s="371"/>
      <c r="F570" s="371"/>
      <c r="H570" s="123"/>
      <c r="K570" s="433" t="str">
        <f>IF(I570=0%,"",#REF!/I570)</f>
        <v/>
      </c>
    </row>
    <row r="571" spans="4:11" ht="14.4">
      <c r="D571" s="371"/>
      <c r="E571" s="371"/>
      <c r="F571" s="371"/>
      <c r="H571" s="123"/>
      <c r="K571" s="433" t="str">
        <f>IF(I571=0%,"",#REF!/I571)</f>
        <v/>
      </c>
    </row>
    <row r="572" spans="4:11" ht="14.4">
      <c r="D572" s="371"/>
      <c r="E572" s="371"/>
      <c r="F572" s="371"/>
      <c r="H572" s="123"/>
      <c r="K572" s="433" t="str">
        <f>IF(I572=0%,"",#REF!/I572)</f>
        <v/>
      </c>
    </row>
    <row r="573" spans="4:11" ht="14.4">
      <c r="D573" s="371"/>
      <c r="E573" s="371"/>
      <c r="F573" s="371"/>
      <c r="H573" s="123"/>
      <c r="K573" s="433" t="str">
        <f>IF(I573=0%,"",#REF!/I573)</f>
        <v/>
      </c>
    </row>
    <row r="574" spans="4:11" ht="14.4">
      <c r="D574" s="371"/>
      <c r="E574" s="371"/>
      <c r="F574" s="371"/>
      <c r="H574" s="123"/>
      <c r="K574" s="433" t="str">
        <f>IF(I574=0%,"",#REF!/I574)</f>
        <v/>
      </c>
    </row>
    <row r="575" spans="4:11" ht="14.4">
      <c r="D575" s="371"/>
      <c r="E575" s="371"/>
      <c r="F575" s="371"/>
      <c r="H575" s="123"/>
      <c r="K575" s="433" t="str">
        <f>IF(I575=0%,"",#REF!/I575)</f>
        <v/>
      </c>
    </row>
    <row r="576" spans="4:11" ht="14.4">
      <c r="D576" s="371"/>
      <c r="E576" s="371"/>
      <c r="F576" s="371"/>
      <c r="H576" s="123"/>
      <c r="K576" s="433" t="str">
        <f>IF(I576=0%,"",#REF!/I576)</f>
        <v/>
      </c>
    </row>
    <row r="577" spans="4:11" ht="14.4">
      <c r="D577" s="371"/>
      <c r="E577" s="371"/>
      <c r="F577" s="371"/>
      <c r="H577" s="123"/>
      <c r="K577" s="433" t="str">
        <f>IF(I577=0%,"",#REF!/I577)</f>
        <v/>
      </c>
    </row>
    <row r="578" spans="4:11" ht="14.4">
      <c r="D578" s="371"/>
      <c r="E578" s="371"/>
      <c r="F578" s="371"/>
      <c r="H578" s="123"/>
      <c r="K578" s="433" t="str">
        <f>IF(I578=0%,"",#REF!/I578)</f>
        <v/>
      </c>
    </row>
    <row r="579" spans="4:11" ht="14.4">
      <c r="D579" s="371"/>
      <c r="E579" s="371"/>
      <c r="F579" s="371"/>
      <c r="H579" s="123"/>
      <c r="K579" s="433" t="str">
        <f>IF(I579=0%,"",#REF!/I579)</f>
        <v/>
      </c>
    </row>
    <row r="580" spans="4:11" ht="14.4">
      <c r="D580" s="371"/>
      <c r="E580" s="371"/>
      <c r="F580" s="371"/>
      <c r="H580" s="123"/>
      <c r="K580" s="433" t="str">
        <f>IF(I580=0%,"",#REF!/I580)</f>
        <v/>
      </c>
    </row>
    <row r="581" spans="4:11" ht="14.4">
      <c r="D581" s="371"/>
      <c r="E581" s="371"/>
      <c r="F581" s="371"/>
      <c r="H581" s="123"/>
      <c r="K581" s="433" t="str">
        <f>IF(I581=0%,"",#REF!/I581)</f>
        <v/>
      </c>
    </row>
    <row r="582" spans="4:11" ht="14.4">
      <c r="D582" s="371"/>
      <c r="E582" s="371"/>
      <c r="F582" s="371"/>
      <c r="H582" s="123"/>
      <c r="K582" s="433" t="str">
        <f>IF(I582=0%,"",#REF!/I582)</f>
        <v/>
      </c>
    </row>
    <row r="583" spans="4:11" ht="14.4">
      <c r="D583" s="371"/>
      <c r="E583" s="371"/>
      <c r="F583" s="371"/>
      <c r="H583" s="123"/>
      <c r="K583" s="433" t="str">
        <f>IF(I583=0%,"",#REF!/I583)</f>
        <v/>
      </c>
    </row>
    <row r="584" spans="4:11" ht="14.4">
      <c r="D584" s="371"/>
      <c r="E584" s="371"/>
      <c r="F584" s="371"/>
      <c r="H584" s="123"/>
      <c r="K584" s="433" t="str">
        <f>IF(I584=0%,"",#REF!/I584)</f>
        <v/>
      </c>
    </row>
    <row r="585" spans="4:11" ht="14.4">
      <c r="D585" s="371"/>
      <c r="E585" s="371"/>
      <c r="F585" s="371"/>
      <c r="H585" s="123"/>
      <c r="K585" s="433" t="str">
        <f>IF(I585=0%,"",#REF!/I585)</f>
        <v/>
      </c>
    </row>
    <row r="586" spans="4:11" ht="14.4">
      <c r="D586" s="371"/>
      <c r="E586" s="371"/>
      <c r="F586" s="371"/>
      <c r="H586" s="123"/>
      <c r="K586" s="433" t="str">
        <f>IF(I586=0%,"",#REF!/I586)</f>
        <v/>
      </c>
    </row>
    <row r="587" spans="4:11" ht="14.4">
      <c r="D587" s="371"/>
      <c r="E587" s="371"/>
      <c r="F587" s="371"/>
      <c r="H587" s="123"/>
      <c r="K587" s="433" t="str">
        <f>IF(I587=0%,"",#REF!/I587)</f>
        <v/>
      </c>
    </row>
    <row r="588" spans="4:11" ht="14.4">
      <c r="D588" s="371"/>
      <c r="E588" s="371"/>
      <c r="F588" s="371"/>
      <c r="H588" s="123"/>
      <c r="K588" s="433" t="str">
        <f>IF(I588=0%,"",#REF!/I588)</f>
        <v/>
      </c>
    </row>
    <row r="589" spans="4:11" ht="14.4">
      <c r="D589" s="371"/>
      <c r="E589" s="371"/>
      <c r="F589" s="371"/>
      <c r="H589" s="123"/>
      <c r="K589" s="433" t="str">
        <f>IF(I589=0%,"",#REF!/I589)</f>
        <v/>
      </c>
    </row>
    <row r="590" spans="4:11" ht="14.4">
      <c r="D590" s="371"/>
      <c r="E590" s="371"/>
      <c r="F590" s="371"/>
      <c r="H590" s="123"/>
      <c r="K590" s="433" t="str">
        <f>IF(I590=0%,"",#REF!/I590)</f>
        <v/>
      </c>
    </row>
    <row r="591" spans="4:11" ht="14.4">
      <c r="D591" s="371"/>
      <c r="E591" s="371"/>
      <c r="F591" s="371"/>
      <c r="H591" s="123"/>
      <c r="K591" s="433" t="str">
        <f>IF(I591=0%,"",#REF!/I591)</f>
        <v/>
      </c>
    </row>
    <row r="592" spans="4:11" ht="14.4">
      <c r="D592" s="371"/>
      <c r="E592" s="371"/>
      <c r="F592" s="371"/>
      <c r="H592" s="123"/>
      <c r="K592" s="433" t="str">
        <f>IF(I592=0%,"",#REF!/I592)</f>
        <v/>
      </c>
    </row>
    <row r="593" spans="4:11" ht="14.4">
      <c r="D593" s="371"/>
      <c r="E593" s="371"/>
      <c r="F593" s="371"/>
      <c r="H593" s="123"/>
      <c r="K593" s="433" t="str">
        <f>IF(I593=0%,"",#REF!/I593)</f>
        <v/>
      </c>
    </row>
    <row r="594" spans="4:11" ht="14.4">
      <c r="D594" s="371"/>
      <c r="E594" s="371"/>
      <c r="F594" s="371"/>
      <c r="H594" s="123"/>
      <c r="K594" s="433" t="str">
        <f>IF(I594=0%,"",#REF!/I594)</f>
        <v/>
      </c>
    </row>
    <row r="595" spans="4:11" ht="14.4">
      <c r="D595" s="371"/>
      <c r="E595" s="371"/>
      <c r="F595" s="371"/>
      <c r="H595" s="123"/>
      <c r="K595" s="433" t="str">
        <f>IF(I595=0%,"",#REF!/I595)</f>
        <v/>
      </c>
    </row>
    <row r="596" spans="4:11" ht="14.4">
      <c r="D596" s="371"/>
      <c r="E596" s="371"/>
      <c r="F596" s="371"/>
      <c r="H596" s="123"/>
      <c r="K596" s="433" t="str">
        <f>IF(I596=0%,"",#REF!/I596)</f>
        <v/>
      </c>
    </row>
    <row r="597" spans="4:11" ht="14.4">
      <c r="D597" s="371"/>
      <c r="E597" s="371"/>
      <c r="F597" s="371"/>
      <c r="H597" s="123"/>
      <c r="K597" s="433" t="str">
        <f>IF(I597=0%,"",#REF!/I597)</f>
        <v/>
      </c>
    </row>
    <row r="598" spans="4:11" ht="14.4">
      <c r="D598" s="371"/>
      <c r="E598" s="371"/>
      <c r="F598" s="371"/>
      <c r="H598" s="123"/>
      <c r="K598" s="433" t="str">
        <f>IF(I598=0%,"",#REF!/I598)</f>
        <v/>
      </c>
    </row>
    <row r="599" spans="4:11" ht="14.4">
      <c r="D599" s="371"/>
      <c r="E599" s="371"/>
      <c r="F599" s="371"/>
      <c r="H599" s="123"/>
      <c r="K599" s="433" t="str">
        <f>IF(I599=0%,"",#REF!/I599)</f>
        <v/>
      </c>
    </row>
    <row r="600" spans="4:11" ht="14.4">
      <c r="D600" s="371"/>
      <c r="E600" s="371"/>
      <c r="F600" s="371"/>
      <c r="H600" s="123"/>
      <c r="K600" s="433" t="str">
        <f>IF(I600=0%,"",#REF!/I600)</f>
        <v/>
      </c>
    </row>
    <row r="601" spans="4:11" ht="14.4">
      <c r="D601" s="371"/>
      <c r="E601" s="371"/>
      <c r="F601" s="371"/>
      <c r="H601" s="123"/>
      <c r="K601" s="433" t="str">
        <f>IF(I601=0%,"",#REF!/I601)</f>
        <v/>
      </c>
    </row>
    <row r="602" spans="4:11" ht="14.4">
      <c r="D602" s="371"/>
      <c r="E602" s="371"/>
      <c r="F602" s="371"/>
      <c r="H602" s="123"/>
      <c r="K602" s="433" t="str">
        <f>IF(I602=0%,"",#REF!/I602)</f>
        <v/>
      </c>
    </row>
    <row r="603" spans="4:11" ht="14.4">
      <c r="D603" s="371"/>
      <c r="E603" s="371"/>
      <c r="F603" s="371"/>
      <c r="H603" s="123"/>
      <c r="K603" s="433" t="str">
        <f>IF(I603=0%,"",#REF!/I603)</f>
        <v/>
      </c>
    </row>
    <row r="604" spans="4:11" ht="14.4">
      <c r="D604" s="371"/>
      <c r="E604" s="371"/>
      <c r="F604" s="371"/>
      <c r="H604" s="123"/>
      <c r="K604" s="433" t="str">
        <f>IF(I604=0%,"",#REF!/I604)</f>
        <v/>
      </c>
    </row>
    <row r="605" spans="4:11" ht="14.4">
      <c r="D605" s="371"/>
      <c r="E605" s="371"/>
      <c r="F605" s="371"/>
      <c r="H605" s="123"/>
      <c r="K605" s="433" t="str">
        <f>IF(I605=0%,"",#REF!/I605)</f>
        <v/>
      </c>
    </row>
    <row r="606" spans="4:11" ht="14.4">
      <c r="D606" s="371"/>
      <c r="E606" s="371"/>
      <c r="F606" s="371"/>
      <c r="H606" s="123"/>
      <c r="K606" s="433" t="str">
        <f>IF(I606=0%,"",#REF!/I606)</f>
        <v/>
      </c>
    </row>
    <row r="607" spans="4:11" ht="14.4">
      <c r="D607" s="371"/>
      <c r="E607" s="371"/>
      <c r="F607" s="371"/>
      <c r="H607" s="123"/>
      <c r="K607" s="433" t="str">
        <f>IF(I607=0%,"",#REF!/I607)</f>
        <v/>
      </c>
    </row>
    <row r="608" spans="4:11" ht="14.4">
      <c r="D608" s="371"/>
      <c r="E608" s="371"/>
      <c r="F608" s="371"/>
      <c r="H608" s="123"/>
      <c r="K608" s="433" t="str">
        <f>IF(I608=0%,"",#REF!/I608)</f>
        <v/>
      </c>
    </row>
    <row r="609" spans="4:11" ht="14.4">
      <c r="D609" s="371"/>
      <c r="E609" s="371"/>
      <c r="F609" s="371"/>
      <c r="H609" s="123"/>
      <c r="K609" s="433" t="str">
        <f>IF(I609=0%,"",#REF!/I609)</f>
        <v/>
      </c>
    </row>
    <row r="610" spans="4:11" ht="14.4">
      <c r="D610" s="371"/>
      <c r="E610" s="371"/>
      <c r="F610" s="371"/>
      <c r="H610" s="123"/>
      <c r="K610" s="433" t="str">
        <f>IF(I610=0%,"",#REF!/I610)</f>
        <v/>
      </c>
    </row>
    <row r="611" spans="4:11" ht="14.4">
      <c r="D611" s="371"/>
      <c r="E611" s="371"/>
      <c r="F611" s="371"/>
      <c r="H611" s="123"/>
      <c r="K611" s="433" t="str">
        <f>IF(I611=0%,"",#REF!/I611)</f>
        <v/>
      </c>
    </row>
    <row r="612" spans="4:11" ht="14.4">
      <c r="D612" s="371"/>
      <c r="E612" s="371"/>
      <c r="F612" s="371"/>
      <c r="H612" s="123"/>
      <c r="K612" s="433" t="str">
        <f>IF(I612=0%,"",#REF!/I612)</f>
        <v/>
      </c>
    </row>
    <row r="613" spans="4:11" ht="14.4">
      <c r="D613" s="371"/>
      <c r="E613" s="371"/>
      <c r="F613" s="371"/>
      <c r="H613" s="123"/>
      <c r="K613" s="433" t="str">
        <f>IF(I613=0%,"",#REF!/I613)</f>
        <v/>
      </c>
    </row>
    <row r="614" spans="4:11" ht="14.4">
      <c r="D614" s="371"/>
      <c r="E614" s="371"/>
      <c r="F614" s="371"/>
      <c r="H614" s="123"/>
      <c r="K614" s="433" t="str">
        <f>IF(I614=0%,"",#REF!/I614)</f>
        <v/>
      </c>
    </row>
    <row r="615" spans="4:11" ht="14.4">
      <c r="D615" s="371"/>
      <c r="E615" s="371"/>
      <c r="F615" s="371"/>
      <c r="H615" s="123"/>
      <c r="K615" s="433" t="str">
        <f>IF(I615=0%,"",#REF!/I615)</f>
        <v/>
      </c>
    </row>
    <row r="616" spans="4:11" ht="14.4">
      <c r="D616" s="371"/>
      <c r="E616" s="371"/>
      <c r="F616" s="371"/>
      <c r="H616" s="123"/>
      <c r="K616" s="433" t="str">
        <f>IF(I616=0%,"",#REF!/I616)</f>
        <v/>
      </c>
    </row>
    <row r="617" spans="4:11" ht="14.4">
      <c r="D617" s="371"/>
      <c r="E617" s="371"/>
      <c r="F617" s="371"/>
      <c r="H617" s="123"/>
      <c r="K617" s="433" t="str">
        <f>IF(I617=0%,"",#REF!/I617)</f>
        <v/>
      </c>
    </row>
    <row r="618" spans="4:11" ht="14.4">
      <c r="D618" s="371"/>
      <c r="E618" s="371"/>
      <c r="F618" s="371"/>
      <c r="H618" s="123"/>
      <c r="K618" s="433" t="str">
        <f>IF(I618=0%,"",#REF!/I618)</f>
        <v/>
      </c>
    </row>
    <row r="619" spans="4:11" ht="14.4">
      <c r="D619" s="371"/>
      <c r="E619" s="371"/>
      <c r="F619" s="371"/>
      <c r="H619" s="123"/>
      <c r="K619" s="433" t="str">
        <f>IF(I619=0%,"",#REF!/I619)</f>
        <v/>
      </c>
    </row>
    <row r="620" spans="4:11" ht="14.4">
      <c r="D620" s="371"/>
      <c r="E620" s="371"/>
      <c r="F620" s="371"/>
      <c r="H620" s="123"/>
      <c r="K620" s="433" t="str">
        <f>IF(I620=0%,"",#REF!/I620)</f>
        <v/>
      </c>
    </row>
    <row r="621" spans="4:11" ht="14.4">
      <c r="D621" s="371"/>
      <c r="E621" s="371"/>
      <c r="F621" s="371"/>
      <c r="H621" s="123"/>
      <c r="K621" s="433" t="str">
        <f>IF(I621=0%,"",#REF!/I621)</f>
        <v/>
      </c>
    </row>
    <row r="622" spans="4:11" ht="14.4">
      <c r="D622" s="371"/>
      <c r="E622" s="371"/>
      <c r="F622" s="371"/>
      <c r="H622" s="123"/>
      <c r="K622" s="433" t="str">
        <f>IF(I622=0%,"",#REF!/I622)</f>
        <v/>
      </c>
    </row>
    <row r="623" spans="4:11" ht="14.4">
      <c r="D623" s="371"/>
      <c r="E623" s="371"/>
      <c r="F623" s="371"/>
      <c r="H623" s="123"/>
      <c r="K623" s="433" t="str">
        <f>IF(I623=0%,"",#REF!/I623)</f>
        <v/>
      </c>
    </row>
    <row r="624" spans="4:11" ht="14.4">
      <c r="D624" s="371"/>
      <c r="E624" s="371"/>
      <c r="F624" s="371"/>
      <c r="H624" s="123"/>
      <c r="K624" s="433" t="str">
        <f>IF(I624=0%,"",#REF!/I624)</f>
        <v/>
      </c>
    </row>
    <row r="625" spans="4:11" ht="14.4">
      <c r="D625" s="371"/>
      <c r="E625" s="371"/>
      <c r="F625" s="371"/>
      <c r="H625" s="123"/>
      <c r="K625" s="433" t="str">
        <f>IF(I625=0%,"",#REF!/I625)</f>
        <v/>
      </c>
    </row>
    <row r="626" spans="4:11" ht="14.4">
      <c r="D626" s="371"/>
      <c r="E626" s="371"/>
      <c r="F626" s="371"/>
      <c r="H626" s="123"/>
      <c r="K626" s="433" t="str">
        <f>IF(I626=0%,"",#REF!/I626)</f>
        <v/>
      </c>
    </row>
    <row r="627" spans="4:11" ht="14.4">
      <c r="D627" s="371"/>
      <c r="E627" s="371"/>
      <c r="F627" s="371"/>
      <c r="H627" s="123"/>
      <c r="K627" s="433" t="str">
        <f>IF(I627=0%,"",#REF!/I627)</f>
        <v/>
      </c>
    </row>
    <row r="628" spans="4:11" ht="14.4">
      <c r="D628" s="371"/>
      <c r="E628" s="371"/>
      <c r="F628" s="371"/>
      <c r="H628" s="123"/>
      <c r="K628" s="433" t="str">
        <f>IF(I628=0%,"",#REF!/I628)</f>
        <v/>
      </c>
    </row>
    <row r="629" spans="4:11" ht="14.4">
      <c r="D629" s="371"/>
      <c r="E629" s="371"/>
      <c r="F629" s="371"/>
      <c r="H629" s="123"/>
      <c r="K629" s="433" t="str">
        <f>IF(I629=0%,"",#REF!/I629)</f>
        <v/>
      </c>
    </row>
    <row r="630" spans="4:11" ht="14.4">
      <c r="D630" s="371"/>
      <c r="E630" s="371"/>
      <c r="F630" s="371"/>
      <c r="H630" s="123"/>
      <c r="K630" s="433" t="str">
        <f>IF(I630=0%,"",#REF!/I630)</f>
        <v/>
      </c>
    </row>
    <row r="631" spans="4:11" ht="14.4">
      <c r="D631" s="371"/>
      <c r="E631" s="371"/>
      <c r="F631" s="371"/>
      <c r="H631" s="123"/>
      <c r="K631" s="433" t="str">
        <f>IF(I631=0%,"",#REF!/I631)</f>
        <v/>
      </c>
    </row>
    <row r="632" spans="4:11" ht="14.4">
      <c r="D632" s="371"/>
      <c r="E632" s="371"/>
      <c r="F632" s="371"/>
      <c r="H632" s="123"/>
      <c r="K632" s="433" t="str">
        <f>IF(I632=0%,"",#REF!/I632)</f>
        <v/>
      </c>
    </row>
    <row r="633" spans="4:11" ht="14.4">
      <c r="D633" s="371"/>
      <c r="E633" s="371"/>
      <c r="F633" s="371"/>
      <c r="H633" s="123"/>
      <c r="K633" s="433" t="str">
        <f>IF(I633=0%,"",#REF!/I633)</f>
        <v/>
      </c>
    </row>
    <row r="634" spans="4:11" ht="14.4">
      <c r="D634" s="371"/>
      <c r="E634" s="371"/>
      <c r="F634" s="371"/>
      <c r="H634" s="123"/>
      <c r="K634" s="433" t="str">
        <f>IF(I634=0%,"",#REF!/I634)</f>
        <v/>
      </c>
    </row>
    <row r="635" spans="4:11" ht="14.4">
      <c r="D635" s="371"/>
      <c r="E635" s="371"/>
      <c r="F635" s="371"/>
      <c r="H635" s="123"/>
      <c r="K635" s="433" t="str">
        <f>IF(I635=0%,"",#REF!/I635)</f>
        <v/>
      </c>
    </row>
    <row r="636" spans="4:11" ht="14.4">
      <c r="D636" s="371"/>
      <c r="E636" s="371"/>
      <c r="F636" s="371"/>
      <c r="H636" s="123"/>
      <c r="K636" s="433" t="str">
        <f>IF(I636=0%,"",#REF!/I636)</f>
        <v/>
      </c>
    </row>
    <row r="637" spans="4:11" ht="14.4">
      <c r="D637" s="371"/>
      <c r="E637" s="371"/>
      <c r="F637" s="371"/>
      <c r="H637" s="123"/>
      <c r="K637" s="433" t="str">
        <f>IF(I637=0%,"",#REF!/I637)</f>
        <v/>
      </c>
    </row>
    <row r="638" spans="4:11" ht="14.4">
      <c r="D638" s="371"/>
      <c r="E638" s="371"/>
      <c r="F638" s="371"/>
      <c r="H638" s="123"/>
      <c r="K638" s="433" t="str">
        <f>IF(I638=0%,"",#REF!/I638)</f>
        <v/>
      </c>
    </row>
    <row r="639" spans="4:11" ht="14.4">
      <c r="D639" s="371"/>
      <c r="E639" s="371"/>
      <c r="F639" s="371"/>
      <c r="H639" s="123"/>
      <c r="K639" s="433" t="str">
        <f>IF(I639=0%,"",#REF!/I639)</f>
        <v/>
      </c>
    </row>
    <row r="640" spans="4:11" ht="14.4">
      <c r="D640" s="371"/>
      <c r="E640" s="371"/>
      <c r="F640" s="371"/>
      <c r="H640" s="123"/>
      <c r="K640" s="433" t="str">
        <f>IF(I640=0%,"",#REF!/I640)</f>
        <v/>
      </c>
    </row>
    <row r="641" spans="4:11" ht="14.4">
      <c r="D641" s="371"/>
      <c r="E641" s="371"/>
      <c r="F641" s="371"/>
      <c r="H641" s="123"/>
      <c r="K641" s="433" t="str">
        <f>IF(I641=0%,"",#REF!/I641)</f>
        <v/>
      </c>
    </row>
    <row r="642" spans="4:11" ht="14.4">
      <c r="D642" s="371"/>
      <c r="E642" s="371"/>
      <c r="F642" s="371"/>
      <c r="H642" s="123"/>
      <c r="K642" s="433" t="str">
        <f>IF(I642=0%,"",#REF!/I642)</f>
        <v/>
      </c>
    </row>
    <row r="643" spans="4:11" ht="14.4">
      <c r="D643" s="371"/>
      <c r="E643" s="371"/>
      <c r="F643" s="371"/>
      <c r="H643" s="123"/>
      <c r="K643" s="433" t="str">
        <f>IF(I643=0%,"",#REF!/I643)</f>
        <v/>
      </c>
    </row>
    <row r="644" spans="4:11" ht="14.4">
      <c r="D644" s="371"/>
      <c r="E644" s="371"/>
      <c r="F644" s="371"/>
      <c r="H644" s="123"/>
      <c r="K644" s="433" t="str">
        <f>IF(I644=0%,"",#REF!/I644)</f>
        <v/>
      </c>
    </row>
    <row r="645" spans="4:11" ht="14.4">
      <c r="D645" s="371"/>
      <c r="E645" s="371"/>
      <c r="F645" s="371"/>
      <c r="H645" s="123"/>
      <c r="K645" s="433" t="str">
        <f>IF(I645=0%,"",#REF!/I645)</f>
        <v/>
      </c>
    </row>
    <row r="646" spans="4:11" ht="14.4">
      <c r="D646" s="371"/>
      <c r="E646" s="371"/>
      <c r="F646" s="371"/>
      <c r="H646" s="123"/>
      <c r="K646" s="433" t="str">
        <f>IF(I646=0%,"",#REF!/I646)</f>
        <v/>
      </c>
    </row>
    <row r="647" spans="4:11" ht="14.4">
      <c r="D647" s="371"/>
      <c r="E647" s="371"/>
      <c r="F647" s="371"/>
      <c r="H647" s="123"/>
      <c r="K647" s="433" t="str">
        <f>IF(I647=0%,"",#REF!/I647)</f>
        <v/>
      </c>
    </row>
    <row r="648" spans="4:11" ht="14.4">
      <c r="D648" s="371"/>
      <c r="E648" s="371"/>
      <c r="F648" s="371"/>
      <c r="H648" s="123"/>
      <c r="K648" s="433" t="str">
        <f>IF(I648=0%,"",#REF!/I648)</f>
        <v/>
      </c>
    </row>
    <row r="649" spans="4:11" ht="14.4">
      <c r="D649" s="371"/>
      <c r="E649" s="371"/>
      <c r="F649" s="371"/>
      <c r="H649" s="123"/>
      <c r="K649" s="433" t="str">
        <f>IF(I649=0%,"",#REF!/I649)</f>
        <v/>
      </c>
    </row>
    <row r="650" spans="4:11" ht="14.4">
      <c r="D650" s="371"/>
      <c r="E650" s="371"/>
      <c r="F650" s="371"/>
      <c r="H650" s="123"/>
      <c r="K650" s="433" t="str">
        <f>IF(I650=0%,"",#REF!/I650)</f>
        <v/>
      </c>
    </row>
    <row r="651" spans="4:11" ht="14.4">
      <c r="D651" s="371"/>
      <c r="E651" s="371"/>
      <c r="F651" s="371"/>
      <c r="H651" s="123"/>
      <c r="K651" s="433" t="str">
        <f>IF(I651=0%,"",#REF!/I651)</f>
        <v/>
      </c>
    </row>
    <row r="652" spans="4:11" ht="14.4">
      <c r="D652" s="371"/>
      <c r="E652" s="371"/>
      <c r="F652" s="371"/>
      <c r="H652" s="123"/>
      <c r="K652" s="433" t="str">
        <f>IF(I652=0%,"",#REF!/I652)</f>
        <v/>
      </c>
    </row>
    <row r="653" spans="4:11" ht="14.4">
      <c r="D653" s="371"/>
      <c r="E653" s="371"/>
      <c r="F653" s="371"/>
      <c r="H653" s="123"/>
      <c r="K653" s="433" t="str">
        <f>IF(I653=0%,"",#REF!/I653)</f>
        <v/>
      </c>
    </row>
    <row r="654" spans="4:11" ht="14.4">
      <c r="D654" s="371"/>
      <c r="E654" s="371"/>
      <c r="F654" s="371"/>
      <c r="H654" s="123"/>
      <c r="K654" s="433" t="str">
        <f>IF(I654=0%,"",#REF!/I654)</f>
        <v/>
      </c>
    </row>
    <row r="655" spans="4:11" ht="14.4">
      <c r="D655" s="371"/>
      <c r="E655" s="371"/>
      <c r="F655" s="371"/>
      <c r="H655" s="123"/>
      <c r="K655" s="433" t="str">
        <f>IF(I655=0%,"",#REF!/I655)</f>
        <v/>
      </c>
    </row>
    <row r="656" spans="4:11" ht="14.4">
      <c r="D656" s="371"/>
      <c r="E656" s="371"/>
      <c r="F656" s="371"/>
      <c r="H656" s="123"/>
      <c r="K656" s="433" t="str">
        <f>IF(I656=0%,"",#REF!/I656)</f>
        <v/>
      </c>
    </row>
    <row r="657" spans="4:11" ht="14.4">
      <c r="D657" s="371"/>
      <c r="E657" s="371"/>
      <c r="F657" s="371"/>
      <c r="H657" s="123"/>
      <c r="K657" s="433" t="str">
        <f>IF(I657=0%,"",#REF!/I657)</f>
        <v/>
      </c>
    </row>
    <row r="658" spans="4:11" ht="14.4">
      <c r="D658" s="371"/>
      <c r="E658" s="371"/>
      <c r="F658" s="371"/>
      <c r="H658" s="123"/>
      <c r="K658" s="433" t="str">
        <f>IF(I658=0%,"",#REF!/I658)</f>
        <v/>
      </c>
    </row>
    <row r="659" spans="4:11" ht="14.4">
      <c r="D659" s="371"/>
      <c r="E659" s="371"/>
      <c r="F659" s="371"/>
      <c r="H659" s="123"/>
      <c r="K659" s="433" t="str">
        <f>IF(I659=0%,"",#REF!/I659)</f>
        <v/>
      </c>
    </row>
    <row r="660" spans="4:11" ht="14.4">
      <c r="D660" s="371"/>
      <c r="E660" s="371"/>
      <c r="F660" s="371"/>
      <c r="H660" s="123"/>
      <c r="K660" s="433" t="str">
        <f>IF(I660=0%,"",#REF!/I660)</f>
        <v/>
      </c>
    </row>
    <row r="661" spans="4:11" ht="14.4">
      <c r="D661" s="371"/>
      <c r="E661" s="371"/>
      <c r="F661" s="371"/>
      <c r="H661" s="123"/>
      <c r="K661" s="433" t="str">
        <f>IF(I661=0%,"",#REF!/I661)</f>
        <v/>
      </c>
    </row>
    <row r="662" spans="4:11" ht="14.4">
      <c r="D662" s="371"/>
      <c r="E662" s="371"/>
      <c r="F662" s="371"/>
      <c r="H662" s="123"/>
      <c r="K662" s="433" t="str">
        <f>IF(I662=0%,"",#REF!/I662)</f>
        <v/>
      </c>
    </row>
    <row r="663" spans="4:11" ht="14.4">
      <c r="D663" s="371"/>
      <c r="E663" s="371"/>
      <c r="F663" s="371"/>
      <c r="H663" s="123"/>
      <c r="K663" s="433" t="str">
        <f>IF(I663=0%,"",#REF!/I663)</f>
        <v/>
      </c>
    </row>
    <row r="664" spans="4:11" ht="14.4">
      <c r="D664" s="371"/>
      <c r="E664" s="371"/>
      <c r="F664" s="371"/>
      <c r="H664" s="123"/>
      <c r="K664" s="433" t="str">
        <f>IF(I664=0%,"",#REF!/I664)</f>
        <v/>
      </c>
    </row>
    <row r="665" spans="4:11" ht="14.4">
      <c r="D665" s="371"/>
      <c r="E665" s="371"/>
      <c r="F665" s="371"/>
      <c r="H665" s="123"/>
      <c r="K665" s="433" t="str">
        <f>IF(I665=0%,"",#REF!/I665)</f>
        <v/>
      </c>
    </row>
    <row r="666" spans="4:11" ht="14.4">
      <c r="D666" s="371"/>
      <c r="E666" s="371"/>
      <c r="F666" s="371"/>
      <c r="H666" s="123"/>
      <c r="K666" s="433" t="str">
        <f>IF(I666=0%,"",#REF!/I666)</f>
        <v/>
      </c>
    </row>
    <row r="667" spans="4:11" ht="14.4">
      <c r="D667" s="371"/>
      <c r="E667" s="371"/>
      <c r="F667" s="371"/>
      <c r="H667" s="123"/>
      <c r="K667" s="433" t="str">
        <f>IF(I667=0%,"",#REF!/I667)</f>
        <v/>
      </c>
    </row>
    <row r="668" spans="4:11" ht="14.4">
      <c r="D668" s="371"/>
      <c r="E668" s="371"/>
      <c r="F668" s="371"/>
      <c r="H668" s="123"/>
      <c r="K668" s="433" t="str">
        <f>IF(I668=0%,"",#REF!/I668)</f>
        <v/>
      </c>
    </row>
    <row r="669" spans="4:11" ht="14.4">
      <c r="D669" s="371"/>
      <c r="E669" s="371"/>
      <c r="F669" s="371"/>
      <c r="H669" s="123"/>
      <c r="K669" s="433" t="str">
        <f>IF(I669=0%,"",#REF!/I669)</f>
        <v/>
      </c>
    </row>
    <row r="670" spans="4:11" ht="14.4">
      <c r="D670" s="371"/>
      <c r="E670" s="371"/>
      <c r="F670" s="371"/>
      <c r="H670" s="123"/>
      <c r="K670" s="433" t="str">
        <f>IF(I670=0%,"",#REF!/I670)</f>
        <v/>
      </c>
    </row>
    <row r="671" spans="4:11" ht="14.4">
      <c r="D671" s="371"/>
      <c r="E671" s="371"/>
      <c r="F671" s="371"/>
      <c r="H671" s="123"/>
      <c r="K671" s="433" t="str">
        <f>IF(I671=0%,"",#REF!/I671)</f>
        <v/>
      </c>
    </row>
    <row r="672" spans="4:11" ht="14.4">
      <c r="D672" s="371"/>
      <c r="E672" s="371"/>
      <c r="F672" s="371"/>
      <c r="H672" s="123"/>
      <c r="K672" s="433" t="str">
        <f>IF(I672=0%,"",#REF!/I672)</f>
        <v/>
      </c>
    </row>
    <row r="673" spans="4:11" ht="14.4">
      <c r="D673" s="371"/>
      <c r="E673" s="371"/>
      <c r="F673" s="371"/>
      <c r="H673" s="123"/>
      <c r="K673" s="433" t="str">
        <f>IF(I673=0%,"",#REF!/I673)</f>
        <v/>
      </c>
    </row>
    <row r="674" spans="4:11" ht="14.4">
      <c r="D674" s="371"/>
      <c r="E674" s="371"/>
      <c r="F674" s="371"/>
      <c r="H674" s="123"/>
      <c r="K674" s="433" t="str">
        <f>IF(I674=0%,"",#REF!/I674)</f>
        <v/>
      </c>
    </row>
    <row r="675" spans="4:11" ht="14.4">
      <c r="D675" s="371"/>
      <c r="E675" s="371"/>
      <c r="F675" s="371"/>
      <c r="H675" s="123"/>
      <c r="K675" s="433" t="str">
        <f>IF(I675=0%,"",#REF!/I675)</f>
        <v/>
      </c>
    </row>
    <row r="676" spans="4:11" ht="14.4">
      <c r="D676" s="371"/>
      <c r="E676" s="371"/>
      <c r="F676" s="371"/>
      <c r="H676" s="123"/>
      <c r="K676" s="433" t="str">
        <f>IF(I676=0%,"",#REF!/I676)</f>
        <v/>
      </c>
    </row>
    <row r="677" spans="4:11" ht="14.4">
      <c r="D677" s="371"/>
      <c r="E677" s="371"/>
      <c r="F677" s="371"/>
      <c r="H677" s="123"/>
      <c r="K677" s="433" t="str">
        <f>IF(I677=0%,"",#REF!/I677)</f>
        <v/>
      </c>
    </row>
    <row r="678" spans="4:11" ht="14.4">
      <c r="D678" s="371"/>
      <c r="E678" s="371"/>
      <c r="F678" s="371"/>
      <c r="H678" s="123"/>
      <c r="K678" s="433" t="str">
        <f>IF(I678=0%,"",#REF!/I678)</f>
        <v/>
      </c>
    </row>
    <row r="679" spans="4:11" ht="14.4">
      <c r="D679" s="371"/>
      <c r="E679" s="371"/>
      <c r="F679" s="371"/>
      <c r="H679" s="123"/>
      <c r="K679" s="433" t="str">
        <f>IF(I679=0%,"",#REF!/I679)</f>
        <v/>
      </c>
    </row>
    <row r="680" spans="4:11" ht="14.4">
      <c r="D680" s="371"/>
      <c r="E680" s="371"/>
      <c r="F680" s="371"/>
      <c r="H680" s="123"/>
      <c r="K680" s="433" t="str">
        <f>IF(I680=0%,"",#REF!/I680)</f>
        <v/>
      </c>
    </row>
    <row r="681" spans="4:11" ht="14.4">
      <c r="D681" s="371"/>
      <c r="E681" s="371"/>
      <c r="F681" s="371"/>
      <c r="H681" s="123"/>
      <c r="K681" s="433" t="str">
        <f>IF(I681=0%,"",#REF!/I681)</f>
        <v/>
      </c>
    </row>
    <row r="682" spans="4:11" ht="14.4">
      <c r="D682" s="371"/>
      <c r="E682" s="371"/>
      <c r="F682" s="371"/>
      <c r="H682" s="123"/>
      <c r="K682" s="433" t="str">
        <f>IF(I682=0%,"",#REF!/I682)</f>
        <v/>
      </c>
    </row>
    <row r="683" spans="4:11" ht="14.4">
      <c r="D683" s="371"/>
      <c r="E683" s="371"/>
      <c r="F683" s="371"/>
      <c r="H683" s="123"/>
      <c r="K683" s="433" t="str">
        <f>IF(I683=0%,"",#REF!/I683)</f>
        <v/>
      </c>
    </row>
    <row r="684" spans="4:11" ht="14.4">
      <c r="D684" s="371"/>
      <c r="E684" s="371"/>
      <c r="F684" s="371"/>
      <c r="H684" s="123"/>
      <c r="K684" s="433" t="str">
        <f>IF(I684=0%,"",#REF!/I684)</f>
        <v/>
      </c>
    </row>
    <row r="685" spans="4:11" ht="14.4">
      <c r="D685" s="371"/>
      <c r="E685" s="371"/>
      <c r="F685" s="371"/>
      <c r="H685" s="123"/>
      <c r="K685" s="433" t="str">
        <f>IF(I685=0%,"",#REF!/I685)</f>
        <v/>
      </c>
    </row>
    <row r="686" spans="4:11" ht="14.4">
      <c r="D686" s="371"/>
      <c r="E686" s="371"/>
      <c r="F686" s="371"/>
      <c r="H686" s="123"/>
      <c r="K686" s="433" t="str">
        <f>IF(I686=0%,"",#REF!/I686)</f>
        <v/>
      </c>
    </row>
    <row r="687" spans="4:11" ht="14.4">
      <c r="D687" s="371"/>
      <c r="E687" s="371"/>
      <c r="F687" s="371"/>
      <c r="H687" s="123"/>
      <c r="K687" s="433" t="str">
        <f>IF(I687=0%,"",#REF!/I687)</f>
        <v/>
      </c>
    </row>
    <row r="688" spans="4:11" ht="14.4">
      <c r="D688" s="371"/>
      <c r="E688" s="371"/>
      <c r="F688" s="371"/>
      <c r="H688" s="123"/>
      <c r="K688" s="433" t="str">
        <f>IF(I688=0%,"",#REF!/I688)</f>
        <v/>
      </c>
    </row>
    <row r="689" spans="4:11" ht="14.4">
      <c r="D689" s="371"/>
      <c r="E689" s="371"/>
      <c r="F689" s="371"/>
      <c r="H689" s="123"/>
      <c r="K689" s="433" t="str">
        <f>IF(I689=0%,"",#REF!/I689)</f>
        <v/>
      </c>
    </row>
    <row r="690" spans="4:11" ht="14.4">
      <c r="D690" s="371"/>
      <c r="E690" s="371"/>
      <c r="F690" s="371"/>
      <c r="H690" s="123"/>
      <c r="K690" s="433" t="str">
        <f>IF(I690=0%,"",#REF!/I690)</f>
        <v/>
      </c>
    </row>
    <row r="691" spans="4:11" ht="14.4">
      <c r="D691" s="371"/>
      <c r="E691" s="371"/>
      <c r="F691" s="371"/>
      <c r="H691" s="123"/>
      <c r="K691" s="433" t="str">
        <f>IF(I691=0%,"",#REF!/I691)</f>
        <v/>
      </c>
    </row>
    <row r="692" spans="4:11" ht="14.4">
      <c r="D692" s="371"/>
      <c r="E692" s="371"/>
      <c r="F692" s="371"/>
      <c r="H692" s="123"/>
      <c r="K692" s="433" t="str">
        <f>IF(I692=0%,"",#REF!/I692)</f>
        <v/>
      </c>
    </row>
    <row r="693" spans="4:11" ht="14.4">
      <c r="D693" s="371"/>
      <c r="E693" s="371"/>
      <c r="F693" s="371"/>
      <c r="H693" s="123"/>
      <c r="K693" s="433" t="str">
        <f>IF(I693=0%,"",#REF!/I693)</f>
        <v/>
      </c>
    </row>
    <row r="694" spans="4:11" ht="14.4">
      <c r="D694" s="371"/>
      <c r="E694" s="371"/>
      <c r="F694" s="371"/>
      <c r="H694" s="123"/>
      <c r="K694" s="433" t="str">
        <f>IF(I694=0%,"",#REF!/I694)</f>
        <v/>
      </c>
    </row>
    <row r="695" spans="4:11" ht="14.4">
      <c r="D695" s="371"/>
      <c r="E695" s="371"/>
      <c r="F695" s="371"/>
      <c r="H695" s="123"/>
      <c r="K695" s="433" t="str">
        <f>IF(I695=0%,"",#REF!/I695)</f>
        <v/>
      </c>
    </row>
    <row r="696" spans="4:11" ht="14.4">
      <c r="D696" s="371"/>
      <c r="E696" s="371"/>
      <c r="F696" s="371"/>
      <c r="H696" s="123"/>
      <c r="K696" s="433" t="str">
        <f>IF(I696=0%,"",#REF!/I696)</f>
        <v/>
      </c>
    </row>
    <row r="697" spans="4:11" ht="14.4">
      <c r="D697" s="371"/>
      <c r="E697" s="371"/>
      <c r="F697" s="371"/>
      <c r="H697" s="123"/>
      <c r="K697" s="433" t="str">
        <f>IF(I697=0%,"",#REF!/I697)</f>
        <v/>
      </c>
    </row>
    <row r="698" spans="4:11" ht="14.4">
      <c r="D698" s="371"/>
      <c r="E698" s="371"/>
      <c r="F698" s="371"/>
      <c r="H698" s="123"/>
      <c r="K698" s="433" t="str">
        <f>IF(I698=0%,"",#REF!/I698)</f>
        <v/>
      </c>
    </row>
    <row r="699" spans="4:11" ht="14.4">
      <c r="D699" s="371"/>
      <c r="E699" s="371"/>
      <c r="F699" s="371"/>
      <c r="H699" s="123"/>
      <c r="K699" s="433" t="str">
        <f>IF(I699=0%,"",#REF!/I699)</f>
        <v/>
      </c>
    </row>
    <row r="700" spans="4:11" ht="14.4">
      <c r="D700" s="371"/>
      <c r="E700" s="371"/>
      <c r="F700" s="371"/>
      <c r="H700" s="123"/>
      <c r="K700" s="433" t="str">
        <f>IF(I700=0%,"",#REF!/I700)</f>
        <v/>
      </c>
    </row>
    <row r="701" spans="4:11" ht="14.4">
      <c r="D701" s="371"/>
      <c r="E701" s="371"/>
      <c r="F701" s="371"/>
      <c r="H701" s="123"/>
      <c r="K701" s="433" t="str">
        <f>IF(I701=0%,"",#REF!/I701)</f>
        <v/>
      </c>
    </row>
    <row r="702" spans="4:11" ht="14.4">
      <c r="D702" s="371"/>
      <c r="E702" s="371"/>
      <c r="F702" s="371"/>
      <c r="H702" s="123"/>
      <c r="K702" s="433" t="str">
        <f>IF(I702=0%,"",#REF!/I702)</f>
        <v/>
      </c>
    </row>
    <row r="703" spans="4:11" ht="14.4">
      <c r="D703" s="371"/>
      <c r="E703" s="371"/>
      <c r="F703" s="371"/>
      <c r="H703" s="123"/>
      <c r="K703" s="433" t="str">
        <f>IF(I703=0%,"",#REF!/I703)</f>
        <v/>
      </c>
    </row>
    <row r="704" spans="4:11" ht="14.4">
      <c r="D704" s="371"/>
      <c r="E704" s="371"/>
      <c r="F704" s="371"/>
      <c r="H704" s="123"/>
      <c r="K704" s="433" t="str">
        <f>IF(I704=0%,"",#REF!/I704)</f>
        <v/>
      </c>
    </row>
    <row r="705" spans="4:11" ht="14.4">
      <c r="D705" s="371"/>
      <c r="E705" s="371"/>
      <c r="F705" s="371"/>
      <c r="H705" s="123"/>
      <c r="K705" s="433" t="str">
        <f>IF(I705=0%,"",#REF!/I705)</f>
        <v/>
      </c>
    </row>
    <row r="706" spans="4:11" ht="14.4">
      <c r="D706" s="371"/>
      <c r="E706" s="371"/>
      <c r="F706" s="371"/>
      <c r="H706" s="123"/>
      <c r="K706" s="433" t="str">
        <f>IF(I706=0%,"",#REF!/I706)</f>
        <v/>
      </c>
    </row>
    <row r="707" spans="4:11" ht="14.4">
      <c r="D707" s="371"/>
      <c r="E707" s="371"/>
      <c r="F707" s="371"/>
      <c r="H707" s="123"/>
      <c r="K707" s="433" t="str">
        <f>IF(I707=0%,"",#REF!/I707)</f>
        <v/>
      </c>
    </row>
    <row r="708" spans="4:11" ht="14.4">
      <c r="D708" s="371"/>
      <c r="E708" s="371"/>
      <c r="F708" s="371"/>
      <c r="H708" s="123"/>
      <c r="K708" s="433" t="str">
        <f>IF(I708=0%,"",#REF!/I708)</f>
        <v/>
      </c>
    </row>
    <row r="709" spans="4:11" ht="14.4">
      <c r="D709" s="371"/>
      <c r="E709" s="371"/>
      <c r="F709" s="371"/>
      <c r="H709" s="123"/>
      <c r="K709" s="433" t="str">
        <f>IF(I709=0%,"",#REF!/I709)</f>
        <v/>
      </c>
    </row>
    <row r="710" spans="4:11" ht="14.4">
      <c r="D710" s="371"/>
      <c r="E710" s="371"/>
      <c r="F710" s="371"/>
      <c r="H710" s="123"/>
      <c r="K710" s="433" t="str">
        <f>IF(I710=0%,"",#REF!/I710)</f>
        <v/>
      </c>
    </row>
    <row r="711" spans="4:11" ht="14.4">
      <c r="D711" s="371"/>
      <c r="E711" s="371"/>
      <c r="F711" s="371"/>
      <c r="H711" s="123"/>
      <c r="K711" s="433" t="str">
        <f>IF(I711=0%,"",#REF!/I711)</f>
        <v/>
      </c>
    </row>
    <row r="712" spans="4:11" ht="14.4">
      <c r="D712" s="371"/>
      <c r="E712" s="371"/>
      <c r="F712" s="371"/>
      <c r="H712" s="123"/>
      <c r="K712" s="433" t="str">
        <f>IF(I712=0%,"",#REF!/I712)</f>
        <v/>
      </c>
    </row>
    <row r="713" spans="4:11" ht="14.4">
      <c r="D713" s="371"/>
      <c r="E713" s="371"/>
      <c r="F713" s="371"/>
      <c r="H713" s="123"/>
      <c r="K713" s="433" t="str">
        <f>IF(I713=0%,"",#REF!/I713)</f>
        <v/>
      </c>
    </row>
    <row r="714" spans="4:11" ht="14.4">
      <c r="D714" s="371"/>
      <c r="E714" s="371"/>
      <c r="F714" s="371"/>
      <c r="H714" s="123"/>
      <c r="K714" s="433" t="str">
        <f>IF(I714=0%,"",#REF!/I714)</f>
        <v/>
      </c>
    </row>
    <row r="715" spans="4:11" ht="14.4">
      <c r="D715" s="371"/>
      <c r="E715" s="371"/>
      <c r="F715" s="371"/>
      <c r="H715" s="123"/>
      <c r="K715" s="433" t="str">
        <f>IF(I715=0%,"",#REF!/I715)</f>
        <v/>
      </c>
    </row>
    <row r="716" spans="4:11" ht="14.4">
      <c r="D716" s="371"/>
      <c r="E716" s="371"/>
      <c r="F716" s="371"/>
      <c r="H716" s="123"/>
      <c r="K716" s="433" t="str">
        <f>IF(I716=0%,"",#REF!/I716)</f>
        <v/>
      </c>
    </row>
    <row r="717" spans="4:11" ht="14.4">
      <c r="D717" s="371"/>
      <c r="E717" s="371"/>
      <c r="F717" s="371"/>
      <c r="H717" s="123"/>
      <c r="K717" s="433" t="str">
        <f>IF(I717=0%,"",#REF!/I717)</f>
        <v/>
      </c>
    </row>
    <row r="718" spans="4:11" ht="14.4">
      <c r="D718" s="371"/>
      <c r="E718" s="371"/>
      <c r="F718" s="371"/>
      <c r="H718" s="123"/>
      <c r="K718" s="433" t="str">
        <f>IF(I718=0%,"",#REF!/I718)</f>
        <v/>
      </c>
    </row>
    <row r="719" spans="4:11" ht="14.4">
      <c r="D719" s="371"/>
      <c r="E719" s="371"/>
      <c r="F719" s="371"/>
      <c r="H719" s="123"/>
      <c r="K719" s="433" t="str">
        <f>IF(I719=0%,"",#REF!/I719)</f>
        <v/>
      </c>
    </row>
    <row r="720" spans="4:11" ht="14.4">
      <c r="D720" s="371"/>
      <c r="E720" s="371"/>
      <c r="F720" s="371"/>
      <c r="H720" s="123"/>
      <c r="K720" s="433" t="str">
        <f>IF(I720=0%,"",#REF!/I720)</f>
        <v/>
      </c>
    </row>
    <row r="721" spans="4:11" ht="14.4">
      <c r="D721" s="371"/>
      <c r="E721" s="371"/>
      <c r="F721" s="371"/>
      <c r="H721" s="123"/>
      <c r="K721" s="433" t="str">
        <f>IF(I721=0%,"",#REF!/I721)</f>
        <v/>
      </c>
    </row>
    <row r="722" spans="4:11" ht="14.4">
      <c r="D722" s="371"/>
      <c r="E722" s="371"/>
      <c r="F722" s="371"/>
      <c r="H722" s="123"/>
      <c r="K722" s="433" t="str">
        <f>IF(I722=0%,"",#REF!/I722)</f>
        <v/>
      </c>
    </row>
    <row r="723" spans="4:11" ht="14.4">
      <c r="D723" s="371"/>
      <c r="E723" s="371"/>
      <c r="F723" s="371"/>
      <c r="H723" s="123"/>
      <c r="K723" s="433" t="str">
        <f>IF(I723=0%,"",#REF!/I723)</f>
        <v/>
      </c>
    </row>
    <row r="724" spans="4:11" ht="14.4">
      <c r="D724" s="371"/>
      <c r="E724" s="371"/>
      <c r="F724" s="371"/>
      <c r="H724" s="123"/>
      <c r="K724" s="433" t="str">
        <f>IF(I724=0%,"",#REF!/I724)</f>
        <v/>
      </c>
    </row>
    <row r="725" spans="4:11" ht="14.4">
      <c r="D725" s="371"/>
      <c r="E725" s="371"/>
      <c r="F725" s="371"/>
      <c r="H725" s="123"/>
      <c r="K725" s="433" t="str">
        <f>IF(I725=0%,"",#REF!/I725)</f>
        <v/>
      </c>
    </row>
    <row r="726" spans="4:11" ht="14.4">
      <c r="D726" s="371"/>
      <c r="E726" s="371"/>
      <c r="F726" s="371"/>
      <c r="H726" s="123"/>
      <c r="K726" s="433" t="str">
        <f>IF(I726=0%,"",#REF!/I726)</f>
        <v/>
      </c>
    </row>
    <row r="727" spans="4:11" ht="14.4">
      <c r="D727" s="371"/>
      <c r="E727" s="371"/>
      <c r="F727" s="371"/>
      <c r="H727" s="123"/>
      <c r="K727" s="433" t="str">
        <f>IF(I727=0%,"",#REF!/I727)</f>
        <v/>
      </c>
    </row>
    <row r="728" spans="4:11" ht="14.4">
      <c r="D728" s="371"/>
      <c r="E728" s="371"/>
      <c r="F728" s="371"/>
      <c r="H728" s="123"/>
      <c r="K728" s="433" t="str">
        <f>IF(I728=0%,"",#REF!/I728)</f>
        <v/>
      </c>
    </row>
    <row r="729" spans="4:11" ht="14.4">
      <c r="D729" s="371"/>
      <c r="E729" s="371"/>
      <c r="F729" s="371"/>
      <c r="H729" s="123"/>
      <c r="K729" s="433" t="str">
        <f>IF(I729=0%,"",#REF!/I729)</f>
        <v/>
      </c>
    </row>
    <row r="730" spans="4:11" ht="14.4">
      <c r="D730" s="371"/>
      <c r="E730" s="371"/>
      <c r="F730" s="371"/>
      <c r="H730" s="123"/>
      <c r="K730" s="433" t="str">
        <f>IF(I730=0%,"",#REF!/I730)</f>
        <v/>
      </c>
    </row>
    <row r="731" spans="4:11" ht="14.4">
      <c r="D731" s="371"/>
      <c r="E731" s="371"/>
      <c r="F731" s="371"/>
      <c r="H731" s="123"/>
      <c r="K731" s="433" t="str">
        <f>IF(I731=0%,"",#REF!/I731)</f>
        <v/>
      </c>
    </row>
    <row r="732" spans="4:11" ht="14.4">
      <c r="D732" s="371"/>
      <c r="E732" s="371"/>
      <c r="F732" s="371"/>
      <c r="H732" s="123"/>
      <c r="K732" s="433" t="str">
        <f>IF(I732=0%,"",#REF!/I732)</f>
        <v/>
      </c>
    </row>
    <row r="733" spans="4:11" ht="14.4">
      <c r="D733" s="371"/>
      <c r="E733" s="371"/>
      <c r="F733" s="371"/>
      <c r="H733" s="123"/>
      <c r="K733" s="433" t="str">
        <f>IF(I733=0%,"",#REF!/I733)</f>
        <v/>
      </c>
    </row>
    <row r="734" spans="4:11" ht="14.4">
      <c r="D734" s="371"/>
      <c r="E734" s="371"/>
      <c r="F734" s="371"/>
      <c r="H734" s="123"/>
      <c r="K734" s="433" t="str">
        <f>IF(I734=0%,"",#REF!/I734)</f>
        <v/>
      </c>
    </row>
    <row r="735" spans="4:11" ht="14.4">
      <c r="D735" s="371"/>
      <c r="E735" s="371"/>
      <c r="F735" s="371"/>
      <c r="H735" s="123"/>
      <c r="K735" s="433" t="str">
        <f>IF(I735=0%,"",#REF!/I735)</f>
        <v/>
      </c>
    </row>
    <row r="736" spans="4:11" ht="14.4">
      <c r="D736" s="371"/>
      <c r="E736" s="371"/>
      <c r="F736" s="371"/>
      <c r="H736" s="123"/>
      <c r="K736" s="433" t="str">
        <f>IF(I736=0%,"",#REF!/I736)</f>
        <v/>
      </c>
    </row>
    <row r="737" spans="4:11" ht="14.4">
      <c r="D737" s="371"/>
      <c r="E737" s="371"/>
      <c r="F737" s="371"/>
      <c r="H737" s="123"/>
      <c r="K737" s="433" t="str">
        <f>IF(I737=0%,"",#REF!/I737)</f>
        <v/>
      </c>
    </row>
    <row r="738" spans="4:11" ht="14.4">
      <c r="D738" s="371"/>
      <c r="E738" s="371"/>
      <c r="F738" s="371"/>
      <c r="H738" s="123"/>
      <c r="K738" s="433" t="str">
        <f>IF(I738=0%,"",#REF!/I738)</f>
        <v/>
      </c>
    </row>
    <row r="739" spans="4:11" ht="14.4">
      <c r="D739" s="371"/>
      <c r="E739" s="371"/>
      <c r="F739" s="371"/>
      <c r="H739" s="123"/>
      <c r="K739" s="433" t="str">
        <f>IF(I739=0%,"",#REF!/I739)</f>
        <v/>
      </c>
    </row>
    <row r="740" spans="4:11" ht="14.4">
      <c r="D740" s="371"/>
      <c r="E740" s="371"/>
      <c r="F740" s="371"/>
      <c r="H740" s="123"/>
      <c r="K740" s="433" t="str">
        <f>IF(I740=0%,"",#REF!/I740)</f>
        <v/>
      </c>
    </row>
    <row r="741" spans="4:11" ht="14.4">
      <c r="D741" s="371"/>
      <c r="E741" s="371"/>
      <c r="F741" s="371"/>
      <c r="H741" s="123"/>
      <c r="K741" s="433" t="str">
        <f>IF(I741=0%,"",#REF!/I741)</f>
        <v/>
      </c>
    </row>
    <row r="742" spans="4:11" ht="14.4">
      <c r="D742" s="371"/>
      <c r="E742" s="371"/>
      <c r="F742" s="371"/>
      <c r="H742" s="123"/>
      <c r="K742" s="433" t="str">
        <f>IF(I742=0%,"",#REF!/I742)</f>
        <v/>
      </c>
    </row>
    <row r="743" spans="4:11" ht="14.4">
      <c r="D743" s="371"/>
      <c r="E743" s="371"/>
      <c r="F743" s="371"/>
      <c r="H743" s="123"/>
      <c r="K743" s="433" t="str">
        <f>IF(I743=0%,"",#REF!/I743)</f>
        <v/>
      </c>
    </row>
    <row r="744" spans="4:11" ht="14.4">
      <c r="D744" s="371"/>
      <c r="E744" s="371"/>
      <c r="F744" s="371"/>
      <c r="H744" s="123"/>
      <c r="K744" s="433" t="str">
        <f>IF(I744=0%,"",#REF!/I744)</f>
        <v/>
      </c>
    </row>
    <row r="745" spans="4:11" ht="14.4">
      <c r="D745" s="371"/>
      <c r="E745" s="371"/>
      <c r="F745" s="371"/>
      <c r="H745" s="123"/>
      <c r="K745" s="433" t="str">
        <f>IF(I745=0%,"",#REF!/I745)</f>
        <v/>
      </c>
    </row>
    <row r="746" spans="4:11" ht="14.4">
      <c r="D746" s="371"/>
      <c r="E746" s="371"/>
      <c r="F746" s="371"/>
      <c r="H746" s="123"/>
      <c r="K746" s="433" t="str">
        <f>IF(I746=0%,"",#REF!/I746)</f>
        <v/>
      </c>
    </row>
    <row r="747" spans="4:11" ht="14.4">
      <c r="D747" s="371"/>
      <c r="E747" s="371"/>
      <c r="F747" s="371"/>
      <c r="H747" s="123"/>
      <c r="K747" s="433" t="str">
        <f>IF(I747=0%,"",#REF!/I747)</f>
        <v/>
      </c>
    </row>
    <row r="748" spans="4:11" ht="14.4">
      <c r="D748" s="371"/>
      <c r="E748" s="371"/>
      <c r="F748" s="371"/>
      <c r="H748" s="123"/>
      <c r="K748" s="433" t="str">
        <f>IF(I748=0%,"",#REF!/I748)</f>
        <v/>
      </c>
    </row>
    <row r="749" spans="4:11" ht="14.4">
      <c r="D749" s="371"/>
      <c r="E749" s="371"/>
      <c r="F749" s="371"/>
      <c r="H749" s="123"/>
      <c r="K749" s="433" t="str">
        <f>IF(I749=0%,"",#REF!/I749)</f>
        <v/>
      </c>
    </row>
    <row r="750" spans="4:11" ht="14.4">
      <c r="D750" s="371"/>
      <c r="E750" s="371"/>
      <c r="F750" s="371"/>
      <c r="H750" s="123"/>
      <c r="K750" s="433" t="str">
        <f>IF(I750=0%,"",#REF!/I750)</f>
        <v/>
      </c>
    </row>
    <row r="751" spans="4:11" ht="14.4">
      <c r="D751" s="371"/>
      <c r="E751" s="371"/>
      <c r="F751" s="371"/>
      <c r="H751" s="123"/>
      <c r="K751" s="433" t="str">
        <f>IF(I751=0%,"",#REF!/I751)</f>
        <v/>
      </c>
    </row>
    <row r="752" spans="4:11" ht="14.4">
      <c r="D752" s="371"/>
      <c r="E752" s="371"/>
      <c r="F752" s="371"/>
      <c r="H752" s="123"/>
      <c r="K752" s="433" t="str">
        <f>IF(I752=0%,"",#REF!/I752)</f>
        <v/>
      </c>
    </row>
    <row r="753" spans="4:11" ht="14.4">
      <c r="D753" s="371"/>
      <c r="E753" s="371"/>
      <c r="F753" s="371"/>
      <c r="H753" s="123"/>
      <c r="K753" s="433" t="str">
        <f>IF(I753=0%,"",#REF!/I753)</f>
        <v/>
      </c>
    </row>
    <row r="754" spans="4:11" ht="14.4">
      <c r="D754" s="371"/>
      <c r="E754" s="371"/>
      <c r="F754" s="371"/>
      <c r="H754" s="123"/>
      <c r="K754" s="433" t="str">
        <f>IF(I754=0%,"",#REF!/I754)</f>
        <v/>
      </c>
    </row>
    <row r="755" spans="4:11" ht="14.4">
      <c r="D755" s="371"/>
      <c r="E755" s="371"/>
      <c r="F755" s="371"/>
      <c r="H755" s="123"/>
      <c r="K755" s="433" t="str">
        <f>IF(I755=0%,"",#REF!/I755)</f>
        <v/>
      </c>
    </row>
    <row r="756" spans="4:11" ht="14.4">
      <c r="D756" s="371"/>
      <c r="E756" s="371"/>
      <c r="F756" s="371"/>
      <c r="H756" s="123"/>
      <c r="K756" s="433" t="str">
        <f>IF(I756=0%,"",#REF!/I756)</f>
        <v/>
      </c>
    </row>
    <row r="757" spans="4:11" ht="14.4">
      <c r="D757" s="371"/>
      <c r="E757" s="371"/>
      <c r="F757" s="371"/>
      <c r="H757" s="123"/>
      <c r="K757" s="433" t="str">
        <f>IF(I757=0%,"",#REF!/I757)</f>
        <v/>
      </c>
    </row>
    <row r="758" spans="4:11" ht="14.4">
      <c r="D758" s="371"/>
      <c r="E758" s="371"/>
      <c r="F758" s="371"/>
      <c r="H758" s="123"/>
      <c r="K758" s="433" t="str">
        <f>IF(I758=0%,"",#REF!/I758)</f>
        <v/>
      </c>
    </row>
    <row r="759" spans="4:11" ht="14.4">
      <c r="D759" s="371"/>
      <c r="E759" s="371"/>
      <c r="F759" s="371"/>
      <c r="H759" s="123"/>
      <c r="K759" s="433" t="str">
        <f>IF(I759=0%,"",#REF!/I759)</f>
        <v/>
      </c>
    </row>
    <row r="760" spans="4:11" ht="14.4">
      <c r="D760" s="371"/>
      <c r="E760" s="371"/>
      <c r="F760" s="371"/>
      <c r="H760" s="123"/>
      <c r="K760" s="433" t="str">
        <f>IF(I760=0%,"",#REF!/I760)</f>
        <v/>
      </c>
    </row>
    <row r="761" spans="4:11" ht="14.4">
      <c r="D761" s="371"/>
      <c r="E761" s="371"/>
      <c r="F761" s="371"/>
      <c r="H761" s="123"/>
      <c r="K761" s="433" t="str">
        <f>IF(I761=0%,"",#REF!/I761)</f>
        <v/>
      </c>
    </row>
    <row r="762" spans="4:11" ht="14.4">
      <c r="D762" s="371"/>
      <c r="E762" s="371"/>
      <c r="F762" s="371"/>
      <c r="H762" s="123"/>
      <c r="K762" s="433" t="str">
        <f>IF(I762=0%,"",#REF!/I762)</f>
        <v/>
      </c>
    </row>
    <row r="763" spans="4:11" ht="14.4">
      <c r="D763" s="371"/>
      <c r="E763" s="371"/>
      <c r="F763" s="371"/>
      <c r="H763" s="123"/>
      <c r="K763" s="433" t="str">
        <f>IF(I763=0%,"",#REF!/I763)</f>
        <v/>
      </c>
    </row>
    <row r="764" spans="4:11" ht="14.4">
      <c r="D764" s="371"/>
      <c r="E764" s="371"/>
      <c r="F764" s="371"/>
      <c r="H764" s="123"/>
      <c r="K764" s="433" t="str">
        <f>IF(I764=0%,"",#REF!/I764)</f>
        <v/>
      </c>
    </row>
    <row r="765" spans="4:11" ht="14.4">
      <c r="D765" s="371"/>
      <c r="E765" s="371"/>
      <c r="F765" s="371"/>
      <c r="H765" s="123"/>
      <c r="K765" s="433" t="str">
        <f>IF(I765=0%,"",#REF!/I765)</f>
        <v/>
      </c>
    </row>
    <row r="766" spans="4:11" ht="14.4">
      <c r="D766" s="371"/>
      <c r="E766" s="371"/>
      <c r="F766" s="371"/>
      <c r="H766" s="123"/>
      <c r="K766" s="433" t="str">
        <f>IF(I766=0%,"",#REF!/I766)</f>
        <v/>
      </c>
    </row>
    <row r="767" spans="4:11" ht="14.4">
      <c r="D767" s="371"/>
      <c r="E767" s="371"/>
      <c r="F767" s="371"/>
      <c r="H767" s="123"/>
      <c r="K767" s="433" t="str">
        <f>IF(I767=0%,"",#REF!/I767)</f>
        <v/>
      </c>
    </row>
    <row r="768" spans="4:11" ht="14.4">
      <c r="D768" s="371"/>
      <c r="E768" s="371"/>
      <c r="F768" s="371"/>
      <c r="H768" s="123"/>
      <c r="K768" s="433" t="str">
        <f>IF(I768=0%,"",#REF!/I768)</f>
        <v/>
      </c>
    </row>
    <row r="769" spans="4:11" ht="14.4">
      <c r="D769" s="371"/>
      <c r="E769" s="371"/>
      <c r="F769" s="371"/>
      <c r="H769" s="123"/>
      <c r="K769" s="433" t="str">
        <f>IF(I769=0%,"",#REF!/I769)</f>
        <v/>
      </c>
    </row>
    <row r="770" spans="4:11" ht="14.4">
      <c r="D770" s="371"/>
      <c r="E770" s="371"/>
      <c r="F770" s="371"/>
      <c r="H770" s="123"/>
      <c r="K770" s="433" t="str">
        <f>IF(I770=0%,"",#REF!/I770)</f>
        <v/>
      </c>
    </row>
    <row r="771" spans="4:11" ht="14.4">
      <c r="D771" s="371"/>
      <c r="E771" s="371"/>
      <c r="F771" s="371"/>
      <c r="H771" s="123"/>
      <c r="K771" s="433" t="str">
        <f>IF(I771=0%,"",#REF!/I771)</f>
        <v/>
      </c>
    </row>
    <row r="772" spans="4:11" ht="14.4">
      <c r="D772" s="371"/>
      <c r="E772" s="371"/>
      <c r="F772" s="371"/>
      <c r="H772" s="123"/>
      <c r="K772" s="433" t="str">
        <f>IF(I772=0%,"",#REF!/I772)</f>
        <v/>
      </c>
    </row>
    <row r="773" spans="4:11" ht="14.4">
      <c r="D773" s="371"/>
      <c r="E773" s="371"/>
      <c r="F773" s="371"/>
      <c r="H773" s="123"/>
      <c r="K773" s="433" t="str">
        <f>IF(I773=0%,"",#REF!/I773)</f>
        <v/>
      </c>
    </row>
    <row r="774" spans="4:11" ht="14.4">
      <c r="D774" s="371"/>
      <c r="E774" s="371"/>
      <c r="F774" s="371"/>
      <c r="H774" s="123"/>
      <c r="K774" s="433" t="str">
        <f>IF(I774=0%,"",#REF!/I774)</f>
        <v/>
      </c>
    </row>
    <row r="775" spans="4:11" ht="14.4">
      <c r="D775" s="371"/>
      <c r="E775" s="371"/>
      <c r="F775" s="371"/>
      <c r="H775" s="123"/>
      <c r="K775" s="433" t="str">
        <f>IF(I775=0%,"",#REF!/I775)</f>
        <v/>
      </c>
    </row>
    <row r="776" spans="4:11" ht="14.4">
      <c r="D776" s="371"/>
      <c r="E776" s="371"/>
      <c r="F776" s="371"/>
      <c r="H776" s="123"/>
      <c r="K776" s="433" t="str">
        <f>IF(I776=0%,"",#REF!/I776)</f>
        <v/>
      </c>
    </row>
    <row r="777" spans="4:11" ht="14.4">
      <c r="D777" s="371"/>
      <c r="E777" s="371"/>
      <c r="F777" s="371"/>
      <c r="H777" s="123"/>
      <c r="K777" s="433" t="str">
        <f>IF(I777=0%,"",#REF!/I777)</f>
        <v/>
      </c>
    </row>
    <row r="778" spans="4:11" ht="14.4">
      <c r="D778" s="371"/>
      <c r="E778" s="371"/>
      <c r="F778" s="371"/>
      <c r="H778" s="123"/>
      <c r="K778" s="433" t="str">
        <f>IF(I778=0%,"",#REF!/I778)</f>
        <v/>
      </c>
    </row>
    <row r="779" spans="4:11" ht="14.4">
      <c r="D779" s="371"/>
      <c r="E779" s="371"/>
      <c r="F779" s="371"/>
      <c r="H779" s="123"/>
      <c r="K779" s="433" t="str">
        <f>IF(I779=0%,"",#REF!/I779)</f>
        <v/>
      </c>
    </row>
    <row r="780" spans="4:11" ht="14.4">
      <c r="D780" s="371"/>
      <c r="E780" s="371"/>
      <c r="F780" s="371"/>
      <c r="H780" s="123"/>
      <c r="K780" s="433" t="str">
        <f>IF(I780=0%,"",#REF!/I780)</f>
        <v/>
      </c>
    </row>
    <row r="781" spans="4:11" ht="14.4">
      <c r="D781" s="371"/>
      <c r="E781" s="371"/>
      <c r="F781" s="371"/>
      <c r="H781" s="123"/>
      <c r="K781" s="433" t="str">
        <f>IF(I781=0%,"",#REF!/I781)</f>
        <v/>
      </c>
    </row>
    <row r="782" spans="4:11" ht="14.4">
      <c r="D782" s="371"/>
      <c r="E782" s="371"/>
      <c r="F782" s="371"/>
      <c r="H782" s="123"/>
      <c r="K782" s="433" t="str">
        <f>IF(I782=0%,"",#REF!/I782)</f>
        <v/>
      </c>
    </row>
    <row r="783" spans="4:11" ht="14.4">
      <c r="D783" s="371"/>
      <c r="E783" s="371"/>
      <c r="F783" s="371"/>
      <c r="H783" s="123"/>
      <c r="K783" s="433" t="str">
        <f>IF(I783=0%,"",#REF!/I783)</f>
        <v/>
      </c>
    </row>
    <row r="784" spans="4:11" ht="14.4">
      <c r="D784" s="371"/>
      <c r="E784" s="371"/>
      <c r="F784" s="371"/>
      <c r="H784" s="123"/>
      <c r="K784" s="433" t="str">
        <f>IF(I784=0%,"",#REF!/I784)</f>
        <v/>
      </c>
    </row>
    <row r="785" spans="4:11" ht="14.4">
      <c r="D785" s="371"/>
      <c r="E785" s="371"/>
      <c r="F785" s="371"/>
      <c r="H785" s="123"/>
      <c r="K785" s="433" t="str">
        <f>IF(I785=0%,"",#REF!/I785)</f>
        <v/>
      </c>
    </row>
    <row r="786" spans="4:11" ht="14.4">
      <c r="D786" s="371"/>
      <c r="E786" s="371"/>
      <c r="F786" s="371"/>
      <c r="H786" s="123"/>
      <c r="K786" s="433" t="str">
        <f>IF(I786=0%,"",#REF!/I786)</f>
        <v/>
      </c>
    </row>
    <row r="787" spans="4:11" ht="14.4">
      <c r="D787" s="371"/>
      <c r="E787" s="371"/>
      <c r="F787" s="371"/>
      <c r="H787" s="123"/>
      <c r="K787" s="433" t="str">
        <f>IF(I787=0%,"",#REF!/I787)</f>
        <v/>
      </c>
    </row>
    <row r="788" spans="4:11" ht="14.4">
      <c r="D788" s="371"/>
      <c r="E788" s="371"/>
      <c r="F788" s="371"/>
      <c r="H788" s="123"/>
      <c r="K788" s="433" t="str">
        <f>IF(I788=0%,"",#REF!/I788)</f>
        <v/>
      </c>
    </row>
    <row r="789" spans="4:11" ht="14.4">
      <c r="D789" s="371"/>
      <c r="E789" s="371"/>
      <c r="F789" s="371"/>
      <c r="H789" s="123"/>
      <c r="K789" s="433" t="str">
        <f>IF(I789=0%,"",#REF!/I789)</f>
        <v/>
      </c>
    </row>
    <row r="790" spans="4:11" ht="14.4">
      <c r="D790" s="371"/>
      <c r="E790" s="371"/>
      <c r="F790" s="371"/>
      <c r="H790" s="123"/>
      <c r="K790" s="433" t="str">
        <f>IF(I790=0%,"",#REF!/I790)</f>
        <v/>
      </c>
    </row>
    <row r="791" spans="4:11" ht="14.4">
      <c r="D791" s="371"/>
      <c r="E791" s="371"/>
      <c r="F791" s="371"/>
      <c r="H791" s="123"/>
      <c r="K791" s="433" t="str">
        <f>IF(I791=0%,"",#REF!/I791)</f>
        <v/>
      </c>
    </row>
    <row r="792" spans="4:11" ht="14.4">
      <c r="D792" s="371"/>
      <c r="E792" s="371"/>
      <c r="F792" s="371"/>
      <c r="H792" s="123"/>
      <c r="K792" s="433" t="str">
        <f>IF(I792=0%,"",#REF!/I792)</f>
        <v/>
      </c>
    </row>
    <row r="793" spans="4:11" ht="14.4">
      <c r="D793" s="371"/>
      <c r="E793" s="371"/>
      <c r="F793" s="371"/>
      <c r="H793" s="123"/>
      <c r="K793" s="433" t="str">
        <f>IF(I793=0%,"",#REF!/I793)</f>
        <v/>
      </c>
    </row>
    <row r="794" spans="4:11" ht="14.4">
      <c r="D794" s="371"/>
      <c r="E794" s="371"/>
      <c r="F794" s="371"/>
      <c r="H794" s="123"/>
      <c r="K794" s="433" t="str">
        <f>IF(I794=0%,"",#REF!/I794)</f>
        <v/>
      </c>
    </row>
    <row r="795" spans="4:11" ht="14.4">
      <c r="D795" s="371"/>
      <c r="E795" s="371"/>
      <c r="F795" s="371"/>
      <c r="H795" s="123"/>
      <c r="K795" s="433" t="str">
        <f>IF(I795=0%,"",#REF!/I795)</f>
        <v/>
      </c>
    </row>
    <row r="796" spans="4:11" ht="14.4">
      <c r="D796" s="371"/>
      <c r="E796" s="371"/>
      <c r="F796" s="371"/>
      <c r="H796" s="123"/>
      <c r="K796" s="433" t="str">
        <f>IF(I796=0%,"",#REF!/I796)</f>
        <v/>
      </c>
    </row>
    <row r="797" spans="4:11" ht="14.4">
      <c r="D797" s="371"/>
      <c r="E797" s="371"/>
      <c r="F797" s="371"/>
      <c r="H797" s="123"/>
      <c r="K797" s="433" t="str">
        <f>IF(I797=0%,"",#REF!/I797)</f>
        <v/>
      </c>
    </row>
    <row r="798" spans="4:11" ht="14.4">
      <c r="D798" s="371"/>
      <c r="E798" s="371"/>
      <c r="F798" s="371"/>
      <c r="H798" s="123"/>
      <c r="K798" s="433" t="str">
        <f>IF(I798=0%,"",#REF!/I798)</f>
        <v/>
      </c>
    </row>
    <row r="799" spans="4:11" ht="14.4">
      <c r="D799" s="371"/>
      <c r="E799" s="371"/>
      <c r="F799" s="371"/>
      <c r="H799" s="123"/>
      <c r="K799" s="433" t="str">
        <f>IF(I799=0%,"",#REF!/I799)</f>
        <v/>
      </c>
    </row>
    <row r="800" spans="4:11" ht="14.4">
      <c r="D800" s="371"/>
      <c r="E800" s="371"/>
      <c r="F800" s="371"/>
      <c r="H800" s="123"/>
      <c r="K800" s="433" t="str">
        <f>IF(I800=0%,"",#REF!/I800)</f>
        <v/>
      </c>
    </row>
    <row r="801" spans="4:11" ht="14.4">
      <c r="D801" s="371"/>
      <c r="E801" s="371"/>
      <c r="F801" s="371"/>
      <c r="H801" s="123"/>
      <c r="K801" s="433" t="str">
        <f>IF(I801=0%,"",#REF!/I801)</f>
        <v/>
      </c>
    </row>
    <row r="802" spans="4:11" ht="14.4">
      <c r="D802" s="371"/>
      <c r="E802" s="371"/>
      <c r="F802" s="371"/>
      <c r="H802" s="123"/>
      <c r="K802" s="433" t="str">
        <f>IF(I802=0%,"",#REF!/I802)</f>
        <v/>
      </c>
    </row>
    <row r="803" spans="4:11" ht="14.4">
      <c r="D803" s="371"/>
      <c r="E803" s="371"/>
      <c r="F803" s="371"/>
      <c r="H803" s="123"/>
      <c r="K803" s="433" t="str">
        <f>IF(I803=0%,"",#REF!/I803)</f>
        <v/>
      </c>
    </row>
    <row r="804" spans="4:11" ht="14.4">
      <c r="D804" s="371"/>
      <c r="E804" s="371"/>
      <c r="F804" s="371"/>
      <c r="H804" s="123"/>
      <c r="K804" s="433" t="str">
        <f>IF(I804=0%,"",#REF!/I804)</f>
        <v/>
      </c>
    </row>
    <row r="805" spans="4:11" ht="14.4">
      <c r="D805" s="371"/>
      <c r="E805" s="371"/>
      <c r="F805" s="371"/>
      <c r="H805" s="123"/>
      <c r="K805" s="433" t="str">
        <f>IF(I805=0%,"",#REF!/I805)</f>
        <v/>
      </c>
    </row>
    <row r="806" spans="4:11" ht="14.4">
      <c r="D806" s="371"/>
      <c r="E806" s="371"/>
      <c r="F806" s="371"/>
      <c r="H806" s="123"/>
      <c r="K806" s="433" t="str">
        <f>IF(I806=0%,"",#REF!/I806)</f>
        <v/>
      </c>
    </row>
    <row r="807" spans="4:11" ht="14.4">
      <c r="D807" s="371"/>
      <c r="E807" s="371"/>
      <c r="F807" s="371"/>
      <c r="H807" s="123"/>
      <c r="K807" s="433" t="str">
        <f>IF(I807=0%,"",#REF!/I807)</f>
        <v/>
      </c>
    </row>
    <row r="808" spans="4:11" ht="14.4">
      <c r="D808" s="371"/>
      <c r="E808" s="371"/>
      <c r="F808" s="371"/>
      <c r="H808" s="123"/>
      <c r="K808" s="433" t="str">
        <f>IF(I808=0%,"",#REF!/I808)</f>
        <v/>
      </c>
    </row>
    <row r="809" spans="4:11" ht="14.4">
      <c r="D809" s="371"/>
      <c r="E809" s="371"/>
      <c r="F809" s="371"/>
      <c r="H809" s="123"/>
      <c r="K809" s="433" t="str">
        <f>IF(I809=0%,"",#REF!/I809)</f>
        <v/>
      </c>
    </row>
    <row r="810" spans="4:11" ht="14.4">
      <c r="D810" s="371"/>
      <c r="E810" s="371"/>
      <c r="F810" s="371"/>
      <c r="H810" s="123"/>
      <c r="K810" s="433" t="str">
        <f>IF(I810=0%,"",#REF!/I810)</f>
        <v/>
      </c>
    </row>
    <row r="811" spans="4:11" ht="14.4">
      <c r="D811" s="371"/>
      <c r="E811" s="371"/>
      <c r="F811" s="371"/>
      <c r="H811" s="123"/>
      <c r="K811" s="433" t="str">
        <f>IF(I811=0%,"",#REF!/I811)</f>
        <v/>
      </c>
    </row>
    <row r="812" spans="4:11" ht="14.4">
      <c r="D812" s="371"/>
      <c r="E812" s="371"/>
      <c r="F812" s="371"/>
      <c r="H812" s="123"/>
      <c r="K812" s="433" t="str">
        <f>IF(I812=0%,"",#REF!/I812)</f>
        <v/>
      </c>
    </row>
    <row r="813" spans="4:11" ht="14.4">
      <c r="D813" s="371"/>
      <c r="E813" s="371"/>
      <c r="F813" s="371"/>
      <c r="H813" s="123"/>
      <c r="K813" s="433" t="str">
        <f>IF(I813=0%,"",#REF!/I813)</f>
        <v/>
      </c>
    </row>
    <row r="814" spans="4:11" ht="14.4">
      <c r="D814" s="371"/>
      <c r="E814" s="371"/>
      <c r="F814" s="371"/>
      <c r="H814" s="123"/>
      <c r="K814" s="433" t="str">
        <f>IF(I814=0%,"",#REF!/I814)</f>
        <v/>
      </c>
    </row>
    <row r="815" spans="4:11" ht="14.4">
      <c r="D815" s="371"/>
      <c r="E815" s="371"/>
      <c r="F815" s="371"/>
      <c r="H815" s="123"/>
      <c r="K815" s="433" t="str">
        <f>IF(I815=0%,"",#REF!/I815)</f>
        <v/>
      </c>
    </row>
    <row r="816" spans="4:11" ht="14.4">
      <c r="D816" s="371"/>
      <c r="E816" s="371"/>
      <c r="F816" s="371"/>
      <c r="H816" s="123"/>
      <c r="K816" s="433" t="str">
        <f>IF(I816=0%,"",#REF!/I816)</f>
        <v/>
      </c>
    </row>
    <row r="817" spans="4:11" ht="14.4">
      <c r="D817" s="371"/>
      <c r="E817" s="371"/>
      <c r="F817" s="371"/>
      <c r="H817" s="123"/>
      <c r="K817" s="433" t="str">
        <f>IF(I817=0%,"",#REF!/I817)</f>
        <v/>
      </c>
    </row>
    <row r="818" spans="4:11" ht="14.4">
      <c r="D818" s="371"/>
      <c r="E818" s="371"/>
      <c r="F818" s="371"/>
      <c r="H818" s="123"/>
      <c r="K818" s="433" t="str">
        <f>IF(I818=0%,"",#REF!/I818)</f>
        <v/>
      </c>
    </row>
    <row r="819" spans="4:11" ht="14.4">
      <c r="D819" s="371"/>
      <c r="E819" s="371"/>
      <c r="F819" s="371"/>
      <c r="H819" s="123"/>
      <c r="K819" s="433" t="str">
        <f>IF(I819=0%,"",#REF!/I819)</f>
        <v/>
      </c>
    </row>
    <row r="820" spans="4:11" ht="14.4">
      <c r="D820" s="371"/>
      <c r="E820" s="371"/>
      <c r="F820" s="371"/>
      <c r="H820" s="123"/>
      <c r="K820" s="433" t="str">
        <f>IF(I820=0%,"",#REF!/I820)</f>
        <v/>
      </c>
    </row>
    <row r="821" spans="4:11" ht="14.4">
      <c r="D821" s="371"/>
      <c r="E821" s="371"/>
      <c r="F821" s="371"/>
      <c r="H821" s="123"/>
      <c r="K821" s="433" t="str">
        <f>IF(I821=0%,"",#REF!/I821)</f>
        <v/>
      </c>
    </row>
    <row r="822" spans="4:11" ht="14.4">
      <c r="D822" s="371"/>
      <c r="E822" s="371"/>
      <c r="F822" s="371"/>
      <c r="H822" s="123"/>
      <c r="K822" s="433" t="str">
        <f>IF(I822=0%,"",#REF!/I822)</f>
        <v/>
      </c>
    </row>
    <row r="823" spans="4:11" ht="14.4">
      <c r="D823" s="371"/>
      <c r="E823" s="371"/>
      <c r="F823" s="371"/>
      <c r="H823" s="123"/>
      <c r="K823" s="433" t="str">
        <f>IF(I823=0%,"",#REF!/I823)</f>
        <v/>
      </c>
    </row>
    <row r="824" spans="4:11" ht="14.4">
      <c r="D824" s="371"/>
      <c r="E824" s="371"/>
      <c r="F824" s="371"/>
      <c r="H824" s="123"/>
      <c r="K824" s="433" t="str">
        <f>IF(I824=0%,"",#REF!/I824)</f>
        <v/>
      </c>
    </row>
    <row r="825" spans="4:11" ht="14.4">
      <c r="D825" s="371"/>
      <c r="E825" s="371"/>
      <c r="F825" s="371"/>
      <c r="H825" s="123"/>
      <c r="K825" s="433" t="str">
        <f>IF(I825=0%,"",#REF!/I825)</f>
        <v/>
      </c>
    </row>
    <row r="826" spans="4:11" ht="14.4">
      <c r="D826" s="371"/>
      <c r="E826" s="371"/>
      <c r="F826" s="371"/>
      <c r="H826" s="123"/>
      <c r="K826" s="433" t="str">
        <f>IF(I826=0%,"",#REF!/I826)</f>
        <v/>
      </c>
    </row>
    <row r="827" spans="4:11" ht="14.4">
      <c r="D827" s="371"/>
      <c r="E827" s="371"/>
      <c r="F827" s="371"/>
      <c r="H827" s="123"/>
      <c r="K827" s="433" t="str">
        <f>IF(I827=0%,"",#REF!/I827)</f>
        <v/>
      </c>
    </row>
    <row r="828" spans="4:11" ht="14.4">
      <c r="D828" s="371"/>
      <c r="E828" s="371"/>
      <c r="F828" s="371"/>
      <c r="H828" s="123"/>
      <c r="K828" s="433" t="str">
        <f>IF(I828=0%,"",#REF!/I828)</f>
        <v/>
      </c>
    </row>
    <row r="829" spans="4:11" ht="14.4">
      <c r="D829" s="371"/>
      <c r="E829" s="371"/>
      <c r="F829" s="371"/>
      <c r="H829" s="123"/>
      <c r="K829" s="433" t="str">
        <f>IF(I829=0%,"",#REF!/I829)</f>
        <v/>
      </c>
    </row>
    <row r="830" spans="4:11" ht="14.4">
      <c r="D830" s="371"/>
      <c r="E830" s="371"/>
      <c r="F830" s="371"/>
      <c r="H830" s="123"/>
      <c r="K830" s="433" t="str">
        <f>IF(I830=0%,"",#REF!/I830)</f>
        <v/>
      </c>
    </row>
    <row r="831" spans="4:11" ht="14.4">
      <c r="D831" s="371"/>
      <c r="E831" s="371"/>
      <c r="F831" s="371"/>
      <c r="H831" s="123"/>
      <c r="K831" s="433" t="str">
        <f>IF(I831=0%,"",#REF!/I831)</f>
        <v/>
      </c>
    </row>
    <row r="832" spans="4:11" ht="14.4">
      <c r="D832" s="371"/>
      <c r="E832" s="371"/>
      <c r="F832" s="371"/>
      <c r="H832" s="123"/>
      <c r="K832" s="433" t="str">
        <f>IF(I832=0%,"",#REF!/I832)</f>
        <v/>
      </c>
    </row>
    <row r="833" spans="4:11" ht="14.4">
      <c r="D833" s="371"/>
      <c r="E833" s="371"/>
      <c r="F833" s="371"/>
      <c r="H833" s="123"/>
      <c r="K833" s="433" t="str">
        <f>IF(I833=0%,"",#REF!/I833)</f>
        <v/>
      </c>
    </row>
    <row r="834" spans="4:11" ht="14.4">
      <c r="D834" s="371"/>
      <c r="E834" s="371"/>
      <c r="F834" s="371"/>
      <c r="H834" s="123"/>
      <c r="K834" s="433" t="str">
        <f>IF(I834=0%,"",#REF!/I834)</f>
        <v/>
      </c>
    </row>
    <row r="835" spans="4:11" ht="14.4">
      <c r="D835" s="371"/>
      <c r="E835" s="371"/>
      <c r="F835" s="371"/>
      <c r="H835" s="123"/>
      <c r="K835" s="433" t="str">
        <f>IF(I835=0%,"",#REF!/I835)</f>
        <v/>
      </c>
    </row>
    <row r="836" spans="4:11" ht="14.4">
      <c r="D836" s="371"/>
      <c r="E836" s="371"/>
      <c r="F836" s="371"/>
      <c r="H836" s="123"/>
      <c r="K836" s="433" t="str">
        <f>IF(I836=0%,"",#REF!/I836)</f>
        <v/>
      </c>
    </row>
    <row r="837" spans="4:11" ht="14.4">
      <c r="D837" s="371"/>
      <c r="E837" s="371"/>
      <c r="F837" s="371"/>
      <c r="H837" s="123"/>
      <c r="K837" s="433" t="str">
        <f>IF(I837=0%,"",#REF!/I837)</f>
        <v/>
      </c>
    </row>
    <row r="838" spans="4:11" ht="14.4">
      <c r="D838" s="371"/>
      <c r="E838" s="371"/>
      <c r="F838" s="371"/>
      <c r="H838" s="123"/>
      <c r="K838" s="433" t="str">
        <f>IF(I838=0%,"",#REF!/I838)</f>
        <v/>
      </c>
    </row>
    <row r="839" spans="4:11" ht="14.4">
      <c r="D839" s="371"/>
      <c r="E839" s="371"/>
      <c r="F839" s="371"/>
      <c r="H839" s="123"/>
      <c r="K839" s="433" t="str">
        <f>IF(I839=0%,"",#REF!/I839)</f>
        <v/>
      </c>
    </row>
    <row r="840" spans="4:11" ht="14.4">
      <c r="D840" s="371"/>
      <c r="E840" s="371"/>
      <c r="F840" s="371"/>
      <c r="H840" s="123"/>
      <c r="K840" s="433" t="str">
        <f>IF(I840=0%,"",#REF!/I840)</f>
        <v/>
      </c>
    </row>
    <row r="841" spans="4:11" ht="14.4">
      <c r="D841" s="371"/>
      <c r="E841" s="371"/>
      <c r="F841" s="371"/>
      <c r="H841" s="123"/>
      <c r="K841" s="433" t="str">
        <f>IF(I841=0%,"",#REF!/I841)</f>
        <v/>
      </c>
    </row>
    <row r="842" spans="4:11" ht="14.4">
      <c r="D842" s="371"/>
      <c r="E842" s="371"/>
      <c r="F842" s="371"/>
      <c r="H842" s="123"/>
      <c r="K842" s="433" t="str">
        <f>IF(I842=0%,"",#REF!/I842)</f>
        <v/>
      </c>
    </row>
    <row r="843" spans="4:11" ht="14.4">
      <c r="D843" s="371"/>
      <c r="E843" s="371"/>
      <c r="F843" s="371"/>
      <c r="H843" s="123"/>
      <c r="K843" s="433" t="str">
        <f>IF(I843=0%,"",#REF!/I843)</f>
        <v/>
      </c>
    </row>
    <row r="844" spans="4:11" ht="14.4">
      <c r="D844" s="371"/>
      <c r="E844" s="371"/>
      <c r="F844" s="371"/>
      <c r="H844" s="123"/>
      <c r="K844" s="433" t="str">
        <f>IF(I844=0%,"",#REF!/I844)</f>
        <v/>
      </c>
    </row>
    <row r="845" spans="4:11" ht="14.4">
      <c r="D845" s="371"/>
      <c r="E845" s="371"/>
      <c r="F845" s="371"/>
      <c r="H845" s="123"/>
      <c r="K845" s="433" t="str">
        <f>IF(I845=0%,"",#REF!/I845)</f>
        <v/>
      </c>
    </row>
    <row r="846" spans="4:11" ht="14.4">
      <c r="D846" s="371"/>
      <c r="E846" s="371"/>
      <c r="F846" s="371"/>
      <c r="H846" s="123"/>
      <c r="K846" s="433" t="str">
        <f>IF(I846=0%,"",#REF!/I846)</f>
        <v/>
      </c>
    </row>
    <row r="847" spans="4:11" ht="14.4">
      <c r="D847" s="371"/>
      <c r="E847" s="371"/>
      <c r="F847" s="371"/>
      <c r="H847" s="123"/>
      <c r="K847" s="433" t="str">
        <f>IF(I847=0%,"",#REF!/I847)</f>
        <v/>
      </c>
    </row>
    <row r="848" spans="4:11" ht="14.4">
      <c r="D848" s="371"/>
      <c r="E848" s="371"/>
      <c r="F848" s="371"/>
      <c r="H848" s="123"/>
      <c r="K848" s="433" t="str">
        <f>IF(I848=0%,"",#REF!/I848)</f>
        <v/>
      </c>
    </row>
    <row r="849" spans="4:11" ht="14.4">
      <c r="D849" s="371"/>
      <c r="E849" s="371"/>
      <c r="F849" s="371"/>
      <c r="H849" s="123"/>
      <c r="K849" s="433" t="str">
        <f>IF(I849=0%,"",#REF!/I849)</f>
        <v/>
      </c>
    </row>
    <row r="850" spans="4:11" ht="14.4">
      <c r="D850" s="371"/>
      <c r="E850" s="371"/>
      <c r="F850" s="371"/>
      <c r="H850" s="123"/>
      <c r="K850" s="433" t="str">
        <f>IF(I850=0%,"",#REF!/I850)</f>
        <v/>
      </c>
    </row>
    <row r="851" spans="4:11" ht="14.4">
      <c r="D851" s="371"/>
      <c r="E851" s="371"/>
      <c r="F851" s="371"/>
      <c r="H851" s="123"/>
      <c r="K851" s="433" t="str">
        <f>IF(I851=0%,"",#REF!/I851)</f>
        <v/>
      </c>
    </row>
    <row r="852" spans="4:11" ht="14.4">
      <c r="D852" s="371"/>
      <c r="E852" s="371"/>
      <c r="F852" s="371"/>
      <c r="H852" s="123"/>
      <c r="K852" s="433" t="str">
        <f>IF(I852=0%,"",#REF!/I852)</f>
        <v/>
      </c>
    </row>
    <row r="853" spans="4:11" ht="14.4">
      <c r="D853" s="371"/>
      <c r="E853" s="371"/>
      <c r="F853" s="371"/>
      <c r="H853" s="123"/>
      <c r="K853" s="433" t="str">
        <f>IF(I853=0%,"",#REF!/I853)</f>
        <v/>
      </c>
    </row>
    <row r="854" spans="4:11" ht="14.4">
      <c r="D854" s="371"/>
      <c r="E854" s="371"/>
      <c r="F854" s="371"/>
      <c r="H854" s="123"/>
      <c r="K854" s="433" t="str">
        <f>IF(I854=0%,"",#REF!/I854)</f>
        <v/>
      </c>
    </row>
    <row r="855" spans="4:11" ht="14.4">
      <c r="D855" s="371"/>
      <c r="E855" s="371"/>
      <c r="F855" s="371"/>
      <c r="H855" s="123"/>
      <c r="K855" s="433" t="str">
        <f>IF(I855=0%,"",#REF!/I855)</f>
        <v/>
      </c>
    </row>
    <row r="856" spans="4:11" ht="14.4">
      <c r="D856" s="371"/>
      <c r="E856" s="371"/>
      <c r="F856" s="371"/>
      <c r="H856" s="123"/>
      <c r="K856" s="433" t="str">
        <f>IF(I856=0%,"",#REF!/I856)</f>
        <v/>
      </c>
    </row>
    <row r="857" spans="4:11" ht="14.4">
      <c r="D857" s="371"/>
      <c r="E857" s="371"/>
      <c r="F857" s="371"/>
      <c r="H857" s="123"/>
      <c r="K857" s="433" t="str">
        <f>IF(I857=0%,"",#REF!/I857)</f>
        <v/>
      </c>
    </row>
    <row r="858" spans="4:11" ht="14.4">
      <c r="D858" s="371"/>
      <c r="E858" s="371"/>
      <c r="F858" s="371"/>
      <c r="H858" s="123"/>
      <c r="K858" s="433" t="str">
        <f>IF(I858=0%,"",#REF!/I858)</f>
        <v/>
      </c>
    </row>
    <row r="859" spans="4:11" ht="14.4">
      <c r="D859" s="371"/>
      <c r="E859" s="371"/>
      <c r="F859" s="371"/>
      <c r="H859" s="123"/>
      <c r="K859" s="433" t="str">
        <f>IF(I859=0%,"",#REF!/I859)</f>
        <v/>
      </c>
    </row>
    <row r="860" spans="4:11" ht="14.4">
      <c r="D860" s="371"/>
      <c r="E860" s="371"/>
      <c r="F860" s="371"/>
      <c r="H860" s="123"/>
      <c r="K860" s="433" t="str">
        <f>IF(I860=0%,"",#REF!/I860)</f>
        <v/>
      </c>
    </row>
    <row r="861" spans="4:11" ht="14.4">
      <c r="D861" s="371"/>
      <c r="E861" s="371"/>
      <c r="F861" s="371"/>
      <c r="H861" s="123"/>
      <c r="K861" s="433" t="str">
        <f>IF(I861=0%,"",#REF!/I861)</f>
        <v/>
      </c>
    </row>
    <row r="862" spans="4:11" ht="14.4">
      <c r="D862" s="371"/>
      <c r="E862" s="371"/>
      <c r="F862" s="371"/>
      <c r="H862" s="123"/>
      <c r="K862" s="433" t="str">
        <f>IF(I862=0%,"",#REF!/I862)</f>
        <v/>
      </c>
    </row>
    <row r="863" spans="4:11" ht="14.4">
      <c r="D863" s="371"/>
      <c r="E863" s="371"/>
      <c r="F863" s="371"/>
      <c r="H863" s="123"/>
      <c r="K863" s="433" t="str">
        <f>IF(I863=0%,"",#REF!/I863)</f>
        <v/>
      </c>
    </row>
    <row r="864" spans="4:11" ht="14.4">
      <c r="D864" s="371"/>
      <c r="E864" s="371"/>
      <c r="F864" s="371"/>
      <c r="H864" s="123"/>
      <c r="K864" s="433" t="str">
        <f>IF(I864=0%,"",#REF!/I864)</f>
        <v/>
      </c>
    </row>
    <row r="865" spans="4:11" ht="14.4">
      <c r="D865" s="371"/>
      <c r="E865" s="371"/>
      <c r="F865" s="371"/>
      <c r="H865" s="123"/>
      <c r="K865" s="433" t="str">
        <f>IF(I865=0%,"",#REF!/I865)</f>
        <v/>
      </c>
    </row>
    <row r="866" spans="4:11" ht="14.4">
      <c r="D866" s="371"/>
      <c r="E866" s="371"/>
      <c r="F866" s="371"/>
      <c r="H866" s="123"/>
      <c r="K866" s="433" t="str">
        <f>IF(I866=0%,"",#REF!/I866)</f>
        <v/>
      </c>
    </row>
    <row r="867" spans="4:11" ht="14.4">
      <c r="D867" s="371"/>
      <c r="E867" s="371"/>
      <c r="F867" s="371"/>
      <c r="H867" s="123"/>
      <c r="K867" s="433" t="str">
        <f>IF(I867=0%,"",#REF!/I867)</f>
        <v/>
      </c>
    </row>
    <row r="868" spans="4:11" ht="14.4">
      <c r="D868" s="371"/>
      <c r="E868" s="371"/>
      <c r="F868" s="371"/>
      <c r="H868" s="123"/>
      <c r="K868" s="433" t="str">
        <f>IF(I868=0%,"",#REF!/I868)</f>
        <v/>
      </c>
    </row>
    <row r="869" spans="4:11" ht="14.4">
      <c r="D869" s="371"/>
      <c r="E869" s="371"/>
      <c r="F869" s="371"/>
      <c r="H869" s="123"/>
      <c r="K869" s="433" t="str">
        <f>IF(I869=0%,"",#REF!/I869)</f>
        <v/>
      </c>
    </row>
    <row r="870" spans="4:11" ht="14.4">
      <c r="D870" s="371"/>
      <c r="E870" s="371"/>
      <c r="F870" s="371"/>
      <c r="H870" s="123"/>
      <c r="K870" s="433" t="str">
        <f>IF(I870=0%,"",#REF!/I870)</f>
        <v/>
      </c>
    </row>
    <row r="871" spans="4:11" ht="14.4">
      <c r="D871" s="371"/>
      <c r="E871" s="371"/>
      <c r="F871" s="371"/>
      <c r="H871" s="123"/>
      <c r="K871" s="433" t="str">
        <f>IF(I871=0%,"",#REF!/I871)</f>
        <v/>
      </c>
    </row>
    <row r="872" spans="4:11" ht="14.4">
      <c r="D872" s="371"/>
      <c r="E872" s="371"/>
      <c r="F872" s="371"/>
      <c r="H872" s="123"/>
      <c r="K872" s="433" t="str">
        <f>IF(I872=0%,"",#REF!/I872)</f>
        <v/>
      </c>
    </row>
    <row r="873" spans="4:11" ht="14.4">
      <c r="D873" s="371"/>
      <c r="E873" s="371"/>
      <c r="F873" s="371"/>
      <c r="H873" s="123"/>
      <c r="K873" s="433" t="str">
        <f>IF(I873=0%,"",#REF!/I873)</f>
        <v/>
      </c>
    </row>
    <row r="874" spans="4:11" ht="14.4">
      <c r="D874" s="371"/>
      <c r="E874" s="371"/>
      <c r="F874" s="371"/>
      <c r="H874" s="123"/>
      <c r="K874" s="433" t="str">
        <f>IF(I874=0%,"",#REF!/I874)</f>
        <v/>
      </c>
    </row>
    <row r="875" spans="4:11" ht="14.4">
      <c r="D875" s="371"/>
      <c r="E875" s="371"/>
      <c r="F875" s="371"/>
      <c r="H875" s="123"/>
      <c r="K875" s="433" t="str">
        <f>IF(I875=0%,"",#REF!/I875)</f>
        <v/>
      </c>
    </row>
    <row r="876" spans="4:11" ht="14.4">
      <c r="D876" s="371"/>
      <c r="E876" s="371"/>
      <c r="F876" s="371"/>
      <c r="H876" s="123"/>
      <c r="K876" s="433" t="str">
        <f>IF(I876=0%,"",#REF!/I876)</f>
        <v/>
      </c>
    </row>
    <row r="877" spans="4:11" ht="14.4">
      <c r="D877" s="371"/>
      <c r="E877" s="371"/>
      <c r="F877" s="371"/>
      <c r="H877" s="123"/>
      <c r="K877" s="433" t="str">
        <f>IF(I877=0%,"",#REF!/I877)</f>
        <v/>
      </c>
    </row>
    <row r="878" spans="4:11" ht="14.4">
      <c r="D878" s="371"/>
      <c r="E878" s="371"/>
      <c r="F878" s="371"/>
      <c r="H878" s="123"/>
      <c r="K878" s="433" t="str">
        <f>IF(I878=0%,"",#REF!/I878)</f>
        <v/>
      </c>
    </row>
    <row r="879" spans="4:11" ht="14.4">
      <c r="D879" s="371"/>
      <c r="E879" s="371"/>
      <c r="F879" s="371"/>
      <c r="H879" s="123"/>
      <c r="K879" s="433" t="str">
        <f>IF(I879=0%,"",#REF!/I879)</f>
        <v/>
      </c>
    </row>
    <row r="880" spans="4:11" ht="14.4">
      <c r="D880" s="371"/>
      <c r="E880" s="371"/>
      <c r="F880" s="371"/>
      <c r="H880" s="123"/>
      <c r="K880" s="433" t="str">
        <f>IF(I880=0%,"",#REF!/I880)</f>
        <v/>
      </c>
    </row>
    <row r="881" spans="4:11" ht="14.4">
      <c r="D881" s="371"/>
      <c r="E881" s="371"/>
      <c r="F881" s="371"/>
      <c r="H881" s="123"/>
      <c r="K881" s="433" t="str">
        <f>IF(I881=0%,"",#REF!/I881)</f>
        <v/>
      </c>
    </row>
    <row r="882" spans="4:11" ht="14.4">
      <c r="D882" s="371"/>
      <c r="E882" s="371"/>
      <c r="F882" s="371"/>
      <c r="H882" s="123"/>
      <c r="K882" s="433" t="str">
        <f>IF(I882=0%,"",#REF!/I882)</f>
        <v/>
      </c>
    </row>
    <row r="883" spans="4:11" ht="14.4">
      <c r="D883" s="371"/>
      <c r="E883" s="371"/>
      <c r="F883" s="371"/>
      <c r="H883" s="123"/>
      <c r="K883" s="433" t="str">
        <f>IF(I883=0%,"",#REF!/I883)</f>
        <v/>
      </c>
    </row>
    <row r="884" spans="4:11" ht="14.4">
      <c r="D884" s="371"/>
      <c r="E884" s="371"/>
      <c r="F884" s="371"/>
      <c r="H884" s="123"/>
      <c r="K884" s="433" t="str">
        <f>IF(I884=0%,"",#REF!/I884)</f>
        <v/>
      </c>
    </row>
    <row r="885" spans="4:11" ht="14.4">
      <c r="D885" s="371"/>
      <c r="E885" s="371"/>
      <c r="F885" s="371"/>
      <c r="H885" s="123"/>
      <c r="K885" s="433" t="str">
        <f>IF(I885=0%,"",#REF!/I885)</f>
        <v/>
      </c>
    </row>
    <row r="886" spans="4:11" ht="14.4">
      <c r="D886" s="371"/>
      <c r="E886" s="371"/>
      <c r="F886" s="371"/>
      <c r="H886" s="123"/>
      <c r="K886" s="433" t="str">
        <f>IF(I886=0%,"",#REF!/I886)</f>
        <v/>
      </c>
    </row>
    <row r="887" spans="4:11" ht="14.4">
      <c r="D887" s="371"/>
      <c r="E887" s="371"/>
      <c r="F887" s="371"/>
      <c r="H887" s="123"/>
      <c r="K887" s="433" t="str">
        <f>IF(I887=0%,"",#REF!/I887)</f>
        <v/>
      </c>
    </row>
    <row r="888" spans="4:11" ht="14.4">
      <c r="D888" s="371"/>
      <c r="E888" s="371"/>
      <c r="F888" s="371"/>
      <c r="H888" s="123"/>
      <c r="K888" s="433" t="str">
        <f>IF(I888=0%,"",#REF!/I888)</f>
        <v/>
      </c>
    </row>
    <row r="889" spans="4:11" ht="14.4">
      <c r="D889" s="371"/>
      <c r="E889" s="371"/>
      <c r="F889" s="371"/>
      <c r="H889" s="123"/>
      <c r="K889" s="433" t="str">
        <f>IF(I889=0%,"",#REF!/I889)</f>
        <v/>
      </c>
    </row>
    <row r="890" spans="4:11" ht="14.4">
      <c r="D890" s="371"/>
      <c r="E890" s="371"/>
      <c r="F890" s="371"/>
      <c r="H890" s="123"/>
      <c r="K890" s="433" t="str">
        <f>IF(I890=0%,"",#REF!/I890)</f>
        <v/>
      </c>
    </row>
    <row r="891" spans="4:11" ht="14.4">
      <c r="D891" s="371"/>
      <c r="E891" s="371"/>
      <c r="F891" s="371"/>
      <c r="H891" s="123"/>
      <c r="K891" s="433" t="str">
        <f>IF(I891=0%,"",#REF!/I891)</f>
        <v/>
      </c>
    </row>
    <row r="892" spans="4:11" ht="14.4">
      <c r="D892" s="371"/>
      <c r="E892" s="371"/>
      <c r="F892" s="371"/>
      <c r="H892" s="123"/>
      <c r="K892" s="433" t="str">
        <f>IF(I892=0%,"",#REF!/I892)</f>
        <v/>
      </c>
    </row>
    <row r="893" spans="4:11" ht="14.4">
      <c r="D893" s="371"/>
      <c r="E893" s="371"/>
      <c r="F893" s="371"/>
      <c r="H893" s="123"/>
      <c r="K893" s="433" t="str">
        <f>IF(I893=0%,"",#REF!/I893)</f>
        <v/>
      </c>
    </row>
    <row r="894" spans="4:11" ht="14.4">
      <c r="D894" s="371"/>
      <c r="E894" s="371"/>
      <c r="F894" s="371"/>
      <c r="H894" s="123"/>
      <c r="K894" s="433" t="str">
        <f>IF(I894=0%,"",#REF!/I894)</f>
        <v/>
      </c>
    </row>
    <row r="895" spans="4:11" ht="14.4">
      <c r="D895" s="371"/>
      <c r="E895" s="371"/>
      <c r="F895" s="371"/>
      <c r="H895" s="123"/>
      <c r="K895" s="433" t="str">
        <f>IF(I895=0%,"",#REF!/I895)</f>
        <v/>
      </c>
    </row>
    <row r="896" spans="4:11" ht="14.4">
      <c r="D896" s="371"/>
      <c r="E896" s="371"/>
      <c r="F896" s="371"/>
      <c r="H896" s="123"/>
      <c r="K896" s="433" t="str">
        <f>IF(I896=0%,"",#REF!/I896)</f>
        <v/>
      </c>
    </row>
    <row r="897" spans="4:11" ht="14.4">
      <c r="D897" s="371"/>
      <c r="E897" s="371"/>
      <c r="F897" s="371"/>
      <c r="H897" s="123"/>
      <c r="K897" s="433" t="str">
        <f>IF(I897=0%,"",#REF!/I897)</f>
        <v/>
      </c>
    </row>
    <row r="898" spans="4:11" ht="14.4">
      <c r="D898" s="371"/>
      <c r="E898" s="371"/>
      <c r="F898" s="371"/>
      <c r="H898" s="123"/>
      <c r="K898" s="433" t="str">
        <f>IF(I898=0%,"",#REF!/I898)</f>
        <v/>
      </c>
    </row>
    <row r="899" spans="4:11" ht="14.4">
      <c r="D899" s="371"/>
      <c r="E899" s="371"/>
      <c r="F899" s="371"/>
      <c r="H899" s="123"/>
      <c r="K899" s="433" t="str">
        <f>IF(I899=0%,"",#REF!/I899)</f>
        <v/>
      </c>
    </row>
    <row r="900" spans="4:11" ht="14.4">
      <c r="D900" s="371"/>
      <c r="E900" s="371"/>
      <c r="F900" s="371"/>
      <c r="H900" s="123"/>
      <c r="K900" s="433" t="str">
        <f>IF(I900=0%,"",#REF!/I900)</f>
        <v/>
      </c>
    </row>
    <row r="901" spans="4:11" ht="14.4">
      <c r="D901" s="371"/>
      <c r="E901" s="371"/>
      <c r="F901" s="371"/>
      <c r="H901" s="123"/>
      <c r="K901" s="433" t="str">
        <f>IF(I901=0%,"",#REF!/I901)</f>
        <v/>
      </c>
    </row>
    <row r="902" spans="4:11" ht="14.4">
      <c r="D902" s="371"/>
      <c r="E902" s="371"/>
      <c r="F902" s="371"/>
      <c r="H902" s="123"/>
      <c r="K902" s="433" t="str">
        <f>IF(I902=0%,"",#REF!/I902)</f>
        <v/>
      </c>
    </row>
    <row r="903" spans="4:11" ht="14.4">
      <c r="D903" s="371"/>
      <c r="E903" s="371"/>
      <c r="F903" s="371"/>
      <c r="H903" s="123"/>
      <c r="K903" s="433" t="str">
        <f>IF(I903=0%,"",#REF!/I903)</f>
        <v/>
      </c>
    </row>
    <row r="904" spans="4:11" ht="14.4">
      <c r="D904" s="371"/>
      <c r="E904" s="371"/>
      <c r="F904" s="371"/>
      <c r="H904" s="123"/>
      <c r="K904" s="433" t="str">
        <f>IF(I904=0%,"",#REF!/I904)</f>
        <v/>
      </c>
    </row>
    <row r="905" spans="4:11" ht="14.4">
      <c r="D905" s="371"/>
      <c r="E905" s="371"/>
      <c r="F905" s="371"/>
      <c r="H905" s="123"/>
      <c r="K905" s="433" t="str">
        <f>IF(I905=0%,"",#REF!/I905)</f>
        <v/>
      </c>
    </row>
    <row r="906" spans="4:11" ht="14.4">
      <c r="D906" s="371"/>
      <c r="E906" s="371"/>
      <c r="F906" s="371"/>
      <c r="H906" s="123"/>
      <c r="K906" s="433" t="str">
        <f>IF(I906=0%,"",#REF!/I906)</f>
        <v/>
      </c>
    </row>
    <row r="907" spans="4:11" ht="14.4">
      <c r="D907" s="371"/>
      <c r="E907" s="371"/>
      <c r="F907" s="371"/>
      <c r="H907" s="123"/>
      <c r="K907" s="433" t="str">
        <f>IF(I907=0%,"",#REF!/I907)</f>
        <v/>
      </c>
    </row>
    <row r="908" spans="4:11" ht="14.4">
      <c r="D908" s="371"/>
      <c r="E908" s="371"/>
      <c r="F908" s="371"/>
      <c r="H908" s="123"/>
      <c r="K908" s="433" t="str">
        <f>IF(I908=0%,"",#REF!/I908)</f>
        <v/>
      </c>
    </row>
    <row r="909" spans="4:11" ht="14.4">
      <c r="D909" s="371"/>
      <c r="E909" s="371"/>
      <c r="F909" s="371"/>
      <c r="H909" s="123"/>
      <c r="K909" s="433" t="str">
        <f>IF(I909=0%,"",#REF!/I909)</f>
        <v/>
      </c>
    </row>
    <row r="910" spans="4:11" ht="14.4">
      <c r="D910" s="371"/>
      <c r="E910" s="371"/>
      <c r="F910" s="371"/>
      <c r="H910" s="123"/>
      <c r="K910" s="433" t="str">
        <f>IF(I910=0%,"",#REF!/I910)</f>
        <v/>
      </c>
    </row>
    <row r="911" spans="4:11" ht="14.4">
      <c r="D911" s="371"/>
      <c r="E911" s="371"/>
      <c r="F911" s="371"/>
      <c r="H911" s="123"/>
      <c r="K911" s="433" t="str">
        <f>IF(I911=0%,"",#REF!/I911)</f>
        <v/>
      </c>
    </row>
    <row r="912" spans="4:11" ht="14.4">
      <c r="D912" s="371"/>
      <c r="E912" s="371"/>
      <c r="F912" s="371"/>
      <c r="H912" s="123"/>
      <c r="K912" s="433" t="str">
        <f>IF(I912=0%,"",#REF!/I912)</f>
        <v/>
      </c>
    </row>
    <row r="913" spans="4:11" ht="14.4">
      <c r="D913" s="371"/>
      <c r="E913" s="371"/>
      <c r="F913" s="371"/>
      <c r="H913" s="123"/>
      <c r="K913" s="433" t="str">
        <f>IF(I913=0%,"",#REF!/I913)</f>
        <v/>
      </c>
    </row>
    <row r="914" spans="4:11" ht="14.4">
      <c r="D914" s="371"/>
      <c r="E914" s="371"/>
      <c r="F914" s="371"/>
      <c r="H914" s="123"/>
      <c r="K914" s="433" t="str">
        <f>IF(I914=0%,"",#REF!/I914)</f>
        <v/>
      </c>
    </row>
    <row r="915" spans="4:11" ht="14.4">
      <c r="D915" s="371"/>
      <c r="E915" s="371"/>
      <c r="F915" s="371"/>
      <c r="H915" s="123"/>
      <c r="K915" s="433" t="str">
        <f>IF(I915=0%,"",#REF!/I915)</f>
        <v/>
      </c>
    </row>
    <row r="916" spans="4:11" ht="14.4">
      <c r="D916" s="371"/>
      <c r="E916" s="371"/>
      <c r="F916" s="371"/>
      <c r="H916" s="123"/>
      <c r="K916" s="433" t="str">
        <f>IF(I916=0%,"",#REF!/I916)</f>
        <v/>
      </c>
    </row>
    <row r="917" spans="4:11" ht="14.4">
      <c r="D917" s="371"/>
      <c r="E917" s="371"/>
      <c r="F917" s="371"/>
      <c r="H917" s="123"/>
      <c r="K917" s="433" t="str">
        <f>IF(I917=0%,"",#REF!/I917)</f>
        <v/>
      </c>
    </row>
    <row r="918" spans="4:11" ht="14.4">
      <c r="D918" s="371"/>
      <c r="E918" s="371"/>
      <c r="F918" s="371"/>
      <c r="H918" s="123"/>
      <c r="K918" s="433" t="str">
        <f>IF(I918=0%,"",#REF!/I918)</f>
        <v/>
      </c>
    </row>
    <row r="919" spans="4:11" ht="14.4">
      <c r="D919" s="371"/>
      <c r="E919" s="371"/>
      <c r="F919" s="371"/>
      <c r="H919" s="123"/>
      <c r="K919" s="433" t="str">
        <f>IF(I919=0%,"",#REF!/I919)</f>
        <v/>
      </c>
    </row>
    <row r="920" spans="4:11" ht="14.4">
      <c r="D920" s="371"/>
      <c r="E920" s="371"/>
      <c r="F920" s="371"/>
      <c r="H920" s="123"/>
      <c r="K920" s="433" t="str">
        <f>IF(I920=0%,"",#REF!/I920)</f>
        <v/>
      </c>
    </row>
    <row r="921" spans="4:11" ht="14.4">
      <c r="D921" s="371"/>
      <c r="E921" s="371"/>
      <c r="F921" s="371"/>
      <c r="H921" s="123"/>
      <c r="K921" s="433" t="str">
        <f>IF(I921=0%,"",#REF!/I921)</f>
        <v/>
      </c>
    </row>
    <row r="922" spans="4:11" ht="14.4">
      <c r="D922" s="371"/>
      <c r="E922" s="371"/>
      <c r="F922" s="371"/>
      <c r="H922" s="123"/>
      <c r="K922" s="433" t="str">
        <f>IF(I922=0%,"",#REF!/I922)</f>
        <v/>
      </c>
    </row>
    <row r="923" spans="4:11" ht="14.4">
      <c r="D923" s="371"/>
      <c r="E923" s="371"/>
      <c r="F923" s="371"/>
      <c r="H923" s="123"/>
      <c r="K923" s="433" t="str">
        <f>IF(I923=0%,"",#REF!/I923)</f>
        <v/>
      </c>
    </row>
    <row r="924" spans="4:11" ht="14.4">
      <c r="D924" s="371"/>
      <c r="E924" s="371"/>
      <c r="F924" s="371"/>
      <c r="H924" s="123"/>
      <c r="K924" s="433" t="str">
        <f>IF(I924=0%,"",#REF!/I924)</f>
        <v/>
      </c>
    </row>
    <row r="925" spans="4:11" ht="14.4">
      <c r="D925" s="371"/>
      <c r="E925" s="371"/>
      <c r="F925" s="371"/>
      <c r="H925" s="123"/>
      <c r="K925" s="433" t="str">
        <f>IF(I925=0%,"",#REF!/I925)</f>
        <v/>
      </c>
    </row>
    <row r="926" spans="4:11" ht="14.4">
      <c r="D926" s="371"/>
      <c r="E926" s="371"/>
      <c r="F926" s="371"/>
      <c r="H926" s="123"/>
      <c r="K926" s="433" t="str">
        <f>IF(I926=0%,"",#REF!/I926)</f>
        <v/>
      </c>
    </row>
    <row r="927" spans="4:11" ht="14.4">
      <c r="D927" s="371"/>
      <c r="E927" s="371"/>
      <c r="F927" s="371"/>
      <c r="H927" s="123"/>
      <c r="K927" s="433" t="str">
        <f>IF(I927=0%,"",#REF!/I927)</f>
        <v/>
      </c>
    </row>
    <row r="928" spans="4:11" ht="14.4">
      <c r="D928" s="371"/>
      <c r="E928" s="371"/>
      <c r="F928" s="371"/>
      <c r="H928" s="123"/>
      <c r="K928" s="433" t="str">
        <f>IF(I928=0%,"",#REF!/I928)</f>
        <v/>
      </c>
    </row>
    <row r="929" spans="4:11" ht="14.4">
      <c r="D929" s="371"/>
      <c r="E929" s="371"/>
      <c r="F929" s="371"/>
      <c r="H929" s="123"/>
      <c r="K929" s="433" t="str">
        <f>IF(I929=0%,"",#REF!/I929)</f>
        <v/>
      </c>
    </row>
    <row r="930" spans="4:11" ht="14.4">
      <c r="D930" s="371"/>
      <c r="E930" s="371"/>
      <c r="F930" s="371"/>
      <c r="H930" s="123"/>
      <c r="K930" s="433" t="str">
        <f>IF(I930=0%,"",#REF!/I930)</f>
        <v/>
      </c>
    </row>
    <row r="931" spans="4:11" ht="14.4">
      <c r="D931" s="371"/>
      <c r="E931" s="371"/>
      <c r="F931" s="371"/>
      <c r="H931" s="123"/>
      <c r="K931" s="433" t="str">
        <f>IF(I931=0%,"",#REF!/I931)</f>
        <v/>
      </c>
    </row>
    <row r="932" spans="4:11" ht="14.4">
      <c r="D932" s="371"/>
      <c r="E932" s="371"/>
      <c r="F932" s="371"/>
      <c r="H932" s="123"/>
      <c r="K932" s="433" t="str">
        <f>IF(I932=0%,"",#REF!/I932)</f>
        <v/>
      </c>
    </row>
    <row r="933" spans="4:11" ht="14.4">
      <c r="D933" s="371"/>
      <c r="E933" s="371"/>
      <c r="F933" s="371"/>
      <c r="H933" s="123"/>
      <c r="K933" s="433" t="str">
        <f>IF(I933=0%,"",#REF!/I933)</f>
        <v/>
      </c>
    </row>
    <row r="934" spans="4:11" ht="14.4">
      <c r="D934" s="371"/>
      <c r="E934" s="371"/>
      <c r="F934" s="371"/>
      <c r="H934" s="123"/>
      <c r="K934" s="433" t="str">
        <f>IF(I934=0%,"",#REF!/I934)</f>
        <v/>
      </c>
    </row>
    <row r="935" spans="4:11" ht="14.4">
      <c r="D935" s="371"/>
      <c r="E935" s="371"/>
      <c r="F935" s="371"/>
      <c r="H935" s="123"/>
      <c r="K935" s="433" t="str">
        <f>IF(I935=0%,"",#REF!/I935)</f>
        <v/>
      </c>
    </row>
    <row r="936" spans="4:11" ht="14.4">
      <c r="D936" s="371"/>
      <c r="E936" s="371"/>
      <c r="F936" s="371"/>
      <c r="H936" s="123"/>
      <c r="K936" s="433" t="str">
        <f>IF(I936=0%,"",#REF!/I936)</f>
        <v/>
      </c>
    </row>
    <row r="937" spans="4:11" ht="14.4">
      <c r="D937" s="371"/>
      <c r="E937" s="371"/>
      <c r="F937" s="371"/>
      <c r="H937" s="123"/>
      <c r="K937" s="433" t="str">
        <f>IF(I937=0%,"",#REF!/I937)</f>
        <v/>
      </c>
    </row>
    <row r="938" spans="4:11" ht="14.4">
      <c r="D938" s="371"/>
      <c r="E938" s="371"/>
      <c r="F938" s="371"/>
      <c r="H938" s="123"/>
      <c r="K938" s="433" t="str">
        <f>IF(I938=0%,"",#REF!/I938)</f>
        <v/>
      </c>
    </row>
    <row r="939" spans="4:11" ht="14.4">
      <c r="D939" s="371"/>
      <c r="E939" s="371"/>
      <c r="F939" s="371"/>
      <c r="H939" s="123"/>
      <c r="K939" s="433" t="str">
        <f>IF(I939=0%,"",#REF!/I939)</f>
        <v/>
      </c>
    </row>
    <row r="940" spans="4:11" ht="14.4">
      <c r="D940" s="371"/>
      <c r="E940" s="371"/>
      <c r="F940" s="371"/>
      <c r="H940" s="123"/>
      <c r="K940" s="433" t="str">
        <f>IF(I940=0%,"",#REF!/I940)</f>
        <v/>
      </c>
    </row>
    <row r="941" spans="4:11" ht="14.4">
      <c r="D941" s="371"/>
      <c r="E941" s="371"/>
      <c r="F941" s="371"/>
      <c r="H941" s="123"/>
      <c r="K941" s="433" t="str">
        <f>IF(I941=0%,"",#REF!/I941)</f>
        <v/>
      </c>
    </row>
    <row r="942" spans="4:11" ht="14.4">
      <c r="D942" s="371"/>
      <c r="E942" s="371"/>
      <c r="F942" s="371"/>
      <c r="H942" s="123"/>
      <c r="K942" s="433" t="str">
        <f>IF(I942=0%,"",#REF!/I942)</f>
        <v/>
      </c>
    </row>
    <row r="943" spans="4:11" ht="14.4">
      <c r="D943" s="371"/>
      <c r="E943" s="371"/>
      <c r="F943" s="371"/>
      <c r="H943" s="123"/>
      <c r="K943" s="433" t="str">
        <f>IF(I943=0%,"",#REF!/I943)</f>
        <v/>
      </c>
    </row>
    <row r="944" spans="4:11" ht="14.4">
      <c r="D944" s="371"/>
      <c r="E944" s="371"/>
      <c r="F944" s="371"/>
      <c r="H944" s="123"/>
      <c r="K944" s="433" t="str">
        <f>IF(I944=0%,"",#REF!/I944)</f>
        <v/>
      </c>
    </row>
    <row r="945" spans="4:11" ht="14.4">
      <c r="D945" s="371"/>
      <c r="E945" s="371"/>
      <c r="F945" s="371"/>
      <c r="H945" s="123"/>
      <c r="K945" s="433" t="str">
        <f>IF(I945=0%,"",#REF!/I945)</f>
        <v/>
      </c>
    </row>
    <row r="946" spans="4:11" ht="14.4">
      <c r="D946" s="371"/>
      <c r="E946" s="371"/>
      <c r="F946" s="371"/>
      <c r="H946" s="123"/>
      <c r="K946" s="433" t="str">
        <f>IF(I946=0%,"",#REF!/I946)</f>
        <v/>
      </c>
    </row>
    <row r="947" spans="4:11" ht="14.4">
      <c r="D947" s="371"/>
      <c r="E947" s="371"/>
      <c r="F947" s="371"/>
      <c r="H947" s="123"/>
      <c r="K947" s="433" t="str">
        <f>IF(I947=0%,"",#REF!/I947)</f>
        <v/>
      </c>
    </row>
    <row r="948" spans="4:11" ht="14.4">
      <c r="D948" s="371"/>
      <c r="E948" s="371"/>
      <c r="F948" s="371"/>
      <c r="H948" s="123"/>
      <c r="K948" s="433" t="str">
        <f>IF(I948=0%,"",#REF!/I948)</f>
        <v/>
      </c>
    </row>
    <row r="949" spans="4:11" ht="14.4">
      <c r="D949" s="371"/>
      <c r="E949" s="371"/>
      <c r="F949" s="371"/>
      <c r="H949" s="123"/>
      <c r="K949" s="433" t="str">
        <f>IF(I949=0%,"",#REF!/I949)</f>
        <v/>
      </c>
    </row>
    <row r="950" spans="4:11" ht="14.4">
      <c r="D950" s="371"/>
      <c r="E950" s="371"/>
      <c r="F950" s="371"/>
      <c r="H950" s="123"/>
      <c r="K950" s="433" t="str">
        <f>IF(I950=0%,"",#REF!/I950)</f>
        <v/>
      </c>
    </row>
    <row r="951" spans="4:11" ht="14.4">
      <c r="D951" s="371"/>
      <c r="E951" s="371"/>
      <c r="F951" s="371"/>
      <c r="H951" s="123"/>
      <c r="K951" s="433" t="str">
        <f>IF(I951=0%,"",#REF!/I951)</f>
        <v/>
      </c>
    </row>
    <row r="952" spans="4:11" ht="14.4">
      <c r="D952" s="371"/>
      <c r="E952" s="371"/>
      <c r="F952" s="371"/>
      <c r="H952" s="123"/>
      <c r="K952" s="433" t="str">
        <f>IF(I952=0%,"",#REF!/I952)</f>
        <v/>
      </c>
    </row>
    <row r="953" spans="4:11" ht="14.4">
      <c r="D953" s="371"/>
      <c r="E953" s="371"/>
      <c r="F953" s="371"/>
      <c r="H953" s="123"/>
      <c r="K953" s="433" t="str">
        <f>IF(I953=0%,"",#REF!/I953)</f>
        <v/>
      </c>
    </row>
    <row r="954" spans="4:11" ht="14.4">
      <c r="D954" s="371"/>
      <c r="E954" s="371"/>
      <c r="F954" s="371"/>
      <c r="H954" s="123"/>
      <c r="K954" s="433" t="str">
        <f>IF(I954=0%,"",#REF!/I954)</f>
        <v/>
      </c>
    </row>
    <row r="955" spans="4:11" ht="14.4">
      <c r="D955" s="371"/>
      <c r="E955" s="371"/>
      <c r="F955" s="371"/>
      <c r="H955" s="123"/>
      <c r="K955" s="433" t="str">
        <f>IF(I955=0%,"",#REF!/I955)</f>
        <v/>
      </c>
    </row>
    <row r="956" spans="4:11" ht="14.4">
      <c r="D956" s="371"/>
      <c r="E956" s="371"/>
      <c r="F956" s="371"/>
      <c r="H956" s="123"/>
      <c r="K956" s="433" t="str">
        <f>IF(I956=0%,"",#REF!/I956)</f>
        <v/>
      </c>
    </row>
    <row r="957" spans="4:11" ht="14.4">
      <c r="D957" s="371"/>
      <c r="E957" s="371"/>
      <c r="F957" s="371"/>
      <c r="H957" s="123"/>
      <c r="K957" s="433" t="str">
        <f>IF(I957=0%,"",#REF!/I957)</f>
        <v/>
      </c>
    </row>
    <row r="958" spans="4:11" ht="14.4">
      <c r="D958" s="371"/>
      <c r="E958" s="371"/>
      <c r="F958" s="371"/>
      <c r="H958" s="123"/>
      <c r="K958" s="433" t="str">
        <f>IF(I958=0%,"",#REF!/I958)</f>
        <v/>
      </c>
    </row>
    <row r="959" spans="4:11" ht="14.4">
      <c r="D959" s="371"/>
      <c r="E959" s="371"/>
      <c r="F959" s="371"/>
      <c r="H959" s="123"/>
      <c r="K959" s="433" t="str">
        <f>IF(I959=0%,"",#REF!/I959)</f>
        <v/>
      </c>
    </row>
    <row r="960" spans="4:11" ht="14.4">
      <c r="D960" s="371"/>
      <c r="E960" s="371"/>
      <c r="F960" s="371"/>
      <c r="H960" s="123"/>
      <c r="K960" s="433" t="str">
        <f>IF(I960=0%,"",#REF!/I960)</f>
        <v/>
      </c>
    </row>
    <row r="961" spans="4:11" ht="14.4">
      <c r="D961" s="371"/>
      <c r="E961" s="371"/>
      <c r="F961" s="371"/>
      <c r="H961" s="123"/>
      <c r="K961" s="433" t="str">
        <f>IF(I961=0%,"",#REF!/I961)</f>
        <v/>
      </c>
    </row>
    <row r="962" spans="4:11" ht="14.4">
      <c r="D962" s="371"/>
      <c r="E962" s="371"/>
      <c r="F962" s="371"/>
      <c r="H962" s="123"/>
      <c r="K962" s="433" t="str">
        <f>IF(I962=0%,"",#REF!/I962)</f>
        <v/>
      </c>
    </row>
    <row r="963" spans="4:11" ht="14.4">
      <c r="D963" s="371"/>
      <c r="E963" s="371"/>
      <c r="F963" s="371"/>
      <c r="H963" s="123"/>
      <c r="K963" s="433" t="str">
        <f>IF(I963=0%,"",#REF!/I963)</f>
        <v/>
      </c>
    </row>
    <row r="964" spans="4:11" ht="14.4">
      <c r="D964" s="371"/>
      <c r="E964" s="371"/>
      <c r="F964" s="371"/>
      <c r="H964" s="123"/>
      <c r="K964" s="433" t="str">
        <f>IF(I964=0%,"",#REF!/I964)</f>
        <v/>
      </c>
    </row>
    <row r="965" spans="4:11" ht="14.4">
      <c r="D965" s="371"/>
      <c r="E965" s="371"/>
      <c r="F965" s="371"/>
      <c r="H965" s="123"/>
      <c r="K965" s="433" t="str">
        <f>IF(I965=0%,"",#REF!/I965)</f>
        <v/>
      </c>
    </row>
    <row r="966" spans="4:11" ht="14.4">
      <c r="D966" s="371"/>
      <c r="E966" s="371"/>
      <c r="F966" s="371"/>
      <c r="H966" s="123"/>
      <c r="K966" s="433" t="str">
        <f>IF(I966=0%,"",#REF!/I966)</f>
        <v/>
      </c>
    </row>
    <row r="967" spans="4:11" ht="14.4">
      <c r="D967" s="371"/>
      <c r="E967" s="371"/>
      <c r="F967" s="371"/>
      <c r="H967" s="123"/>
      <c r="K967" s="433" t="str">
        <f>IF(I967=0%,"",#REF!/I967)</f>
        <v/>
      </c>
    </row>
    <row r="968" spans="4:11" ht="14.4">
      <c r="D968" s="371"/>
      <c r="E968" s="371"/>
      <c r="F968" s="371"/>
      <c r="H968" s="123"/>
      <c r="K968" s="433" t="str">
        <f>IF(I968=0%,"",#REF!/I968)</f>
        <v/>
      </c>
    </row>
    <row r="969" spans="4:11" ht="14.4">
      <c r="D969" s="371"/>
      <c r="E969" s="371"/>
      <c r="F969" s="371"/>
      <c r="H969" s="123"/>
      <c r="K969" s="433" t="str">
        <f>IF(I969=0%,"",#REF!/I969)</f>
        <v/>
      </c>
    </row>
    <row r="970" spans="4:11" ht="14.4">
      <c r="D970" s="371"/>
      <c r="E970" s="371"/>
      <c r="F970" s="371"/>
      <c r="H970" s="123"/>
      <c r="K970" s="433" t="str">
        <f>IF(I970=0%,"",#REF!/I970)</f>
        <v/>
      </c>
    </row>
    <row r="971" spans="4:11" ht="14.4">
      <c r="D971" s="371"/>
      <c r="E971" s="371"/>
      <c r="F971" s="371"/>
      <c r="H971" s="123"/>
      <c r="K971" s="433" t="str">
        <f>IF(I971=0%,"",#REF!/I971)</f>
        <v/>
      </c>
    </row>
    <row r="972" spans="4:11" ht="14.4">
      <c r="D972" s="371"/>
      <c r="E972" s="371"/>
      <c r="F972" s="371"/>
      <c r="H972" s="123"/>
      <c r="K972" s="433" t="str">
        <f>IF(I972=0%,"",#REF!/I972)</f>
        <v/>
      </c>
    </row>
    <row r="973" spans="4:11" ht="14.4">
      <c r="D973" s="371"/>
      <c r="E973" s="371"/>
      <c r="F973" s="371"/>
      <c r="H973" s="123"/>
      <c r="K973" s="433" t="str">
        <f>IF(I973=0%,"",#REF!/I973)</f>
        <v/>
      </c>
    </row>
    <row r="974" spans="4:11" ht="14.4">
      <c r="D974" s="371"/>
      <c r="E974" s="371"/>
      <c r="F974" s="371"/>
      <c r="H974" s="123"/>
      <c r="K974" s="433" t="str">
        <f>IF(I974=0%,"",#REF!/I974)</f>
        <v/>
      </c>
    </row>
    <row r="975" spans="4:11" ht="14.4">
      <c r="D975" s="371"/>
      <c r="E975" s="371"/>
      <c r="F975" s="371"/>
      <c r="H975" s="123"/>
      <c r="K975" s="433" t="str">
        <f>IF(I975=0%,"",#REF!/I975)</f>
        <v/>
      </c>
    </row>
    <row r="976" spans="4:11" ht="14.4">
      <c r="D976" s="371"/>
      <c r="E976" s="371"/>
      <c r="F976" s="371"/>
      <c r="H976" s="123"/>
      <c r="K976" s="433" t="str">
        <f>IF(I976=0%,"",#REF!/I976)</f>
        <v/>
      </c>
    </row>
    <row r="977" spans="4:11" ht="14.4">
      <c r="D977" s="371"/>
      <c r="E977" s="371"/>
      <c r="F977" s="371"/>
      <c r="H977" s="123"/>
      <c r="K977" s="433" t="str">
        <f>IF(I977=0%,"",#REF!/I977)</f>
        <v/>
      </c>
    </row>
    <row r="978" spans="4:11" ht="14.4">
      <c r="D978" s="371"/>
      <c r="E978" s="371"/>
      <c r="F978" s="371"/>
      <c r="H978" s="123"/>
      <c r="K978" s="433" t="str">
        <f>IF(I978=0%,"",#REF!/I978)</f>
        <v/>
      </c>
    </row>
    <row r="979" spans="4:11" ht="14.4">
      <c r="D979" s="371"/>
      <c r="E979" s="371"/>
      <c r="F979" s="371"/>
      <c r="H979" s="123"/>
      <c r="K979" s="433" t="str">
        <f>IF(I979=0%,"",#REF!/I979)</f>
        <v/>
      </c>
    </row>
    <row r="980" spans="4:11" ht="14.4">
      <c r="D980" s="371"/>
      <c r="E980" s="371"/>
      <c r="F980" s="371"/>
      <c r="H980" s="123"/>
      <c r="K980" s="433" t="str">
        <f>IF(I980=0%,"",#REF!/I980)</f>
        <v/>
      </c>
    </row>
    <row r="981" spans="4:11" ht="14.4">
      <c r="D981" s="371"/>
      <c r="E981" s="371"/>
      <c r="F981" s="371"/>
      <c r="H981" s="123"/>
      <c r="K981" s="433" t="str">
        <f>IF(I981=0%,"",#REF!/I981)</f>
        <v/>
      </c>
    </row>
    <row r="982" spans="4:11" ht="14.4">
      <c r="D982" s="371"/>
      <c r="E982" s="371"/>
      <c r="F982" s="371"/>
      <c r="H982" s="123"/>
      <c r="K982" s="433" t="str">
        <f>IF(I982=0%,"",#REF!/I982)</f>
        <v/>
      </c>
    </row>
    <row r="983" spans="4:11" ht="14.4">
      <c r="D983" s="371"/>
      <c r="E983" s="371"/>
      <c r="F983" s="371"/>
      <c r="H983" s="123"/>
      <c r="K983" s="433" t="str">
        <f>IF(I983=0%,"",#REF!/I983)</f>
        <v/>
      </c>
    </row>
    <row r="984" spans="4:11" ht="14.4">
      <c r="D984" s="371"/>
      <c r="E984" s="371"/>
      <c r="F984" s="371"/>
      <c r="H984" s="123"/>
      <c r="K984" s="433" t="str">
        <f>IF(I984=0%,"",#REF!/I984)</f>
        <v/>
      </c>
    </row>
    <row r="985" spans="4:11" ht="14.4">
      <c r="D985" s="371"/>
      <c r="E985" s="371"/>
      <c r="F985" s="371"/>
      <c r="H985" s="123"/>
      <c r="K985" s="433" t="str">
        <f>IF(I985=0%,"",#REF!/I985)</f>
        <v/>
      </c>
    </row>
    <row r="986" spans="4:11" ht="14.4">
      <c r="D986" s="371"/>
      <c r="E986" s="371"/>
      <c r="F986" s="371"/>
      <c r="H986" s="123"/>
      <c r="K986" s="433" t="str">
        <f>IF(I986=0%,"",#REF!/I986)</f>
        <v/>
      </c>
    </row>
    <row r="987" spans="4:11" ht="14.4">
      <c r="D987" s="371"/>
      <c r="E987" s="371"/>
      <c r="F987" s="371"/>
      <c r="H987" s="123"/>
      <c r="K987" s="433" t="str">
        <f>IF(I987=0%,"",#REF!/I987)</f>
        <v/>
      </c>
    </row>
    <row r="988" spans="4:11" ht="14.4">
      <c r="D988" s="371"/>
      <c r="E988" s="371"/>
      <c r="F988" s="371"/>
      <c r="H988" s="123"/>
      <c r="K988" s="433" t="str">
        <f>IF(I988=0%,"",#REF!/I988)</f>
        <v/>
      </c>
    </row>
    <row r="989" spans="4:11" ht="14.4">
      <c r="D989" s="371"/>
      <c r="E989" s="371"/>
      <c r="F989" s="371"/>
      <c r="H989" s="123"/>
      <c r="K989" s="433" t="str">
        <f>IF(I989=0%,"",#REF!/I989)</f>
        <v/>
      </c>
    </row>
    <row r="990" spans="4:11" ht="14.4">
      <c r="D990" s="371"/>
      <c r="E990" s="371"/>
      <c r="F990" s="371"/>
      <c r="H990" s="123"/>
      <c r="K990" s="433" t="str">
        <f>IF(I990=0%,"",#REF!/I990)</f>
        <v/>
      </c>
    </row>
    <row r="991" spans="4:11" ht="14.4">
      <c r="D991" s="371"/>
      <c r="E991" s="371"/>
      <c r="F991" s="371"/>
      <c r="H991" s="123"/>
      <c r="K991" s="433" t="str">
        <f>IF(I991=0%,"",#REF!/I991)</f>
        <v/>
      </c>
    </row>
    <row r="992" spans="4:11" ht="14.4">
      <c r="D992" s="371"/>
      <c r="E992" s="371"/>
      <c r="F992" s="371"/>
      <c r="H992" s="123"/>
      <c r="K992" s="433" t="str">
        <f>IF(I992=0%,"",#REF!/I992)</f>
        <v/>
      </c>
    </row>
    <row r="993" spans="4:11" ht="14.4">
      <c r="D993" s="371"/>
      <c r="E993" s="371"/>
      <c r="F993" s="371"/>
      <c r="H993" s="123"/>
      <c r="K993" s="433" t="str">
        <f>IF(I993=0%,"",#REF!/I993)</f>
        <v/>
      </c>
    </row>
    <row r="994" spans="4:11" ht="14.4">
      <c r="D994" s="371"/>
      <c r="E994" s="371"/>
      <c r="F994" s="371"/>
      <c r="H994" s="123"/>
      <c r="K994" s="433" t="str">
        <f>IF(I994=0%,"",#REF!/I994)</f>
        <v/>
      </c>
    </row>
    <row r="995" spans="4:11" ht="14.4">
      <c r="D995" s="371"/>
      <c r="E995" s="371"/>
      <c r="F995" s="371"/>
      <c r="H995" s="123"/>
      <c r="K995" s="433" t="str">
        <f>IF(I995=0%,"",#REF!/I995)</f>
        <v/>
      </c>
    </row>
    <row r="996" spans="4:11" ht="14.4">
      <c r="D996" s="371"/>
      <c r="E996" s="371"/>
      <c r="F996" s="371"/>
      <c r="H996" s="123"/>
      <c r="K996" s="433" t="str">
        <f>IF(I996=0%,"",#REF!/I996)</f>
        <v/>
      </c>
    </row>
    <row r="997" spans="4:11" ht="14.4">
      <c r="D997" s="371"/>
      <c r="E997" s="371"/>
      <c r="F997" s="371"/>
      <c r="H997" s="123"/>
      <c r="K997" s="433" t="str">
        <f>IF(I997=0%,"",#REF!/I997)</f>
        <v/>
      </c>
    </row>
    <row r="998" spans="4:11" ht="14.4">
      <c r="D998" s="371"/>
      <c r="E998" s="371"/>
      <c r="F998" s="371"/>
      <c r="H998" s="123"/>
      <c r="K998" s="433" t="str">
        <f>IF(I998=0%,"",#REF!/I998)</f>
        <v/>
      </c>
    </row>
    <row r="999" spans="4:11" ht="14.4">
      <c r="D999" s="371"/>
      <c r="E999" s="371"/>
      <c r="F999" s="371"/>
      <c r="H999" s="123"/>
      <c r="K999" s="433" t="str">
        <f>IF(I999=0%,"",#REF!/I999)</f>
        <v/>
      </c>
    </row>
    <row r="1000" spans="4:11" ht="14.4">
      <c r="D1000" s="371"/>
      <c r="E1000" s="371"/>
      <c r="F1000" s="371"/>
      <c r="H1000" s="123"/>
      <c r="K1000" s="433" t="str">
        <f>IF(I1000=0%,"",#REF!/I1000)</f>
        <v/>
      </c>
    </row>
    <row r="1001" spans="4:11" ht="14.4">
      <c r="D1001" s="371"/>
      <c r="E1001" s="371"/>
      <c r="F1001" s="371"/>
      <c r="H1001" s="123"/>
      <c r="K1001" s="433" t="str">
        <f>IF(I1001=0%,"",#REF!/I1001)</f>
        <v/>
      </c>
    </row>
    <row r="1002" spans="4:11" ht="14.4">
      <c r="D1002" s="371"/>
      <c r="E1002" s="371"/>
      <c r="F1002" s="371"/>
      <c r="H1002" s="123"/>
      <c r="K1002" s="433" t="str">
        <f>IF(I1002=0%,"",#REF!/I1002)</f>
        <v/>
      </c>
    </row>
    <row r="1003" spans="4:11" ht="14.4">
      <c r="D1003" s="371"/>
      <c r="E1003" s="371"/>
      <c r="F1003" s="371"/>
      <c r="H1003" s="123"/>
      <c r="K1003" s="433" t="str">
        <f>IF(I1003=0%,"",#REF!/I1003)</f>
        <v/>
      </c>
    </row>
    <row r="1004" spans="4:11" ht="14.4">
      <c r="D1004" s="371"/>
      <c r="E1004" s="371"/>
      <c r="F1004" s="371"/>
      <c r="H1004" s="123"/>
      <c r="K1004" s="433" t="str">
        <f>IF(I1004=0%,"",#REF!/I1004)</f>
        <v/>
      </c>
    </row>
    <row r="1005" spans="4:11" ht="14.4">
      <c r="D1005" s="371"/>
      <c r="E1005" s="371"/>
      <c r="F1005" s="371"/>
      <c r="H1005" s="123"/>
      <c r="K1005" s="433" t="str">
        <f>IF(I1005=0%,"",#REF!/I1005)</f>
        <v/>
      </c>
    </row>
    <row r="1006" spans="4:11" ht="14.4">
      <c r="D1006" s="371"/>
      <c r="E1006" s="371"/>
      <c r="F1006" s="371"/>
      <c r="H1006" s="123"/>
      <c r="K1006" s="433" t="str">
        <f>IF(I1006=0%,"",#REF!/I1006)</f>
        <v/>
      </c>
    </row>
    <row r="1007" spans="4:11" ht="14.4">
      <c r="D1007" s="371"/>
      <c r="E1007" s="371"/>
      <c r="F1007" s="371"/>
      <c r="H1007" s="123"/>
      <c r="K1007" s="433" t="str">
        <f>IF(I1007=0%,"",#REF!/I1007)</f>
        <v/>
      </c>
    </row>
    <row r="1008" spans="4:11" ht="14.4">
      <c r="D1008" s="371"/>
      <c r="E1008" s="371"/>
      <c r="F1008" s="371"/>
      <c r="H1008" s="123"/>
      <c r="K1008" s="433" t="str">
        <f>IF(I1008=0%,"",#REF!/I1008)</f>
        <v/>
      </c>
    </row>
    <row r="1009" spans="4:11" ht="14.4">
      <c r="D1009" s="371"/>
      <c r="E1009" s="371"/>
      <c r="F1009" s="371"/>
      <c r="H1009" s="123"/>
      <c r="K1009" s="433" t="str">
        <f>IF(I1009=0%,"",#REF!/I1009)</f>
        <v/>
      </c>
    </row>
    <row r="1010" spans="4:11" ht="14.4">
      <c r="D1010" s="371"/>
      <c r="E1010" s="371"/>
      <c r="F1010" s="371"/>
      <c r="H1010" s="123"/>
      <c r="K1010" s="433" t="str">
        <f>IF(I1010=0%,"",#REF!/I1010)</f>
        <v/>
      </c>
    </row>
    <row r="1011" spans="4:11" ht="14.4">
      <c r="D1011" s="371"/>
      <c r="E1011" s="371"/>
      <c r="F1011" s="371"/>
      <c r="H1011" s="123"/>
      <c r="K1011" s="433" t="str">
        <f>IF(I1011=0%,"",#REF!/I1011)</f>
        <v/>
      </c>
    </row>
    <row r="1012" spans="4:11" ht="14.4">
      <c r="D1012" s="371"/>
      <c r="E1012" s="371"/>
      <c r="F1012" s="371"/>
      <c r="H1012" s="123"/>
      <c r="K1012" s="433" t="str">
        <f>IF(I1012=0%,"",#REF!/I1012)</f>
        <v/>
      </c>
    </row>
    <row r="1013" spans="4:11" ht="14.4">
      <c r="D1013" s="371"/>
      <c r="E1013" s="371"/>
      <c r="F1013" s="371"/>
      <c r="H1013" s="123"/>
      <c r="K1013" s="433" t="str">
        <f>IF(I1013=0%,"",#REF!/I1013)</f>
        <v/>
      </c>
    </row>
    <row r="1014" spans="4:11" ht="14.4">
      <c r="D1014" s="371"/>
      <c r="E1014" s="371"/>
      <c r="F1014" s="371"/>
      <c r="H1014" s="123"/>
      <c r="K1014" s="433" t="str">
        <f>IF(I1014=0%,"",#REF!/I1014)</f>
        <v/>
      </c>
    </row>
    <row r="1015" spans="4:11" ht="14.4">
      <c r="D1015" s="371"/>
      <c r="E1015" s="371"/>
      <c r="F1015" s="371"/>
      <c r="H1015" s="123"/>
      <c r="K1015" s="433" t="str">
        <f>IF(I1015=0%,"",#REF!/I1015)</f>
        <v/>
      </c>
    </row>
    <row r="1016" spans="4:11" ht="14.4">
      <c r="D1016" s="371"/>
      <c r="E1016" s="371"/>
      <c r="F1016" s="371"/>
      <c r="H1016" s="123"/>
      <c r="K1016" s="433" t="str">
        <f>IF(I1016=0%,"",#REF!/I1016)</f>
        <v/>
      </c>
    </row>
    <row r="1017" spans="4:11" ht="14.4">
      <c r="D1017" s="371"/>
      <c r="E1017" s="371"/>
      <c r="F1017" s="371"/>
      <c r="H1017" s="123"/>
      <c r="K1017" s="433" t="str">
        <f>IF(I1017=0%,"",#REF!/I1017)</f>
        <v/>
      </c>
    </row>
    <row r="1018" spans="4:11" ht="14.4">
      <c r="D1018" s="371"/>
      <c r="E1018" s="371"/>
      <c r="F1018" s="371"/>
      <c r="H1018" s="123"/>
      <c r="K1018" s="433" t="str">
        <f>IF(I1018=0%,"",#REF!/I1018)</f>
        <v/>
      </c>
    </row>
    <row r="1019" spans="4:11" ht="14.4">
      <c r="D1019" s="371"/>
      <c r="E1019" s="371"/>
      <c r="F1019" s="371"/>
      <c r="H1019" s="123"/>
      <c r="K1019" s="433" t="str">
        <f>IF(I1019=0%,"",#REF!/I1019)</f>
        <v/>
      </c>
    </row>
    <row r="1020" spans="4:11" ht="14.4">
      <c r="D1020" s="371"/>
      <c r="E1020" s="371"/>
      <c r="F1020" s="371"/>
      <c r="H1020" s="123"/>
      <c r="K1020" s="433" t="str">
        <f>IF(I1020=0%,"",#REF!/I1020)</f>
        <v/>
      </c>
    </row>
    <row r="1021" spans="4:11" ht="14.4">
      <c r="D1021" s="371"/>
      <c r="E1021" s="371"/>
      <c r="F1021" s="371"/>
      <c r="H1021" s="123"/>
      <c r="K1021" s="433" t="str">
        <f>IF(I1021=0%,"",#REF!/I1021)</f>
        <v/>
      </c>
    </row>
    <row r="1022" spans="4:11" ht="14.4">
      <c r="D1022" s="371"/>
      <c r="E1022" s="371"/>
      <c r="F1022" s="371"/>
      <c r="H1022" s="123"/>
      <c r="K1022" s="433" t="str">
        <f>IF(I1022=0%,"",#REF!/I1022)</f>
        <v/>
      </c>
    </row>
    <row r="1023" spans="4:11" ht="14.4">
      <c r="D1023" s="371"/>
      <c r="E1023" s="371"/>
      <c r="F1023" s="371"/>
      <c r="H1023" s="123"/>
      <c r="K1023" s="433" t="str">
        <f>IF(I1023=0%,"",#REF!/I1023)</f>
        <v/>
      </c>
    </row>
    <row r="1024" spans="4:11" ht="14.4">
      <c r="D1024" s="371"/>
      <c r="E1024" s="371"/>
      <c r="F1024" s="371"/>
      <c r="H1024" s="123"/>
      <c r="K1024" s="433" t="str">
        <f>IF(I1024=0%,"",#REF!/I1024)</f>
        <v/>
      </c>
    </row>
    <row r="1025" spans="4:11" ht="14.4">
      <c r="D1025" s="371"/>
      <c r="E1025" s="371"/>
      <c r="F1025" s="371"/>
      <c r="H1025" s="123"/>
      <c r="K1025" s="433" t="str">
        <f>IF(I1025=0%,"",#REF!/I1025)</f>
        <v/>
      </c>
    </row>
    <row r="1026" spans="4:11" ht="14.4">
      <c r="D1026" s="371"/>
      <c r="E1026" s="371"/>
      <c r="F1026" s="371"/>
      <c r="H1026" s="123"/>
      <c r="K1026" s="433" t="str">
        <f>IF(I1026=0%,"",#REF!/I1026)</f>
        <v/>
      </c>
    </row>
    <row r="1027" spans="4:11" ht="14.4">
      <c r="D1027" s="371"/>
      <c r="E1027" s="371"/>
      <c r="F1027" s="371"/>
      <c r="H1027" s="123"/>
      <c r="K1027" s="433" t="str">
        <f>IF(I1027=0%,"",#REF!/I1027)</f>
        <v/>
      </c>
    </row>
    <row r="1028" spans="4:11" ht="14.4">
      <c r="D1028" s="371"/>
      <c r="E1028" s="371"/>
      <c r="F1028" s="371"/>
      <c r="H1028" s="123"/>
      <c r="K1028" s="433" t="str">
        <f>IF(I1028=0%,"",#REF!/I1028)</f>
        <v/>
      </c>
    </row>
    <row r="1029" spans="4:11" ht="14.4">
      <c r="D1029" s="371"/>
      <c r="E1029" s="371"/>
      <c r="F1029" s="371"/>
      <c r="H1029" s="123"/>
      <c r="K1029" s="433" t="str">
        <f>IF(I1029=0%,"",#REF!/I1029)</f>
        <v/>
      </c>
    </row>
    <row r="1030" spans="4:11" ht="14.4">
      <c r="D1030" s="371"/>
      <c r="E1030" s="371"/>
      <c r="F1030" s="371"/>
      <c r="H1030" s="123"/>
      <c r="K1030" s="433" t="str">
        <f>IF(I1030=0%,"",#REF!/I1030)</f>
        <v/>
      </c>
    </row>
    <row r="1031" spans="4:11" ht="14.4">
      <c r="D1031" s="371"/>
      <c r="E1031" s="371"/>
      <c r="F1031" s="371"/>
      <c r="H1031" s="123"/>
      <c r="K1031" s="433" t="str">
        <f>IF(I1031=0%,"",#REF!/I1031)</f>
        <v/>
      </c>
    </row>
    <row r="1032" spans="4:11" ht="14.4">
      <c r="D1032" s="371"/>
      <c r="E1032" s="371"/>
      <c r="F1032" s="371"/>
      <c r="H1032" s="123"/>
      <c r="K1032" s="433" t="str">
        <f>IF(I1032=0%,"",#REF!/I1032)</f>
        <v/>
      </c>
    </row>
    <row r="1033" spans="4:11" ht="14.4">
      <c r="D1033" s="371"/>
      <c r="E1033" s="371"/>
      <c r="F1033" s="371"/>
      <c r="H1033" s="123"/>
      <c r="K1033" s="433" t="str">
        <f>IF(I1033=0%,"",#REF!/I1033)</f>
        <v/>
      </c>
    </row>
    <row r="1034" spans="4:11" ht="14.4">
      <c r="D1034" s="371"/>
      <c r="E1034" s="371"/>
      <c r="F1034" s="371"/>
      <c r="H1034" s="123"/>
      <c r="K1034" s="433" t="str">
        <f>IF(I1034=0%,"",#REF!/I1034)</f>
        <v/>
      </c>
    </row>
    <row r="1035" spans="4:11" ht="14.4">
      <c r="D1035" s="371"/>
      <c r="E1035" s="371"/>
      <c r="F1035" s="371"/>
      <c r="H1035" s="123"/>
      <c r="K1035" s="433" t="str">
        <f>IF(I1035=0%,"",#REF!/I1035)</f>
        <v/>
      </c>
    </row>
    <row r="1036" spans="4:11" ht="14.4">
      <c r="D1036" s="371"/>
      <c r="E1036" s="371"/>
      <c r="F1036" s="371"/>
      <c r="H1036" s="123"/>
      <c r="K1036" s="433" t="str">
        <f>IF(I1036=0%,"",#REF!/I1036)</f>
        <v/>
      </c>
    </row>
    <row r="1037" spans="4:11" ht="14.4">
      <c r="D1037" s="371"/>
      <c r="E1037" s="371"/>
      <c r="F1037" s="371"/>
      <c r="H1037" s="123"/>
      <c r="K1037" s="433" t="str">
        <f>IF(I1037=0%,"",#REF!/I1037)</f>
        <v/>
      </c>
    </row>
    <row r="1038" spans="4:11" ht="14.4">
      <c r="D1038" s="371"/>
      <c r="E1038" s="371"/>
      <c r="F1038" s="371"/>
      <c r="H1038" s="123"/>
      <c r="K1038" s="433" t="str">
        <f>IF(I1038=0%,"",#REF!/I1038)</f>
        <v/>
      </c>
    </row>
    <row r="1039" spans="4:11" ht="14.4">
      <c r="D1039" s="371"/>
      <c r="E1039" s="371"/>
      <c r="F1039" s="371"/>
      <c r="H1039" s="123"/>
      <c r="K1039" s="433" t="str">
        <f>IF(I1039=0%,"",#REF!/I1039)</f>
        <v/>
      </c>
    </row>
    <row r="1040" spans="4:11" ht="14.4">
      <c r="D1040" s="371"/>
      <c r="E1040" s="371"/>
      <c r="F1040" s="371"/>
      <c r="H1040" s="123"/>
      <c r="K1040" s="433" t="str">
        <f>IF(I1040=0%,"",#REF!/I1040)</f>
        <v/>
      </c>
    </row>
    <row r="1041" spans="4:11" ht="14.4">
      <c r="D1041" s="371"/>
      <c r="E1041" s="371"/>
      <c r="F1041" s="371"/>
      <c r="H1041" s="123"/>
      <c r="K1041" s="433" t="str">
        <f>IF(I1041=0%,"",#REF!/I1041)</f>
        <v/>
      </c>
    </row>
    <row r="1042" spans="4:11" ht="14.4">
      <c r="D1042" s="371"/>
      <c r="E1042" s="371"/>
      <c r="F1042" s="371"/>
      <c r="H1042" s="123"/>
      <c r="K1042" s="433" t="str">
        <f>IF(I1042=0%,"",#REF!/I1042)</f>
        <v/>
      </c>
    </row>
    <row r="1043" spans="4:11" ht="14.4">
      <c r="D1043" s="371"/>
      <c r="E1043" s="371"/>
      <c r="F1043" s="371"/>
      <c r="H1043" s="123"/>
      <c r="K1043" s="433" t="str">
        <f>IF(I1043=0%,"",#REF!/I1043)</f>
        <v/>
      </c>
    </row>
    <row r="1044" spans="4:11" ht="14.4">
      <c r="D1044" s="371"/>
      <c r="E1044" s="371"/>
      <c r="F1044" s="371"/>
      <c r="H1044" s="123"/>
      <c r="K1044" s="433" t="str">
        <f>IF(I1044=0%,"",#REF!/I1044)</f>
        <v/>
      </c>
    </row>
    <row r="1045" spans="4:11" ht="14.4">
      <c r="D1045" s="371"/>
      <c r="E1045" s="371"/>
      <c r="F1045" s="371"/>
      <c r="H1045" s="123"/>
      <c r="K1045" s="433" t="str">
        <f>IF(I1045=0%,"",#REF!/I1045)</f>
        <v/>
      </c>
    </row>
    <row r="1046" spans="4:11" ht="14.4">
      <c r="D1046" s="371"/>
      <c r="E1046" s="371"/>
      <c r="F1046" s="371"/>
      <c r="H1046" s="123"/>
      <c r="K1046" s="433" t="str">
        <f>IF(I1046=0%,"",#REF!/I1046)</f>
        <v/>
      </c>
    </row>
    <row r="1047" spans="4:11" ht="14.4">
      <c r="D1047" s="371"/>
      <c r="E1047" s="371"/>
      <c r="F1047" s="371"/>
      <c r="H1047" s="123"/>
      <c r="K1047" s="433" t="str">
        <f>IF(I1047=0%,"",#REF!/I1047)</f>
        <v/>
      </c>
    </row>
    <row r="1048" spans="4:11" ht="14.4">
      <c r="D1048" s="371"/>
      <c r="E1048" s="371"/>
      <c r="F1048" s="371"/>
      <c r="H1048" s="123"/>
      <c r="K1048" s="433" t="str">
        <f>IF(I1048=0%,"",#REF!/I1048)</f>
        <v/>
      </c>
    </row>
    <row r="1049" spans="4:11" ht="14.4">
      <c r="D1049" s="371"/>
      <c r="E1049" s="371"/>
      <c r="F1049" s="371"/>
      <c r="H1049" s="123"/>
      <c r="K1049" s="433" t="str">
        <f>IF(I1049=0%,"",#REF!/I1049)</f>
        <v/>
      </c>
    </row>
    <row r="1050" spans="4:11" ht="14.4">
      <c r="D1050" s="371"/>
      <c r="E1050" s="371"/>
      <c r="F1050" s="371"/>
      <c r="H1050" s="123"/>
      <c r="K1050" s="433" t="str">
        <f>IF(I1050=0%,"",#REF!/I1050)</f>
        <v/>
      </c>
    </row>
    <row r="1051" spans="4:11" ht="14.4">
      <c r="D1051" s="371"/>
      <c r="E1051" s="371"/>
      <c r="F1051" s="371"/>
      <c r="H1051" s="123"/>
      <c r="K1051" s="433" t="str">
        <f>IF(I1051=0%,"",#REF!/I1051)</f>
        <v/>
      </c>
    </row>
    <row r="1052" spans="4:11" ht="14.4">
      <c r="D1052" s="371"/>
      <c r="E1052" s="371"/>
      <c r="F1052" s="371"/>
      <c r="H1052" s="123"/>
      <c r="K1052" s="433" t="str">
        <f>IF(I1052=0%,"",#REF!/I1052)</f>
        <v/>
      </c>
    </row>
    <row r="1053" spans="4:11" ht="14.4">
      <c r="D1053" s="371"/>
      <c r="E1053" s="371"/>
      <c r="F1053" s="371"/>
      <c r="H1053" s="123"/>
      <c r="K1053" s="433" t="str">
        <f>IF(I1053=0%,"",#REF!/I1053)</f>
        <v/>
      </c>
    </row>
    <row r="1054" spans="4:11" ht="14.4">
      <c r="D1054" s="371"/>
      <c r="E1054" s="371"/>
      <c r="F1054" s="371"/>
      <c r="H1054" s="123"/>
      <c r="K1054" s="433" t="str">
        <f>IF(I1054=0%,"",#REF!/I1054)</f>
        <v/>
      </c>
    </row>
    <row r="1055" spans="4:11" ht="14.4">
      <c r="D1055" s="371"/>
      <c r="E1055" s="371"/>
      <c r="F1055" s="371"/>
      <c r="H1055" s="123"/>
      <c r="K1055" s="433" t="str">
        <f>IF(I1055=0%,"",#REF!/I1055)</f>
        <v/>
      </c>
    </row>
    <row r="1056" spans="4:11" ht="14.4">
      <c r="D1056" s="371"/>
      <c r="E1056" s="371"/>
      <c r="F1056" s="371"/>
      <c r="H1056" s="123"/>
      <c r="K1056" s="433" t="str">
        <f>IF(I1056=0%,"",#REF!/I1056)</f>
        <v/>
      </c>
    </row>
    <row r="1057" spans="4:11" ht="14.4">
      <c r="D1057" s="371"/>
      <c r="E1057" s="371"/>
      <c r="F1057" s="371"/>
      <c r="H1057" s="123"/>
      <c r="K1057" s="433" t="str">
        <f>IF(I1057=0%,"",#REF!/I1057)</f>
        <v/>
      </c>
    </row>
    <row r="1058" spans="4:11" ht="14.4">
      <c r="D1058" s="371"/>
      <c r="E1058" s="371"/>
      <c r="F1058" s="371"/>
      <c r="H1058" s="123"/>
      <c r="K1058" s="433" t="str">
        <f>IF(I1058=0%,"",#REF!/I1058)</f>
        <v/>
      </c>
    </row>
    <row r="1059" spans="4:11" ht="14.4">
      <c r="D1059" s="371"/>
      <c r="E1059" s="371"/>
      <c r="F1059" s="371"/>
      <c r="H1059" s="123"/>
      <c r="K1059" s="433" t="str">
        <f>IF(I1059=0%,"",#REF!/I1059)</f>
        <v/>
      </c>
    </row>
    <row r="1060" spans="4:11" ht="14.4">
      <c r="D1060" s="371"/>
      <c r="E1060" s="371"/>
      <c r="F1060" s="371"/>
      <c r="H1060" s="123"/>
      <c r="K1060" s="433" t="str">
        <f>IF(I1060=0%,"",#REF!/I1060)</f>
        <v/>
      </c>
    </row>
    <row r="1061" spans="4:11" ht="14.4">
      <c r="D1061" s="371"/>
      <c r="E1061" s="371"/>
      <c r="F1061" s="371"/>
      <c r="H1061" s="123"/>
      <c r="K1061" s="433" t="str">
        <f>IF(I1061=0%,"",#REF!/I1061)</f>
        <v/>
      </c>
    </row>
    <row r="1062" spans="4:11" ht="14.4">
      <c r="D1062" s="371"/>
      <c r="E1062" s="371"/>
      <c r="F1062" s="371"/>
      <c r="H1062" s="123"/>
      <c r="K1062" s="433" t="str">
        <f>IF(I1062=0%,"",#REF!/I1062)</f>
        <v/>
      </c>
    </row>
    <row r="1063" spans="4:11" ht="14.4">
      <c r="D1063" s="371"/>
      <c r="E1063" s="371"/>
      <c r="F1063" s="371"/>
      <c r="H1063" s="123"/>
      <c r="K1063" s="433" t="str">
        <f>IF(I1063=0%,"",#REF!/I1063)</f>
        <v/>
      </c>
    </row>
    <row r="1064" spans="4:11" ht="14.4">
      <c r="D1064" s="371"/>
      <c r="E1064" s="371"/>
      <c r="F1064" s="371"/>
      <c r="H1064" s="123"/>
      <c r="K1064" s="433" t="str">
        <f>IF(I1064=0%,"",#REF!/I1064)</f>
        <v/>
      </c>
    </row>
    <row r="1065" spans="4:11" ht="14.4">
      <c r="D1065" s="371"/>
      <c r="E1065" s="371"/>
      <c r="F1065" s="371"/>
      <c r="H1065" s="123"/>
      <c r="K1065" s="433" t="str">
        <f>IF(I1065=0%,"",#REF!/I1065)</f>
        <v/>
      </c>
    </row>
    <row r="1066" spans="4:11" ht="14.4">
      <c r="D1066" s="371"/>
      <c r="E1066" s="371"/>
      <c r="F1066" s="371"/>
      <c r="H1066" s="123"/>
      <c r="K1066" s="433" t="str">
        <f>IF(I1066=0%,"",#REF!/I1066)</f>
        <v/>
      </c>
    </row>
    <row r="1067" spans="4:11" ht="14.4">
      <c r="D1067" s="371"/>
      <c r="E1067" s="371"/>
      <c r="F1067" s="371"/>
      <c r="H1067" s="123"/>
      <c r="K1067" s="433" t="str">
        <f>IF(I1067=0%,"",#REF!/I1067)</f>
        <v/>
      </c>
    </row>
    <row r="1068" spans="4:11" ht="14.4">
      <c r="D1068" s="371"/>
      <c r="E1068" s="371"/>
      <c r="F1068" s="371"/>
      <c r="H1068" s="123"/>
      <c r="K1068" s="433" t="str">
        <f>IF(I1068=0%,"",#REF!/I1068)</f>
        <v/>
      </c>
    </row>
    <row r="1069" spans="4:11" ht="14.4">
      <c r="D1069" s="371"/>
      <c r="E1069" s="371"/>
      <c r="F1069" s="371"/>
      <c r="H1069" s="123"/>
      <c r="K1069" s="433" t="str">
        <f>IF(I1069=0%,"",#REF!/I1069)</f>
        <v/>
      </c>
    </row>
    <row r="1070" spans="4:11" ht="14.4">
      <c r="D1070" s="371"/>
      <c r="E1070" s="371"/>
      <c r="F1070" s="371"/>
      <c r="H1070" s="123"/>
      <c r="K1070" s="433" t="str">
        <f>IF(I1070=0%,"",#REF!/I1070)</f>
        <v/>
      </c>
    </row>
    <row r="1071" spans="4:11" ht="14.4">
      <c r="D1071" s="371"/>
      <c r="E1071" s="371"/>
      <c r="F1071" s="371"/>
      <c r="H1071" s="123"/>
      <c r="K1071" s="433" t="str">
        <f>IF(I1071=0%,"",#REF!/I1071)</f>
        <v/>
      </c>
    </row>
    <row r="1072" spans="4:11" ht="14.4">
      <c r="D1072" s="371"/>
      <c r="E1072" s="371"/>
      <c r="F1072" s="371"/>
      <c r="H1072" s="123"/>
      <c r="K1072" s="433" t="str">
        <f>IF(I1072=0%,"",#REF!/I1072)</f>
        <v/>
      </c>
    </row>
    <row r="1073" spans="4:11" ht="14.4">
      <c r="D1073" s="371"/>
      <c r="E1073" s="371"/>
      <c r="F1073" s="371"/>
      <c r="H1073" s="123"/>
      <c r="K1073" s="433" t="str">
        <f>IF(I1073=0%,"",#REF!/I1073)</f>
        <v/>
      </c>
    </row>
    <row r="1074" spans="4:11" ht="14.4">
      <c r="D1074" s="371"/>
      <c r="E1074" s="371"/>
      <c r="F1074" s="371"/>
      <c r="H1074" s="123"/>
      <c r="K1074" s="433" t="str">
        <f>IF(I1074=0%,"",#REF!/I1074)</f>
        <v/>
      </c>
    </row>
    <row r="1075" spans="4:11" ht="14.4">
      <c r="D1075" s="371"/>
      <c r="E1075" s="371"/>
      <c r="F1075" s="371"/>
      <c r="H1075" s="123"/>
      <c r="K1075" s="433" t="str">
        <f>IF(I1075=0%,"",#REF!/I1075)</f>
        <v/>
      </c>
    </row>
    <row r="1076" spans="4:11" ht="14.4">
      <c r="D1076" s="371"/>
      <c r="E1076" s="371"/>
      <c r="F1076" s="371"/>
      <c r="H1076" s="123"/>
      <c r="K1076" s="433" t="str">
        <f>IF(I1076=0%,"",#REF!/I1076)</f>
        <v/>
      </c>
    </row>
    <row r="1077" spans="4:11" ht="14.4">
      <c r="D1077" s="371"/>
      <c r="E1077" s="371"/>
      <c r="F1077" s="371"/>
      <c r="H1077" s="123"/>
      <c r="K1077" s="433" t="str">
        <f>IF(I1077=0%,"",#REF!/I1077)</f>
        <v/>
      </c>
    </row>
    <row r="1078" spans="4:11" ht="14.4">
      <c r="D1078" s="371"/>
      <c r="E1078" s="371"/>
      <c r="F1078" s="371"/>
      <c r="H1078" s="123"/>
      <c r="K1078" s="433" t="str">
        <f>IF(I1078=0%,"",#REF!/I1078)</f>
        <v/>
      </c>
    </row>
    <row r="1079" spans="4:11" ht="14.4">
      <c r="D1079" s="371"/>
      <c r="E1079" s="371"/>
      <c r="F1079" s="371"/>
      <c r="H1079" s="123"/>
      <c r="K1079" s="433" t="str">
        <f>IF(I1079=0%,"",#REF!/I1079)</f>
        <v/>
      </c>
    </row>
    <row r="1080" spans="4:11" ht="14.4">
      <c r="D1080" s="371"/>
      <c r="E1080" s="371"/>
      <c r="F1080" s="371"/>
      <c r="H1080" s="123"/>
      <c r="K1080" s="433" t="str">
        <f>IF(I1080=0%,"",#REF!/I1080)</f>
        <v/>
      </c>
    </row>
    <row r="1081" spans="4:11" ht="14.4">
      <c r="D1081" s="371"/>
      <c r="E1081" s="371"/>
      <c r="F1081" s="371"/>
      <c r="H1081" s="123"/>
      <c r="K1081" s="433" t="str">
        <f>IF(I1081=0%,"",#REF!/I1081)</f>
        <v/>
      </c>
    </row>
    <row r="1082" spans="4:11" ht="14.4">
      <c r="D1082" s="371"/>
      <c r="E1082" s="371"/>
      <c r="F1082" s="371"/>
      <c r="H1082" s="123"/>
      <c r="K1082" s="433" t="str">
        <f>IF(I1082=0%,"",#REF!/I1082)</f>
        <v/>
      </c>
    </row>
    <row r="1083" spans="4:11" ht="14.4">
      <c r="D1083" s="371"/>
      <c r="E1083" s="371"/>
      <c r="F1083" s="371"/>
      <c r="H1083" s="123"/>
      <c r="K1083" s="433" t="str">
        <f>IF(I1083=0%,"",#REF!/I1083)</f>
        <v/>
      </c>
    </row>
    <row r="1084" spans="4:11" ht="14.4">
      <c r="D1084" s="371"/>
      <c r="E1084" s="371"/>
      <c r="F1084" s="371"/>
      <c r="H1084" s="123"/>
      <c r="K1084" s="433" t="str">
        <f>IF(I1084=0%,"",#REF!/I1084)</f>
        <v/>
      </c>
    </row>
    <row r="1085" spans="4:11" ht="14.4">
      <c r="D1085" s="371"/>
      <c r="E1085" s="371"/>
      <c r="F1085" s="371"/>
      <c r="H1085" s="123"/>
      <c r="K1085" s="433" t="str">
        <f>IF(I1085=0%,"",#REF!/I1085)</f>
        <v/>
      </c>
    </row>
    <row r="1086" spans="4:11" ht="14.4">
      <c r="D1086" s="371"/>
      <c r="E1086" s="371"/>
      <c r="F1086" s="371"/>
      <c r="H1086" s="123"/>
      <c r="K1086" s="433" t="str">
        <f>IF(I1086=0%,"",#REF!/I1086)</f>
        <v/>
      </c>
    </row>
    <row r="1087" spans="4:11" ht="14.4">
      <c r="D1087" s="371"/>
      <c r="E1087" s="371"/>
      <c r="F1087" s="371"/>
      <c r="H1087" s="123"/>
      <c r="K1087" s="433" t="str">
        <f>IF(I1087=0%,"",#REF!/I1087)</f>
        <v/>
      </c>
    </row>
    <row r="1088" spans="4:11" ht="14.4">
      <c r="D1088" s="371"/>
      <c r="E1088" s="371"/>
      <c r="F1088" s="371"/>
      <c r="H1088" s="123"/>
      <c r="K1088" s="433" t="str">
        <f>IF(I1088=0%,"",#REF!/I1088)</f>
        <v/>
      </c>
    </row>
    <row r="1089" spans="4:11" ht="14.4">
      <c r="D1089" s="371"/>
      <c r="E1089" s="371"/>
      <c r="F1089" s="371"/>
      <c r="H1089" s="123"/>
      <c r="K1089" s="433" t="str">
        <f>IF(I1089=0%,"",#REF!/I1089)</f>
        <v/>
      </c>
    </row>
    <row r="1090" spans="4:11" ht="14.4">
      <c r="D1090" s="371"/>
      <c r="E1090" s="371"/>
      <c r="F1090" s="371"/>
      <c r="H1090" s="123"/>
      <c r="K1090" s="433" t="str">
        <f>IF(I1090=0%,"",#REF!/I1090)</f>
        <v/>
      </c>
    </row>
    <row r="1091" spans="4:11" ht="14.4">
      <c r="D1091" s="371"/>
      <c r="E1091" s="371"/>
      <c r="F1091" s="371"/>
      <c r="H1091" s="123"/>
      <c r="K1091" s="433" t="str">
        <f>IF(I1091=0%,"",#REF!/I1091)</f>
        <v/>
      </c>
    </row>
    <row r="1092" spans="4:11" ht="14.4">
      <c r="D1092" s="371"/>
      <c r="E1092" s="371"/>
      <c r="F1092" s="371"/>
      <c r="H1092" s="123"/>
      <c r="K1092" s="433" t="str">
        <f>IF(I1092=0%,"",#REF!/I1092)</f>
        <v/>
      </c>
    </row>
    <row r="1093" spans="4:11" ht="14.4">
      <c r="D1093" s="371"/>
      <c r="E1093" s="371"/>
      <c r="F1093" s="371"/>
      <c r="H1093" s="123"/>
      <c r="K1093" s="433" t="str">
        <f>IF(I1093=0%,"",#REF!/I1093)</f>
        <v/>
      </c>
    </row>
    <row r="1094" spans="4:11" ht="14.4">
      <c r="D1094" s="371"/>
      <c r="E1094" s="371"/>
      <c r="F1094" s="371"/>
      <c r="H1094" s="123"/>
      <c r="K1094" s="433" t="str">
        <f>IF(I1094=0%,"",#REF!/I1094)</f>
        <v/>
      </c>
    </row>
    <row r="1095" spans="4:11" ht="14.4">
      <c r="D1095" s="371"/>
      <c r="E1095" s="371"/>
      <c r="F1095" s="371"/>
      <c r="H1095" s="123"/>
      <c r="K1095" s="433" t="str">
        <f>IF(I1095=0%,"",#REF!/I1095)</f>
        <v/>
      </c>
    </row>
    <row r="1096" spans="4:11" ht="14.4">
      <c r="D1096" s="371"/>
      <c r="E1096" s="371"/>
      <c r="F1096" s="371"/>
      <c r="H1096" s="123"/>
      <c r="K1096" s="433" t="str">
        <f>IF(I1096=0%,"",#REF!/I1096)</f>
        <v/>
      </c>
    </row>
    <row r="1097" spans="4:11" ht="14.4">
      <c r="D1097" s="371"/>
      <c r="E1097" s="371"/>
      <c r="F1097" s="371"/>
      <c r="H1097" s="123"/>
      <c r="K1097" s="433" t="str">
        <f>IF(I1097=0%,"",#REF!/I1097)</f>
        <v/>
      </c>
    </row>
    <row r="1098" spans="4:11" ht="14.4">
      <c r="D1098" s="371"/>
      <c r="E1098" s="371"/>
      <c r="F1098" s="371"/>
      <c r="H1098" s="123"/>
      <c r="K1098" s="433" t="str">
        <f>IF(I1098=0%,"",#REF!/I1098)</f>
        <v/>
      </c>
    </row>
    <row r="1099" spans="4:11" ht="14.4">
      <c r="D1099" s="371"/>
      <c r="E1099" s="371"/>
      <c r="F1099" s="371"/>
      <c r="H1099" s="123"/>
      <c r="K1099" s="433" t="str">
        <f>IF(I1099=0%,"",#REF!/I1099)</f>
        <v/>
      </c>
    </row>
    <row r="1100" spans="4:11" ht="14.4">
      <c r="D1100" s="371"/>
      <c r="E1100" s="371"/>
      <c r="F1100" s="371"/>
      <c r="H1100" s="123"/>
      <c r="K1100" s="433" t="str">
        <f>IF(I1100=0%,"",#REF!/I1100)</f>
        <v/>
      </c>
    </row>
    <row r="1101" spans="4:11" ht="14.4">
      <c r="D1101" s="371"/>
      <c r="E1101" s="371"/>
      <c r="F1101" s="371"/>
      <c r="H1101" s="123"/>
      <c r="K1101" s="433" t="str">
        <f>IF(I1101=0%,"",#REF!/I1101)</f>
        <v/>
      </c>
    </row>
    <row r="1102" spans="4:11" ht="14.4">
      <c r="D1102" s="371"/>
      <c r="E1102" s="371"/>
      <c r="F1102" s="371"/>
      <c r="H1102" s="123"/>
      <c r="K1102" s="433" t="str">
        <f>IF(I1102=0%,"",#REF!/I1102)</f>
        <v/>
      </c>
    </row>
    <row r="1103" spans="4:11" ht="14.4">
      <c r="D1103" s="371"/>
      <c r="E1103" s="371"/>
      <c r="F1103" s="371"/>
      <c r="H1103" s="123"/>
      <c r="K1103" s="433" t="str">
        <f>IF(I1103=0%,"",#REF!/I1103)</f>
        <v/>
      </c>
    </row>
    <row r="1104" spans="4:11" ht="14.4">
      <c r="D1104" s="371"/>
      <c r="E1104" s="371"/>
      <c r="F1104" s="371"/>
      <c r="H1104" s="123"/>
      <c r="K1104" s="433" t="str">
        <f>IF(I1104=0%,"",#REF!/I1104)</f>
        <v/>
      </c>
    </row>
    <row r="1105" spans="4:11" ht="14.4">
      <c r="D1105" s="371"/>
      <c r="E1105" s="371"/>
      <c r="F1105" s="371"/>
      <c r="H1105" s="123"/>
      <c r="K1105" s="433" t="str">
        <f>IF(I1105=0%,"",#REF!/I1105)</f>
        <v/>
      </c>
    </row>
    <row r="1106" spans="4:11" ht="14.4">
      <c r="D1106" s="371"/>
      <c r="E1106" s="371"/>
      <c r="F1106" s="371"/>
      <c r="H1106" s="123"/>
      <c r="K1106" s="433" t="str">
        <f>IF(I1106=0%,"",#REF!/I1106)</f>
        <v/>
      </c>
    </row>
    <row r="1107" spans="4:11" ht="14.4">
      <c r="D1107" s="371"/>
      <c r="E1107" s="371"/>
      <c r="F1107" s="371"/>
      <c r="H1107" s="123"/>
      <c r="K1107" s="433" t="str">
        <f>IF(I1107=0%,"",#REF!/I1107)</f>
        <v/>
      </c>
    </row>
    <row r="1108" spans="4:11" ht="14.4">
      <c r="D1108" s="371"/>
      <c r="E1108" s="371"/>
      <c r="F1108" s="371"/>
      <c r="H1108" s="123"/>
      <c r="K1108" s="433" t="str">
        <f>IF(I1108=0%,"",#REF!/I1108)</f>
        <v/>
      </c>
    </row>
    <row r="1109" spans="4:11" ht="14.4">
      <c r="D1109" s="371"/>
      <c r="E1109" s="371"/>
      <c r="F1109" s="371"/>
      <c r="H1109" s="123"/>
      <c r="K1109" s="433" t="str">
        <f>IF(I1109=0%,"",#REF!/I1109)</f>
        <v/>
      </c>
    </row>
    <row r="1110" spans="4:11" ht="14.4">
      <c r="D1110" s="371"/>
      <c r="E1110" s="371"/>
      <c r="F1110" s="371"/>
      <c r="H1110" s="123"/>
      <c r="K1110" s="433" t="str">
        <f>IF(I1110=0%,"",#REF!/I1110)</f>
        <v/>
      </c>
    </row>
    <row r="1111" spans="4:11" ht="14.4">
      <c r="D1111" s="371"/>
      <c r="E1111" s="371"/>
      <c r="F1111" s="371"/>
      <c r="H1111" s="123"/>
      <c r="K1111" s="433" t="str">
        <f>IF(I1111=0%,"",#REF!/I1111)</f>
        <v/>
      </c>
    </row>
    <row r="1112" spans="4:11" ht="14.4">
      <c r="D1112" s="371"/>
      <c r="E1112" s="371"/>
      <c r="F1112" s="371"/>
      <c r="H1112" s="123"/>
      <c r="K1112" s="433" t="str">
        <f>IF(I1112=0%,"",#REF!/I1112)</f>
        <v/>
      </c>
    </row>
    <row r="1113" spans="4:11" ht="14.4">
      <c r="D1113" s="371"/>
      <c r="E1113" s="371"/>
      <c r="F1113" s="371"/>
      <c r="H1113" s="123"/>
      <c r="K1113" s="433" t="str">
        <f>IF(I1113=0%,"",#REF!/I1113)</f>
        <v/>
      </c>
    </row>
    <row r="1114" spans="4:11" ht="14.4">
      <c r="D1114" s="371"/>
      <c r="E1114" s="371"/>
      <c r="F1114" s="371"/>
      <c r="H1114" s="123"/>
      <c r="K1114" s="433" t="str">
        <f>IF(I1114=0%,"",#REF!/I1114)</f>
        <v/>
      </c>
    </row>
    <row r="1115" spans="4:11" ht="14.4">
      <c r="D1115" s="371"/>
      <c r="E1115" s="371"/>
      <c r="F1115" s="371"/>
      <c r="H1115" s="123"/>
      <c r="K1115" s="433" t="str">
        <f>IF(I1115=0%,"",#REF!/I1115)</f>
        <v/>
      </c>
    </row>
    <row r="1116" spans="4:11" ht="14.4">
      <c r="D1116" s="371"/>
      <c r="E1116" s="371"/>
      <c r="F1116" s="371"/>
      <c r="H1116" s="123"/>
      <c r="K1116" s="433" t="str">
        <f>IF(I1116=0%,"",#REF!/I1116)</f>
        <v/>
      </c>
    </row>
    <row r="1117" spans="4:11" ht="14.4">
      <c r="D1117" s="371"/>
      <c r="E1117" s="371"/>
      <c r="F1117" s="371"/>
      <c r="H1117" s="123"/>
      <c r="K1117" s="433" t="str">
        <f>IF(I1117=0%,"",#REF!/I1117)</f>
        <v/>
      </c>
    </row>
    <row r="1118" spans="4:11" ht="14.4">
      <c r="D1118" s="371"/>
      <c r="E1118" s="371"/>
      <c r="F1118" s="371"/>
      <c r="H1118" s="123"/>
      <c r="K1118" s="433" t="str">
        <f>IF(I1118=0%,"",#REF!/I1118)</f>
        <v/>
      </c>
    </row>
    <row r="1119" spans="4:11" ht="14.4">
      <c r="D1119" s="371"/>
      <c r="E1119" s="371"/>
      <c r="F1119" s="371"/>
      <c r="H1119" s="123"/>
      <c r="K1119" s="433" t="str">
        <f>IF(I1119=0%,"",#REF!/I1119)</f>
        <v/>
      </c>
    </row>
    <row r="1120" spans="4:11" ht="14.4">
      <c r="D1120" s="371"/>
      <c r="E1120" s="371"/>
      <c r="F1120" s="371"/>
      <c r="H1120" s="123"/>
      <c r="K1120" s="433" t="str">
        <f>IF(I1120=0%,"",#REF!/I1120)</f>
        <v/>
      </c>
    </row>
    <row r="1121" spans="4:11" ht="14.4">
      <c r="D1121" s="371"/>
      <c r="E1121" s="371"/>
      <c r="F1121" s="371"/>
      <c r="H1121" s="123"/>
      <c r="K1121" s="433" t="str">
        <f>IF(I1121=0%,"",#REF!/I1121)</f>
        <v/>
      </c>
    </row>
    <row r="1122" spans="4:11" ht="14.4">
      <c r="D1122" s="371"/>
      <c r="E1122" s="371"/>
      <c r="F1122" s="371"/>
      <c r="H1122" s="123"/>
      <c r="K1122" s="433" t="str">
        <f>IF(I1122=0%,"",#REF!/I1122)</f>
        <v/>
      </c>
    </row>
    <row r="1123" spans="4:11" ht="14.4">
      <c r="D1123" s="371"/>
      <c r="E1123" s="371"/>
      <c r="F1123" s="371"/>
      <c r="H1123" s="123"/>
      <c r="K1123" s="433" t="str">
        <f>IF(I1123=0%,"",#REF!/I1123)</f>
        <v/>
      </c>
    </row>
    <row r="1124" spans="4:11" ht="14.4">
      <c r="D1124" s="371"/>
      <c r="E1124" s="371"/>
      <c r="F1124" s="371"/>
      <c r="H1124" s="123"/>
      <c r="K1124" s="433" t="str">
        <f>IF(I1124=0%,"",#REF!/I1124)</f>
        <v/>
      </c>
    </row>
    <row r="1125" spans="4:11" ht="14.4">
      <c r="D1125" s="371"/>
      <c r="E1125" s="371"/>
      <c r="F1125" s="371"/>
      <c r="H1125" s="123"/>
      <c r="K1125" s="433" t="str">
        <f>IF(I1125=0%,"",#REF!/I1125)</f>
        <v/>
      </c>
    </row>
    <row r="1126" spans="4:11" ht="14.4">
      <c r="D1126" s="371"/>
      <c r="E1126" s="371"/>
      <c r="F1126" s="371"/>
      <c r="H1126" s="123"/>
      <c r="K1126" s="433" t="str">
        <f>IF(I1126=0%,"",#REF!/I1126)</f>
        <v/>
      </c>
    </row>
    <row r="1127" spans="4:11" ht="14.4">
      <c r="D1127" s="371"/>
      <c r="E1127" s="371"/>
      <c r="F1127" s="371"/>
      <c r="H1127" s="123"/>
      <c r="K1127" s="433" t="str">
        <f>IF(I1127=0%,"",#REF!/I1127)</f>
        <v/>
      </c>
    </row>
    <row r="1128" spans="4:11" ht="14.4">
      <c r="D1128" s="371"/>
      <c r="E1128" s="371"/>
      <c r="F1128" s="371"/>
      <c r="H1128" s="123"/>
      <c r="K1128" s="433" t="str">
        <f>IF(I1128=0%,"",#REF!/I1128)</f>
        <v/>
      </c>
    </row>
    <row r="1129" spans="4:11" ht="14.4">
      <c r="D1129" s="371"/>
      <c r="E1129" s="371"/>
      <c r="F1129" s="371"/>
      <c r="H1129" s="123"/>
      <c r="K1129" s="433" t="str">
        <f>IF(I1129=0%,"",#REF!/I1129)</f>
        <v/>
      </c>
    </row>
    <row r="1130" spans="4:11" ht="14.4">
      <c r="D1130" s="371"/>
      <c r="E1130" s="371"/>
      <c r="F1130" s="371"/>
      <c r="H1130" s="123"/>
      <c r="K1130" s="433" t="str">
        <f>IF(I1130=0%,"",#REF!/I1130)</f>
        <v/>
      </c>
    </row>
    <row r="1131" spans="4:11" ht="14.4">
      <c r="D1131" s="371"/>
      <c r="E1131" s="371"/>
      <c r="F1131" s="371"/>
      <c r="H1131" s="123"/>
      <c r="K1131" s="433" t="str">
        <f>IF(I1131=0%,"",#REF!/I1131)</f>
        <v/>
      </c>
    </row>
    <row r="1132" spans="4:11" ht="14.4">
      <c r="D1132" s="371"/>
      <c r="E1132" s="371"/>
      <c r="F1132" s="371"/>
      <c r="H1132" s="123"/>
      <c r="K1132" s="433" t="str">
        <f>IF(I1132=0%,"",#REF!/I1132)</f>
        <v/>
      </c>
    </row>
    <row r="1133" spans="4:11" ht="14.4">
      <c r="D1133" s="371"/>
      <c r="E1133" s="371"/>
      <c r="F1133" s="371"/>
      <c r="H1133" s="123"/>
      <c r="K1133" s="433" t="str">
        <f>IF(I1133=0%,"",#REF!/I1133)</f>
        <v/>
      </c>
    </row>
    <row r="1134" spans="4:11" ht="14.4">
      <c r="D1134" s="371"/>
      <c r="E1134" s="371"/>
      <c r="F1134" s="371"/>
      <c r="H1134" s="123"/>
      <c r="K1134" s="433" t="str">
        <f>IF(I1134=0%,"",#REF!/I1134)</f>
        <v/>
      </c>
    </row>
    <row r="1135" spans="4:11" ht="14.4">
      <c r="D1135" s="371"/>
      <c r="E1135" s="371"/>
      <c r="F1135" s="371"/>
      <c r="H1135" s="123"/>
      <c r="K1135" s="433" t="str">
        <f>IF(I1135=0%,"",#REF!/I1135)</f>
        <v/>
      </c>
    </row>
    <row r="1136" spans="4:11" ht="14.4">
      <c r="D1136" s="371"/>
      <c r="E1136" s="371"/>
      <c r="F1136" s="371"/>
      <c r="H1136" s="123"/>
      <c r="K1136" s="433" t="str">
        <f>IF(I1136=0%,"",#REF!/I1136)</f>
        <v/>
      </c>
    </row>
    <row r="1137" spans="4:11" ht="14.4">
      <c r="D1137" s="371"/>
      <c r="E1137" s="371"/>
      <c r="F1137" s="371"/>
      <c r="H1137" s="123"/>
      <c r="K1137" s="433" t="str">
        <f>IF(I1137=0%,"",#REF!/I1137)</f>
        <v/>
      </c>
    </row>
    <row r="1138" spans="4:11" ht="14.4">
      <c r="D1138" s="371"/>
      <c r="E1138" s="371"/>
      <c r="F1138" s="371"/>
      <c r="H1138" s="123"/>
      <c r="K1138" s="433" t="str">
        <f>IF(I1138=0%,"",#REF!/I1138)</f>
        <v/>
      </c>
    </row>
    <row r="1139" spans="4:11" ht="14.4">
      <c r="D1139" s="371"/>
      <c r="E1139" s="371"/>
      <c r="F1139" s="371"/>
      <c r="H1139" s="123"/>
      <c r="K1139" s="433" t="str">
        <f>IF(I1139=0%,"",#REF!/I1139)</f>
        <v/>
      </c>
    </row>
    <row r="1140" spans="4:11" ht="14.4">
      <c r="D1140" s="371"/>
      <c r="E1140" s="371"/>
      <c r="F1140" s="371"/>
      <c r="H1140" s="123"/>
      <c r="K1140" s="433" t="str">
        <f>IF(I1140=0%,"",#REF!/I1140)</f>
        <v/>
      </c>
    </row>
    <row r="1141" spans="4:11" ht="14.4">
      <c r="D1141" s="371"/>
      <c r="E1141" s="371"/>
      <c r="F1141" s="371"/>
      <c r="H1141" s="123"/>
      <c r="K1141" s="433" t="str">
        <f>IF(I1141=0%,"",#REF!/I1141)</f>
        <v/>
      </c>
    </row>
    <row r="1142" spans="4:11" ht="14.4">
      <c r="D1142" s="371"/>
      <c r="E1142" s="371"/>
      <c r="F1142" s="371"/>
      <c r="H1142" s="123"/>
      <c r="K1142" s="433" t="str">
        <f>IF(I1142=0%,"",#REF!/I1142)</f>
        <v/>
      </c>
    </row>
    <row r="1143" spans="4:11" ht="14.4">
      <c r="D1143" s="371"/>
      <c r="E1143" s="371"/>
      <c r="F1143" s="371"/>
      <c r="H1143" s="123"/>
      <c r="K1143" s="433" t="str">
        <f>IF(I1143=0%,"",#REF!/I1143)</f>
        <v/>
      </c>
    </row>
    <row r="1144" spans="4:11" ht="14.4">
      <c r="D1144" s="371"/>
      <c r="E1144" s="371"/>
      <c r="F1144" s="371"/>
      <c r="H1144" s="123"/>
      <c r="K1144" s="433" t="str">
        <f>IF(I1144=0%,"",#REF!/I1144)</f>
        <v/>
      </c>
    </row>
    <row r="1145" spans="4:11" ht="14.4">
      <c r="D1145" s="371"/>
      <c r="E1145" s="371"/>
      <c r="F1145" s="371"/>
      <c r="H1145" s="123"/>
      <c r="K1145" s="433" t="str">
        <f>IF(I1145=0%,"",#REF!/I1145)</f>
        <v/>
      </c>
    </row>
    <row r="1146" spans="4:11" ht="14.4">
      <c r="D1146" s="371"/>
      <c r="E1146" s="371"/>
      <c r="F1146" s="371"/>
      <c r="H1146" s="123"/>
      <c r="K1146" s="433" t="str">
        <f>IF(I1146=0%,"",#REF!/I1146)</f>
        <v/>
      </c>
    </row>
    <row r="1147" spans="4:11" ht="14.4">
      <c r="D1147" s="371"/>
      <c r="E1147" s="371"/>
      <c r="F1147" s="371"/>
      <c r="H1147" s="123"/>
      <c r="K1147" s="433" t="str">
        <f>IF(I1147=0%,"",#REF!/I1147)</f>
        <v/>
      </c>
    </row>
    <row r="1148" spans="4:11" ht="14.4">
      <c r="D1148" s="371"/>
      <c r="E1148" s="371"/>
      <c r="F1148" s="371"/>
      <c r="H1148" s="123"/>
      <c r="K1148" s="433" t="str">
        <f>IF(I1148=0%,"",#REF!/I1148)</f>
        <v/>
      </c>
    </row>
    <row r="1149" spans="4:11" ht="14.4">
      <c r="D1149" s="371"/>
      <c r="E1149" s="371"/>
      <c r="F1149" s="371"/>
      <c r="H1149" s="123"/>
      <c r="K1149" s="433" t="str">
        <f>IF(I1149=0%,"",#REF!/I1149)</f>
        <v/>
      </c>
    </row>
    <row r="1150" spans="4:11" ht="14.4">
      <c r="D1150" s="371"/>
      <c r="E1150" s="371"/>
      <c r="F1150" s="371"/>
      <c r="H1150" s="123"/>
      <c r="K1150" s="433" t="str">
        <f>IF(I1150=0%,"",#REF!/I1150)</f>
        <v/>
      </c>
    </row>
    <row r="1151" spans="4:11" ht="14.4">
      <c r="D1151" s="371"/>
      <c r="E1151" s="371"/>
      <c r="F1151" s="371"/>
      <c r="H1151" s="123"/>
      <c r="K1151" s="433" t="str">
        <f>IF(I1151=0%,"",#REF!/I1151)</f>
        <v/>
      </c>
    </row>
    <row r="1152" spans="4:11" ht="14.4">
      <c r="D1152" s="371"/>
      <c r="E1152" s="371"/>
      <c r="F1152" s="371"/>
      <c r="H1152" s="123"/>
      <c r="K1152" s="433" t="str">
        <f>IF(I1152=0%,"",#REF!/I1152)</f>
        <v/>
      </c>
    </row>
    <row r="1153" spans="4:11" ht="14.4">
      <c r="D1153" s="371"/>
      <c r="E1153" s="371"/>
      <c r="F1153" s="371"/>
      <c r="H1153" s="123"/>
      <c r="K1153" s="433" t="str">
        <f>IF(I1153=0%,"",#REF!/I1153)</f>
        <v/>
      </c>
    </row>
    <row r="1154" spans="4:11" ht="14.4">
      <c r="D1154" s="371"/>
      <c r="E1154" s="371"/>
      <c r="F1154" s="371"/>
      <c r="H1154" s="123"/>
      <c r="K1154" s="433" t="str">
        <f>IF(I1154=0%,"",#REF!/I1154)</f>
        <v/>
      </c>
    </row>
    <row r="1155" spans="4:11" ht="14.4">
      <c r="D1155" s="371"/>
      <c r="E1155" s="371"/>
      <c r="F1155" s="371"/>
      <c r="H1155" s="123"/>
      <c r="K1155" s="433" t="str">
        <f>IF(I1155=0%,"",#REF!/I1155)</f>
        <v/>
      </c>
    </row>
    <row r="1156" spans="4:11" ht="14.4">
      <c r="D1156" s="371"/>
      <c r="E1156" s="371"/>
      <c r="F1156" s="371"/>
      <c r="H1156" s="123"/>
      <c r="K1156" s="433" t="str">
        <f>IF(I1156=0%,"",#REF!/I1156)</f>
        <v/>
      </c>
    </row>
    <row r="1157" spans="4:11" ht="14.4">
      <c r="D1157" s="371"/>
      <c r="E1157" s="371"/>
      <c r="F1157" s="371"/>
      <c r="H1157" s="123"/>
      <c r="K1157" s="433" t="str">
        <f>IF(I1157=0%,"",#REF!/I1157)</f>
        <v/>
      </c>
    </row>
    <row r="1158" spans="4:11" ht="14.4">
      <c r="D1158" s="371"/>
      <c r="E1158" s="371"/>
      <c r="F1158" s="371"/>
      <c r="H1158" s="123"/>
      <c r="K1158" s="433" t="str">
        <f>IF(I1158=0%,"",#REF!/I1158)</f>
        <v/>
      </c>
    </row>
    <row r="1159" spans="4:11" ht="14.4">
      <c r="D1159" s="371"/>
      <c r="E1159" s="371"/>
      <c r="F1159" s="371"/>
      <c r="H1159" s="123"/>
      <c r="K1159" s="433" t="str">
        <f>IF(I1159=0%,"",#REF!/I1159)</f>
        <v/>
      </c>
    </row>
    <row r="1160" spans="4:11" ht="14.4">
      <c r="D1160" s="371"/>
      <c r="E1160" s="371"/>
      <c r="F1160" s="371"/>
      <c r="H1160" s="123"/>
      <c r="K1160" s="433" t="str">
        <f>IF(I1160=0%,"",#REF!/I1160)</f>
        <v/>
      </c>
    </row>
    <row r="1161" spans="4:11" ht="14.4">
      <c r="D1161" s="371"/>
      <c r="E1161" s="371"/>
      <c r="F1161" s="371"/>
      <c r="H1161" s="123"/>
      <c r="K1161" s="433" t="str">
        <f>IF(I1161=0%,"",#REF!/I1161)</f>
        <v/>
      </c>
    </row>
    <row r="1162" spans="4:11" ht="14.4">
      <c r="D1162" s="371"/>
      <c r="E1162" s="371"/>
      <c r="F1162" s="371"/>
      <c r="H1162" s="123"/>
      <c r="K1162" s="433" t="str">
        <f>IF(I1162=0%,"",#REF!/I1162)</f>
        <v/>
      </c>
    </row>
    <row r="1163" spans="4:11" ht="14.4">
      <c r="D1163" s="371"/>
      <c r="E1163" s="371"/>
      <c r="F1163" s="371"/>
      <c r="H1163" s="123"/>
      <c r="K1163" s="433" t="str">
        <f>IF(I1163=0%,"",#REF!/I1163)</f>
        <v/>
      </c>
    </row>
    <row r="1164" spans="4:11" ht="14.4">
      <c r="D1164" s="371"/>
      <c r="E1164" s="371"/>
      <c r="F1164" s="371"/>
      <c r="H1164" s="123"/>
      <c r="K1164" s="433" t="str">
        <f>IF(I1164=0%,"",#REF!/I1164)</f>
        <v/>
      </c>
    </row>
    <row r="1165" spans="4:11" ht="14.4">
      <c r="D1165" s="371"/>
      <c r="E1165" s="371"/>
      <c r="F1165" s="371"/>
      <c r="H1165" s="123"/>
      <c r="K1165" s="433" t="str">
        <f>IF(I1165=0%,"",#REF!/I1165)</f>
        <v/>
      </c>
    </row>
    <row r="1166" spans="4:11" ht="14.4">
      <c r="D1166" s="371"/>
      <c r="E1166" s="371"/>
      <c r="F1166" s="371"/>
      <c r="H1166" s="123"/>
      <c r="K1166" s="433" t="str">
        <f>IF(I1166=0%,"",#REF!/I1166)</f>
        <v/>
      </c>
    </row>
    <row r="1167" spans="4:11" ht="14.4">
      <c r="D1167" s="371"/>
      <c r="E1167" s="371"/>
      <c r="F1167" s="371"/>
      <c r="H1167" s="123"/>
      <c r="K1167" s="433" t="str">
        <f>IF(I1167=0%,"",#REF!/I1167)</f>
        <v/>
      </c>
    </row>
    <row r="1168" spans="4:11" ht="14.4">
      <c r="D1168" s="371"/>
      <c r="E1168" s="371"/>
      <c r="F1168" s="371"/>
      <c r="H1168" s="123"/>
      <c r="K1168" s="433" t="str">
        <f>IF(I1168=0%,"",#REF!/I1168)</f>
        <v/>
      </c>
    </row>
    <row r="1169" spans="4:11" ht="14.4">
      <c r="D1169" s="371"/>
      <c r="E1169" s="371"/>
      <c r="F1169" s="371"/>
      <c r="H1169" s="123"/>
      <c r="K1169" s="433" t="str">
        <f>IF(I1169=0%,"",#REF!/I1169)</f>
        <v/>
      </c>
    </row>
    <row r="1170" spans="4:11" ht="14.4">
      <c r="D1170" s="371"/>
      <c r="E1170" s="371"/>
      <c r="F1170" s="371"/>
      <c r="H1170" s="123"/>
      <c r="K1170" s="433" t="str">
        <f>IF(I1170=0%,"",#REF!/I1170)</f>
        <v/>
      </c>
    </row>
    <row r="1171" spans="4:11" ht="14.4">
      <c r="D1171" s="371"/>
      <c r="E1171" s="371"/>
      <c r="F1171" s="371"/>
      <c r="H1171" s="123"/>
      <c r="K1171" s="433" t="str">
        <f>IF(I1171=0%,"",#REF!/I1171)</f>
        <v/>
      </c>
    </row>
    <row r="1172" spans="4:11" ht="14.4">
      <c r="D1172" s="371"/>
      <c r="E1172" s="371"/>
      <c r="F1172" s="371"/>
      <c r="H1172" s="123"/>
      <c r="K1172" s="433" t="str">
        <f>IF(I1172=0%,"",#REF!/I1172)</f>
        <v/>
      </c>
    </row>
    <row r="1173" spans="4:11" ht="14.4">
      <c r="D1173" s="371"/>
      <c r="E1173" s="371"/>
      <c r="F1173" s="371"/>
      <c r="H1173" s="123"/>
      <c r="K1173" s="433" t="str">
        <f>IF(I1173=0%,"",#REF!/I1173)</f>
        <v/>
      </c>
    </row>
    <row r="1174" spans="4:11" ht="14.4">
      <c r="D1174" s="371"/>
      <c r="E1174" s="371"/>
      <c r="F1174" s="371"/>
      <c r="H1174" s="123"/>
      <c r="K1174" s="433" t="str">
        <f>IF(I1174=0%,"",#REF!/I1174)</f>
        <v/>
      </c>
    </row>
    <row r="1175" spans="4:11" ht="14.4">
      <c r="D1175" s="371"/>
      <c r="E1175" s="371"/>
      <c r="F1175" s="371"/>
      <c r="H1175" s="123"/>
      <c r="K1175" s="433" t="str">
        <f>IF(I1175=0%,"",#REF!/I1175)</f>
        <v/>
      </c>
    </row>
    <row r="1176" spans="4:11" ht="14.4">
      <c r="D1176" s="371"/>
      <c r="E1176" s="371"/>
      <c r="F1176" s="371"/>
      <c r="H1176" s="123"/>
      <c r="K1176" s="433" t="str">
        <f>IF(I1176=0%,"",#REF!/I1176)</f>
        <v/>
      </c>
    </row>
    <row r="1177" spans="4:11" ht="14.4">
      <c r="D1177" s="371"/>
      <c r="E1177" s="371"/>
      <c r="F1177" s="371"/>
      <c r="H1177" s="123"/>
      <c r="K1177" s="433" t="str">
        <f>IF(I1177=0%,"",#REF!/I1177)</f>
        <v/>
      </c>
    </row>
    <row r="1178" spans="4:11" ht="14.4">
      <c r="D1178" s="371"/>
      <c r="E1178" s="371"/>
      <c r="F1178" s="371"/>
      <c r="H1178" s="123"/>
      <c r="K1178" s="433" t="str">
        <f>IF(I1178=0%,"",#REF!/I1178)</f>
        <v/>
      </c>
    </row>
    <row r="1179" spans="4:11" ht="14.4">
      <c r="D1179" s="371"/>
      <c r="E1179" s="371"/>
      <c r="F1179" s="371"/>
      <c r="H1179" s="123"/>
      <c r="K1179" s="433" t="str">
        <f>IF(I1179=0%,"",#REF!/I1179)</f>
        <v/>
      </c>
    </row>
    <row r="1180" spans="4:11" ht="14.4">
      <c r="D1180" s="371"/>
      <c r="E1180" s="371"/>
      <c r="F1180" s="371"/>
      <c r="H1180" s="123"/>
      <c r="K1180" s="433" t="str">
        <f>IF(I1180=0%,"",#REF!/I1180)</f>
        <v/>
      </c>
    </row>
    <row r="1181" spans="4:11" ht="14.4">
      <c r="D1181" s="371"/>
      <c r="E1181" s="371"/>
      <c r="F1181" s="371"/>
      <c r="H1181" s="123"/>
      <c r="K1181" s="433" t="str">
        <f>IF(I1181=0%,"",#REF!/I1181)</f>
        <v/>
      </c>
    </row>
    <row r="1182" spans="4:11" ht="14.4">
      <c r="D1182" s="371"/>
      <c r="E1182" s="371"/>
      <c r="F1182" s="371"/>
      <c r="H1182" s="123"/>
      <c r="K1182" s="433" t="str">
        <f>IF(I1182=0%,"",#REF!/I1182)</f>
        <v/>
      </c>
    </row>
    <row r="1183" spans="4:11" ht="14.4">
      <c r="D1183" s="371"/>
      <c r="E1183" s="371"/>
      <c r="F1183" s="371"/>
      <c r="H1183" s="123"/>
      <c r="K1183" s="433" t="str">
        <f>IF(I1183=0%,"",#REF!/I1183)</f>
        <v/>
      </c>
    </row>
    <row r="1184" spans="4:11" ht="14.4">
      <c r="D1184" s="371"/>
      <c r="E1184" s="371"/>
      <c r="F1184" s="371"/>
      <c r="H1184" s="123"/>
      <c r="K1184" s="433" t="str">
        <f>IF(I1184=0%,"",#REF!/I1184)</f>
        <v/>
      </c>
    </row>
    <row r="1185" spans="4:11" ht="14.4">
      <c r="D1185" s="371"/>
      <c r="E1185" s="371"/>
      <c r="F1185" s="371"/>
      <c r="H1185" s="123"/>
      <c r="K1185" s="433" t="str">
        <f>IF(I1185=0%,"",#REF!/I1185)</f>
        <v/>
      </c>
    </row>
    <row r="1186" spans="4:11" ht="14.4">
      <c r="D1186" s="371"/>
      <c r="E1186" s="371"/>
      <c r="F1186" s="371"/>
      <c r="H1186" s="123"/>
      <c r="K1186" s="433" t="str">
        <f>IF(I1186=0%,"",#REF!/I1186)</f>
        <v/>
      </c>
    </row>
    <row r="1187" spans="4:11" ht="14.4">
      <c r="D1187" s="371"/>
      <c r="E1187" s="371"/>
      <c r="F1187" s="371"/>
      <c r="H1187" s="123"/>
      <c r="K1187" s="433" t="str">
        <f>IF(I1187=0%,"",#REF!/I1187)</f>
        <v/>
      </c>
    </row>
    <row r="1188" spans="4:11" ht="14.4">
      <c r="D1188" s="371"/>
      <c r="E1188" s="371"/>
      <c r="F1188" s="371"/>
      <c r="H1188" s="123"/>
      <c r="K1188" s="433" t="str">
        <f>IF(I1188=0%,"",#REF!/I1188)</f>
        <v/>
      </c>
    </row>
    <row r="1189" spans="4:11" ht="14.4">
      <c r="D1189" s="371"/>
      <c r="E1189" s="371"/>
      <c r="F1189" s="371"/>
      <c r="H1189" s="123"/>
      <c r="K1189" s="433" t="str">
        <f>IF(I1189=0%,"",#REF!/I1189)</f>
        <v/>
      </c>
    </row>
    <row r="1190" spans="4:11" ht="14.4">
      <c r="D1190" s="371"/>
      <c r="E1190" s="371"/>
      <c r="F1190" s="371"/>
      <c r="H1190" s="123"/>
      <c r="K1190" s="433" t="str">
        <f>IF(I1190=0%,"",#REF!/I1190)</f>
        <v/>
      </c>
    </row>
    <row r="1191" spans="4:11" ht="14.4">
      <c r="D1191" s="371"/>
      <c r="E1191" s="371"/>
      <c r="F1191" s="371"/>
      <c r="H1191" s="123"/>
      <c r="K1191" s="433" t="str">
        <f>IF(I1191=0%,"",#REF!/I1191)</f>
        <v/>
      </c>
    </row>
    <row r="1192" spans="4:11" ht="14.4">
      <c r="D1192" s="371"/>
      <c r="E1192" s="371"/>
      <c r="F1192" s="371"/>
      <c r="H1192" s="123"/>
      <c r="K1192" s="433" t="str">
        <f>IF(I1192=0%,"",#REF!/I1192)</f>
        <v/>
      </c>
    </row>
    <row r="1193" spans="4:11" ht="14.4">
      <c r="D1193" s="371"/>
      <c r="E1193" s="371"/>
      <c r="F1193" s="371"/>
      <c r="H1193" s="123"/>
      <c r="K1193" s="433" t="str">
        <f>IF(I1193=0%,"",#REF!/I1193)</f>
        <v/>
      </c>
    </row>
    <row r="1194" spans="4:11" ht="14.4">
      <c r="D1194" s="371"/>
      <c r="E1194" s="371"/>
      <c r="F1194" s="371"/>
      <c r="H1194" s="123"/>
      <c r="K1194" s="433" t="str">
        <f>IF(I1194=0%,"",#REF!/I1194)</f>
        <v/>
      </c>
    </row>
    <row r="1195" spans="4:11" ht="14.4">
      <c r="D1195" s="371"/>
      <c r="E1195" s="371"/>
      <c r="F1195" s="371"/>
      <c r="H1195" s="123"/>
      <c r="K1195" s="433" t="str">
        <f>IF(I1195=0%,"",#REF!/I1195)</f>
        <v/>
      </c>
    </row>
    <row r="1196" spans="4:11" ht="14.4">
      <c r="D1196" s="371"/>
      <c r="E1196" s="371"/>
      <c r="F1196" s="371"/>
      <c r="H1196" s="123"/>
      <c r="K1196" s="433" t="str">
        <f>IF(I1196=0%,"",#REF!/I1196)</f>
        <v/>
      </c>
    </row>
    <row r="1197" spans="4:11" ht="14.4">
      <c r="D1197" s="371"/>
      <c r="E1197" s="371"/>
      <c r="F1197" s="371"/>
      <c r="H1197" s="123"/>
      <c r="K1197" s="433" t="str">
        <f>IF(I1197=0%,"",#REF!/I1197)</f>
        <v/>
      </c>
    </row>
    <row r="1198" spans="4:11" ht="14.4">
      <c r="D1198" s="371"/>
      <c r="E1198" s="371"/>
      <c r="F1198" s="371"/>
      <c r="H1198" s="123"/>
      <c r="K1198" s="433" t="str">
        <f>IF(I1198=0%,"",#REF!/I1198)</f>
        <v/>
      </c>
    </row>
    <row r="1199" spans="4:11" ht="14.4">
      <c r="D1199" s="371"/>
      <c r="E1199" s="371"/>
      <c r="F1199" s="371"/>
      <c r="H1199" s="123"/>
      <c r="K1199" s="433" t="str">
        <f>IF(I1199=0%,"",#REF!/I1199)</f>
        <v/>
      </c>
    </row>
    <row r="1200" spans="4:11" ht="14.4">
      <c r="D1200" s="371"/>
      <c r="E1200" s="371"/>
      <c r="F1200" s="371"/>
      <c r="H1200" s="123"/>
      <c r="K1200" s="433" t="str">
        <f>IF(I1200=0%,"",#REF!/I1200)</f>
        <v/>
      </c>
    </row>
    <row r="1201" spans="4:11" ht="14.4">
      <c r="D1201" s="371"/>
      <c r="E1201" s="371"/>
      <c r="F1201" s="371"/>
      <c r="H1201" s="123"/>
      <c r="K1201" s="433" t="str">
        <f>IF(I1201=0%,"",#REF!/I1201)</f>
        <v/>
      </c>
    </row>
    <row r="1202" spans="4:11" ht="14.4">
      <c r="D1202" s="371"/>
      <c r="E1202" s="371"/>
      <c r="F1202" s="371"/>
      <c r="H1202" s="123"/>
      <c r="K1202" s="433" t="str">
        <f>IF(I1202=0%,"",#REF!/I1202)</f>
        <v/>
      </c>
    </row>
    <row r="1203" spans="4:11" ht="14.4">
      <c r="D1203" s="371"/>
      <c r="E1203" s="371"/>
      <c r="F1203" s="371"/>
      <c r="H1203" s="123"/>
      <c r="K1203" s="433" t="str">
        <f>IF(I1203=0%,"",#REF!/I1203)</f>
        <v/>
      </c>
    </row>
    <row r="1204" spans="4:11" ht="14.4">
      <c r="D1204" s="371"/>
      <c r="E1204" s="371"/>
      <c r="F1204" s="371"/>
      <c r="H1204" s="123"/>
      <c r="K1204" s="433" t="str">
        <f>IF(I1204=0%,"",#REF!/I1204)</f>
        <v/>
      </c>
    </row>
    <row r="1205" spans="4:11" ht="14.4">
      <c r="D1205" s="371"/>
      <c r="E1205" s="371"/>
      <c r="F1205" s="371"/>
      <c r="H1205" s="123"/>
      <c r="K1205" s="433" t="str">
        <f>IF(I1205=0%,"",#REF!/I1205)</f>
        <v/>
      </c>
    </row>
    <row r="1206" spans="4:11" ht="14.4">
      <c r="D1206" s="371"/>
      <c r="E1206" s="371"/>
      <c r="F1206" s="371"/>
      <c r="H1206" s="123"/>
      <c r="K1206" s="433" t="str">
        <f>IF(I1206=0%,"",#REF!/I1206)</f>
        <v/>
      </c>
    </row>
    <row r="1207" spans="4:11" ht="14.4">
      <c r="D1207" s="371"/>
      <c r="E1207" s="371"/>
      <c r="F1207" s="371"/>
      <c r="H1207" s="123"/>
      <c r="K1207" s="433" t="str">
        <f>IF(I1207=0%,"",#REF!/I1207)</f>
        <v/>
      </c>
    </row>
    <row r="1208" spans="4:11" ht="14.4">
      <c r="D1208" s="371"/>
      <c r="E1208" s="371"/>
      <c r="F1208" s="371"/>
      <c r="H1208" s="123"/>
      <c r="K1208" s="433" t="str">
        <f>IF(I1208=0%,"",#REF!/I1208)</f>
        <v/>
      </c>
    </row>
    <row r="1209" spans="4:11" ht="14.4">
      <c r="D1209" s="371"/>
      <c r="E1209" s="371"/>
      <c r="F1209" s="371"/>
      <c r="H1209" s="123"/>
      <c r="K1209" s="433" t="str">
        <f>IF(I1209=0%,"",#REF!/I1209)</f>
        <v/>
      </c>
    </row>
    <row r="1210" spans="4:11" ht="14.4">
      <c r="D1210" s="371"/>
      <c r="E1210" s="371"/>
      <c r="F1210" s="371"/>
      <c r="H1210" s="123"/>
      <c r="K1210" s="433" t="str">
        <f>IF(I1210=0%,"",#REF!/I1210)</f>
        <v/>
      </c>
    </row>
    <row r="1211" spans="4:11" ht="14.4">
      <c r="D1211" s="371"/>
      <c r="E1211" s="371"/>
      <c r="F1211" s="371"/>
      <c r="H1211" s="123"/>
      <c r="K1211" s="433" t="str">
        <f>IF(I1211=0%,"",#REF!/I1211)</f>
        <v/>
      </c>
    </row>
    <row r="1212" spans="4:11" ht="14.4">
      <c r="D1212" s="371"/>
      <c r="E1212" s="371"/>
      <c r="F1212" s="371"/>
      <c r="H1212" s="123"/>
      <c r="K1212" s="433" t="str">
        <f>IF(I1212=0%,"",#REF!/I1212)</f>
        <v/>
      </c>
    </row>
    <row r="1213" spans="4:11" ht="14.4">
      <c r="D1213" s="371"/>
      <c r="E1213" s="371"/>
      <c r="F1213" s="371"/>
      <c r="H1213" s="123"/>
      <c r="K1213" s="433" t="str">
        <f>IF(I1213=0%,"",#REF!/I1213)</f>
        <v/>
      </c>
    </row>
    <row r="1214" spans="4:11" ht="14.4">
      <c r="D1214" s="371"/>
      <c r="E1214" s="371"/>
      <c r="F1214" s="371"/>
      <c r="H1214" s="123"/>
      <c r="K1214" s="433" t="str">
        <f>IF(I1214=0%,"",#REF!/I1214)</f>
        <v/>
      </c>
    </row>
    <row r="1215" spans="4:11" ht="14.4">
      <c r="D1215" s="371"/>
      <c r="E1215" s="371"/>
      <c r="F1215" s="371"/>
      <c r="H1215" s="123"/>
      <c r="K1215" s="433" t="str">
        <f>IF(I1215=0%,"",#REF!/I1215)</f>
        <v/>
      </c>
    </row>
    <row r="1216" spans="4:11" ht="14.4">
      <c r="D1216" s="371"/>
      <c r="E1216" s="371"/>
      <c r="F1216" s="371"/>
      <c r="H1216" s="123"/>
      <c r="K1216" s="433" t="str">
        <f>IF(I1216=0%,"",#REF!/I1216)</f>
        <v/>
      </c>
    </row>
    <row r="1217" spans="4:11" ht="14.4">
      <c r="D1217" s="371"/>
      <c r="E1217" s="371"/>
      <c r="F1217" s="371"/>
      <c r="H1217" s="123"/>
      <c r="K1217" s="433" t="str">
        <f>IF(I1217=0%,"",#REF!/I1217)</f>
        <v/>
      </c>
    </row>
    <row r="1218" spans="4:11" ht="14.4">
      <c r="D1218" s="371"/>
      <c r="E1218" s="371"/>
      <c r="F1218" s="371"/>
      <c r="H1218" s="123"/>
      <c r="K1218" s="433" t="str">
        <f>IF(I1218=0%,"",#REF!/I1218)</f>
        <v/>
      </c>
    </row>
    <row r="1219" spans="4:11" ht="14.4">
      <c r="D1219" s="371"/>
      <c r="E1219" s="371"/>
      <c r="F1219" s="371"/>
      <c r="H1219" s="123"/>
      <c r="K1219" s="433" t="str">
        <f>IF(I1219=0%,"",#REF!/I1219)</f>
        <v/>
      </c>
    </row>
    <row r="1220" spans="4:11" ht="14.4">
      <c r="D1220" s="371"/>
      <c r="E1220" s="371"/>
      <c r="F1220" s="371"/>
      <c r="H1220" s="123"/>
      <c r="K1220" s="433" t="str">
        <f>IF(I1220=0%,"",#REF!/I1220)</f>
        <v/>
      </c>
    </row>
    <row r="1221" spans="4:11" ht="14.4">
      <c r="D1221" s="371"/>
      <c r="E1221" s="371"/>
      <c r="F1221" s="371"/>
      <c r="H1221" s="123"/>
      <c r="K1221" s="433" t="str">
        <f>IF(I1221=0%,"",#REF!/I1221)</f>
        <v/>
      </c>
    </row>
    <row r="1222" spans="4:11" ht="14.4">
      <c r="D1222" s="371"/>
      <c r="E1222" s="371"/>
      <c r="F1222" s="371"/>
      <c r="H1222" s="123"/>
      <c r="K1222" s="433" t="str">
        <f>IF(I1222=0%,"",#REF!/I1222)</f>
        <v/>
      </c>
    </row>
    <row r="1223" spans="4:11" ht="14.4">
      <c r="D1223" s="371"/>
      <c r="E1223" s="371"/>
      <c r="F1223" s="371"/>
      <c r="H1223" s="123"/>
      <c r="K1223" s="433" t="str">
        <f>IF(I1223=0%,"",#REF!/I1223)</f>
        <v/>
      </c>
    </row>
    <row r="1224" spans="4:11" ht="14.4">
      <c r="D1224" s="371"/>
      <c r="E1224" s="371"/>
      <c r="F1224" s="371"/>
      <c r="H1224" s="123"/>
      <c r="K1224" s="433" t="str">
        <f>IF(I1224=0%,"",#REF!/I1224)</f>
        <v/>
      </c>
    </row>
    <row r="1225" spans="4:11" ht="14.4">
      <c r="D1225" s="371"/>
      <c r="E1225" s="371"/>
      <c r="F1225" s="371"/>
      <c r="H1225" s="123"/>
      <c r="K1225" s="433" t="str">
        <f>IF(I1225=0%,"",#REF!/I1225)</f>
        <v/>
      </c>
    </row>
    <row r="1226" spans="4:11" ht="14.4">
      <c r="D1226" s="371"/>
      <c r="E1226" s="371"/>
      <c r="F1226" s="371"/>
      <c r="H1226" s="123"/>
      <c r="K1226" s="433" t="str">
        <f>IF(I1226=0%,"",#REF!/I1226)</f>
        <v/>
      </c>
    </row>
    <row r="1227" spans="4:11" ht="14.4">
      <c r="D1227" s="371"/>
      <c r="E1227" s="371"/>
      <c r="F1227" s="371"/>
      <c r="H1227" s="123"/>
      <c r="K1227" s="433" t="str">
        <f>IF(I1227=0%,"",#REF!/I1227)</f>
        <v/>
      </c>
    </row>
    <row r="1228" spans="4:11" ht="14.4">
      <c r="D1228" s="371"/>
      <c r="E1228" s="371"/>
      <c r="F1228" s="371"/>
      <c r="H1228" s="123"/>
      <c r="K1228" s="433" t="str">
        <f>IF(I1228=0%,"",#REF!/I1228)</f>
        <v/>
      </c>
    </row>
    <row r="1229" spans="4:11" ht="14.4">
      <c r="D1229" s="371"/>
      <c r="E1229" s="371"/>
      <c r="F1229" s="371"/>
      <c r="H1229" s="123"/>
      <c r="K1229" s="433" t="str">
        <f>IF(I1229=0%,"",#REF!/I1229)</f>
        <v/>
      </c>
    </row>
    <row r="1230" spans="4:11" ht="14.4">
      <c r="D1230" s="371"/>
      <c r="E1230" s="371"/>
      <c r="F1230" s="371"/>
      <c r="H1230" s="123"/>
      <c r="K1230" s="433" t="str">
        <f>IF(I1230=0%,"",#REF!/I1230)</f>
        <v/>
      </c>
    </row>
    <row r="1231" spans="4:11" ht="14.4">
      <c r="D1231" s="371"/>
      <c r="E1231" s="371"/>
      <c r="F1231" s="371"/>
      <c r="H1231" s="123"/>
      <c r="K1231" s="433" t="str">
        <f>IF(I1231=0%,"",#REF!/I1231)</f>
        <v/>
      </c>
    </row>
    <row r="1232" spans="4:11" ht="14.4">
      <c r="D1232" s="371"/>
      <c r="E1232" s="371"/>
      <c r="F1232" s="371"/>
      <c r="H1232" s="123"/>
      <c r="K1232" s="433" t="str">
        <f>IF(I1232=0%,"",#REF!/I1232)</f>
        <v/>
      </c>
    </row>
    <row r="1233" spans="4:11" ht="14.4">
      <c r="D1233" s="371"/>
      <c r="E1233" s="371"/>
      <c r="F1233" s="371"/>
      <c r="H1233" s="123"/>
      <c r="K1233" s="433" t="str">
        <f>IF(I1233=0%,"",#REF!/I1233)</f>
        <v/>
      </c>
    </row>
    <row r="1234" spans="4:11" ht="14.4">
      <c r="D1234" s="371"/>
      <c r="E1234" s="371"/>
      <c r="F1234" s="371"/>
      <c r="H1234" s="123"/>
      <c r="K1234" s="433" t="str">
        <f>IF(I1234=0%,"",#REF!/I1234)</f>
        <v/>
      </c>
    </row>
    <row r="1235" spans="4:11" ht="14.4">
      <c r="D1235" s="371"/>
      <c r="E1235" s="371"/>
      <c r="F1235" s="371"/>
      <c r="H1235" s="123"/>
      <c r="K1235" s="433" t="str">
        <f>IF(I1235=0%,"",#REF!/I1235)</f>
        <v/>
      </c>
    </row>
    <row r="1236" spans="4:11" ht="14.4">
      <c r="D1236" s="371"/>
      <c r="E1236" s="371"/>
      <c r="F1236" s="371"/>
      <c r="H1236" s="123"/>
      <c r="K1236" s="433" t="str">
        <f>IF(I1236=0%,"",#REF!/I1236)</f>
        <v/>
      </c>
    </row>
    <row r="1237" spans="4:11" ht="14.4">
      <c r="D1237" s="371"/>
      <c r="E1237" s="371"/>
      <c r="F1237" s="371"/>
      <c r="H1237" s="123"/>
      <c r="K1237" s="433" t="str">
        <f>IF(I1237=0%,"",#REF!/I1237)</f>
        <v/>
      </c>
    </row>
    <row r="1238" spans="4:11" ht="14.4">
      <c r="D1238" s="371"/>
      <c r="E1238" s="371"/>
      <c r="F1238" s="371"/>
      <c r="H1238" s="123"/>
      <c r="K1238" s="433" t="str">
        <f>IF(I1238=0%,"",#REF!/I1238)</f>
        <v/>
      </c>
    </row>
    <row r="1239" spans="4:11" ht="14.4">
      <c r="D1239" s="371"/>
      <c r="E1239" s="371"/>
      <c r="F1239" s="371"/>
      <c r="H1239" s="123"/>
      <c r="K1239" s="433" t="str">
        <f>IF(I1239=0%,"",#REF!/I1239)</f>
        <v/>
      </c>
    </row>
    <row r="1240" spans="4:11" ht="14.4">
      <c r="D1240" s="371"/>
      <c r="E1240" s="371"/>
      <c r="F1240" s="371"/>
      <c r="H1240" s="123"/>
      <c r="K1240" s="433" t="str">
        <f>IF(I1240=0%,"",#REF!/I1240)</f>
        <v/>
      </c>
    </row>
    <row r="1241" spans="4:11" ht="14.4">
      <c r="D1241" s="371"/>
      <c r="E1241" s="371"/>
      <c r="F1241" s="371"/>
      <c r="H1241" s="123"/>
      <c r="K1241" s="433" t="str">
        <f>IF(I1241=0%,"",#REF!/I1241)</f>
        <v/>
      </c>
    </row>
    <row r="1242" spans="4:11" ht="14.4">
      <c r="D1242" s="371"/>
      <c r="E1242" s="371"/>
      <c r="F1242" s="371"/>
      <c r="H1242" s="123"/>
      <c r="K1242" s="433" t="str">
        <f>IF(I1242=0%,"",#REF!/I1242)</f>
        <v/>
      </c>
    </row>
    <row r="1243" spans="4:11" ht="14.4">
      <c r="D1243" s="371"/>
      <c r="E1243" s="371"/>
      <c r="F1243" s="371"/>
      <c r="H1243" s="123"/>
      <c r="K1243" s="433" t="str">
        <f>IF(I1243=0%,"",#REF!/I1243)</f>
        <v/>
      </c>
    </row>
    <row r="1244" spans="4:11" ht="14.4">
      <c r="D1244" s="371"/>
      <c r="E1244" s="371"/>
      <c r="F1244" s="371"/>
      <c r="H1244" s="123"/>
      <c r="K1244" s="433" t="str">
        <f>IF(I1244=0%,"",#REF!/I1244)</f>
        <v/>
      </c>
    </row>
    <row r="1245" spans="4:11" ht="14.4">
      <c r="D1245" s="371"/>
      <c r="E1245" s="371"/>
      <c r="F1245" s="371"/>
      <c r="H1245" s="123"/>
      <c r="K1245" s="433" t="str">
        <f>IF(I1245=0%,"",#REF!/I1245)</f>
        <v/>
      </c>
    </row>
    <row r="1246" spans="4:11" ht="14.4">
      <c r="D1246" s="371"/>
      <c r="E1246" s="371"/>
      <c r="F1246" s="371"/>
      <c r="H1246" s="123"/>
      <c r="K1246" s="433" t="str">
        <f>IF(I1246=0%,"",#REF!/I1246)</f>
        <v/>
      </c>
    </row>
    <row r="1247" spans="4:11" ht="14.4">
      <c r="D1247" s="371"/>
      <c r="E1247" s="371"/>
      <c r="F1247" s="371"/>
      <c r="H1247" s="123"/>
      <c r="K1247" s="433" t="str">
        <f>IF(I1247=0%,"",#REF!/I1247)</f>
        <v/>
      </c>
    </row>
    <row r="1248" spans="4:11" ht="14.4">
      <c r="D1248" s="371"/>
      <c r="E1248" s="371"/>
      <c r="F1248" s="371"/>
      <c r="H1248" s="123"/>
      <c r="K1248" s="433" t="str">
        <f>IF(I1248=0%,"",#REF!/I1248)</f>
        <v/>
      </c>
    </row>
    <row r="1249" spans="4:11" ht="14.4">
      <c r="D1249" s="371"/>
      <c r="E1249" s="371"/>
      <c r="F1249" s="371"/>
      <c r="H1249" s="123"/>
      <c r="K1249" s="433" t="str">
        <f>IF(I1249=0%,"",#REF!/I1249)</f>
        <v/>
      </c>
    </row>
    <row r="1250" spans="4:11" ht="14.4">
      <c r="D1250" s="371"/>
      <c r="E1250" s="371"/>
      <c r="F1250" s="371"/>
      <c r="H1250" s="123"/>
      <c r="K1250" s="433" t="str">
        <f>IF(I1250=0%,"",#REF!/I1250)</f>
        <v/>
      </c>
    </row>
    <row r="1251" spans="4:11" ht="14.4">
      <c r="D1251" s="371"/>
      <c r="E1251" s="371"/>
      <c r="F1251" s="371"/>
      <c r="H1251" s="123"/>
      <c r="K1251" s="433" t="str">
        <f>IF(I1251=0%,"",#REF!/I1251)</f>
        <v/>
      </c>
    </row>
    <row r="1252" spans="4:11" ht="14.4">
      <c r="D1252" s="371"/>
      <c r="E1252" s="371"/>
      <c r="F1252" s="371"/>
      <c r="H1252" s="123"/>
      <c r="K1252" s="433" t="str">
        <f>IF(I1252=0%,"",#REF!/I1252)</f>
        <v/>
      </c>
    </row>
    <row r="1253" spans="4:11" ht="14.4">
      <c r="D1253" s="371"/>
      <c r="E1253" s="371"/>
      <c r="F1253" s="371"/>
      <c r="H1253" s="123"/>
      <c r="K1253" s="433" t="str">
        <f>IF(I1253=0%,"",#REF!/I1253)</f>
        <v/>
      </c>
    </row>
    <row r="1254" spans="4:11" ht="14.4">
      <c r="D1254" s="371"/>
      <c r="E1254" s="371"/>
      <c r="F1254" s="371"/>
      <c r="H1254" s="123"/>
      <c r="K1254" s="433" t="str">
        <f>IF(I1254=0%,"",#REF!/I1254)</f>
        <v/>
      </c>
    </row>
    <row r="1255" spans="4:11" ht="14.4">
      <c r="D1255" s="371"/>
      <c r="E1255" s="371"/>
      <c r="F1255" s="371"/>
      <c r="H1255" s="123"/>
      <c r="K1255" s="433" t="str">
        <f>IF(I1255=0%,"",#REF!/I1255)</f>
        <v/>
      </c>
    </row>
    <row r="1256" spans="4:11" ht="14.4">
      <c r="D1256" s="371"/>
      <c r="E1256" s="371"/>
      <c r="F1256" s="371"/>
      <c r="H1256" s="123"/>
      <c r="K1256" s="433" t="str">
        <f>IF(I1256=0%,"",#REF!/I1256)</f>
        <v/>
      </c>
    </row>
    <row r="1257" spans="4:11" ht="14.4">
      <c r="D1257" s="371"/>
      <c r="E1257" s="371"/>
      <c r="F1257" s="371"/>
      <c r="H1257" s="123"/>
      <c r="K1257" s="433" t="str">
        <f>IF(I1257=0%,"",#REF!/I1257)</f>
        <v/>
      </c>
    </row>
    <row r="1258" spans="4:11" ht="14.4">
      <c r="D1258" s="371"/>
      <c r="E1258" s="371"/>
      <c r="F1258" s="371"/>
      <c r="H1258" s="123"/>
      <c r="K1258" s="433" t="str">
        <f>IF(I1258=0%,"",#REF!/I1258)</f>
        <v/>
      </c>
    </row>
    <row r="1259" spans="4:11" ht="14.4">
      <c r="D1259" s="371"/>
      <c r="E1259" s="371"/>
      <c r="F1259" s="371"/>
      <c r="H1259" s="123"/>
      <c r="K1259" s="433" t="str">
        <f>IF(I1259=0%,"",#REF!/I1259)</f>
        <v/>
      </c>
    </row>
    <row r="1260" spans="4:11" ht="14.4">
      <c r="D1260" s="371"/>
      <c r="E1260" s="371"/>
      <c r="F1260" s="371"/>
      <c r="H1260" s="123"/>
      <c r="K1260" s="433" t="str">
        <f>IF(I1260=0%,"",#REF!/I1260)</f>
        <v/>
      </c>
    </row>
    <row r="1261" spans="4:11" ht="14.4">
      <c r="D1261" s="371"/>
      <c r="E1261" s="371"/>
      <c r="F1261" s="371"/>
      <c r="H1261" s="123"/>
      <c r="K1261" s="433" t="str">
        <f>IF(I1261=0%,"",#REF!/I1261)</f>
        <v/>
      </c>
    </row>
    <row r="1262" spans="4:11" ht="14.4">
      <c r="D1262" s="371"/>
      <c r="E1262" s="371"/>
      <c r="F1262" s="371"/>
      <c r="H1262" s="123"/>
      <c r="K1262" s="433" t="str">
        <f>IF(I1262=0%,"",#REF!/I1262)</f>
        <v/>
      </c>
    </row>
    <row r="1263" spans="4:11" ht="14.4">
      <c r="D1263" s="371"/>
      <c r="E1263" s="371"/>
      <c r="F1263" s="371"/>
      <c r="H1263" s="123"/>
      <c r="K1263" s="433" t="str">
        <f>IF(I1263=0%,"",#REF!/I1263)</f>
        <v/>
      </c>
    </row>
    <row r="1264" spans="4:11" ht="14.4">
      <c r="D1264" s="371"/>
      <c r="E1264" s="371"/>
      <c r="F1264" s="371"/>
      <c r="H1264" s="123"/>
      <c r="K1264" s="433" t="str">
        <f>IF(I1264=0%,"",#REF!/I1264)</f>
        <v/>
      </c>
    </row>
    <row r="1265" spans="4:11" ht="14.4">
      <c r="D1265" s="371"/>
      <c r="E1265" s="371"/>
      <c r="F1265" s="371"/>
      <c r="H1265" s="123"/>
      <c r="K1265" s="433" t="str">
        <f>IF(I1265=0%,"",#REF!/I1265)</f>
        <v/>
      </c>
    </row>
    <row r="1266" spans="4:11" ht="14.4">
      <c r="D1266" s="371"/>
      <c r="E1266" s="371"/>
      <c r="F1266" s="371"/>
      <c r="H1266" s="123"/>
      <c r="K1266" s="433" t="str">
        <f>IF(I1266=0%,"",#REF!/I1266)</f>
        <v/>
      </c>
    </row>
    <row r="1267" spans="4:11" ht="14.4">
      <c r="D1267" s="371"/>
      <c r="E1267" s="371"/>
      <c r="F1267" s="371"/>
      <c r="H1267" s="123"/>
      <c r="K1267" s="433" t="str">
        <f>IF(I1267=0%,"",#REF!/I1267)</f>
        <v/>
      </c>
    </row>
    <row r="1268" spans="4:11" ht="14.4">
      <c r="D1268" s="371"/>
      <c r="E1268" s="371"/>
      <c r="F1268" s="371"/>
      <c r="H1268" s="123"/>
      <c r="K1268" s="433" t="str">
        <f>IF(I1268=0%,"",#REF!/I1268)</f>
        <v/>
      </c>
    </row>
    <row r="1269" spans="4:11" ht="14.4">
      <c r="D1269" s="371"/>
      <c r="E1269" s="371"/>
      <c r="F1269" s="371"/>
      <c r="H1269" s="123"/>
      <c r="K1269" s="433" t="str">
        <f>IF(I1269=0%,"",#REF!/I1269)</f>
        <v/>
      </c>
    </row>
    <row r="1270" spans="4:11" ht="14.4">
      <c r="D1270" s="371"/>
      <c r="E1270" s="371"/>
      <c r="F1270" s="371"/>
      <c r="H1270" s="123"/>
      <c r="K1270" s="433" t="str">
        <f>IF(I1270=0%,"",#REF!/I1270)</f>
        <v/>
      </c>
    </row>
    <row r="1271" spans="4:11" ht="14.4">
      <c r="D1271" s="371"/>
      <c r="E1271" s="371"/>
      <c r="F1271" s="371"/>
      <c r="H1271" s="123"/>
      <c r="K1271" s="433" t="str">
        <f>IF(I1271=0%,"",#REF!/I1271)</f>
        <v/>
      </c>
    </row>
    <row r="1272" spans="4:11" ht="14.4">
      <c r="D1272" s="371"/>
      <c r="E1272" s="371"/>
      <c r="F1272" s="371"/>
      <c r="H1272" s="123"/>
      <c r="K1272" s="433" t="str">
        <f>IF(I1272=0%,"",#REF!/I1272)</f>
        <v/>
      </c>
    </row>
    <row r="1273" spans="4:11" ht="14.4">
      <c r="D1273" s="371"/>
      <c r="E1273" s="371"/>
      <c r="F1273" s="371"/>
      <c r="H1273" s="123"/>
      <c r="K1273" s="433" t="str">
        <f>IF(I1273=0%,"",#REF!/I1273)</f>
        <v/>
      </c>
    </row>
    <row r="1274" spans="4:11" ht="14.4">
      <c r="D1274" s="371"/>
      <c r="E1274" s="371"/>
      <c r="F1274" s="371"/>
      <c r="H1274" s="123"/>
      <c r="K1274" s="433" t="str">
        <f>IF(I1274=0%,"",#REF!/I1274)</f>
        <v/>
      </c>
    </row>
    <row r="1275" spans="4:11" ht="14.4">
      <c r="D1275" s="371"/>
      <c r="E1275" s="371"/>
      <c r="F1275" s="371"/>
      <c r="H1275" s="123"/>
      <c r="K1275" s="433" t="str">
        <f>IF(I1275=0%,"",#REF!/I1275)</f>
        <v/>
      </c>
    </row>
    <row r="1276" spans="4:11" ht="14.4">
      <c r="D1276" s="371"/>
      <c r="E1276" s="371"/>
      <c r="F1276" s="371"/>
      <c r="H1276" s="123"/>
      <c r="K1276" s="433" t="str">
        <f>IF(I1276=0%,"",#REF!/I1276)</f>
        <v/>
      </c>
    </row>
    <row r="1277" spans="4:11" ht="14.4">
      <c r="D1277" s="371"/>
      <c r="E1277" s="371"/>
      <c r="F1277" s="371"/>
      <c r="H1277" s="123"/>
      <c r="K1277" s="433" t="str">
        <f>IF(I1277=0%,"",#REF!/I1277)</f>
        <v/>
      </c>
    </row>
    <row r="1278" spans="4:11" ht="14.4">
      <c r="D1278" s="371"/>
      <c r="E1278" s="371"/>
      <c r="F1278" s="371"/>
      <c r="H1278" s="123"/>
      <c r="K1278" s="433" t="str">
        <f>IF(I1278=0%,"",#REF!/I1278)</f>
        <v/>
      </c>
    </row>
    <row r="1279" spans="4:11" ht="14.4">
      <c r="D1279" s="371"/>
      <c r="E1279" s="371"/>
      <c r="F1279" s="371"/>
      <c r="H1279" s="123"/>
      <c r="K1279" s="433" t="str">
        <f>IF(I1279=0%,"",#REF!/I1279)</f>
        <v/>
      </c>
    </row>
    <row r="1280" spans="4:11" ht="14.4">
      <c r="D1280" s="371"/>
      <c r="E1280" s="371"/>
      <c r="F1280" s="371"/>
      <c r="H1280" s="123"/>
      <c r="K1280" s="433" t="str">
        <f>IF(I1280=0%,"",#REF!/I1280)</f>
        <v/>
      </c>
    </row>
    <row r="1281" spans="4:11" ht="14.4">
      <c r="D1281" s="371"/>
      <c r="E1281" s="371"/>
      <c r="F1281" s="371"/>
      <c r="H1281" s="123"/>
      <c r="K1281" s="433" t="str">
        <f>IF(I1281=0%,"",#REF!/I1281)</f>
        <v/>
      </c>
    </row>
    <row r="1282" spans="4:11" ht="14.4">
      <c r="D1282" s="371"/>
      <c r="E1282" s="371"/>
      <c r="F1282" s="371"/>
      <c r="H1282" s="123"/>
      <c r="K1282" s="433" t="str">
        <f>IF(I1282=0%,"",#REF!/I1282)</f>
        <v/>
      </c>
    </row>
    <row r="1283" spans="4:11" ht="14.4">
      <c r="D1283" s="371"/>
      <c r="E1283" s="371"/>
      <c r="F1283" s="371"/>
      <c r="H1283" s="123"/>
      <c r="K1283" s="433" t="str">
        <f>IF(I1283=0%,"",#REF!/I1283)</f>
        <v/>
      </c>
    </row>
    <row r="1284" spans="4:11" ht="14.4">
      <c r="D1284" s="371"/>
      <c r="E1284" s="371"/>
      <c r="F1284" s="371"/>
      <c r="H1284" s="123"/>
      <c r="K1284" s="433" t="str">
        <f>IF(I1284=0%,"",#REF!/I1284)</f>
        <v/>
      </c>
    </row>
    <row r="1285" spans="4:11" ht="14.4">
      <c r="D1285" s="371"/>
      <c r="E1285" s="371"/>
      <c r="F1285" s="371"/>
      <c r="H1285" s="123"/>
      <c r="K1285" s="433" t="str">
        <f>IF(I1285=0%,"",#REF!/I1285)</f>
        <v/>
      </c>
    </row>
    <row r="1286" spans="4:11" ht="14.4">
      <c r="D1286" s="371"/>
      <c r="E1286" s="371"/>
      <c r="F1286" s="371"/>
      <c r="H1286" s="123"/>
      <c r="K1286" s="433" t="str">
        <f>IF(I1286=0%,"",#REF!/I1286)</f>
        <v/>
      </c>
    </row>
    <row r="1287" spans="4:11" ht="14.4">
      <c r="D1287" s="371"/>
      <c r="E1287" s="371"/>
      <c r="F1287" s="371"/>
      <c r="H1287" s="123"/>
      <c r="K1287" s="433" t="str">
        <f>IF(I1287=0%,"",#REF!/I1287)</f>
        <v/>
      </c>
    </row>
    <row r="1288" spans="4:11" ht="14.4">
      <c r="D1288" s="371"/>
      <c r="E1288" s="371"/>
      <c r="F1288" s="371"/>
      <c r="H1288" s="123"/>
      <c r="K1288" s="433" t="str">
        <f>IF(I1288=0%,"",#REF!/I1288)</f>
        <v/>
      </c>
    </row>
    <row r="1289" spans="4:11" ht="14.4">
      <c r="D1289" s="371"/>
      <c r="E1289" s="371"/>
      <c r="F1289" s="371"/>
      <c r="H1289" s="123"/>
      <c r="K1289" s="433" t="str">
        <f>IF(I1289=0%,"",#REF!/I1289)</f>
        <v/>
      </c>
    </row>
    <row r="1290" spans="4:11" ht="14.4">
      <c r="D1290" s="371"/>
      <c r="E1290" s="371"/>
      <c r="F1290" s="371"/>
      <c r="H1290" s="123"/>
      <c r="K1290" s="433" t="str">
        <f>IF(I1290=0%,"",#REF!/I1290)</f>
        <v/>
      </c>
    </row>
    <row r="1291" spans="4:11" ht="14.4">
      <c r="D1291" s="371"/>
      <c r="E1291" s="371"/>
      <c r="F1291" s="371"/>
      <c r="H1291" s="123"/>
      <c r="K1291" s="433" t="str">
        <f>IF(I1291=0%,"",#REF!/I1291)</f>
        <v/>
      </c>
    </row>
    <row r="1292" spans="4:11" ht="14.4">
      <c r="D1292" s="371"/>
      <c r="E1292" s="371"/>
      <c r="F1292" s="371"/>
      <c r="H1292" s="123"/>
      <c r="K1292" s="433" t="str">
        <f>IF(I1292=0%,"",#REF!/I1292)</f>
        <v/>
      </c>
    </row>
    <row r="1293" spans="4:11" ht="14.4">
      <c r="D1293" s="371"/>
      <c r="E1293" s="371"/>
      <c r="F1293" s="371"/>
      <c r="H1293" s="123"/>
      <c r="K1293" s="433" t="str">
        <f>IF(I1293=0%,"",#REF!/I1293)</f>
        <v/>
      </c>
    </row>
    <row r="1294" spans="4:11" ht="14.4">
      <c r="D1294" s="371"/>
      <c r="E1294" s="371"/>
      <c r="F1294" s="371"/>
      <c r="H1294" s="123"/>
      <c r="K1294" s="433" t="str">
        <f>IF(I1294=0%,"",#REF!/I1294)</f>
        <v/>
      </c>
    </row>
    <row r="1295" spans="4:11" ht="14.4">
      <c r="D1295" s="371"/>
      <c r="E1295" s="371"/>
      <c r="F1295" s="371"/>
      <c r="H1295" s="123"/>
      <c r="K1295" s="433" t="str">
        <f>IF(I1295=0%,"",#REF!/I1295)</f>
        <v/>
      </c>
    </row>
    <row r="1296" spans="4:11" ht="14.4">
      <c r="D1296" s="371"/>
      <c r="E1296" s="371"/>
      <c r="F1296" s="371"/>
      <c r="H1296" s="123"/>
      <c r="K1296" s="433" t="str">
        <f>IF(I1296=0%,"",#REF!/I1296)</f>
        <v/>
      </c>
    </row>
    <row r="1297" spans="4:11" ht="14.4">
      <c r="D1297" s="371"/>
      <c r="E1297" s="371"/>
      <c r="F1297" s="371"/>
      <c r="H1297" s="123"/>
      <c r="K1297" s="433" t="str">
        <f>IF(I1297=0%,"",#REF!/I1297)</f>
        <v/>
      </c>
    </row>
    <row r="1298" spans="4:11" ht="14.4">
      <c r="D1298" s="371"/>
      <c r="E1298" s="371"/>
      <c r="F1298" s="371"/>
      <c r="H1298" s="123"/>
      <c r="K1298" s="433" t="str">
        <f>IF(I1298=0%,"",#REF!/I1298)</f>
        <v/>
      </c>
    </row>
    <row r="1299" spans="4:11" ht="14.4">
      <c r="D1299" s="371"/>
      <c r="E1299" s="371"/>
      <c r="F1299" s="371"/>
      <c r="H1299" s="123"/>
      <c r="K1299" s="433" t="str">
        <f>IF(I1299=0%,"",#REF!/I1299)</f>
        <v/>
      </c>
    </row>
    <row r="1300" spans="4:11" ht="14.4">
      <c r="D1300" s="371"/>
      <c r="E1300" s="371"/>
      <c r="F1300" s="371"/>
      <c r="H1300" s="123"/>
      <c r="K1300" s="433" t="str">
        <f>IF(I1300=0%,"",#REF!/I1300)</f>
        <v/>
      </c>
    </row>
    <row r="1301" spans="4:11" ht="14.4">
      <c r="D1301" s="371"/>
      <c r="E1301" s="371"/>
      <c r="F1301" s="371"/>
      <c r="H1301" s="123"/>
      <c r="K1301" s="433" t="str">
        <f>IF(I1301=0%,"",#REF!/I1301)</f>
        <v/>
      </c>
    </row>
    <row r="1302" spans="4:11" ht="14.4">
      <c r="D1302" s="371"/>
      <c r="E1302" s="371"/>
      <c r="F1302" s="371"/>
      <c r="H1302" s="123"/>
      <c r="K1302" s="433" t="str">
        <f>IF(I1302=0%,"",#REF!/I1302)</f>
        <v/>
      </c>
    </row>
    <row r="1303" spans="4:11" ht="14.4">
      <c r="D1303" s="371"/>
      <c r="E1303" s="371"/>
      <c r="F1303" s="371"/>
      <c r="H1303" s="123"/>
      <c r="K1303" s="433" t="str">
        <f>IF(I1303=0%,"",#REF!/I1303)</f>
        <v/>
      </c>
    </row>
    <row r="1304" spans="4:11" ht="14.4">
      <c r="D1304" s="371"/>
      <c r="E1304" s="371"/>
      <c r="F1304" s="371"/>
      <c r="H1304" s="123"/>
      <c r="K1304" s="433" t="str">
        <f>IF(I1304=0%,"",#REF!/I1304)</f>
        <v/>
      </c>
    </row>
    <row r="1305" spans="4:11" ht="14.4">
      <c r="D1305" s="371"/>
      <c r="E1305" s="371"/>
      <c r="F1305" s="371"/>
      <c r="H1305" s="123"/>
      <c r="K1305" s="433" t="str">
        <f>IF(I1305=0%,"",#REF!/I1305)</f>
        <v/>
      </c>
    </row>
    <row r="1306" spans="4:11" ht="14.4">
      <c r="D1306" s="371"/>
      <c r="E1306" s="371"/>
      <c r="F1306" s="371"/>
      <c r="H1306" s="123"/>
      <c r="K1306" s="433" t="str">
        <f>IF(I1306=0%,"",#REF!/I1306)</f>
        <v/>
      </c>
    </row>
    <row r="1307" spans="4:11" ht="14.4">
      <c r="D1307" s="371"/>
      <c r="E1307" s="371"/>
      <c r="F1307" s="371"/>
      <c r="H1307" s="123"/>
      <c r="K1307" s="433" t="str">
        <f>IF(I1307=0%,"",#REF!/I1307)</f>
        <v/>
      </c>
    </row>
    <row r="1308" spans="4:11" ht="14.4">
      <c r="D1308" s="371"/>
      <c r="E1308" s="371"/>
      <c r="F1308" s="371"/>
      <c r="H1308" s="123"/>
      <c r="K1308" s="433" t="str">
        <f>IF(I1308=0%,"",#REF!/I1308)</f>
        <v/>
      </c>
    </row>
    <row r="1309" spans="4:11" ht="14.4">
      <c r="D1309" s="371"/>
      <c r="E1309" s="371"/>
      <c r="F1309" s="371"/>
      <c r="H1309" s="123"/>
      <c r="K1309" s="433" t="str">
        <f>IF(I1309=0%,"",#REF!/I1309)</f>
        <v/>
      </c>
    </row>
    <row r="1310" spans="4:11" ht="14.4">
      <c r="D1310" s="371"/>
      <c r="E1310" s="371"/>
      <c r="F1310" s="371"/>
      <c r="H1310" s="123"/>
      <c r="K1310" s="433" t="str">
        <f>IF(I1310=0%,"",#REF!/I1310)</f>
        <v/>
      </c>
    </row>
    <row r="1311" spans="4:11" ht="14.4">
      <c r="D1311" s="371"/>
      <c r="E1311" s="371"/>
      <c r="F1311" s="371"/>
      <c r="H1311" s="123"/>
      <c r="K1311" s="433" t="str">
        <f>IF(I1311=0%,"",#REF!/I1311)</f>
        <v/>
      </c>
    </row>
    <row r="1312" spans="4:11" ht="14.4">
      <c r="D1312" s="371"/>
      <c r="E1312" s="371"/>
      <c r="F1312" s="371"/>
      <c r="H1312" s="123"/>
      <c r="K1312" s="433" t="str">
        <f>IF(I1312=0%,"",#REF!/I1312)</f>
        <v/>
      </c>
    </row>
    <row r="1313" spans="4:11" ht="14.4">
      <c r="D1313" s="371"/>
      <c r="E1313" s="371"/>
      <c r="F1313" s="371"/>
      <c r="H1313" s="123"/>
      <c r="K1313" s="433" t="str">
        <f>IF(I1313=0%,"",#REF!/I1313)</f>
        <v/>
      </c>
    </row>
    <row r="1314" spans="4:11" ht="14.4">
      <c r="D1314" s="371"/>
      <c r="E1314" s="371"/>
      <c r="F1314" s="371"/>
      <c r="H1314" s="123"/>
      <c r="K1314" s="433" t="str">
        <f>IF(I1314=0%,"",#REF!/I1314)</f>
        <v/>
      </c>
    </row>
    <row r="1315" spans="4:11" ht="14.4">
      <c r="D1315" s="371"/>
      <c r="E1315" s="371"/>
      <c r="F1315" s="371"/>
      <c r="H1315" s="123"/>
      <c r="K1315" s="433" t="str">
        <f>IF(I1315=0%,"",#REF!/I1315)</f>
        <v/>
      </c>
    </row>
    <row r="1316" spans="4:11" ht="14.4">
      <c r="D1316" s="371"/>
      <c r="E1316" s="371"/>
      <c r="F1316" s="371"/>
      <c r="H1316" s="123"/>
      <c r="K1316" s="433" t="str">
        <f>IF(I1316=0%,"",#REF!/I1316)</f>
        <v/>
      </c>
    </row>
    <row r="1317" spans="4:11" ht="14.4">
      <c r="D1317" s="371"/>
      <c r="E1317" s="371"/>
      <c r="F1317" s="371"/>
      <c r="H1317" s="123"/>
      <c r="K1317" s="433" t="str">
        <f>IF(I1317=0%,"",#REF!/I1317)</f>
        <v/>
      </c>
    </row>
    <row r="1318" spans="4:11" ht="14.4">
      <c r="D1318" s="371"/>
      <c r="E1318" s="371"/>
      <c r="F1318" s="371"/>
      <c r="H1318" s="123"/>
      <c r="K1318" s="433" t="str">
        <f>IF(I1318=0%,"",#REF!/I1318)</f>
        <v/>
      </c>
    </row>
    <row r="1319" spans="4:11" ht="14.4">
      <c r="D1319" s="371"/>
      <c r="E1319" s="371"/>
      <c r="F1319" s="371"/>
      <c r="H1319" s="123"/>
      <c r="K1319" s="433" t="str">
        <f>IF(I1319=0%,"",#REF!/I1319)</f>
        <v/>
      </c>
    </row>
    <row r="1320" spans="4:11" ht="14.4">
      <c r="D1320" s="371"/>
      <c r="E1320" s="371"/>
      <c r="F1320" s="371"/>
      <c r="H1320" s="123"/>
      <c r="K1320" s="433" t="str">
        <f>IF(I1320=0%,"",#REF!/I1320)</f>
        <v/>
      </c>
    </row>
    <row r="1321" spans="4:11" ht="14.4">
      <c r="D1321" s="371"/>
      <c r="E1321" s="371"/>
      <c r="F1321" s="371"/>
      <c r="H1321" s="123"/>
      <c r="K1321" s="433" t="str">
        <f>IF(I1321=0%,"",#REF!/I1321)</f>
        <v/>
      </c>
    </row>
    <row r="1322" spans="4:11" ht="14.4">
      <c r="D1322" s="371"/>
      <c r="E1322" s="371"/>
      <c r="F1322" s="371"/>
      <c r="H1322" s="123"/>
      <c r="K1322" s="433" t="str">
        <f>IF(I1322=0%,"",#REF!/I1322)</f>
        <v/>
      </c>
    </row>
    <row r="1323" spans="4:11" ht="14.4">
      <c r="D1323" s="371"/>
      <c r="E1323" s="371"/>
      <c r="F1323" s="371"/>
      <c r="H1323" s="123"/>
      <c r="K1323" s="433" t="str">
        <f>IF(I1323=0%,"",#REF!/I1323)</f>
        <v/>
      </c>
    </row>
    <row r="1324" spans="4:11" ht="14.4">
      <c r="D1324" s="371"/>
      <c r="E1324" s="371"/>
      <c r="F1324" s="371"/>
      <c r="H1324" s="123"/>
      <c r="K1324" s="433" t="str">
        <f>IF(I1324=0%,"",#REF!/I1324)</f>
        <v/>
      </c>
    </row>
    <row r="1325" spans="4:11" ht="14.4">
      <c r="D1325" s="371"/>
      <c r="E1325" s="371"/>
      <c r="F1325" s="371"/>
      <c r="H1325" s="123"/>
      <c r="K1325" s="433" t="str">
        <f>IF(I1325=0%,"",#REF!/I1325)</f>
        <v/>
      </c>
    </row>
    <row r="1326" spans="4:11" ht="14.4">
      <c r="D1326" s="371"/>
      <c r="E1326" s="371"/>
      <c r="F1326" s="371"/>
      <c r="H1326" s="123"/>
      <c r="K1326" s="433" t="str">
        <f>IF(I1326=0%,"",#REF!/I1326)</f>
        <v/>
      </c>
    </row>
    <row r="1327" spans="4:11" ht="14.4">
      <c r="D1327" s="371"/>
      <c r="E1327" s="371"/>
      <c r="F1327" s="371"/>
      <c r="H1327" s="123"/>
      <c r="K1327" s="433" t="str">
        <f>IF(I1327=0%,"",#REF!/I1327)</f>
        <v/>
      </c>
    </row>
    <row r="1328" spans="4:11" ht="14.4">
      <c r="D1328" s="371"/>
      <c r="E1328" s="371"/>
      <c r="F1328" s="371"/>
      <c r="H1328" s="123"/>
      <c r="K1328" s="433" t="str">
        <f>IF(I1328=0%,"",#REF!/I1328)</f>
        <v/>
      </c>
    </row>
    <row r="1329" spans="4:11" ht="14.4">
      <c r="D1329" s="371"/>
      <c r="E1329" s="371"/>
      <c r="F1329" s="371"/>
      <c r="H1329" s="123"/>
      <c r="K1329" s="433" t="str">
        <f>IF(I1329=0%,"",#REF!/I1329)</f>
        <v/>
      </c>
    </row>
    <row r="1330" spans="4:11" ht="14.4">
      <c r="D1330" s="371"/>
      <c r="E1330" s="371"/>
      <c r="F1330" s="371"/>
      <c r="H1330" s="123"/>
      <c r="K1330" s="433" t="str">
        <f>IF(I1330=0%,"",#REF!/I1330)</f>
        <v/>
      </c>
    </row>
    <row r="1331" spans="4:11" ht="14.4">
      <c r="D1331" s="371"/>
      <c r="E1331" s="371"/>
      <c r="F1331" s="371"/>
      <c r="H1331" s="123"/>
      <c r="K1331" s="433" t="str">
        <f>IF(I1331=0%,"",#REF!/I1331)</f>
        <v/>
      </c>
    </row>
    <row r="1332" spans="4:11" ht="14.4">
      <c r="D1332" s="371"/>
      <c r="E1332" s="371"/>
      <c r="F1332" s="371"/>
      <c r="H1332" s="123"/>
      <c r="K1332" s="433" t="str">
        <f>IF(I1332=0%,"",#REF!/I1332)</f>
        <v/>
      </c>
    </row>
    <row r="1333" spans="4:11" ht="14.4">
      <c r="D1333" s="371"/>
      <c r="E1333" s="371"/>
      <c r="F1333" s="371"/>
      <c r="H1333" s="123"/>
      <c r="K1333" s="433" t="str">
        <f>IF(I1333=0%,"",#REF!/I1333)</f>
        <v/>
      </c>
    </row>
    <row r="1334" spans="4:11" ht="14.4">
      <c r="D1334" s="371"/>
      <c r="E1334" s="371"/>
      <c r="F1334" s="371"/>
      <c r="H1334" s="123"/>
      <c r="K1334" s="433" t="str">
        <f>IF(I1334=0%,"",#REF!/I1334)</f>
        <v/>
      </c>
    </row>
    <row r="1335" spans="4:11" ht="14.4">
      <c r="D1335" s="371"/>
      <c r="E1335" s="371"/>
      <c r="F1335" s="371"/>
      <c r="H1335" s="123"/>
      <c r="K1335" s="433" t="str">
        <f>IF(I1335=0%,"",#REF!/I1335)</f>
        <v/>
      </c>
    </row>
    <row r="1336" spans="4:11" ht="14.4">
      <c r="D1336" s="371"/>
      <c r="E1336" s="371"/>
      <c r="F1336" s="371"/>
      <c r="H1336" s="123"/>
      <c r="K1336" s="433" t="str">
        <f>IF(I1336=0%,"",#REF!/I1336)</f>
        <v/>
      </c>
    </row>
    <row r="1337" spans="4:11" ht="14.4">
      <c r="D1337" s="371"/>
      <c r="E1337" s="371"/>
      <c r="F1337" s="371"/>
      <c r="H1337" s="123"/>
      <c r="K1337" s="433" t="str">
        <f>IF(I1337=0%,"",#REF!/I1337)</f>
        <v/>
      </c>
    </row>
    <row r="1338" spans="4:11" ht="14.4">
      <c r="D1338" s="371"/>
      <c r="E1338" s="371"/>
      <c r="F1338" s="371"/>
      <c r="H1338" s="123"/>
      <c r="K1338" s="433" t="str">
        <f>IF(I1338=0%,"",#REF!/I1338)</f>
        <v/>
      </c>
    </row>
    <row r="1339" spans="4:11" ht="14.4">
      <c r="D1339" s="371"/>
      <c r="E1339" s="371"/>
      <c r="F1339" s="371"/>
      <c r="H1339" s="123"/>
      <c r="K1339" s="433" t="str">
        <f>IF(I1339=0%,"",#REF!/I1339)</f>
        <v/>
      </c>
    </row>
    <row r="1340" spans="4:11" ht="14.4">
      <c r="D1340" s="371"/>
      <c r="E1340" s="371"/>
      <c r="F1340" s="371"/>
      <c r="H1340" s="123"/>
      <c r="K1340" s="433" t="str">
        <f>IF(I1340=0%,"",#REF!/I1340)</f>
        <v/>
      </c>
    </row>
    <row r="1341" spans="4:11" ht="14.4">
      <c r="D1341" s="371"/>
      <c r="E1341" s="371"/>
      <c r="F1341" s="371"/>
      <c r="H1341" s="123"/>
      <c r="K1341" s="433" t="str">
        <f>IF(I1341=0%,"",#REF!/I1341)</f>
        <v/>
      </c>
    </row>
    <row r="1342" spans="4:11" ht="14.4">
      <c r="D1342" s="371"/>
      <c r="E1342" s="371"/>
      <c r="F1342" s="371"/>
      <c r="H1342" s="123"/>
      <c r="K1342" s="433" t="str">
        <f>IF(I1342=0%,"",#REF!/I1342)</f>
        <v/>
      </c>
    </row>
    <row r="1343" spans="4:11" ht="14.4">
      <c r="D1343" s="371"/>
      <c r="E1343" s="371"/>
      <c r="F1343" s="371"/>
      <c r="H1343" s="123"/>
      <c r="K1343" s="433" t="str">
        <f>IF(I1343=0%,"",#REF!/I1343)</f>
        <v/>
      </c>
    </row>
    <row r="1344" spans="4:11" ht="14.4">
      <c r="D1344" s="371"/>
      <c r="E1344" s="371"/>
      <c r="F1344" s="371"/>
      <c r="H1344" s="123"/>
      <c r="K1344" s="433" t="str">
        <f>IF(I1344=0%,"",#REF!/I1344)</f>
        <v/>
      </c>
    </row>
    <row r="1345" spans="4:11" ht="14.4">
      <c r="D1345" s="371"/>
      <c r="E1345" s="371"/>
      <c r="F1345" s="371"/>
      <c r="H1345" s="123"/>
      <c r="K1345" s="433" t="str">
        <f>IF(I1345=0%,"",#REF!/I1345)</f>
        <v/>
      </c>
    </row>
    <row r="1346" spans="4:11" ht="14.4">
      <c r="D1346" s="371"/>
      <c r="E1346" s="371"/>
      <c r="F1346" s="371"/>
      <c r="H1346" s="123"/>
      <c r="K1346" s="433" t="str">
        <f>IF(I1346=0%,"",#REF!/I1346)</f>
        <v/>
      </c>
    </row>
    <row r="1347" spans="4:11" ht="14.4">
      <c r="D1347" s="371"/>
      <c r="E1347" s="371"/>
      <c r="F1347" s="371"/>
      <c r="H1347" s="123"/>
      <c r="K1347" s="433" t="str">
        <f>IF(I1347=0%,"",#REF!/I1347)</f>
        <v/>
      </c>
    </row>
    <row r="1348" spans="4:11" ht="14.4">
      <c r="D1348" s="371"/>
      <c r="E1348" s="371"/>
      <c r="F1348" s="371"/>
      <c r="H1348" s="123"/>
      <c r="K1348" s="433" t="str">
        <f>IF(I1348=0%,"",#REF!/I1348)</f>
        <v/>
      </c>
    </row>
    <row r="1349" spans="4:11" ht="14.4">
      <c r="D1349" s="371"/>
      <c r="E1349" s="371"/>
      <c r="F1349" s="371"/>
      <c r="H1349" s="123"/>
      <c r="K1349" s="433" t="str">
        <f>IF(I1349=0%,"",#REF!/I1349)</f>
        <v/>
      </c>
    </row>
    <row r="1350" spans="4:11" ht="14.4">
      <c r="D1350" s="371"/>
      <c r="E1350" s="371"/>
      <c r="F1350" s="371"/>
      <c r="H1350" s="123"/>
      <c r="K1350" s="433" t="str">
        <f>IF(I1350=0%,"",#REF!/I1350)</f>
        <v/>
      </c>
    </row>
    <row r="1351" spans="4:11" ht="14.4">
      <c r="D1351" s="371"/>
      <c r="E1351" s="371"/>
      <c r="F1351" s="371"/>
      <c r="H1351" s="123"/>
      <c r="K1351" s="433" t="str">
        <f>IF(I1351=0%,"",#REF!/I1351)</f>
        <v/>
      </c>
    </row>
    <row r="1352" spans="4:11" ht="14.4">
      <c r="D1352" s="371"/>
      <c r="E1352" s="371"/>
      <c r="F1352" s="371"/>
      <c r="H1352" s="123"/>
      <c r="K1352" s="433" t="str">
        <f>IF(I1352=0%,"",#REF!/I1352)</f>
        <v/>
      </c>
    </row>
    <row r="1353" spans="4:11" ht="14.4">
      <c r="D1353" s="371"/>
      <c r="E1353" s="371"/>
      <c r="F1353" s="371"/>
      <c r="H1353" s="123"/>
      <c r="K1353" s="433" t="str">
        <f>IF(I1353=0%,"",#REF!/I1353)</f>
        <v/>
      </c>
    </row>
    <row r="1354" spans="4:11" ht="14.4">
      <c r="D1354" s="371"/>
      <c r="E1354" s="371"/>
      <c r="F1354" s="371"/>
      <c r="H1354" s="123"/>
      <c r="K1354" s="433" t="str">
        <f>IF(I1354=0%,"",#REF!/I1354)</f>
        <v/>
      </c>
    </row>
    <row r="1355" spans="4:11" ht="14.4">
      <c r="D1355" s="371"/>
      <c r="E1355" s="371"/>
      <c r="F1355" s="371"/>
      <c r="H1355" s="123"/>
      <c r="K1355" s="433" t="str">
        <f>IF(I1355=0%,"",#REF!/I1355)</f>
        <v/>
      </c>
    </row>
    <row r="1356" spans="4:11" ht="14.4">
      <c r="D1356" s="371"/>
      <c r="E1356" s="371"/>
      <c r="F1356" s="371"/>
      <c r="H1356" s="123"/>
      <c r="K1356" s="433" t="str">
        <f>IF(I1356=0%,"",#REF!/I1356)</f>
        <v/>
      </c>
    </row>
    <row r="1357" spans="4:11" ht="14.4">
      <c r="D1357" s="371"/>
      <c r="E1357" s="371"/>
      <c r="F1357" s="371"/>
      <c r="H1357" s="123"/>
      <c r="K1357" s="433" t="str">
        <f>IF(I1357=0%,"",#REF!/I1357)</f>
        <v/>
      </c>
    </row>
    <row r="1358" spans="4:11" ht="14.4">
      <c r="D1358" s="371"/>
      <c r="E1358" s="371"/>
      <c r="F1358" s="371"/>
      <c r="H1358" s="123"/>
      <c r="K1358" s="433" t="str">
        <f>IF(I1358=0%,"",#REF!/I1358)</f>
        <v/>
      </c>
    </row>
    <row r="1359" spans="4:11" ht="14.4">
      <c r="D1359" s="371"/>
      <c r="E1359" s="371"/>
      <c r="F1359" s="371"/>
      <c r="H1359" s="123"/>
      <c r="K1359" s="433" t="str">
        <f>IF(I1359=0%,"",#REF!/I1359)</f>
        <v/>
      </c>
    </row>
    <row r="1360" spans="4:11" ht="14.4">
      <c r="D1360" s="371"/>
      <c r="E1360" s="371"/>
      <c r="F1360" s="371"/>
      <c r="H1360" s="123"/>
      <c r="K1360" s="433" t="str">
        <f>IF(I1360=0%,"",#REF!/I1360)</f>
        <v/>
      </c>
    </row>
    <row r="1361" spans="4:11" ht="14.4">
      <c r="D1361" s="371"/>
      <c r="E1361" s="371"/>
      <c r="F1361" s="371"/>
      <c r="H1361" s="123"/>
      <c r="K1361" s="433" t="str">
        <f>IF(I1361=0%,"",#REF!/I1361)</f>
        <v/>
      </c>
    </row>
    <row r="1362" spans="4:11" ht="14.4">
      <c r="D1362" s="371"/>
      <c r="E1362" s="371"/>
      <c r="F1362" s="371"/>
      <c r="H1362" s="123"/>
      <c r="K1362" s="433" t="str">
        <f>IF(I1362=0%,"",#REF!/I1362)</f>
        <v/>
      </c>
    </row>
    <row r="1363" spans="4:11" ht="14.4">
      <c r="D1363" s="371"/>
      <c r="E1363" s="371"/>
      <c r="F1363" s="371"/>
      <c r="H1363" s="123"/>
      <c r="K1363" s="433" t="str">
        <f>IF(I1363=0%,"",#REF!/I1363)</f>
        <v/>
      </c>
    </row>
    <row r="1364" spans="4:11" ht="14.4">
      <c r="D1364" s="371"/>
      <c r="E1364" s="371"/>
      <c r="F1364" s="371"/>
      <c r="H1364" s="123"/>
      <c r="K1364" s="433" t="str">
        <f>IF(I1364=0%,"",#REF!/I1364)</f>
        <v/>
      </c>
    </row>
    <row r="1365" spans="4:11" ht="14.4">
      <c r="D1365" s="371"/>
      <c r="E1365" s="371"/>
      <c r="F1365" s="371"/>
      <c r="H1365" s="123"/>
      <c r="K1365" s="433" t="str">
        <f>IF(I1365=0%,"",#REF!/I1365)</f>
        <v/>
      </c>
    </row>
    <row r="1366" spans="4:11" ht="14.4">
      <c r="D1366" s="371"/>
      <c r="E1366" s="371"/>
      <c r="F1366" s="371"/>
      <c r="H1366" s="123"/>
      <c r="K1366" s="433" t="str">
        <f>IF(I1366=0%,"",#REF!/I1366)</f>
        <v/>
      </c>
    </row>
    <row r="1367" spans="4:11" ht="14.4">
      <c r="D1367" s="371"/>
      <c r="E1367" s="371"/>
      <c r="F1367" s="371"/>
      <c r="H1367" s="123"/>
      <c r="K1367" s="433" t="str">
        <f>IF(I1367=0%,"",#REF!/I1367)</f>
        <v/>
      </c>
    </row>
    <row r="1368" spans="4:11" ht="14.4">
      <c r="D1368" s="371"/>
      <c r="E1368" s="371"/>
      <c r="F1368" s="371"/>
      <c r="H1368" s="123"/>
      <c r="K1368" s="433" t="str">
        <f>IF(I1368=0%,"",#REF!/I1368)</f>
        <v/>
      </c>
    </row>
    <row r="1369" spans="4:11" ht="14.4">
      <c r="D1369" s="371"/>
      <c r="E1369" s="371"/>
      <c r="F1369" s="371"/>
      <c r="H1369" s="123"/>
      <c r="K1369" s="433" t="str">
        <f>IF(I1369=0%,"",#REF!/I1369)</f>
        <v/>
      </c>
    </row>
    <row r="1370" spans="4:11" ht="14.4">
      <c r="D1370" s="371"/>
      <c r="E1370" s="371"/>
      <c r="F1370" s="371"/>
      <c r="H1370" s="123"/>
      <c r="K1370" s="433" t="str">
        <f>IF(I1370=0%,"",#REF!/I1370)</f>
        <v/>
      </c>
    </row>
    <row r="1371" spans="4:11" ht="14.4">
      <c r="D1371" s="371"/>
      <c r="E1371" s="371"/>
      <c r="F1371" s="371"/>
      <c r="H1371" s="123"/>
      <c r="K1371" s="433" t="str">
        <f>IF(I1371=0%,"",#REF!/I1371)</f>
        <v/>
      </c>
    </row>
    <row r="1372" spans="4:11" ht="14.4">
      <c r="D1372" s="371"/>
      <c r="E1372" s="371"/>
      <c r="F1372" s="371"/>
      <c r="H1372" s="123"/>
      <c r="K1372" s="433" t="str">
        <f>IF(I1372=0%,"",#REF!/I1372)</f>
        <v/>
      </c>
    </row>
    <row r="1373" spans="4:11" ht="14.4">
      <c r="D1373" s="371"/>
      <c r="E1373" s="371"/>
      <c r="F1373" s="371"/>
      <c r="H1373" s="123"/>
      <c r="K1373" s="433" t="str">
        <f>IF(I1373=0%,"",#REF!/I1373)</f>
        <v/>
      </c>
    </row>
    <row r="1374" spans="4:11" ht="14.4">
      <c r="D1374" s="371"/>
      <c r="E1374" s="371"/>
      <c r="F1374" s="371"/>
      <c r="H1374" s="123"/>
      <c r="K1374" s="433" t="str">
        <f>IF(I1374=0%,"",#REF!/I1374)</f>
        <v/>
      </c>
    </row>
    <row r="1375" spans="4:11" ht="14.4">
      <c r="D1375" s="371"/>
      <c r="E1375" s="371"/>
      <c r="F1375" s="371"/>
      <c r="H1375" s="123"/>
      <c r="K1375" s="433" t="str">
        <f>IF(I1375=0%,"",#REF!/I1375)</f>
        <v/>
      </c>
    </row>
    <row r="1376" spans="4:11" ht="14.4">
      <c r="D1376" s="371"/>
      <c r="E1376" s="371"/>
      <c r="F1376" s="371"/>
      <c r="H1376" s="123"/>
      <c r="K1376" s="433" t="str">
        <f>IF(I1376=0%,"",#REF!/I1376)</f>
        <v/>
      </c>
    </row>
    <row r="1377" spans="4:11" ht="14.4">
      <c r="D1377" s="371"/>
      <c r="E1377" s="371"/>
      <c r="F1377" s="371"/>
      <c r="H1377" s="123"/>
      <c r="K1377" s="433" t="str">
        <f>IF(I1377=0%,"",#REF!/I1377)</f>
        <v/>
      </c>
    </row>
    <row r="1378" spans="4:11" ht="14.4">
      <c r="D1378" s="371"/>
      <c r="E1378" s="371"/>
      <c r="F1378" s="371"/>
      <c r="H1378" s="123"/>
      <c r="K1378" s="433" t="str">
        <f>IF(I1378=0%,"",#REF!/I1378)</f>
        <v/>
      </c>
    </row>
    <row r="1379" spans="4:11" ht="14.4">
      <c r="D1379" s="371"/>
      <c r="E1379" s="371"/>
      <c r="F1379" s="371"/>
      <c r="H1379" s="123"/>
      <c r="K1379" s="433" t="str">
        <f>IF(I1379=0%,"",#REF!/I1379)</f>
        <v/>
      </c>
    </row>
    <row r="1380" spans="4:11" ht="14.4">
      <c r="D1380" s="371"/>
      <c r="E1380" s="371"/>
      <c r="F1380" s="371"/>
      <c r="H1380" s="123"/>
      <c r="K1380" s="433" t="str">
        <f>IF(I1380=0%,"",#REF!/I1380)</f>
        <v/>
      </c>
    </row>
    <row r="1381" spans="4:11" ht="14.4">
      <c r="D1381" s="371"/>
      <c r="E1381" s="371"/>
      <c r="F1381" s="371"/>
      <c r="H1381" s="123"/>
      <c r="K1381" s="433" t="str">
        <f>IF(I1381=0%,"",#REF!/I1381)</f>
        <v/>
      </c>
    </row>
    <row r="1382" spans="4:11" ht="14.4">
      <c r="D1382" s="371"/>
      <c r="E1382" s="371"/>
      <c r="F1382" s="371"/>
      <c r="H1382" s="123"/>
      <c r="K1382" s="433" t="str">
        <f>IF(I1382=0%,"",#REF!/I1382)</f>
        <v/>
      </c>
    </row>
    <row r="1383" spans="4:11" ht="14.4">
      <c r="D1383" s="371"/>
      <c r="E1383" s="371"/>
      <c r="F1383" s="371"/>
      <c r="H1383" s="123"/>
      <c r="K1383" s="433" t="str">
        <f>IF(I1383=0%,"",#REF!/I1383)</f>
        <v/>
      </c>
    </row>
    <row r="1384" spans="4:11" ht="14.4">
      <c r="D1384" s="371"/>
      <c r="E1384" s="371"/>
      <c r="F1384" s="371"/>
      <c r="H1384" s="123"/>
      <c r="K1384" s="433" t="str">
        <f>IF(I1384=0%,"",#REF!/I1384)</f>
        <v/>
      </c>
    </row>
    <row r="1385" spans="4:11" ht="14.4">
      <c r="D1385" s="371"/>
      <c r="E1385" s="371"/>
      <c r="F1385" s="371"/>
      <c r="H1385" s="123"/>
      <c r="K1385" s="433" t="str">
        <f>IF(I1385=0%,"",#REF!/I1385)</f>
        <v/>
      </c>
    </row>
    <row r="1386" spans="4:11" ht="14.4">
      <c r="D1386" s="371"/>
      <c r="E1386" s="371"/>
      <c r="F1386" s="371"/>
      <c r="H1386" s="123"/>
      <c r="K1386" s="433" t="str">
        <f>IF(I1386=0%,"",#REF!/I1386)</f>
        <v/>
      </c>
    </row>
    <row r="1387" spans="4:11" ht="14.4">
      <c r="D1387" s="371"/>
      <c r="E1387" s="371"/>
      <c r="F1387" s="371"/>
      <c r="H1387" s="123"/>
      <c r="K1387" s="433" t="str">
        <f>IF(I1387=0%,"",#REF!/I1387)</f>
        <v/>
      </c>
    </row>
    <row r="1388" spans="4:11" ht="14.4">
      <c r="D1388" s="371"/>
      <c r="E1388" s="371"/>
      <c r="F1388" s="371"/>
      <c r="H1388" s="123"/>
      <c r="K1388" s="433" t="str">
        <f>IF(I1388=0%,"",#REF!/I1388)</f>
        <v/>
      </c>
    </row>
    <row r="1389" spans="4:11" ht="14.4">
      <c r="D1389" s="371"/>
      <c r="E1389" s="371"/>
      <c r="F1389" s="371"/>
      <c r="H1389" s="123"/>
      <c r="K1389" s="433" t="str">
        <f>IF(I1389=0%,"",#REF!/I1389)</f>
        <v/>
      </c>
    </row>
    <row r="1390" spans="4:11" ht="14.4">
      <c r="D1390" s="371"/>
      <c r="E1390" s="371"/>
      <c r="F1390" s="371"/>
      <c r="H1390" s="123"/>
      <c r="K1390" s="433" t="str">
        <f>IF(I1390=0%,"",#REF!/I1390)</f>
        <v/>
      </c>
    </row>
    <row r="1391" spans="4:11" ht="14.4">
      <c r="D1391" s="371"/>
      <c r="E1391" s="371"/>
      <c r="F1391" s="371"/>
      <c r="H1391" s="123"/>
      <c r="K1391" s="433" t="str">
        <f>IF(I1391=0%,"",#REF!/I1391)</f>
        <v/>
      </c>
    </row>
    <row r="1392" spans="4:11" ht="14.4">
      <c r="D1392" s="371"/>
      <c r="E1392" s="371"/>
      <c r="F1392" s="371"/>
      <c r="H1392" s="123"/>
      <c r="K1392" s="433" t="str">
        <f>IF(I1392=0%,"",#REF!/I1392)</f>
        <v/>
      </c>
    </row>
    <row r="1393" spans="4:11" ht="14.4">
      <c r="D1393" s="371"/>
      <c r="E1393" s="371"/>
      <c r="F1393" s="371"/>
      <c r="H1393" s="123"/>
      <c r="K1393" s="433" t="str">
        <f>IF(I1393=0%,"",#REF!/I1393)</f>
        <v/>
      </c>
    </row>
    <row r="1394" spans="4:11" ht="14.4">
      <c r="D1394" s="371"/>
      <c r="E1394" s="371"/>
      <c r="F1394" s="371"/>
      <c r="H1394" s="123"/>
      <c r="K1394" s="433" t="str">
        <f>IF(I1394=0%,"",#REF!/I1394)</f>
        <v/>
      </c>
    </row>
    <row r="1395" spans="4:11" ht="14.4">
      <c r="D1395" s="371"/>
      <c r="E1395" s="371"/>
      <c r="F1395" s="371"/>
      <c r="H1395" s="123"/>
      <c r="K1395" s="433" t="str">
        <f>IF(I1395=0%,"",#REF!/I1395)</f>
        <v/>
      </c>
    </row>
    <row r="1396" spans="4:11" ht="14.4">
      <c r="D1396" s="371"/>
      <c r="E1396" s="371"/>
      <c r="F1396" s="371"/>
      <c r="H1396" s="123"/>
      <c r="K1396" s="433" t="str">
        <f>IF(I1396=0%,"",#REF!/I1396)</f>
        <v/>
      </c>
    </row>
    <row r="1397" spans="4:11" ht="14.4">
      <c r="D1397" s="371"/>
      <c r="E1397" s="371"/>
      <c r="F1397" s="371"/>
      <c r="H1397" s="123"/>
      <c r="K1397" s="433" t="str">
        <f>IF(I1397=0%,"",#REF!/I1397)</f>
        <v/>
      </c>
    </row>
    <row r="1398" spans="4:11" ht="14.4">
      <c r="D1398" s="371"/>
      <c r="E1398" s="371"/>
      <c r="F1398" s="371"/>
      <c r="H1398" s="123"/>
      <c r="K1398" s="433" t="str">
        <f>IF(I1398=0%,"",#REF!/I1398)</f>
        <v/>
      </c>
    </row>
    <row r="1399" spans="4:11" ht="14.4">
      <c r="D1399" s="371"/>
      <c r="E1399" s="371"/>
      <c r="F1399" s="371"/>
      <c r="H1399" s="123"/>
      <c r="K1399" s="433" t="str">
        <f>IF(I1399=0%,"",#REF!/I1399)</f>
        <v/>
      </c>
    </row>
    <row r="1400" spans="4:11" ht="14.4">
      <c r="D1400" s="371"/>
      <c r="E1400" s="371"/>
      <c r="F1400" s="371"/>
      <c r="H1400" s="123"/>
      <c r="K1400" s="433" t="str">
        <f>IF(I1400=0%,"",#REF!/I1400)</f>
        <v/>
      </c>
    </row>
    <row r="1401" spans="4:11" ht="14.4">
      <c r="D1401" s="371"/>
      <c r="E1401" s="371"/>
      <c r="F1401" s="371"/>
      <c r="H1401" s="123"/>
      <c r="K1401" s="433" t="str">
        <f>IF(I1401=0%,"",#REF!/I1401)</f>
        <v/>
      </c>
    </row>
    <row r="1402" spans="4:11" ht="14.4">
      <c r="D1402" s="371"/>
      <c r="E1402" s="371"/>
      <c r="F1402" s="371"/>
      <c r="H1402" s="123"/>
      <c r="K1402" s="433" t="str">
        <f>IF(I1402=0%,"",#REF!/I1402)</f>
        <v/>
      </c>
    </row>
    <row r="1403" spans="4:11" ht="14.4">
      <c r="D1403" s="371"/>
      <c r="E1403" s="371"/>
      <c r="F1403" s="371"/>
      <c r="H1403" s="123"/>
      <c r="K1403" s="433" t="str">
        <f>IF(I1403=0%,"",#REF!/I1403)</f>
        <v/>
      </c>
    </row>
    <row r="1404" spans="4:11" ht="14.4">
      <c r="D1404" s="371"/>
      <c r="E1404" s="371"/>
      <c r="F1404" s="371"/>
      <c r="H1404" s="123"/>
      <c r="K1404" s="433" t="str">
        <f>IF(I1404=0%,"",#REF!/I1404)</f>
        <v/>
      </c>
    </row>
    <row r="1405" spans="4:11" ht="14.4">
      <c r="D1405" s="371"/>
      <c r="E1405" s="371"/>
      <c r="F1405" s="371"/>
      <c r="H1405" s="123"/>
      <c r="K1405" s="433" t="str">
        <f>IF(I1405=0%,"",#REF!/I1405)</f>
        <v/>
      </c>
    </row>
    <row r="1406" spans="4:11" ht="14.4">
      <c r="D1406" s="371"/>
      <c r="E1406" s="371"/>
      <c r="F1406" s="371"/>
      <c r="H1406" s="123"/>
      <c r="K1406" s="433" t="str">
        <f>IF(I1406=0%,"",#REF!/I1406)</f>
        <v/>
      </c>
    </row>
    <row r="1407" spans="4:11" ht="14.4">
      <c r="D1407" s="371"/>
      <c r="E1407" s="371"/>
      <c r="F1407" s="371"/>
      <c r="H1407" s="123"/>
      <c r="K1407" s="433" t="str">
        <f>IF(I1407=0%,"",#REF!/I1407)</f>
        <v/>
      </c>
    </row>
    <row r="1408" spans="4:11" ht="14.4">
      <c r="D1408" s="371"/>
      <c r="E1408" s="371"/>
      <c r="F1408" s="371"/>
      <c r="H1408" s="123"/>
      <c r="K1408" s="433" t="str">
        <f>IF(I1408=0%,"",#REF!/I1408)</f>
        <v/>
      </c>
    </row>
    <row r="1409" spans="4:11" ht="14.4">
      <c r="D1409" s="371"/>
      <c r="E1409" s="371"/>
      <c r="F1409" s="371"/>
      <c r="H1409" s="123"/>
      <c r="K1409" s="433" t="str">
        <f>IF(I1409=0%,"",#REF!/I1409)</f>
        <v/>
      </c>
    </row>
    <row r="1410" spans="4:11" ht="14.4">
      <c r="D1410" s="371"/>
      <c r="E1410" s="371"/>
      <c r="F1410" s="371"/>
      <c r="H1410" s="123"/>
      <c r="K1410" s="433" t="str">
        <f>IF(I1410=0%,"",#REF!/I1410)</f>
        <v/>
      </c>
    </row>
    <row r="1411" spans="4:11" ht="14.4">
      <c r="D1411" s="371"/>
      <c r="E1411" s="371"/>
      <c r="F1411" s="371"/>
      <c r="H1411" s="123"/>
      <c r="K1411" s="433" t="str">
        <f>IF(I1411=0%,"",#REF!/I1411)</f>
        <v/>
      </c>
    </row>
    <row r="1412" spans="4:11" ht="14.4">
      <c r="D1412" s="371"/>
      <c r="E1412" s="371"/>
      <c r="F1412" s="371"/>
      <c r="H1412" s="123"/>
      <c r="K1412" s="433" t="str">
        <f>IF(I1412=0%,"",#REF!/I1412)</f>
        <v/>
      </c>
    </row>
    <row r="1413" spans="4:11" ht="14.4">
      <c r="D1413" s="371"/>
      <c r="E1413" s="371"/>
      <c r="F1413" s="371"/>
      <c r="H1413" s="123"/>
      <c r="K1413" s="433" t="str">
        <f>IF(I1413=0%,"",#REF!/I1413)</f>
        <v/>
      </c>
    </row>
    <row r="1414" spans="4:11" ht="14.4">
      <c r="D1414" s="371"/>
      <c r="E1414" s="371"/>
      <c r="F1414" s="371"/>
      <c r="H1414" s="123"/>
      <c r="K1414" s="433" t="str">
        <f>IF(I1414=0%,"",#REF!/I1414)</f>
        <v/>
      </c>
    </row>
    <row r="1415" spans="4:11" ht="14.4">
      <c r="D1415" s="371"/>
      <c r="E1415" s="371"/>
      <c r="F1415" s="371"/>
      <c r="H1415" s="123"/>
      <c r="K1415" s="433" t="str">
        <f>IF(I1415=0%,"",#REF!/I1415)</f>
        <v/>
      </c>
    </row>
    <row r="1416" spans="4:11" ht="14.4">
      <c r="D1416" s="371"/>
      <c r="E1416" s="371"/>
      <c r="F1416" s="371"/>
      <c r="H1416" s="123"/>
      <c r="K1416" s="433" t="str">
        <f>IF(I1416=0%,"",#REF!/I1416)</f>
        <v/>
      </c>
    </row>
    <row r="1417" spans="4:11" ht="14.4">
      <c r="D1417" s="371"/>
      <c r="E1417" s="371"/>
      <c r="F1417" s="371"/>
      <c r="H1417" s="123"/>
      <c r="K1417" s="433" t="str">
        <f>IF(I1417=0%,"",#REF!/I1417)</f>
        <v/>
      </c>
    </row>
    <row r="1418" spans="4:11" ht="14.4">
      <c r="D1418" s="371"/>
      <c r="E1418" s="371"/>
      <c r="F1418" s="371"/>
      <c r="H1418" s="123"/>
      <c r="K1418" s="433" t="str">
        <f>IF(I1418=0%,"",#REF!/I1418)</f>
        <v/>
      </c>
    </row>
    <row r="1419" spans="4:11" ht="14.4">
      <c r="D1419" s="371"/>
      <c r="E1419" s="371"/>
      <c r="F1419" s="371"/>
      <c r="H1419" s="123"/>
      <c r="K1419" s="433" t="str">
        <f>IF(I1419=0%,"",#REF!/I1419)</f>
        <v/>
      </c>
    </row>
    <row r="1420" spans="4:11" ht="14.4">
      <c r="D1420" s="371"/>
      <c r="E1420" s="371"/>
      <c r="F1420" s="371"/>
      <c r="H1420" s="123"/>
      <c r="K1420" s="433" t="str">
        <f>IF(I1420=0%,"",#REF!/I1420)</f>
        <v/>
      </c>
    </row>
    <row r="1421" spans="4:11" ht="14.4">
      <c r="D1421" s="371"/>
      <c r="E1421" s="371"/>
      <c r="F1421" s="371"/>
      <c r="H1421" s="123"/>
      <c r="K1421" s="433" t="str">
        <f>IF(I1421=0%,"",#REF!/I1421)</f>
        <v/>
      </c>
    </row>
    <row r="1422" spans="4:11" ht="14.4">
      <c r="D1422" s="371"/>
      <c r="E1422" s="371"/>
      <c r="F1422" s="371"/>
      <c r="H1422" s="123"/>
      <c r="K1422" s="433" t="str">
        <f>IF(I1422=0%,"",#REF!/I1422)</f>
        <v/>
      </c>
    </row>
    <row r="1423" spans="4:11" ht="14.4">
      <c r="D1423" s="371"/>
      <c r="E1423" s="371"/>
      <c r="F1423" s="371"/>
      <c r="H1423" s="123"/>
      <c r="K1423" s="433" t="str">
        <f>IF(I1423=0%,"",#REF!/I1423)</f>
        <v/>
      </c>
    </row>
    <row r="1424" spans="4:11" ht="14.4">
      <c r="D1424" s="371"/>
      <c r="E1424" s="371"/>
      <c r="F1424" s="371"/>
      <c r="H1424" s="123"/>
      <c r="K1424" s="433" t="str">
        <f>IF(I1424=0%,"",#REF!/I1424)</f>
        <v/>
      </c>
    </row>
    <row r="1425" spans="4:11" ht="14.4">
      <c r="D1425" s="371"/>
      <c r="E1425" s="371"/>
      <c r="F1425" s="371"/>
      <c r="H1425" s="123"/>
      <c r="K1425" s="433" t="str">
        <f>IF(I1425=0%,"",#REF!/I1425)</f>
        <v/>
      </c>
    </row>
    <row r="1426" spans="4:11" ht="14.4">
      <c r="D1426" s="371"/>
      <c r="E1426" s="371"/>
      <c r="F1426" s="371"/>
      <c r="H1426" s="123"/>
      <c r="K1426" s="433" t="str">
        <f>IF(I1426=0%,"",#REF!/I1426)</f>
        <v/>
      </c>
    </row>
    <row r="1427" spans="4:11" ht="14.4">
      <c r="D1427" s="371"/>
      <c r="E1427" s="371"/>
      <c r="F1427" s="371"/>
      <c r="H1427" s="123"/>
      <c r="K1427" s="433" t="str">
        <f>IF(I1427=0%,"",#REF!/I1427)</f>
        <v/>
      </c>
    </row>
    <row r="1428" spans="4:11" ht="14.4">
      <c r="D1428" s="371"/>
      <c r="E1428" s="371"/>
      <c r="F1428" s="371"/>
      <c r="H1428" s="123"/>
      <c r="K1428" s="433" t="str">
        <f>IF(I1428=0%,"",#REF!/I1428)</f>
        <v/>
      </c>
    </row>
    <row r="1429" spans="4:11" ht="14.4">
      <c r="D1429" s="371"/>
      <c r="E1429" s="371"/>
      <c r="F1429" s="371"/>
      <c r="H1429" s="123"/>
      <c r="K1429" s="433" t="str">
        <f>IF(I1429=0%,"",#REF!/I1429)</f>
        <v/>
      </c>
    </row>
    <row r="1430" spans="4:11" ht="14.4">
      <c r="D1430" s="371"/>
      <c r="E1430" s="371"/>
      <c r="F1430" s="371"/>
      <c r="H1430" s="123"/>
      <c r="K1430" s="433" t="str">
        <f>IF(I1430=0%,"",#REF!/I1430)</f>
        <v/>
      </c>
    </row>
    <row r="1431" spans="4:11" ht="14.4">
      <c r="D1431" s="371"/>
      <c r="E1431" s="371"/>
      <c r="F1431" s="371"/>
      <c r="H1431" s="123"/>
      <c r="K1431" s="433" t="str">
        <f>IF(I1431=0%,"",#REF!/I1431)</f>
        <v/>
      </c>
    </row>
    <row r="1432" spans="4:11" ht="14.4">
      <c r="D1432" s="371"/>
      <c r="E1432" s="371"/>
      <c r="F1432" s="371"/>
      <c r="H1432" s="123"/>
      <c r="K1432" s="433" t="str">
        <f>IF(I1432=0%,"",#REF!/I1432)</f>
        <v/>
      </c>
    </row>
    <row r="1433" spans="4:11" ht="14.4">
      <c r="D1433" s="371"/>
      <c r="E1433" s="371"/>
      <c r="F1433" s="371"/>
      <c r="H1433" s="123"/>
      <c r="K1433" s="433" t="str">
        <f>IF(I1433=0%,"",#REF!/I1433)</f>
        <v/>
      </c>
    </row>
    <row r="1434" spans="4:11" ht="14.4">
      <c r="D1434" s="371"/>
      <c r="E1434" s="371"/>
      <c r="F1434" s="371"/>
      <c r="H1434" s="123"/>
      <c r="K1434" s="433" t="str">
        <f>IF(I1434=0%,"",#REF!/I1434)</f>
        <v/>
      </c>
    </row>
    <row r="1435" spans="4:11" ht="14.4">
      <c r="D1435" s="371"/>
      <c r="E1435" s="371"/>
      <c r="F1435" s="371"/>
      <c r="H1435" s="123"/>
      <c r="K1435" s="433" t="str">
        <f>IF(I1435=0%,"",#REF!/I1435)</f>
        <v/>
      </c>
    </row>
    <row r="1436" spans="4:11" ht="14.4">
      <c r="D1436" s="371"/>
      <c r="E1436" s="371"/>
      <c r="F1436" s="371"/>
      <c r="H1436" s="123"/>
      <c r="K1436" s="433" t="str">
        <f>IF(I1436=0%,"",#REF!/I1436)</f>
        <v/>
      </c>
    </row>
    <row r="1437" spans="4:11" ht="14.4">
      <c r="D1437" s="371"/>
      <c r="E1437" s="371"/>
      <c r="F1437" s="371"/>
      <c r="H1437" s="123"/>
      <c r="K1437" s="433" t="str">
        <f>IF(I1437=0%,"",#REF!/I1437)</f>
        <v/>
      </c>
    </row>
    <row r="1438" spans="4:11" ht="14.4">
      <c r="D1438" s="371"/>
      <c r="E1438" s="371"/>
      <c r="F1438" s="371"/>
      <c r="H1438" s="123"/>
      <c r="K1438" s="433" t="str">
        <f>IF(I1438=0%,"",#REF!/I1438)</f>
        <v/>
      </c>
    </row>
    <row r="1439" spans="4:11" ht="14.4">
      <c r="D1439" s="371"/>
      <c r="E1439" s="371"/>
      <c r="F1439" s="371"/>
      <c r="H1439" s="123"/>
      <c r="K1439" s="433" t="str">
        <f>IF(I1439=0%,"",#REF!/I1439)</f>
        <v/>
      </c>
    </row>
    <row r="1440" spans="4:11" ht="14.4">
      <c r="D1440" s="371"/>
      <c r="E1440" s="371"/>
      <c r="F1440" s="371"/>
      <c r="H1440" s="123"/>
      <c r="K1440" s="433" t="str">
        <f>IF(I1440=0%,"",#REF!/I1440)</f>
        <v/>
      </c>
    </row>
    <row r="1441" spans="4:11" ht="14.4">
      <c r="D1441" s="371"/>
      <c r="E1441" s="371"/>
      <c r="F1441" s="371"/>
      <c r="H1441" s="123"/>
      <c r="K1441" s="433" t="str">
        <f>IF(I1441=0%,"",#REF!/I1441)</f>
        <v/>
      </c>
    </row>
    <row r="1442" spans="4:11" ht="14.4">
      <c r="D1442" s="371"/>
      <c r="E1442" s="371"/>
      <c r="F1442" s="371"/>
      <c r="H1442" s="123"/>
      <c r="K1442" s="433" t="str">
        <f>IF(I1442=0%,"",#REF!/I1442)</f>
        <v/>
      </c>
    </row>
    <row r="1443" spans="4:11" ht="14.4">
      <c r="D1443" s="371"/>
      <c r="E1443" s="371"/>
      <c r="F1443" s="371"/>
      <c r="H1443" s="123"/>
      <c r="K1443" s="433" t="str">
        <f>IF(I1443=0%,"",#REF!/I1443)</f>
        <v/>
      </c>
    </row>
    <row r="1444" spans="4:11" ht="14.4">
      <c r="D1444" s="371"/>
      <c r="E1444" s="371"/>
      <c r="F1444" s="371"/>
      <c r="H1444" s="123"/>
      <c r="K1444" s="433" t="str">
        <f>IF(I1444=0%,"",#REF!/I1444)</f>
        <v/>
      </c>
    </row>
    <row r="1445" spans="4:11" ht="14.4">
      <c r="D1445" s="371"/>
      <c r="E1445" s="371"/>
      <c r="F1445" s="371"/>
      <c r="H1445" s="123"/>
      <c r="K1445" s="433" t="str">
        <f>IF(I1445=0%,"",#REF!/I1445)</f>
        <v/>
      </c>
    </row>
    <row r="1446" spans="4:11" ht="14.4">
      <c r="D1446" s="371"/>
      <c r="E1446" s="371"/>
      <c r="F1446" s="371"/>
      <c r="H1446" s="123"/>
      <c r="K1446" s="433" t="str">
        <f>IF(I1446=0%,"",#REF!/I1446)</f>
        <v/>
      </c>
    </row>
    <row r="1447" spans="4:11" ht="14.4">
      <c r="D1447" s="371"/>
      <c r="E1447" s="371"/>
      <c r="F1447" s="371"/>
      <c r="H1447" s="123"/>
      <c r="K1447" s="433" t="str">
        <f>IF(I1447=0%,"",#REF!/I1447)</f>
        <v/>
      </c>
    </row>
    <row r="1448" spans="4:11" ht="14.4">
      <c r="D1448" s="371"/>
      <c r="E1448" s="371"/>
      <c r="F1448" s="371"/>
      <c r="H1448" s="123"/>
      <c r="K1448" s="433" t="str">
        <f>IF(I1448=0%,"",#REF!/I1448)</f>
        <v/>
      </c>
    </row>
    <row r="1449" spans="4:11" ht="14.4">
      <c r="D1449" s="371"/>
      <c r="E1449" s="371"/>
      <c r="F1449" s="371"/>
      <c r="H1449" s="123"/>
      <c r="K1449" s="433" t="str">
        <f>IF(I1449=0%,"",#REF!/I1449)</f>
        <v/>
      </c>
    </row>
    <row r="1450" spans="4:11" ht="14.4">
      <c r="D1450" s="371"/>
      <c r="E1450" s="371"/>
      <c r="F1450" s="371"/>
      <c r="H1450" s="123"/>
      <c r="K1450" s="433" t="str">
        <f>IF(I1450=0%,"",#REF!/I1450)</f>
        <v/>
      </c>
    </row>
    <row r="1451" spans="4:11" ht="14.4">
      <c r="D1451" s="371"/>
      <c r="E1451" s="371"/>
      <c r="F1451" s="371"/>
      <c r="H1451" s="123"/>
      <c r="K1451" s="433" t="str">
        <f>IF(I1451=0%,"",#REF!/I1451)</f>
        <v/>
      </c>
    </row>
    <row r="1452" spans="4:11" ht="14.4">
      <c r="D1452" s="371"/>
      <c r="E1452" s="371"/>
      <c r="F1452" s="371"/>
      <c r="H1452" s="123"/>
      <c r="K1452" s="433" t="str">
        <f>IF(I1452=0%,"",#REF!/I1452)</f>
        <v/>
      </c>
    </row>
    <row r="1453" spans="4:11" ht="14.4">
      <c r="D1453" s="371"/>
      <c r="E1453" s="371"/>
      <c r="F1453" s="371"/>
      <c r="H1453" s="123"/>
      <c r="K1453" s="433" t="str">
        <f>IF(I1453=0%,"",#REF!/I1453)</f>
        <v/>
      </c>
    </row>
    <row r="1454" spans="4:11" ht="14.4">
      <c r="D1454" s="371"/>
      <c r="E1454" s="371"/>
      <c r="F1454" s="371"/>
      <c r="H1454" s="123"/>
      <c r="K1454" s="433" t="str">
        <f>IF(I1454=0%,"",#REF!/I1454)</f>
        <v/>
      </c>
    </row>
    <row r="1455" spans="4:11" ht="14.4">
      <c r="D1455" s="371"/>
      <c r="E1455" s="371"/>
      <c r="F1455" s="371"/>
      <c r="H1455" s="123"/>
      <c r="K1455" s="433" t="str">
        <f>IF(I1455=0%,"",#REF!/I1455)</f>
        <v/>
      </c>
    </row>
    <row r="1456" spans="4:11" ht="14.4">
      <c r="H1456" s="123"/>
      <c r="K1456" s="433" t="str">
        <f>IF(I1456=0%,"",#REF!/I1456)</f>
        <v/>
      </c>
    </row>
    <row r="1457" spans="8:11" ht="14.4">
      <c r="H1457" s="123"/>
      <c r="K1457" s="433" t="str">
        <f>IF(I1457=0%,"",#REF!/I1457)</f>
        <v/>
      </c>
    </row>
    <row r="1458" spans="8:11" ht="14.4">
      <c r="H1458" s="123"/>
      <c r="K1458" s="433" t="str">
        <f>IF(I1458=0%,"",#REF!/I1458)</f>
        <v/>
      </c>
    </row>
    <row r="1459" spans="8:11" ht="14.4">
      <c r="H1459" s="123"/>
      <c r="K1459" s="433" t="str">
        <f>IF(I1459=0%,"",#REF!/I1459)</f>
        <v/>
      </c>
    </row>
    <row r="1460" spans="8:11" ht="14.4">
      <c r="H1460" s="123"/>
      <c r="K1460" s="433" t="str">
        <f>IF(I1460=0%,"",#REF!/I1460)</f>
        <v/>
      </c>
    </row>
    <row r="1461" spans="8:11" ht="14.4">
      <c r="H1461" s="123"/>
      <c r="K1461" s="433" t="str">
        <f>IF(I1461=0%,"",#REF!/I1461)</f>
        <v/>
      </c>
    </row>
    <row r="1462" spans="8:11" ht="14.4">
      <c r="H1462" s="123"/>
      <c r="K1462" s="433" t="str">
        <f>IF(I1462=0%,"",#REF!/I1462)</f>
        <v/>
      </c>
    </row>
    <row r="1463" spans="8:11" ht="14.4">
      <c r="H1463" s="123"/>
      <c r="K1463" s="433" t="str">
        <f>IF(I1463=0%,"",#REF!/I1463)</f>
        <v/>
      </c>
    </row>
    <row r="1464" spans="8:11" ht="14.4">
      <c r="H1464" s="123"/>
      <c r="K1464" s="433" t="str">
        <f>IF(I1464=0%,"",#REF!/I1464)</f>
        <v/>
      </c>
    </row>
    <row r="1465" spans="8:11" ht="14.4">
      <c r="H1465" s="123"/>
      <c r="K1465" s="433" t="str">
        <f>IF(I1465=0%,"",#REF!/I1465)</f>
        <v/>
      </c>
    </row>
    <row r="1466" spans="8:11" ht="14.4">
      <c r="K1466" s="433" t="str">
        <f>IF(I1466=0%,"",#REF!/I1466)</f>
        <v/>
      </c>
    </row>
  </sheetData>
  <autoFilter ref="A4:S181" xr:uid="{00000000-0001-0000-1000-000000000000}"/>
  <conditionalFormatting sqref="F5">
    <cfRule type="colorScale" priority="11">
      <colorScale>
        <cfvo type="min"/>
        <cfvo type="percentile" val="50"/>
        <cfvo type="max"/>
        <color rgb="FFF8696B"/>
        <color rgb="FFFFEB84"/>
        <color rgb="FF63BE7B"/>
      </colorScale>
    </cfRule>
  </conditionalFormatting>
  <conditionalFormatting sqref="F6">
    <cfRule type="colorScale" priority="10">
      <colorScale>
        <cfvo type="min"/>
        <cfvo type="percentile" val="50"/>
        <cfvo type="max"/>
        <color rgb="FFF8696B"/>
        <color rgb="FFFFEB84"/>
        <color rgb="FF63BE7B"/>
      </colorScale>
    </cfRule>
  </conditionalFormatting>
  <conditionalFormatting sqref="F8">
    <cfRule type="colorScale" priority="9">
      <colorScale>
        <cfvo type="min"/>
        <cfvo type="percentile" val="50"/>
        <cfvo type="max"/>
        <color rgb="FFF8696B"/>
        <color rgb="FFFFEB84"/>
        <color rgb="FF63BE7B"/>
      </colorScale>
    </cfRule>
  </conditionalFormatting>
  <conditionalFormatting sqref="F9">
    <cfRule type="colorScale" priority="8">
      <colorScale>
        <cfvo type="min"/>
        <cfvo type="percentile" val="50"/>
        <cfvo type="max"/>
        <color rgb="FFF8696B"/>
        <color rgb="FFFFEB84"/>
        <color rgb="FF63BE7B"/>
      </colorScale>
    </cfRule>
  </conditionalFormatting>
  <conditionalFormatting sqref="F11">
    <cfRule type="colorScale" priority="12">
      <colorScale>
        <cfvo type="min"/>
        <cfvo type="percentile" val="50"/>
        <cfvo type="max"/>
        <color rgb="FFF8696B"/>
        <color rgb="FFFFEB84"/>
        <color rgb="FF63BE7B"/>
      </colorScale>
    </cfRule>
  </conditionalFormatting>
  <conditionalFormatting sqref="F29">
    <cfRule type="colorScale" priority="4">
      <colorScale>
        <cfvo type="min"/>
        <cfvo type="percentile" val="50"/>
        <cfvo type="max"/>
        <color rgb="FFF8696B"/>
        <color rgb="FFFFEB84"/>
        <color rgb="FF63BE7B"/>
      </colorScale>
    </cfRule>
  </conditionalFormatting>
  <conditionalFormatting sqref="F43 F32">
    <cfRule type="colorScale" priority="72">
      <colorScale>
        <cfvo type="min"/>
        <cfvo type="percentile" val="50"/>
        <cfvo type="max"/>
        <color rgb="FFF8696B"/>
        <color rgb="FFFFEB84"/>
        <color rgb="FF63BE7B"/>
      </colorScale>
    </cfRule>
  </conditionalFormatting>
  <conditionalFormatting sqref="G164">
    <cfRule type="colorScale" priority="7">
      <colorScale>
        <cfvo type="min"/>
        <cfvo type="percentile" val="50"/>
        <cfvo type="max"/>
        <color rgb="FFF8696B"/>
        <color rgb="FFFFEB84"/>
        <color rgb="FF63BE7B"/>
      </colorScale>
    </cfRule>
  </conditionalFormatting>
  <conditionalFormatting sqref="G165:G181 G163">
    <cfRule type="colorScale" priority="83">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FF0000"/>
  </sheetPr>
  <dimension ref="A1:T1391"/>
  <sheetViews>
    <sheetView zoomScale="98" zoomScaleNormal="98" workbookViewId="0">
      <pane ySplit="2" topLeftCell="A124" activePane="bottomLeft" state="frozen"/>
      <selection pane="bottomLeft" activeCell="E136" sqref="E136"/>
    </sheetView>
  </sheetViews>
  <sheetFormatPr defaultColWidth="9.109375" defaultRowHeight="15" customHeight="1"/>
  <cols>
    <col min="1" max="1" width="8" style="126" bestFit="1" customWidth="1"/>
    <col min="2" max="2" width="14.109375" style="126" bestFit="1" customWidth="1"/>
    <col min="3" max="3" width="14.109375" style="126" customWidth="1"/>
    <col min="4" max="4" width="45.88671875" style="126" bestFit="1" customWidth="1"/>
    <col min="5" max="5" width="16" style="121" bestFit="1" customWidth="1"/>
    <col min="6" max="6" width="15" style="126" bestFit="1" customWidth="1"/>
    <col min="7" max="7" width="14.5546875" style="126" hidden="1" customWidth="1"/>
    <col min="8" max="8" width="18.5546875" style="126" hidden="1" customWidth="1"/>
    <col min="9" max="9" width="13.5546875" style="126" customWidth="1"/>
    <col min="10" max="10" width="14.6640625" style="126" customWidth="1"/>
    <col min="11" max="11" width="11.6640625" style="126" customWidth="1"/>
    <col min="12" max="14" width="13.5546875" style="126" customWidth="1"/>
    <col min="15" max="15" width="8.44140625" style="126" customWidth="1"/>
    <col min="16" max="16" width="8.6640625" style="126" bestFit="1" customWidth="1"/>
    <col min="17" max="17" width="9.44140625" style="126" bestFit="1" customWidth="1"/>
    <col min="18" max="18" width="16.5546875" style="126" bestFit="1" customWidth="1"/>
    <col min="19" max="16384" width="9.109375" style="126"/>
  </cols>
  <sheetData>
    <row r="1" spans="1:18" ht="14.4">
      <c r="O1" s="126">
        <f>SUM(O15:O199)</f>
        <v>436</v>
      </c>
      <c r="P1" s="124">
        <f ca="1">SUM(P15:P1099)</f>
        <v>510</v>
      </c>
      <c r="Q1" s="126">
        <f ca="1">SUM(Q15:Q1099)</f>
        <v>-92</v>
      </c>
    </row>
    <row r="2" spans="1:18" ht="14.4">
      <c r="A2" s="619">
        <v>0.6430555555555556</v>
      </c>
      <c r="B2" s="578" t="s">
        <v>221</v>
      </c>
      <c r="C2" s="578" t="s">
        <v>293</v>
      </c>
      <c r="D2" s="578" t="s">
        <v>294</v>
      </c>
      <c r="E2" s="578" t="s">
        <v>267</v>
      </c>
      <c r="F2" s="578" t="s">
        <v>266</v>
      </c>
      <c r="G2" s="578"/>
      <c r="H2" s="578"/>
      <c r="I2" s="578" t="s">
        <v>298</v>
      </c>
      <c r="J2" s="578" t="s">
        <v>299</v>
      </c>
      <c r="K2" s="578" t="s">
        <v>300</v>
      </c>
      <c r="L2" s="578" t="s">
        <v>301</v>
      </c>
      <c r="M2" s="578" t="s">
        <v>302</v>
      </c>
      <c r="N2" s="578" t="s">
        <v>10</v>
      </c>
      <c r="O2" s="578" t="s">
        <v>303</v>
      </c>
      <c r="P2" s="578" t="s">
        <v>304</v>
      </c>
      <c r="Q2" s="578" t="s">
        <v>305</v>
      </c>
      <c r="R2" s="578" t="s">
        <v>2162</v>
      </c>
    </row>
    <row r="3" spans="1:18" ht="14.4" hidden="1">
      <c r="A3" s="121">
        <v>1</v>
      </c>
      <c r="B3" s="123" t="s">
        <v>227</v>
      </c>
      <c r="C3" s="123"/>
      <c r="D3" s="126" t="s">
        <v>405</v>
      </c>
      <c r="F3" s="388" t="s">
        <v>279</v>
      </c>
      <c r="H3" s="123"/>
      <c r="I3" s="405"/>
      <c r="J3" s="405"/>
      <c r="K3" s="371"/>
      <c r="L3" s="371"/>
      <c r="M3" s="371"/>
      <c r="N3" s="371"/>
    </row>
    <row r="4" spans="1:18" ht="14.4" hidden="1">
      <c r="A4" s="121">
        <v>2</v>
      </c>
      <c r="B4" s="123" t="s">
        <v>227</v>
      </c>
      <c r="C4" s="123"/>
      <c r="D4" s="126" t="s">
        <v>2163</v>
      </c>
      <c r="F4" s="388" t="s">
        <v>279</v>
      </c>
      <c r="H4" s="123"/>
      <c r="I4" s="405"/>
      <c r="J4" s="405"/>
      <c r="K4" s="371"/>
      <c r="L4" s="371"/>
      <c r="M4" s="371"/>
      <c r="N4" s="371"/>
    </row>
    <row r="5" spans="1:18" ht="14.4" hidden="1">
      <c r="A5" s="121">
        <v>3</v>
      </c>
      <c r="B5" s="123" t="s">
        <v>227</v>
      </c>
      <c r="C5" s="123"/>
      <c r="D5" s="126" t="s">
        <v>2164</v>
      </c>
      <c r="F5" s="388" t="s">
        <v>279</v>
      </c>
      <c r="H5" s="123"/>
      <c r="I5" s="405"/>
      <c r="J5" s="405"/>
      <c r="K5" s="371"/>
      <c r="L5" s="371"/>
      <c r="M5" s="371"/>
      <c r="N5" s="371"/>
    </row>
    <row r="6" spans="1:18" ht="14.4" hidden="1">
      <c r="A6" s="121">
        <v>4</v>
      </c>
      <c r="B6" s="123" t="s">
        <v>227</v>
      </c>
      <c r="C6" s="123"/>
      <c r="D6" s="126" t="s">
        <v>2165</v>
      </c>
      <c r="F6" s="388" t="s">
        <v>279</v>
      </c>
      <c r="H6" s="123"/>
      <c r="I6" s="405"/>
      <c r="J6" s="405"/>
      <c r="K6" s="371"/>
      <c r="L6" s="371"/>
      <c r="M6" s="371"/>
      <c r="N6" s="371"/>
    </row>
    <row r="7" spans="1:18" ht="14.4" hidden="1">
      <c r="A7" s="121">
        <v>5</v>
      </c>
      <c r="B7" s="123" t="s">
        <v>227</v>
      </c>
      <c r="C7" s="123"/>
      <c r="D7" s="126" t="s">
        <v>2166</v>
      </c>
      <c r="F7" s="388" t="s">
        <v>279</v>
      </c>
      <c r="H7" s="123"/>
      <c r="I7" s="405"/>
      <c r="J7" s="405"/>
      <c r="K7" s="371"/>
      <c r="L7" s="371"/>
      <c r="M7" s="371"/>
      <c r="N7" s="371"/>
    </row>
    <row r="8" spans="1:18" ht="14.4" hidden="1">
      <c r="A8" s="121">
        <v>6</v>
      </c>
      <c r="B8" s="123" t="s">
        <v>231</v>
      </c>
      <c r="C8" s="123"/>
      <c r="D8" s="183" t="s">
        <v>2167</v>
      </c>
      <c r="E8" s="352" t="s">
        <v>274</v>
      </c>
      <c r="F8" s="314" t="s">
        <v>279</v>
      </c>
      <c r="G8" s="387"/>
      <c r="H8" s="387"/>
      <c r="I8" s="387"/>
      <c r="J8" s="387"/>
      <c r="K8" s="387"/>
      <c r="L8" s="387"/>
      <c r="M8" s="387"/>
      <c r="N8" s="387"/>
      <c r="O8" s="123"/>
    </row>
    <row r="9" spans="1:18" ht="14.4" hidden="1">
      <c r="A9" s="121">
        <v>7</v>
      </c>
      <c r="B9" s="123" t="s">
        <v>231</v>
      </c>
      <c r="C9" s="123"/>
      <c r="D9" s="183" t="s">
        <v>2168</v>
      </c>
      <c r="E9" s="352" t="s">
        <v>274</v>
      </c>
      <c r="F9" s="314" t="s">
        <v>279</v>
      </c>
      <c r="G9" s="405"/>
      <c r="H9" s="123"/>
      <c r="I9" s="405"/>
      <c r="J9" s="405"/>
      <c r="K9" s="405"/>
      <c r="L9" s="121"/>
      <c r="M9" s="121"/>
      <c r="N9" s="121"/>
      <c r="O9" s="123"/>
    </row>
    <row r="10" spans="1:18" ht="14.4" hidden="1">
      <c r="A10" s="121">
        <v>8</v>
      </c>
      <c r="B10" s="123" t="s">
        <v>231</v>
      </c>
      <c r="C10" s="123"/>
      <c r="D10" s="183" t="s">
        <v>2169</v>
      </c>
      <c r="E10" s="352" t="s">
        <v>274</v>
      </c>
      <c r="F10" s="314" t="s">
        <v>279</v>
      </c>
      <c r="G10" s="123"/>
      <c r="H10" s="123"/>
      <c r="I10" s="405"/>
      <c r="J10" s="405"/>
      <c r="K10" s="127"/>
      <c r="L10" s="127"/>
      <c r="M10" s="127"/>
      <c r="N10" s="127"/>
      <c r="O10" s="123"/>
    </row>
    <row r="11" spans="1:18" ht="14.4" hidden="1">
      <c r="A11" s="121">
        <v>9</v>
      </c>
      <c r="B11" s="123" t="s">
        <v>231</v>
      </c>
      <c r="C11" s="123"/>
      <c r="D11" s="183" t="s">
        <v>2170</v>
      </c>
      <c r="E11" s="352" t="s">
        <v>274</v>
      </c>
      <c r="F11" s="314" t="s">
        <v>279</v>
      </c>
      <c r="G11" s="123"/>
      <c r="H11" s="123"/>
      <c r="I11" s="405"/>
      <c r="J11" s="405"/>
      <c r="K11" s="127"/>
      <c r="L11" s="127"/>
      <c r="M11" s="127"/>
      <c r="N11" s="127"/>
      <c r="O11" s="123"/>
    </row>
    <row r="12" spans="1:18" ht="14.4" hidden="1">
      <c r="A12" s="121">
        <v>10</v>
      </c>
      <c r="B12" s="123" t="s">
        <v>231</v>
      </c>
      <c r="C12" s="123"/>
      <c r="D12" s="183" t="s">
        <v>881</v>
      </c>
      <c r="E12" s="352" t="s">
        <v>274</v>
      </c>
      <c r="F12" s="441" t="s">
        <v>286</v>
      </c>
      <c r="G12" s="123"/>
      <c r="H12" s="123"/>
      <c r="I12" s="405"/>
      <c r="J12" s="405"/>
      <c r="K12" s="127"/>
      <c r="L12" s="127"/>
      <c r="M12" s="127"/>
      <c r="N12" s="127"/>
      <c r="O12" s="123"/>
    </row>
    <row r="13" spans="1:18" ht="14.4" hidden="1">
      <c r="A13" s="121">
        <v>11</v>
      </c>
      <c r="B13" s="123" t="s">
        <v>231</v>
      </c>
      <c r="C13" s="123"/>
      <c r="D13" s="183" t="s">
        <v>2171</v>
      </c>
      <c r="E13" s="352" t="s">
        <v>274</v>
      </c>
      <c r="F13" s="314" t="s">
        <v>279</v>
      </c>
      <c r="G13" s="123"/>
      <c r="H13" s="123"/>
      <c r="I13" s="405"/>
      <c r="J13" s="405"/>
      <c r="K13" s="127"/>
      <c r="L13" s="127"/>
      <c r="M13" s="127"/>
      <c r="N13" s="127"/>
      <c r="O13" s="123"/>
    </row>
    <row r="14" spans="1:18" ht="14.4" hidden="1">
      <c r="A14" s="121">
        <v>12</v>
      </c>
      <c r="B14" s="123" t="s">
        <v>231</v>
      </c>
      <c r="C14" s="123"/>
      <c r="D14" s="183" t="s">
        <v>2172</v>
      </c>
      <c r="E14" s="352" t="s">
        <v>274</v>
      </c>
      <c r="F14" s="314" t="s">
        <v>279</v>
      </c>
      <c r="G14" s="123"/>
      <c r="H14" s="123"/>
      <c r="I14" s="405"/>
      <c r="J14" s="405"/>
      <c r="K14" s="127"/>
      <c r="L14" s="127"/>
      <c r="M14" s="127"/>
      <c r="N14" s="127"/>
      <c r="O14" s="123"/>
    </row>
    <row r="15" spans="1:18" ht="14.4" hidden="1">
      <c r="A15" s="121">
        <v>13</v>
      </c>
      <c r="B15" s="123" t="s">
        <v>231</v>
      </c>
      <c r="C15" s="123"/>
      <c r="D15" s="183" t="s">
        <v>2173</v>
      </c>
      <c r="E15" s="352" t="s">
        <v>274</v>
      </c>
      <c r="F15" s="314" t="s">
        <v>279</v>
      </c>
      <c r="I15" s="127">
        <v>44821</v>
      </c>
      <c r="J15" s="405">
        <v>44823</v>
      </c>
      <c r="K15" s="127">
        <v>44821</v>
      </c>
      <c r="L15" s="405">
        <v>44823</v>
      </c>
      <c r="M15" s="405"/>
      <c r="N15" s="405"/>
      <c r="O15" s="121">
        <f t="shared" ref="O15:O24" si="0">IF(IF(I15="",0,IF(J15="",0,J15-I15))="",0,J15-I15+1)</f>
        <v>3</v>
      </c>
      <c r="P15" s="125">
        <f t="shared" ref="P15:P22" ca="1" si="1">IF(K15="",0,IF(L15="",TODAY()-K15,L15-K15+1))</f>
        <v>3</v>
      </c>
      <c r="Q15" s="125">
        <f t="shared" ref="Q15:Q22" ca="1" si="2">IF(P15=0,0,O15-P15)</f>
        <v>0</v>
      </c>
    </row>
    <row r="16" spans="1:18" ht="14.4" hidden="1">
      <c r="A16" s="121">
        <v>14</v>
      </c>
      <c r="B16" s="123" t="s">
        <v>231</v>
      </c>
      <c r="C16" s="123"/>
      <c r="D16" s="183" t="s">
        <v>2174</v>
      </c>
      <c r="E16" s="352" t="s">
        <v>274</v>
      </c>
      <c r="F16" s="314" t="s">
        <v>279</v>
      </c>
      <c r="I16" s="405">
        <v>44824</v>
      </c>
      <c r="J16" s="405">
        <v>44825</v>
      </c>
      <c r="K16" s="405">
        <v>44824</v>
      </c>
      <c r="L16" s="405">
        <v>44825</v>
      </c>
      <c r="M16" s="405"/>
      <c r="N16" s="405"/>
      <c r="O16" s="121">
        <f t="shared" si="0"/>
        <v>2</v>
      </c>
      <c r="P16" s="125">
        <f t="shared" ca="1" si="1"/>
        <v>2</v>
      </c>
      <c r="Q16" s="125">
        <f t="shared" ca="1" si="2"/>
        <v>0</v>
      </c>
    </row>
    <row r="17" spans="1:17" ht="14.4" hidden="1">
      <c r="A17" s="121">
        <v>15</v>
      </c>
      <c r="B17" s="123" t="s">
        <v>231</v>
      </c>
      <c r="C17" s="123"/>
      <c r="D17" s="183" t="s">
        <v>2175</v>
      </c>
      <c r="E17" s="352" t="s">
        <v>274</v>
      </c>
      <c r="F17" s="314" t="s">
        <v>279</v>
      </c>
      <c r="I17" s="127">
        <v>44826</v>
      </c>
      <c r="J17" s="127">
        <v>44827</v>
      </c>
      <c r="K17" s="127">
        <v>44826</v>
      </c>
      <c r="L17" s="127">
        <v>44827</v>
      </c>
      <c r="M17" s="127"/>
      <c r="N17" s="127"/>
      <c r="O17" s="121">
        <f t="shared" si="0"/>
        <v>2</v>
      </c>
      <c r="P17" s="125">
        <f t="shared" ca="1" si="1"/>
        <v>2</v>
      </c>
      <c r="Q17" s="125">
        <f t="shared" ca="1" si="2"/>
        <v>0</v>
      </c>
    </row>
    <row r="18" spans="1:17" ht="14.4" hidden="1">
      <c r="A18" s="121">
        <v>16</v>
      </c>
      <c r="B18" s="121" t="s">
        <v>231</v>
      </c>
      <c r="C18" s="121"/>
      <c r="D18" s="411" t="s">
        <v>2176</v>
      </c>
      <c r="E18" s="352" t="s">
        <v>274</v>
      </c>
      <c r="F18" s="314" t="s">
        <v>279</v>
      </c>
      <c r="I18" s="127">
        <v>44831</v>
      </c>
      <c r="J18" s="405">
        <v>44833</v>
      </c>
      <c r="K18" s="127">
        <v>44831</v>
      </c>
      <c r="L18" s="405">
        <v>44833</v>
      </c>
      <c r="M18" s="405"/>
      <c r="N18" s="405"/>
      <c r="O18" s="121">
        <f t="shared" si="0"/>
        <v>3</v>
      </c>
      <c r="P18" s="125">
        <f t="shared" ca="1" si="1"/>
        <v>3</v>
      </c>
      <c r="Q18" s="125">
        <f t="shared" ca="1" si="2"/>
        <v>0</v>
      </c>
    </row>
    <row r="19" spans="1:17" ht="14.4" hidden="1">
      <c r="A19" s="121">
        <v>17</v>
      </c>
      <c r="B19" s="121" t="s">
        <v>231</v>
      </c>
      <c r="C19" s="121"/>
      <c r="D19" s="411" t="s">
        <v>667</v>
      </c>
      <c r="E19" s="352" t="s">
        <v>274</v>
      </c>
      <c r="F19" s="314" t="s">
        <v>279</v>
      </c>
      <c r="I19" s="405">
        <v>44834</v>
      </c>
      <c r="J19" s="405">
        <v>44837</v>
      </c>
      <c r="K19" s="405">
        <v>44834</v>
      </c>
      <c r="L19" s="405">
        <v>44840</v>
      </c>
      <c r="M19" s="405"/>
      <c r="N19" s="405"/>
      <c r="O19" s="121">
        <f t="shared" si="0"/>
        <v>4</v>
      </c>
      <c r="P19" s="125">
        <f t="shared" ca="1" si="1"/>
        <v>7</v>
      </c>
      <c r="Q19" s="125">
        <f t="shared" ca="1" si="2"/>
        <v>-3</v>
      </c>
    </row>
    <row r="20" spans="1:17" ht="14.4" hidden="1">
      <c r="A20" s="121">
        <v>18</v>
      </c>
      <c r="B20" s="121" t="s">
        <v>231</v>
      </c>
      <c r="C20" s="121"/>
      <c r="D20" s="411" t="s">
        <v>649</v>
      </c>
      <c r="E20" s="352" t="s">
        <v>274</v>
      </c>
      <c r="F20" s="314" t="s">
        <v>279</v>
      </c>
      <c r="I20" s="405">
        <v>44840</v>
      </c>
      <c r="J20" s="405">
        <v>44845</v>
      </c>
      <c r="K20" s="405">
        <v>44841</v>
      </c>
      <c r="L20" s="127">
        <v>44844</v>
      </c>
      <c r="M20" s="127"/>
      <c r="N20" s="127"/>
      <c r="O20" s="121">
        <f t="shared" si="0"/>
        <v>6</v>
      </c>
      <c r="P20" s="125">
        <f t="shared" ca="1" si="1"/>
        <v>4</v>
      </c>
      <c r="Q20" s="125">
        <f t="shared" ca="1" si="2"/>
        <v>2</v>
      </c>
    </row>
    <row r="21" spans="1:17" ht="14.4" hidden="1">
      <c r="A21" s="121">
        <v>19</v>
      </c>
      <c r="B21" s="121" t="s">
        <v>231</v>
      </c>
      <c r="C21" s="121"/>
      <c r="D21" s="411" t="s">
        <v>2177</v>
      </c>
      <c r="E21" s="121" t="s">
        <v>2157</v>
      </c>
      <c r="F21" s="314" t="s">
        <v>279</v>
      </c>
      <c r="I21" s="405">
        <v>44845</v>
      </c>
      <c r="J21" s="405">
        <v>44847</v>
      </c>
      <c r="K21" s="122">
        <v>44845</v>
      </c>
      <c r="L21" s="122">
        <v>44849</v>
      </c>
      <c r="M21" s="122"/>
      <c r="N21" s="122"/>
      <c r="O21" s="121">
        <f t="shared" si="0"/>
        <v>3</v>
      </c>
      <c r="P21" s="125">
        <f t="shared" ca="1" si="1"/>
        <v>5</v>
      </c>
      <c r="Q21" s="125">
        <f t="shared" ca="1" si="2"/>
        <v>-2</v>
      </c>
    </row>
    <row r="22" spans="1:17" ht="14.4" hidden="1">
      <c r="A22" s="121">
        <v>20</v>
      </c>
      <c r="B22" s="121" t="s">
        <v>231</v>
      </c>
      <c r="C22" s="121"/>
      <c r="D22" s="411" t="s">
        <v>2178</v>
      </c>
      <c r="E22" s="121" t="s">
        <v>2157</v>
      </c>
      <c r="F22" s="314" t="s">
        <v>279</v>
      </c>
      <c r="I22" s="405">
        <v>44847</v>
      </c>
      <c r="J22" s="405">
        <v>44849</v>
      </c>
      <c r="K22" s="122">
        <v>44851</v>
      </c>
      <c r="L22" s="122">
        <v>44853</v>
      </c>
      <c r="M22" s="122"/>
      <c r="N22" s="122"/>
      <c r="O22" s="121">
        <f t="shared" si="0"/>
        <v>3</v>
      </c>
      <c r="P22" s="125">
        <f t="shared" ca="1" si="1"/>
        <v>3</v>
      </c>
      <c r="Q22" s="125">
        <f t="shared" ca="1" si="2"/>
        <v>0</v>
      </c>
    </row>
    <row r="23" spans="1:17" ht="14.4" hidden="1">
      <c r="A23" s="121">
        <v>21</v>
      </c>
      <c r="B23" s="121" t="s">
        <v>265</v>
      </c>
      <c r="C23" s="121"/>
      <c r="D23" s="126" t="s">
        <v>2179</v>
      </c>
      <c r="E23" s="121" t="s">
        <v>2157</v>
      </c>
      <c r="F23" s="314" t="s">
        <v>279</v>
      </c>
      <c r="I23" s="148">
        <v>44854</v>
      </c>
      <c r="J23" s="148">
        <v>44862</v>
      </c>
      <c r="K23" s="148">
        <v>44854</v>
      </c>
      <c r="L23" s="122">
        <v>44867</v>
      </c>
      <c r="M23" s="122"/>
      <c r="N23" s="122"/>
      <c r="O23" s="121">
        <f t="shared" si="0"/>
        <v>9</v>
      </c>
      <c r="P23" s="125"/>
      <c r="Q23" s="125"/>
    </row>
    <row r="24" spans="1:17" ht="14.4" hidden="1">
      <c r="A24" s="121">
        <v>22</v>
      </c>
      <c r="B24" s="121" t="s">
        <v>231</v>
      </c>
      <c r="C24" s="121"/>
      <c r="D24" s="126" t="s">
        <v>2180</v>
      </c>
      <c r="E24" s="121" t="s">
        <v>1966</v>
      </c>
      <c r="F24" s="314" t="s">
        <v>279</v>
      </c>
      <c r="I24" s="148">
        <v>44867</v>
      </c>
      <c r="J24" s="148">
        <v>44868</v>
      </c>
      <c r="K24" s="148">
        <v>44868</v>
      </c>
      <c r="L24" s="148">
        <v>44869</v>
      </c>
      <c r="M24" s="130"/>
      <c r="N24" s="130"/>
      <c r="O24" s="121">
        <f t="shared" si="0"/>
        <v>2</v>
      </c>
      <c r="P24" s="125"/>
      <c r="Q24" s="125"/>
    </row>
    <row r="25" spans="1:17" ht="14.4" hidden="1">
      <c r="A25" s="121">
        <v>23</v>
      </c>
      <c r="B25" s="123" t="s">
        <v>231</v>
      </c>
      <c r="C25" s="123"/>
      <c r="D25" s="126" t="s">
        <v>2181</v>
      </c>
      <c r="E25" s="352" t="s">
        <v>274</v>
      </c>
      <c r="F25" s="314" t="s">
        <v>279</v>
      </c>
      <c r="I25" s="405">
        <v>44868</v>
      </c>
      <c r="J25" s="405">
        <v>44869</v>
      </c>
      <c r="K25" s="127">
        <v>44870</v>
      </c>
      <c r="L25" s="127">
        <v>44870</v>
      </c>
      <c r="M25" s="130"/>
      <c r="N25" s="130"/>
      <c r="O25" s="121">
        <f t="shared" ref="O25:O26" si="3">IF(IF(I25="",0,IF(J25="",0,J25-I25))="",0,J25-I25+1)</f>
        <v>2</v>
      </c>
      <c r="P25" s="125">
        <f t="shared" ref="P25:P26" ca="1" si="4">IF(K25="",0,IF(L25="",TODAY()-K25,L25-K25+1))</f>
        <v>1</v>
      </c>
      <c r="Q25" s="125">
        <f t="shared" ref="Q25:Q26" ca="1" si="5">IF(P25=0,0,O25-P25)</f>
        <v>1</v>
      </c>
    </row>
    <row r="26" spans="1:17" ht="14.4" hidden="1">
      <c r="A26" s="121">
        <v>24</v>
      </c>
      <c r="B26" s="123" t="s">
        <v>231</v>
      </c>
      <c r="C26" s="123"/>
      <c r="D26" s="126" t="s">
        <v>2182</v>
      </c>
      <c r="E26" s="352" t="s">
        <v>274</v>
      </c>
      <c r="F26" s="314" t="s">
        <v>279</v>
      </c>
      <c r="I26" s="405">
        <v>44870</v>
      </c>
      <c r="J26" s="405">
        <v>44872</v>
      </c>
      <c r="K26" s="405">
        <v>44872</v>
      </c>
      <c r="L26" s="148">
        <v>44873</v>
      </c>
      <c r="M26" s="130"/>
      <c r="N26" s="130"/>
      <c r="O26" s="121">
        <f t="shared" si="3"/>
        <v>3</v>
      </c>
      <c r="P26" s="125">
        <f t="shared" ca="1" si="4"/>
        <v>2</v>
      </c>
      <c r="Q26" s="125">
        <f t="shared" ca="1" si="5"/>
        <v>1</v>
      </c>
    </row>
    <row r="27" spans="1:17" ht="14.4" hidden="1">
      <c r="A27" s="121">
        <v>25</v>
      </c>
      <c r="B27" s="123" t="s">
        <v>265</v>
      </c>
      <c r="C27" s="123"/>
      <c r="D27" s="126" t="s">
        <v>2183</v>
      </c>
      <c r="E27" s="121" t="s">
        <v>2157</v>
      </c>
      <c r="F27" s="314" t="s">
        <v>279</v>
      </c>
      <c r="I27" s="405">
        <v>44873</v>
      </c>
      <c r="J27" s="405">
        <v>44876</v>
      </c>
      <c r="K27" s="405">
        <v>44873</v>
      </c>
      <c r="L27" s="148">
        <v>44882</v>
      </c>
      <c r="M27" s="130"/>
      <c r="N27" s="130"/>
      <c r="O27" s="121">
        <f t="shared" ref="O27:O32" si="6">IF(IF(I27="",0,IF(J27="",0,J27-I27))="",0,J27-I27+1)</f>
        <v>4</v>
      </c>
      <c r="P27" s="125">
        <f ca="1">IF(K27="",0,IF(L27="",TODAY()-K27,L27-K27+1))</f>
        <v>10</v>
      </c>
      <c r="Q27" s="125">
        <f ca="1">IF(P27=0,0,O27-P27)</f>
        <v>-6</v>
      </c>
    </row>
    <row r="28" spans="1:17" ht="14.4" hidden="1">
      <c r="A28" s="121">
        <v>26</v>
      </c>
      <c r="B28" s="123" t="s">
        <v>231</v>
      </c>
      <c r="C28" s="123"/>
      <c r="D28" s="126" t="s">
        <v>2184</v>
      </c>
      <c r="E28" s="352" t="s">
        <v>274</v>
      </c>
      <c r="F28" s="314" t="s">
        <v>279</v>
      </c>
      <c r="I28" s="405">
        <v>44877</v>
      </c>
      <c r="J28" s="405">
        <v>44879</v>
      </c>
      <c r="K28" s="127">
        <v>44883</v>
      </c>
      <c r="L28" s="127">
        <v>44884</v>
      </c>
      <c r="M28" s="130"/>
      <c r="N28" s="130"/>
      <c r="O28" s="121">
        <f t="shared" si="6"/>
        <v>3</v>
      </c>
      <c r="P28" s="125">
        <f ca="1">IF(K28="",0,IF(L28="",TODAY()-K28,L28-K28+1))</f>
        <v>2</v>
      </c>
      <c r="Q28" s="125">
        <f ca="1">IF(P28=0,0,O28-P28)</f>
        <v>1</v>
      </c>
    </row>
    <row r="29" spans="1:17" ht="14.4" hidden="1">
      <c r="A29" s="121">
        <v>27</v>
      </c>
      <c r="B29" s="123" t="s">
        <v>231</v>
      </c>
      <c r="C29" s="123"/>
      <c r="D29" s="126" t="s">
        <v>2185</v>
      </c>
      <c r="E29" s="352" t="s">
        <v>274</v>
      </c>
      <c r="F29" s="314" t="s">
        <v>279</v>
      </c>
      <c r="I29" s="405">
        <v>44880</v>
      </c>
      <c r="J29" s="405">
        <v>44882</v>
      </c>
      <c r="K29" s="127">
        <v>44886</v>
      </c>
      <c r="L29" s="127">
        <v>44888</v>
      </c>
      <c r="M29" s="130"/>
      <c r="N29" s="130"/>
      <c r="O29" s="121">
        <f t="shared" si="6"/>
        <v>3</v>
      </c>
      <c r="P29" s="125">
        <f ca="1">IF(K29="",0,IF(L29="",TODAY()-K29,L29-K29+1))</f>
        <v>3</v>
      </c>
      <c r="Q29" s="125">
        <f ca="1">IF(P29=0,0,O29-P29)</f>
        <v>0</v>
      </c>
    </row>
    <row r="30" spans="1:17" ht="14.4" hidden="1">
      <c r="A30" s="121">
        <v>28</v>
      </c>
      <c r="B30" s="123" t="s">
        <v>265</v>
      </c>
      <c r="C30" s="123"/>
      <c r="D30" s="126" t="s">
        <v>2186</v>
      </c>
      <c r="E30" s="121" t="s">
        <v>1966</v>
      </c>
      <c r="F30" s="314" t="s">
        <v>279</v>
      </c>
      <c r="I30" s="405">
        <v>44883</v>
      </c>
      <c r="J30" s="405">
        <v>44885</v>
      </c>
      <c r="K30" s="127">
        <v>44889</v>
      </c>
      <c r="L30" s="127">
        <v>44891</v>
      </c>
      <c r="M30" s="130"/>
      <c r="N30" s="130"/>
      <c r="O30" s="121">
        <f t="shared" si="6"/>
        <v>3</v>
      </c>
      <c r="P30" s="125">
        <f ca="1">IF(K30="",0,IF(L30="",TODAY()-K30,L30-K30+1))</f>
        <v>3</v>
      </c>
      <c r="Q30" s="125">
        <f ca="1">IF(P30=0,0,O30-P30)</f>
        <v>0</v>
      </c>
    </row>
    <row r="31" spans="1:17" ht="14.4" hidden="1">
      <c r="A31" s="121">
        <v>29</v>
      </c>
      <c r="B31" s="123" t="s">
        <v>1097</v>
      </c>
      <c r="C31" s="123"/>
      <c r="D31" s="126" t="s">
        <v>2187</v>
      </c>
      <c r="F31" s="314" t="s">
        <v>279</v>
      </c>
      <c r="I31" s="405">
        <v>44886</v>
      </c>
      <c r="J31" s="405">
        <v>44893</v>
      </c>
      <c r="K31" s="127">
        <v>44893</v>
      </c>
      <c r="L31" s="127">
        <v>44901</v>
      </c>
      <c r="M31" s="130"/>
      <c r="N31" s="130"/>
      <c r="O31" s="121">
        <f t="shared" si="6"/>
        <v>8</v>
      </c>
      <c r="P31" s="125">
        <f t="shared" ref="P31" ca="1" si="7">IF(K31="",0,IF(L31="",TODAY()-K31,L31-K31+1))</f>
        <v>9</v>
      </c>
      <c r="Q31" s="125">
        <f t="shared" ref="Q31" ca="1" si="8">IF(P31=0,0,O31-P31)</f>
        <v>-1</v>
      </c>
    </row>
    <row r="32" spans="1:17" ht="14.4">
      <c r="A32" s="121">
        <v>30</v>
      </c>
      <c r="B32" s="123" t="s">
        <v>1097</v>
      </c>
      <c r="C32" s="123"/>
      <c r="D32" s="126" t="s">
        <v>2188</v>
      </c>
      <c r="F32" s="314" t="s">
        <v>279</v>
      </c>
      <c r="I32" s="405">
        <f t="shared" ref="I32:I37" si="9">J31+1</f>
        <v>44894</v>
      </c>
      <c r="J32" s="405">
        <f>I32+5</f>
        <v>44899</v>
      </c>
      <c r="K32" s="127">
        <v>44902</v>
      </c>
      <c r="L32" s="127">
        <v>44903</v>
      </c>
      <c r="M32" s="130"/>
      <c r="N32" s="130"/>
      <c r="O32" s="121">
        <f t="shared" si="6"/>
        <v>6</v>
      </c>
      <c r="P32" s="125">
        <f t="shared" ref="P32" ca="1" si="10">IF(K32="",0,IF(L32="",TODAY()-K32,L32-K32+1))</f>
        <v>2</v>
      </c>
      <c r="Q32" s="125">
        <f t="shared" ref="Q32" ca="1" si="11">IF(P32=0,0,O32-P32)</f>
        <v>4</v>
      </c>
    </row>
    <row r="33" spans="1:17" ht="14.4">
      <c r="A33" s="121">
        <v>31</v>
      </c>
      <c r="B33" s="123" t="s">
        <v>1097</v>
      </c>
      <c r="C33" s="123"/>
      <c r="D33" s="126" t="s">
        <v>2189</v>
      </c>
      <c r="F33" s="333" t="s">
        <v>178</v>
      </c>
      <c r="I33" s="405">
        <f t="shared" si="9"/>
        <v>44900</v>
      </c>
      <c r="J33" s="405">
        <f>I33+3</f>
        <v>44903</v>
      </c>
      <c r="K33" s="127">
        <f>L32+4</f>
        <v>44907</v>
      </c>
      <c r="L33" s="127">
        <f>K33+2+1</f>
        <v>44910</v>
      </c>
      <c r="M33" s="130"/>
      <c r="N33" s="130"/>
      <c r="O33" s="121">
        <f t="shared" ref="O33:O37" si="12">IF(IF(I33="",0,IF(J33="",0,J33-I33))="",0,J33-I33+1)</f>
        <v>4</v>
      </c>
      <c r="P33" s="125">
        <f t="shared" ref="P33:P37" ca="1" si="13">IF(K33="",0,IF(L33="",TODAY()-K33,L33-K33+1))</f>
        <v>4</v>
      </c>
      <c r="Q33" s="125">
        <f t="shared" ref="Q33:Q37" ca="1" si="14">IF(P33=0,0,O33-P33)</f>
        <v>0</v>
      </c>
    </row>
    <row r="34" spans="1:17" ht="14.4">
      <c r="A34" s="121">
        <v>32</v>
      </c>
      <c r="B34" s="123" t="s">
        <v>1097</v>
      </c>
      <c r="C34" s="123"/>
      <c r="D34" s="126" t="s">
        <v>2190</v>
      </c>
      <c r="F34" s="333" t="s">
        <v>178</v>
      </c>
      <c r="I34" s="405">
        <f>J33+1</f>
        <v>44904</v>
      </c>
      <c r="J34" s="405">
        <f>I34+4</f>
        <v>44908</v>
      </c>
      <c r="K34" s="127">
        <f>L33+1</f>
        <v>44911</v>
      </c>
      <c r="L34" s="127">
        <f>K34+2</f>
        <v>44913</v>
      </c>
      <c r="M34" s="130"/>
      <c r="N34" s="130"/>
      <c r="O34" s="121">
        <f t="shared" si="12"/>
        <v>5</v>
      </c>
      <c r="P34" s="125">
        <f t="shared" ca="1" si="13"/>
        <v>3</v>
      </c>
      <c r="Q34" s="125">
        <f t="shared" ca="1" si="14"/>
        <v>2</v>
      </c>
    </row>
    <row r="35" spans="1:17" ht="14.4">
      <c r="A35" s="121">
        <v>33</v>
      </c>
      <c r="B35" s="123" t="s">
        <v>1097</v>
      </c>
      <c r="C35" s="123"/>
      <c r="D35" s="126" t="s">
        <v>2191</v>
      </c>
      <c r="F35" s="333" t="s">
        <v>178</v>
      </c>
      <c r="I35" s="405">
        <f t="shared" si="9"/>
        <v>44909</v>
      </c>
      <c r="J35" s="405">
        <f>I35+2</f>
        <v>44911</v>
      </c>
      <c r="K35" s="127">
        <v>44914</v>
      </c>
      <c r="L35" s="127">
        <f>K35+2</f>
        <v>44916</v>
      </c>
      <c r="M35" s="130"/>
      <c r="N35" s="130"/>
      <c r="O35" s="121">
        <f t="shared" si="12"/>
        <v>3</v>
      </c>
      <c r="P35" s="125">
        <f t="shared" ca="1" si="13"/>
        <v>3</v>
      </c>
      <c r="Q35" s="125">
        <f t="shared" ca="1" si="14"/>
        <v>0</v>
      </c>
    </row>
    <row r="36" spans="1:17" ht="28.8">
      <c r="A36" s="121">
        <v>34</v>
      </c>
      <c r="B36" s="121" t="s">
        <v>1097</v>
      </c>
      <c r="C36" s="121"/>
      <c r="D36" s="196" t="s">
        <v>2192</v>
      </c>
      <c r="E36" s="149"/>
      <c r="F36" s="201" t="s">
        <v>268</v>
      </c>
      <c r="I36" s="148">
        <f t="shared" si="9"/>
        <v>44912</v>
      </c>
      <c r="J36" s="148">
        <f>I36+2</f>
        <v>44914</v>
      </c>
      <c r="K36" s="122">
        <f>L35+1</f>
        <v>44917</v>
      </c>
      <c r="L36" s="122">
        <f>K36+1</f>
        <v>44918</v>
      </c>
      <c r="M36" s="130"/>
      <c r="N36" s="130"/>
      <c r="O36" s="121">
        <f t="shared" si="12"/>
        <v>3</v>
      </c>
      <c r="P36" s="125">
        <f t="shared" ca="1" si="13"/>
        <v>2</v>
      </c>
      <c r="Q36" s="125">
        <f t="shared" ca="1" si="14"/>
        <v>1</v>
      </c>
    </row>
    <row r="37" spans="1:17" ht="32.25" customHeight="1">
      <c r="A37" s="121">
        <v>35</v>
      </c>
      <c r="B37" s="121" t="s">
        <v>227</v>
      </c>
      <c r="C37" s="121"/>
      <c r="D37" s="448" t="s">
        <v>2193</v>
      </c>
      <c r="E37" s="149"/>
      <c r="F37" s="314" t="s">
        <v>279</v>
      </c>
      <c r="I37" s="148">
        <f t="shared" si="9"/>
        <v>44915</v>
      </c>
      <c r="J37" s="148">
        <f>I37+1</f>
        <v>44916</v>
      </c>
      <c r="K37" s="122">
        <f>L36+3</f>
        <v>44921</v>
      </c>
      <c r="L37" s="122">
        <v>44922</v>
      </c>
      <c r="M37" s="130"/>
      <c r="N37" s="130"/>
      <c r="O37" s="121">
        <f t="shared" si="12"/>
        <v>2</v>
      </c>
      <c r="P37" s="125">
        <f t="shared" ca="1" si="13"/>
        <v>2</v>
      </c>
      <c r="Q37" s="125">
        <f t="shared" ca="1" si="14"/>
        <v>0</v>
      </c>
    </row>
    <row r="38" spans="1:17" ht="14.4">
      <c r="A38" s="121">
        <v>36</v>
      </c>
      <c r="B38" s="121" t="s">
        <v>1097</v>
      </c>
      <c r="C38" s="121"/>
      <c r="D38" s="196" t="s">
        <v>2194</v>
      </c>
      <c r="E38" s="149" t="s">
        <v>157</v>
      </c>
      <c r="F38" s="314" t="s">
        <v>279</v>
      </c>
      <c r="I38" s="148">
        <f>J37+1</f>
        <v>44917</v>
      </c>
      <c r="J38" s="148">
        <f>I38+2</f>
        <v>44919</v>
      </c>
      <c r="K38" s="122">
        <v>44923</v>
      </c>
      <c r="L38" s="122">
        <v>44931</v>
      </c>
      <c r="M38" s="130"/>
      <c r="N38" s="130"/>
      <c r="O38" s="121">
        <f>IF(IF(I38="",0,IF(J38="",0,J38-I38))="",0,J38-I38+1)</f>
        <v>3</v>
      </c>
      <c r="P38" s="125">
        <f ca="1">IF(K38="",0,IF(L38="",TODAY()-K38,L38-K38+1))</f>
        <v>9</v>
      </c>
      <c r="Q38" s="125">
        <f t="shared" ref="Q38" ca="1" si="15">IF(P38=0,0,O38-P38)</f>
        <v>-6</v>
      </c>
    </row>
    <row r="39" spans="1:17" ht="14.4">
      <c r="A39" s="121">
        <v>37</v>
      </c>
      <c r="B39" s="121" t="s">
        <v>1097</v>
      </c>
      <c r="C39" s="121"/>
      <c r="D39" s="196" t="s">
        <v>2195</v>
      </c>
      <c r="E39" s="149"/>
      <c r="F39" s="314" t="s">
        <v>279</v>
      </c>
      <c r="I39" s="148">
        <f>J41+1</f>
        <v>44925</v>
      </c>
      <c r="J39" s="148">
        <f>I39+1</f>
        <v>44926</v>
      </c>
      <c r="K39" s="122">
        <v>44936</v>
      </c>
      <c r="L39" s="122">
        <v>44937</v>
      </c>
      <c r="M39" s="130"/>
      <c r="N39" s="130"/>
      <c r="O39" s="121">
        <f t="shared" ref="O39:O40" si="16">IF(IF(I39="",0,IF(J39="",0,J39-I39))="",0,J39-I39+1)</f>
        <v>2</v>
      </c>
      <c r="P39" s="125">
        <f t="shared" ref="P39:P40" ca="1" si="17">IF(K39="",0,IF(L39="",TODAY()-K39,L39-K39+1))</f>
        <v>2</v>
      </c>
      <c r="Q39" s="125">
        <f t="shared" ref="Q39:Q40" ca="1" si="18">IF(P39=0,0,O39-P39)</f>
        <v>0</v>
      </c>
    </row>
    <row r="40" spans="1:17" ht="14.4">
      <c r="A40" s="121">
        <v>38</v>
      </c>
      <c r="B40" s="121" t="s">
        <v>1097</v>
      </c>
      <c r="C40" s="121"/>
      <c r="D40" s="196" t="s">
        <v>2196</v>
      </c>
      <c r="E40" s="149"/>
      <c r="F40" s="314" t="s">
        <v>279</v>
      </c>
      <c r="I40" s="148">
        <f>J39+1</f>
        <v>44927</v>
      </c>
      <c r="J40" s="148">
        <f>I40+4</f>
        <v>44931</v>
      </c>
      <c r="K40" s="122">
        <v>44938</v>
      </c>
      <c r="L40" s="122">
        <v>44949</v>
      </c>
      <c r="M40" s="130"/>
      <c r="N40" s="130"/>
      <c r="O40" s="121">
        <f t="shared" si="16"/>
        <v>5</v>
      </c>
      <c r="P40" s="125">
        <f t="shared" ca="1" si="17"/>
        <v>12</v>
      </c>
      <c r="Q40" s="125">
        <f t="shared" ca="1" si="18"/>
        <v>-7</v>
      </c>
    </row>
    <row r="41" spans="1:17" ht="14.4">
      <c r="A41" s="121">
        <v>39</v>
      </c>
      <c r="B41" s="121" t="s">
        <v>1097</v>
      </c>
      <c r="C41" s="121"/>
      <c r="D41" s="196" t="s">
        <v>2197</v>
      </c>
      <c r="E41" s="149"/>
      <c r="F41" s="314" t="s">
        <v>279</v>
      </c>
      <c r="I41" s="148">
        <f>J38+1</f>
        <v>44920</v>
      </c>
      <c r="J41" s="148">
        <f>I41+4</f>
        <v>44924</v>
      </c>
      <c r="K41" s="122">
        <v>44950</v>
      </c>
      <c r="L41" s="122">
        <v>44956</v>
      </c>
      <c r="M41" s="130"/>
      <c r="N41" s="130"/>
      <c r="O41" s="121">
        <f t="shared" ref="O41" si="19">IF(IF(I41="",0,IF(J41="",0,J41-I41))="",0,J41-I41+1)</f>
        <v>5</v>
      </c>
      <c r="P41" s="125">
        <f t="shared" ref="P41" ca="1" si="20">IF(K41="",0,IF(L41="",TODAY()-K41,L41-K41+1))</f>
        <v>7</v>
      </c>
      <c r="Q41" s="125">
        <f t="shared" ref="Q41" ca="1" si="21">IF(P41=0,0,O41-P41)</f>
        <v>-2</v>
      </c>
    </row>
    <row r="42" spans="1:17" ht="28.8">
      <c r="A42" s="121">
        <v>40</v>
      </c>
      <c r="B42" s="121" t="s">
        <v>1097</v>
      </c>
      <c r="C42" s="121"/>
      <c r="D42" s="196" t="s">
        <v>2198</v>
      </c>
      <c r="E42" s="149"/>
      <c r="F42" s="314" t="s">
        <v>279</v>
      </c>
      <c r="I42" s="148">
        <f t="shared" ref="I42:I58" si="22">J41+1</f>
        <v>44925</v>
      </c>
      <c r="J42" s="148">
        <f>I42+2</f>
        <v>44927</v>
      </c>
      <c r="K42" s="122">
        <v>44959</v>
      </c>
      <c r="L42" s="122">
        <v>44960</v>
      </c>
      <c r="M42" s="130"/>
      <c r="N42" s="130"/>
      <c r="O42" s="121">
        <f t="shared" ref="O42" si="23">IF(IF(I42="",0,IF(J42="",0,J42-I42))="",0,J42-I42+1)</f>
        <v>3</v>
      </c>
      <c r="P42" s="125">
        <f t="shared" ref="P42" ca="1" si="24">IF(K42="",0,IF(L42="",TODAY()-K42,L42-K42+1))</f>
        <v>2</v>
      </c>
      <c r="Q42" s="125">
        <f t="shared" ref="Q42" ca="1" si="25">IF(P42=0,0,O42-P42)</f>
        <v>1</v>
      </c>
    </row>
    <row r="43" spans="1:17" ht="28.8">
      <c r="A43" s="121">
        <v>41</v>
      </c>
      <c r="B43" s="121" t="s">
        <v>1097</v>
      </c>
      <c r="C43" s="121"/>
      <c r="D43" s="196" t="s">
        <v>2199</v>
      </c>
      <c r="E43" s="149"/>
      <c r="F43" s="314" t="s">
        <v>279</v>
      </c>
      <c r="I43" s="148">
        <f t="shared" si="22"/>
        <v>44928</v>
      </c>
      <c r="J43" s="148">
        <f>I43+2</f>
        <v>44930</v>
      </c>
      <c r="K43" s="122">
        <v>44961</v>
      </c>
      <c r="L43" s="122">
        <f>K43+2</f>
        <v>44963</v>
      </c>
      <c r="M43" s="130"/>
      <c r="N43" s="130"/>
      <c r="O43" s="121">
        <f t="shared" ref="O43" si="26">IF(IF(I43="",0,IF(J43="",0,J43-I43))="",0,J43-I43+1)</f>
        <v>3</v>
      </c>
      <c r="P43" s="125">
        <f t="shared" ref="P43" ca="1" si="27">IF(K43="",0,IF(L43="",TODAY()-K43,L43-K43+1))</f>
        <v>3</v>
      </c>
      <c r="Q43" s="125">
        <f t="shared" ref="Q43" ca="1" si="28">IF(P43=0,0,O43-P43)</f>
        <v>0</v>
      </c>
    </row>
    <row r="44" spans="1:17" ht="14.4">
      <c r="A44" s="121">
        <v>42</v>
      </c>
      <c r="B44" s="121" t="s">
        <v>1097</v>
      </c>
      <c r="C44" s="121"/>
      <c r="D44" s="196" t="s">
        <v>2200</v>
      </c>
      <c r="E44" s="149" t="s">
        <v>157</v>
      </c>
      <c r="F44" s="314" t="s">
        <v>279</v>
      </c>
      <c r="I44" s="148">
        <f t="shared" si="22"/>
        <v>44931</v>
      </c>
      <c r="J44" s="148">
        <f>I44+3</f>
        <v>44934</v>
      </c>
      <c r="K44" s="122">
        <f>L43+1</f>
        <v>44964</v>
      </c>
      <c r="L44" s="122">
        <f>K44+3</f>
        <v>44967</v>
      </c>
      <c r="M44" s="130"/>
      <c r="N44" s="130"/>
      <c r="O44" s="121">
        <f t="shared" ref="O44" si="29">IF(IF(I44="",0,IF(J44="",0,J44-I44))="",0,J44-I44+1)</f>
        <v>4</v>
      </c>
      <c r="P44" s="125">
        <f t="shared" ref="P44" ca="1" si="30">IF(K44="",0,IF(L44="",TODAY()-K44,L44-K44+1))</f>
        <v>4</v>
      </c>
      <c r="Q44" s="125">
        <f t="shared" ref="Q44" ca="1" si="31">IF(P44=0,0,O44-P44)</f>
        <v>0</v>
      </c>
    </row>
    <row r="45" spans="1:17" ht="14.4">
      <c r="A45" s="121">
        <v>43</v>
      </c>
      <c r="B45" s="121" t="s">
        <v>1097</v>
      </c>
      <c r="C45" s="121"/>
      <c r="D45" s="196" t="s">
        <v>2201</v>
      </c>
      <c r="E45" s="149" t="s">
        <v>157</v>
      </c>
      <c r="F45" s="314" t="s">
        <v>279</v>
      </c>
      <c r="I45" s="148">
        <f t="shared" si="22"/>
        <v>44935</v>
      </c>
      <c r="J45" s="148">
        <f>I45+3+1</f>
        <v>44939</v>
      </c>
      <c r="K45" s="122">
        <v>44970</v>
      </c>
      <c r="L45" s="122">
        <f>K45+3</f>
        <v>44973</v>
      </c>
      <c r="M45" s="130"/>
      <c r="N45" s="130"/>
      <c r="O45" s="121">
        <f t="shared" ref="O45" si="32">IF(IF(I45="",0,IF(J45="",0,J45-I45))="",0,J45-I45+1)</f>
        <v>5</v>
      </c>
      <c r="P45" s="125">
        <f t="shared" ref="P45" ca="1" si="33">IF(K45="",0,IF(L45="",TODAY()-K45,L45-K45+1))</f>
        <v>4</v>
      </c>
      <c r="Q45" s="125">
        <f t="shared" ref="Q45" ca="1" si="34">IF(P45=0,0,O45-P45)</f>
        <v>1</v>
      </c>
    </row>
    <row r="46" spans="1:17" ht="14.4">
      <c r="A46" s="121">
        <v>44</v>
      </c>
      <c r="B46" s="121" t="s">
        <v>1097</v>
      </c>
      <c r="C46" s="121"/>
      <c r="D46" s="196" t="s">
        <v>2202</v>
      </c>
      <c r="E46" s="149"/>
      <c r="F46" s="314" t="s">
        <v>279</v>
      </c>
      <c r="I46" s="148">
        <f t="shared" si="22"/>
        <v>44940</v>
      </c>
      <c r="J46" s="148">
        <f>I46+2</f>
        <v>44942</v>
      </c>
      <c r="K46" s="122">
        <f>L45+4</f>
        <v>44977</v>
      </c>
      <c r="L46" s="122">
        <f>K46+2</f>
        <v>44979</v>
      </c>
      <c r="M46" s="130"/>
      <c r="N46" s="130"/>
      <c r="O46" s="121">
        <f t="shared" ref="O46:O47" si="35">IF(IF(I46="",0,IF(J46="",0,J46-I46))="",0,J46-I46+1)</f>
        <v>3</v>
      </c>
      <c r="P46" s="125">
        <f t="shared" ref="P46:P47" ca="1" si="36">IF(K46="",0,IF(L46="",TODAY()-K46,L46-K46+1))</f>
        <v>3</v>
      </c>
      <c r="Q46" s="125">
        <f t="shared" ref="Q46:Q47" ca="1" si="37">IF(P46=0,0,O46-P46)</f>
        <v>0</v>
      </c>
    </row>
    <row r="47" spans="1:17" ht="28.8">
      <c r="A47" s="121">
        <v>45</v>
      </c>
      <c r="B47" s="121" t="s">
        <v>1097</v>
      </c>
      <c r="C47" s="121"/>
      <c r="D47" s="196" t="s">
        <v>2203</v>
      </c>
      <c r="E47" s="149"/>
      <c r="F47" s="314" t="s">
        <v>279</v>
      </c>
      <c r="I47" s="148">
        <f t="shared" si="22"/>
        <v>44943</v>
      </c>
      <c r="J47" s="148">
        <f>I47+2</f>
        <v>44945</v>
      </c>
      <c r="K47" s="122">
        <f>L46</f>
        <v>44979</v>
      </c>
      <c r="L47" s="122">
        <f>K47+2</f>
        <v>44981</v>
      </c>
      <c r="M47" s="130">
        <f>L47</f>
        <v>44981</v>
      </c>
      <c r="N47" s="130">
        <f>M47+O47-1</f>
        <v>44983</v>
      </c>
      <c r="O47" s="121">
        <f t="shared" si="35"/>
        <v>3</v>
      </c>
      <c r="P47" s="125">
        <f t="shared" ca="1" si="36"/>
        <v>3</v>
      </c>
      <c r="Q47" s="125">
        <f t="shared" ca="1" si="37"/>
        <v>0</v>
      </c>
    </row>
    <row r="48" spans="1:17" ht="14.4">
      <c r="A48" s="121">
        <v>46</v>
      </c>
      <c r="B48" s="121" t="s">
        <v>1097</v>
      </c>
      <c r="C48" s="121"/>
      <c r="D48" s="196" t="s">
        <v>2202</v>
      </c>
      <c r="E48" s="149"/>
      <c r="F48" s="314" t="s">
        <v>279</v>
      </c>
      <c r="I48" s="148">
        <f t="shared" si="22"/>
        <v>44946</v>
      </c>
      <c r="J48" s="148">
        <f>I48+3</f>
        <v>44949</v>
      </c>
      <c r="K48" s="122">
        <v>44984</v>
      </c>
      <c r="L48" s="122">
        <f>K48+3</f>
        <v>44987</v>
      </c>
      <c r="M48" s="130">
        <f>IF(K48="",IF(L47="",N47+1,L47+1),K48)</f>
        <v>44984</v>
      </c>
      <c r="N48" s="130">
        <f>+M48+O48-1</f>
        <v>44987</v>
      </c>
      <c r="O48" s="121">
        <f t="shared" ref="O48" si="38">IF(IF(I48="",0,IF(J48="",0,J48-I48))="",0,J48-I48+1)</f>
        <v>4</v>
      </c>
      <c r="P48" s="125">
        <f t="shared" ref="P48" ca="1" si="39">IF(K48="",0,IF(L48="",TODAY()-K48,L48-K48+1))</f>
        <v>4</v>
      </c>
      <c r="Q48" s="125">
        <f t="shared" ref="Q48" ca="1" si="40">IF(P48=0,0,O48-P48)</f>
        <v>0</v>
      </c>
    </row>
    <row r="49" spans="1:17" ht="14.4">
      <c r="A49" s="121">
        <v>47</v>
      </c>
      <c r="B49" s="121" t="s">
        <v>1097</v>
      </c>
      <c r="C49" s="121"/>
      <c r="D49" s="196" t="s">
        <v>2204</v>
      </c>
      <c r="E49" s="149"/>
      <c r="F49" s="314" t="s">
        <v>279</v>
      </c>
      <c r="I49" s="148">
        <f t="shared" si="22"/>
        <v>44950</v>
      </c>
      <c r="J49" s="148">
        <f>I49+2</f>
        <v>44952</v>
      </c>
      <c r="K49" s="122">
        <v>44988</v>
      </c>
      <c r="L49" s="122">
        <v>44989</v>
      </c>
      <c r="M49" s="130">
        <f t="shared" ref="M49:M50" si="41">IF(K49="",IF(L48="",N48+1,L48+1),K49)</f>
        <v>44988</v>
      </c>
      <c r="N49" s="130">
        <f t="shared" ref="N49:N50" si="42">+M49+O49-1</f>
        <v>44990</v>
      </c>
      <c r="O49" s="121">
        <f t="shared" ref="O49:O50" si="43">IF(IF(I49="",0,IF(J49="",0,J49-I49))="",0,J49-I49+1)</f>
        <v>3</v>
      </c>
      <c r="P49" s="125">
        <f t="shared" ref="P49:P50" ca="1" si="44">IF(K49="",0,IF(L49="",TODAY()-K49,L49-K49+1))</f>
        <v>2</v>
      </c>
      <c r="Q49" s="125">
        <f t="shared" ref="Q49:Q50" ca="1" si="45">IF(P49=0,0,O49-P49)</f>
        <v>1</v>
      </c>
    </row>
    <row r="50" spans="1:17" s="239" customFormat="1" ht="28.8">
      <c r="A50" s="121">
        <v>48</v>
      </c>
      <c r="B50" s="121" t="s">
        <v>1097</v>
      </c>
      <c r="C50" s="121"/>
      <c r="D50" s="372" t="s">
        <v>2205</v>
      </c>
      <c r="E50" s="238"/>
      <c r="F50" s="314" t="s">
        <v>279</v>
      </c>
      <c r="I50" s="215">
        <f t="shared" si="22"/>
        <v>44953</v>
      </c>
      <c r="J50" s="215">
        <f>I50+1</f>
        <v>44954</v>
      </c>
      <c r="K50" s="453">
        <v>44991</v>
      </c>
      <c r="L50" s="453">
        <f>K50+3</f>
        <v>44994</v>
      </c>
      <c r="M50" s="130">
        <f t="shared" si="41"/>
        <v>44991</v>
      </c>
      <c r="N50" s="130">
        <f t="shared" si="42"/>
        <v>44992</v>
      </c>
      <c r="O50" s="121">
        <f t="shared" si="43"/>
        <v>2</v>
      </c>
      <c r="P50" s="125">
        <f t="shared" ca="1" si="44"/>
        <v>4</v>
      </c>
      <c r="Q50" s="125">
        <f t="shared" ca="1" si="45"/>
        <v>-2</v>
      </c>
    </row>
    <row r="51" spans="1:17" ht="31.5" customHeight="1">
      <c r="A51" s="121">
        <v>49</v>
      </c>
      <c r="B51" s="121" t="s">
        <v>1097</v>
      </c>
      <c r="C51" s="121"/>
      <c r="D51" s="342" t="s">
        <v>2206</v>
      </c>
      <c r="E51" s="149"/>
      <c r="F51" s="314" t="s">
        <v>279</v>
      </c>
      <c r="I51" s="148">
        <f t="shared" si="22"/>
        <v>44955</v>
      </c>
      <c r="J51" s="148">
        <f>I51+1</f>
        <v>44956</v>
      </c>
      <c r="K51" s="122">
        <v>44995</v>
      </c>
      <c r="L51" s="122">
        <v>44997</v>
      </c>
      <c r="M51" s="130">
        <f t="shared" ref="M51:M52" si="46">IF(K51="",IF(L50="",N50+1,L50+1),K51)</f>
        <v>44995</v>
      </c>
      <c r="N51" s="130">
        <f t="shared" ref="N51:N52" si="47">+M51+O51-1</f>
        <v>44996</v>
      </c>
      <c r="O51" s="121">
        <f t="shared" ref="O51:O52" si="48">IF(IF(I51="",0,IF(J51="",0,J51-I51))="",0,J51-I51+1)</f>
        <v>2</v>
      </c>
      <c r="P51" s="125">
        <f t="shared" ref="P51:P52" ca="1" si="49">IF(K51="",0,IF(L51="",TODAY()-K51,L51-K51+1))</f>
        <v>3</v>
      </c>
      <c r="Q51" s="125">
        <f t="shared" ref="Q51:Q52" ca="1" si="50">IF(P51=0,0,O51-P51)</f>
        <v>-1</v>
      </c>
    </row>
    <row r="52" spans="1:17" ht="31.5" customHeight="1">
      <c r="A52" s="121">
        <v>50</v>
      </c>
      <c r="B52" s="121" t="s">
        <v>1097</v>
      </c>
      <c r="C52" s="121"/>
      <c r="D52" s="415" t="s">
        <v>2207</v>
      </c>
      <c r="E52" s="149"/>
      <c r="F52" s="314" t="s">
        <v>279</v>
      </c>
      <c r="I52" s="148">
        <f t="shared" si="22"/>
        <v>44957</v>
      </c>
      <c r="J52" s="148">
        <f>I52+5</f>
        <v>44962</v>
      </c>
      <c r="K52" s="122">
        <v>45000</v>
      </c>
      <c r="L52" s="122">
        <v>45005</v>
      </c>
      <c r="M52" s="130">
        <f t="shared" si="46"/>
        <v>45000</v>
      </c>
      <c r="N52" s="130">
        <f t="shared" si="47"/>
        <v>45005</v>
      </c>
      <c r="O52" s="121">
        <f t="shared" si="48"/>
        <v>6</v>
      </c>
      <c r="P52" s="125">
        <f t="shared" ca="1" si="49"/>
        <v>6</v>
      </c>
      <c r="Q52" s="125">
        <f t="shared" ca="1" si="50"/>
        <v>0</v>
      </c>
    </row>
    <row r="53" spans="1:17" ht="14.4">
      <c r="A53" s="121">
        <v>51</v>
      </c>
      <c r="B53" s="121" t="s">
        <v>264</v>
      </c>
      <c r="C53" s="121"/>
      <c r="D53" s="415" t="s">
        <v>2208</v>
      </c>
      <c r="E53" s="149"/>
      <c r="F53" s="314" t="s">
        <v>279</v>
      </c>
      <c r="I53" s="148">
        <f t="shared" si="22"/>
        <v>44963</v>
      </c>
      <c r="J53" s="148">
        <f>I53+1+10</f>
        <v>44974</v>
      </c>
      <c r="K53" s="122">
        <v>45007</v>
      </c>
      <c r="L53" s="122">
        <v>45019</v>
      </c>
      <c r="M53" s="130">
        <f t="shared" ref="M53:M54" si="51">IF(K53="",IF(L52="",N52+1,L52+1),K53)</f>
        <v>45007</v>
      </c>
      <c r="N53" s="130">
        <f t="shared" ref="N53:N54" si="52">+M53+O53-1</f>
        <v>45018</v>
      </c>
      <c r="O53" s="121">
        <f t="shared" ref="O53" si="53">IF(IF(I53="",0,IF(J53="",0,J53-I53))="",0,J53-I53+1)</f>
        <v>12</v>
      </c>
      <c r="P53" s="125">
        <f t="shared" ref="P53" ca="1" si="54">IF(K53="",0,IF(L53="",TODAY()-K53,L53-K53+1))</f>
        <v>13</v>
      </c>
      <c r="Q53" s="125">
        <f t="shared" ref="Q53" ca="1" si="55">IF(P53=0,0,O53-P53)</f>
        <v>-1</v>
      </c>
    </row>
    <row r="54" spans="1:17" ht="14.4">
      <c r="A54" s="121">
        <v>52</v>
      </c>
      <c r="B54" s="121" t="s">
        <v>1014</v>
      </c>
      <c r="C54" s="121"/>
      <c r="D54" s="415" t="s">
        <v>2209</v>
      </c>
      <c r="E54" s="149" t="s">
        <v>171</v>
      </c>
      <c r="F54" s="314" t="s">
        <v>270</v>
      </c>
      <c r="I54" s="148">
        <f t="shared" si="22"/>
        <v>44975</v>
      </c>
      <c r="J54" s="148">
        <f>I54+8</f>
        <v>44983</v>
      </c>
      <c r="K54" s="122">
        <v>45020</v>
      </c>
      <c r="L54" s="122">
        <v>45023</v>
      </c>
      <c r="M54" s="130">
        <f t="shared" si="51"/>
        <v>45020</v>
      </c>
      <c r="N54" s="130">
        <f t="shared" si="52"/>
        <v>45028</v>
      </c>
      <c r="O54" s="121">
        <f t="shared" ref="O54" si="56">IF(IF(I54="",0,IF(J54="",0,J54-I54))="",0,J54-I54+1)</f>
        <v>9</v>
      </c>
      <c r="P54" s="125">
        <f t="shared" ref="P54" ca="1" si="57">IF(K54="",0,IF(L54="",TODAY()-K54,L54-K54+1))</f>
        <v>4</v>
      </c>
      <c r="Q54" s="125">
        <f t="shared" ref="Q54" ca="1" si="58">IF(P54=0,0,O54-P54)</f>
        <v>5</v>
      </c>
    </row>
    <row r="55" spans="1:17" ht="14.4">
      <c r="A55" s="121">
        <v>53</v>
      </c>
      <c r="B55" s="121" t="s">
        <v>1014</v>
      </c>
      <c r="C55" s="121"/>
      <c r="D55" s="415" t="s">
        <v>2210</v>
      </c>
      <c r="E55" s="149" t="s">
        <v>171</v>
      </c>
      <c r="F55" s="314" t="s">
        <v>270</v>
      </c>
      <c r="I55" s="148">
        <f t="shared" si="22"/>
        <v>44984</v>
      </c>
      <c r="J55" s="148">
        <f>I55+3</f>
        <v>44987</v>
      </c>
      <c r="K55" s="122">
        <v>45024</v>
      </c>
      <c r="L55" s="122">
        <v>45026</v>
      </c>
      <c r="M55" s="130">
        <f t="shared" ref="M55" si="59">IF(K55="",IF(L54="",N54+1,L54+1),K55)</f>
        <v>45024</v>
      </c>
      <c r="N55" s="130">
        <f t="shared" ref="N55" si="60">+M55+O55-1</f>
        <v>45027</v>
      </c>
      <c r="O55" s="121">
        <f t="shared" ref="O55" si="61">IF(IF(I55="",0,IF(J55="",0,J55-I55))="",0,J55-I55+1)</f>
        <v>4</v>
      </c>
      <c r="P55" s="125">
        <f t="shared" ref="P55" ca="1" si="62">IF(K55="",0,IF(L55="",TODAY()-K55,L55-K55+1))</f>
        <v>3</v>
      </c>
      <c r="Q55" s="125">
        <f t="shared" ref="Q55" ca="1" si="63">IF(P55=0,0,O55-P55)</f>
        <v>1</v>
      </c>
    </row>
    <row r="56" spans="1:17" ht="28.8">
      <c r="A56" s="121">
        <v>54</v>
      </c>
      <c r="B56" s="121" t="s">
        <v>1014</v>
      </c>
      <c r="C56" s="121"/>
      <c r="D56" s="415" t="s">
        <v>2211</v>
      </c>
      <c r="E56" s="149" t="s">
        <v>171</v>
      </c>
      <c r="F56" s="333" t="s">
        <v>178</v>
      </c>
      <c r="I56" s="148">
        <f t="shared" si="22"/>
        <v>44988</v>
      </c>
      <c r="J56" s="148">
        <f>I56+2</f>
        <v>44990</v>
      </c>
      <c r="K56" s="122">
        <v>45027</v>
      </c>
      <c r="L56" s="122">
        <v>45029</v>
      </c>
      <c r="M56" s="130">
        <f t="shared" ref="M56" si="64">IF(K56="",IF(L55="",N55+1,L55+1),K56)</f>
        <v>45027</v>
      </c>
      <c r="N56" s="130">
        <f t="shared" ref="N56" si="65">+M56+O56-1</f>
        <v>45029</v>
      </c>
      <c r="O56" s="121">
        <f t="shared" ref="O56" si="66">IF(IF(I56="",0,IF(J56="",0,J56-I56))="",0,J56-I56+1)</f>
        <v>3</v>
      </c>
      <c r="P56" s="125">
        <f t="shared" ref="P56" ca="1" si="67">IF(K56="",0,IF(L56="",TODAY()-K56,L56-K56+1))</f>
        <v>3</v>
      </c>
      <c r="Q56" s="125">
        <f t="shared" ref="Q56" ca="1" si="68">IF(P56=0,0,O56-P56)</f>
        <v>0</v>
      </c>
    </row>
    <row r="57" spans="1:17" ht="14.4">
      <c r="A57" s="121">
        <v>55</v>
      </c>
      <c r="B57" s="121" t="s">
        <v>1014</v>
      </c>
      <c r="C57" s="121"/>
      <c r="D57" s="129" t="s">
        <v>2212</v>
      </c>
      <c r="E57" s="149" t="s">
        <v>171</v>
      </c>
      <c r="F57" s="333" t="s">
        <v>178</v>
      </c>
      <c r="I57" s="148">
        <f t="shared" si="22"/>
        <v>44991</v>
      </c>
      <c r="J57" s="148">
        <f>I57+2</f>
        <v>44993</v>
      </c>
      <c r="K57" s="122">
        <v>45031</v>
      </c>
      <c r="L57" s="122">
        <v>45034</v>
      </c>
      <c r="M57" s="130">
        <f t="shared" ref="M57:M58" si="69">IF(K57="",IF(L56="",N56+1,L56+1),K57)</f>
        <v>45031</v>
      </c>
      <c r="N57" s="130">
        <f t="shared" ref="N57:N58" si="70">+M57+O57-1</f>
        <v>45033</v>
      </c>
      <c r="O57" s="121">
        <f t="shared" ref="O57" si="71">IF(IF(I57="",0,IF(J57="",0,J57-I57))="",0,J57-I57+1)</f>
        <v>3</v>
      </c>
      <c r="P57" s="125">
        <f t="shared" ref="P57" ca="1" si="72">IF(K57="",0,IF(L57="",TODAY()-K57,L57-K57+1))</f>
        <v>4</v>
      </c>
      <c r="Q57" s="125">
        <f t="shared" ref="Q57" ca="1" si="73">IF(P57=0,0,O57-P57)</f>
        <v>-1</v>
      </c>
    </row>
    <row r="58" spans="1:17" ht="28.8">
      <c r="A58" s="121">
        <v>56</v>
      </c>
      <c r="B58" s="121" t="s">
        <v>264</v>
      </c>
      <c r="C58" s="121"/>
      <c r="D58" s="415" t="s">
        <v>2213</v>
      </c>
      <c r="E58" s="149" t="s">
        <v>274</v>
      </c>
      <c r="F58" s="333" t="s">
        <v>178</v>
      </c>
      <c r="I58" s="148">
        <f t="shared" si="22"/>
        <v>44994</v>
      </c>
      <c r="J58" s="148">
        <f>I58+1</f>
        <v>44995</v>
      </c>
      <c r="K58" s="122">
        <v>45052</v>
      </c>
      <c r="L58" s="122">
        <v>45055</v>
      </c>
      <c r="M58" s="130">
        <f t="shared" si="69"/>
        <v>45052</v>
      </c>
      <c r="N58" s="130">
        <f t="shared" si="70"/>
        <v>45053</v>
      </c>
      <c r="O58" s="121">
        <f t="shared" ref="O58:O62" si="74">IF(IF(I58="",0,IF(J58="",0,J58-I58))="",0,J58-I58+1)</f>
        <v>2</v>
      </c>
      <c r="P58" s="125">
        <f t="shared" ref="P58:P62" ca="1" si="75">IF(K58="",0,IF(L58="",TODAY()-K58,L58-K58+1))</f>
        <v>4</v>
      </c>
      <c r="Q58" s="125">
        <f t="shared" ref="Q58:Q62" ca="1" si="76">IF(P58=0,0,O58-P58)</f>
        <v>-2</v>
      </c>
    </row>
    <row r="59" spans="1:17" ht="14.4">
      <c r="A59" s="121">
        <v>57</v>
      </c>
      <c r="B59" s="121" t="s">
        <v>225</v>
      </c>
      <c r="C59" s="121"/>
      <c r="D59" s="415" t="s">
        <v>2214</v>
      </c>
      <c r="E59" s="149"/>
      <c r="F59" s="333" t="s">
        <v>178</v>
      </c>
      <c r="I59" s="148">
        <f>J57+1</f>
        <v>44994</v>
      </c>
      <c r="J59" s="148">
        <f>I59+9</f>
        <v>45003</v>
      </c>
      <c r="K59" s="122">
        <v>45036</v>
      </c>
      <c r="L59" s="122">
        <v>45045</v>
      </c>
      <c r="M59" s="130">
        <f t="shared" ref="M59:M62" si="77">IF(K59="",IF(L58="",N58+1,L58+1),K59)</f>
        <v>45036</v>
      </c>
      <c r="N59" s="130">
        <f t="shared" ref="N59:N62" si="78">+M59+O59-1</f>
        <v>45045</v>
      </c>
      <c r="O59" s="121">
        <f t="shared" si="74"/>
        <v>10</v>
      </c>
      <c r="P59" s="125">
        <f t="shared" ca="1" si="75"/>
        <v>10</v>
      </c>
      <c r="Q59" s="125">
        <f t="shared" ca="1" si="76"/>
        <v>0</v>
      </c>
    </row>
    <row r="60" spans="1:17" ht="28.8">
      <c r="A60" s="121">
        <v>58</v>
      </c>
      <c r="B60" s="121" t="s">
        <v>1014</v>
      </c>
      <c r="C60" s="121"/>
      <c r="D60" s="415" t="s">
        <v>2215</v>
      </c>
      <c r="E60" s="149"/>
      <c r="F60" s="314" t="s">
        <v>270</v>
      </c>
      <c r="I60" s="148">
        <f>J59+1</f>
        <v>45004</v>
      </c>
      <c r="J60" s="148">
        <f>I60+1</f>
        <v>45005</v>
      </c>
      <c r="K60" s="122">
        <v>45055</v>
      </c>
      <c r="L60" s="122">
        <v>45055</v>
      </c>
      <c r="M60" s="130">
        <f t="shared" si="77"/>
        <v>45055</v>
      </c>
      <c r="N60" s="130">
        <f t="shared" si="78"/>
        <v>45056</v>
      </c>
      <c r="O60" s="121">
        <f t="shared" si="74"/>
        <v>2</v>
      </c>
      <c r="P60" s="125">
        <f t="shared" ca="1" si="75"/>
        <v>1</v>
      </c>
      <c r="Q60" s="125">
        <f t="shared" ca="1" si="76"/>
        <v>1</v>
      </c>
    </row>
    <row r="61" spans="1:17" ht="28.8">
      <c r="A61" s="121">
        <v>59</v>
      </c>
      <c r="B61" s="121" t="s">
        <v>1014</v>
      </c>
      <c r="C61" s="121"/>
      <c r="D61" s="415" t="s">
        <v>2216</v>
      </c>
      <c r="E61" s="149" t="s">
        <v>171</v>
      </c>
      <c r="F61" s="314" t="s">
        <v>270</v>
      </c>
      <c r="I61" s="148">
        <f>J60+1</f>
        <v>45006</v>
      </c>
      <c r="J61" s="148">
        <f>I61+2</f>
        <v>45008</v>
      </c>
      <c r="K61" s="122">
        <v>45057</v>
      </c>
      <c r="L61" s="122">
        <v>45057</v>
      </c>
      <c r="M61" s="130">
        <f t="shared" si="77"/>
        <v>45057</v>
      </c>
      <c r="N61" s="130">
        <f t="shared" si="78"/>
        <v>45059</v>
      </c>
      <c r="O61" s="121">
        <f t="shared" si="74"/>
        <v>3</v>
      </c>
      <c r="P61" s="125">
        <f t="shared" ca="1" si="75"/>
        <v>1</v>
      </c>
      <c r="Q61" s="125">
        <f t="shared" ca="1" si="76"/>
        <v>2</v>
      </c>
    </row>
    <row r="62" spans="1:17" ht="14.4">
      <c r="A62" s="121">
        <v>60</v>
      </c>
      <c r="B62" s="121" t="s">
        <v>225</v>
      </c>
      <c r="C62" s="121"/>
      <c r="D62" s="126" t="s">
        <v>2217</v>
      </c>
      <c r="E62" s="149"/>
      <c r="F62" s="314" t="s">
        <v>270</v>
      </c>
      <c r="I62" s="148">
        <f>J61+1</f>
        <v>45009</v>
      </c>
      <c r="J62" s="148">
        <f>I62+2</f>
        <v>45011</v>
      </c>
      <c r="K62" s="122">
        <v>45057</v>
      </c>
      <c r="L62" s="122">
        <v>45057</v>
      </c>
      <c r="M62" s="130">
        <f t="shared" si="77"/>
        <v>45057</v>
      </c>
      <c r="N62" s="130">
        <f t="shared" si="78"/>
        <v>45059</v>
      </c>
      <c r="O62" s="121">
        <f t="shared" si="74"/>
        <v>3</v>
      </c>
      <c r="P62" s="125">
        <f t="shared" ca="1" si="75"/>
        <v>1</v>
      </c>
      <c r="Q62" s="125">
        <f t="shared" ca="1" si="76"/>
        <v>2</v>
      </c>
    </row>
    <row r="63" spans="1:17" ht="14.4">
      <c r="A63" s="121">
        <v>61</v>
      </c>
      <c r="B63" s="121" t="s">
        <v>1014</v>
      </c>
      <c r="C63" s="121"/>
      <c r="D63" s="126" t="s">
        <v>2218</v>
      </c>
      <c r="E63" s="149" t="s">
        <v>171</v>
      </c>
      <c r="F63" s="314" t="s">
        <v>270</v>
      </c>
      <c r="I63" s="148">
        <v>45058</v>
      </c>
      <c r="J63" s="148">
        <v>45062</v>
      </c>
      <c r="K63" s="122">
        <v>45058</v>
      </c>
      <c r="L63" s="122">
        <v>45062</v>
      </c>
      <c r="M63" s="130">
        <f t="shared" ref="M63:M64" si="79">IF(K63="",IF(L62="",N62+1,L62+1),K63)</f>
        <v>45058</v>
      </c>
      <c r="N63" s="130">
        <f t="shared" ref="N63:N64" si="80">+M63+O63-1</f>
        <v>45062</v>
      </c>
      <c r="O63" s="121">
        <f t="shared" ref="O63:O64" si="81">IF(IF(I63="",0,IF(J63="",0,J63-I63))="",0,J63-I63+1)</f>
        <v>5</v>
      </c>
      <c r="P63" s="125">
        <f t="shared" ref="P63:P64" ca="1" si="82">IF(K63="",0,IF(L63="",TODAY()-K63,L63-K63+1))</f>
        <v>5</v>
      </c>
      <c r="Q63" s="125">
        <f t="shared" ref="Q63:Q64" ca="1" si="83">IF(P63=0,0,O63-P63)</f>
        <v>0</v>
      </c>
    </row>
    <row r="64" spans="1:17" ht="14.4">
      <c r="A64" s="121">
        <v>62</v>
      </c>
      <c r="B64" s="121" t="s">
        <v>1014</v>
      </c>
      <c r="C64" s="121"/>
      <c r="D64" s="126" t="s">
        <v>2219</v>
      </c>
      <c r="E64" s="149" t="s">
        <v>171</v>
      </c>
      <c r="F64" s="314" t="s">
        <v>270</v>
      </c>
      <c r="I64" s="148">
        <f>J63+1</f>
        <v>45063</v>
      </c>
      <c r="J64" s="148">
        <f>I64+1</f>
        <v>45064</v>
      </c>
      <c r="K64" s="122">
        <v>45063</v>
      </c>
      <c r="L64" s="122">
        <v>45066</v>
      </c>
      <c r="M64" s="130">
        <f t="shared" si="79"/>
        <v>45063</v>
      </c>
      <c r="N64" s="130">
        <f t="shared" si="80"/>
        <v>45064</v>
      </c>
      <c r="O64" s="121">
        <f t="shared" si="81"/>
        <v>2</v>
      </c>
      <c r="P64" s="125">
        <f t="shared" ca="1" si="82"/>
        <v>4</v>
      </c>
      <c r="Q64" s="125">
        <f t="shared" ca="1" si="83"/>
        <v>-2</v>
      </c>
    </row>
    <row r="65" spans="1:17" ht="14.4">
      <c r="A65" s="121">
        <v>63</v>
      </c>
      <c r="B65" s="121" t="s">
        <v>1014</v>
      </c>
      <c r="C65" s="121"/>
      <c r="D65" s="126" t="s">
        <v>2220</v>
      </c>
      <c r="E65" s="149" t="s">
        <v>171</v>
      </c>
      <c r="F65" s="314" t="s">
        <v>270</v>
      </c>
      <c r="I65" s="148">
        <f>J64+I708</f>
        <v>45064</v>
      </c>
      <c r="J65" s="148">
        <f>I65+3</f>
        <v>45067</v>
      </c>
      <c r="K65" s="122">
        <v>45068</v>
      </c>
      <c r="L65" s="122">
        <v>45069</v>
      </c>
      <c r="M65" s="130">
        <f t="shared" ref="M65:M66" si="84">IF(K65="",IF(L64="",N64+1,L64+1),K65)</f>
        <v>45068</v>
      </c>
      <c r="N65" s="130">
        <f t="shared" ref="N65:N66" si="85">+M65+O65-1</f>
        <v>45071</v>
      </c>
      <c r="O65" s="121">
        <f t="shared" ref="O65:O66" si="86">IF(IF(I65="",0,IF(J65="",0,J65-I65))="",0,J65-I65+1)</f>
        <v>4</v>
      </c>
      <c r="P65" s="125">
        <f t="shared" ref="P65:P66" ca="1" si="87">IF(K65="",0,IF(L65="",TODAY()-K65,L65-K65+1))</f>
        <v>2</v>
      </c>
      <c r="Q65" s="125">
        <f t="shared" ref="Q65:Q66" ca="1" si="88">IF(P65=0,0,O65-P65)</f>
        <v>2</v>
      </c>
    </row>
    <row r="66" spans="1:17" ht="14.4">
      <c r="A66" s="121">
        <v>64</v>
      </c>
      <c r="B66" s="121" t="s">
        <v>1014</v>
      </c>
      <c r="C66" s="121"/>
      <c r="D66" s="126" t="s">
        <v>2221</v>
      </c>
      <c r="E66" s="149" t="s">
        <v>171</v>
      </c>
      <c r="F66" s="314" t="s">
        <v>270</v>
      </c>
      <c r="I66" s="148">
        <f>J65+1</f>
        <v>45068</v>
      </c>
      <c r="J66" s="148">
        <f>I66+1+3</f>
        <v>45072</v>
      </c>
      <c r="K66" s="122">
        <v>45070</v>
      </c>
      <c r="L66" s="122">
        <v>45073</v>
      </c>
      <c r="M66" s="130">
        <f t="shared" si="84"/>
        <v>45070</v>
      </c>
      <c r="N66" s="130">
        <f t="shared" si="85"/>
        <v>45074</v>
      </c>
      <c r="O66" s="121">
        <f t="shared" si="86"/>
        <v>5</v>
      </c>
      <c r="P66" s="125">
        <f t="shared" ca="1" si="87"/>
        <v>4</v>
      </c>
      <c r="Q66" s="125">
        <f t="shared" ca="1" si="88"/>
        <v>1</v>
      </c>
    </row>
    <row r="67" spans="1:17" ht="14.4">
      <c r="A67" s="121">
        <v>65</v>
      </c>
      <c r="B67" s="121" t="s">
        <v>2222</v>
      </c>
      <c r="C67" s="121"/>
      <c r="D67" s="126" t="s">
        <v>2223</v>
      </c>
      <c r="E67" s="149" t="s">
        <v>171</v>
      </c>
      <c r="F67" s="314" t="s">
        <v>270</v>
      </c>
      <c r="I67" s="148">
        <f>J66+1</f>
        <v>45073</v>
      </c>
      <c r="J67" s="148">
        <f>I67+2</f>
        <v>45075</v>
      </c>
      <c r="K67" s="122">
        <v>45076</v>
      </c>
      <c r="L67" s="122">
        <v>45078</v>
      </c>
      <c r="M67" s="130">
        <f t="shared" ref="M67:M69" si="89">IF(K67="",IF(L66="",N66+1,L66+1),K67)</f>
        <v>45076</v>
      </c>
      <c r="N67" s="130">
        <f t="shared" ref="N67:N69" si="90">+M67+O67-1</f>
        <v>45078</v>
      </c>
      <c r="O67" s="121">
        <f t="shared" ref="O67:O68" si="91">IF(IF(I67="",0,IF(J67="",0,J67-I67))="",0,J67-I67+1)</f>
        <v>3</v>
      </c>
      <c r="P67" s="125">
        <f t="shared" ref="P67:P68" ca="1" si="92">IF(K67="",0,IF(L67="",TODAY()-K67,L67-K67+1))</f>
        <v>3</v>
      </c>
      <c r="Q67" s="125">
        <f t="shared" ref="Q67:Q68" ca="1" si="93">IF(P67=0,0,O67-P67)</f>
        <v>0</v>
      </c>
    </row>
    <row r="68" spans="1:17" ht="14.4">
      <c r="A68" s="121">
        <v>66</v>
      </c>
      <c r="B68" s="121" t="s">
        <v>265</v>
      </c>
      <c r="C68" s="121"/>
      <c r="D68" s="126" t="s">
        <v>2224</v>
      </c>
      <c r="E68" s="149" t="s">
        <v>171</v>
      </c>
      <c r="F68" s="314" t="s">
        <v>270</v>
      </c>
      <c r="I68" s="148">
        <f>J67+1</f>
        <v>45076</v>
      </c>
      <c r="J68" s="148">
        <f>I68+2</f>
        <v>45078</v>
      </c>
      <c r="K68" s="176">
        <v>45078</v>
      </c>
      <c r="L68" s="176">
        <v>45079</v>
      </c>
      <c r="M68" s="130">
        <f t="shared" si="89"/>
        <v>45078</v>
      </c>
      <c r="N68" s="130">
        <f t="shared" si="90"/>
        <v>45080</v>
      </c>
      <c r="O68" s="121">
        <f t="shared" si="91"/>
        <v>3</v>
      </c>
      <c r="P68" s="125">
        <f t="shared" ca="1" si="92"/>
        <v>2</v>
      </c>
      <c r="Q68" s="125">
        <f t="shared" ca="1" si="93"/>
        <v>1</v>
      </c>
    </row>
    <row r="69" spans="1:17" ht="14.4">
      <c r="A69" s="121">
        <v>67</v>
      </c>
      <c r="B69" s="121" t="s">
        <v>265</v>
      </c>
      <c r="C69" s="121"/>
      <c r="D69" s="126" t="s">
        <v>2225</v>
      </c>
      <c r="E69" s="149" t="s">
        <v>171</v>
      </c>
      <c r="F69" s="314" t="s">
        <v>270</v>
      </c>
      <c r="I69" s="148">
        <f>J68+2</f>
        <v>45080</v>
      </c>
      <c r="J69" s="148">
        <f>I69+1</f>
        <v>45081</v>
      </c>
      <c r="K69" s="176">
        <v>45080</v>
      </c>
      <c r="L69" s="176">
        <v>45082</v>
      </c>
      <c r="M69" s="130">
        <f t="shared" si="89"/>
        <v>45080</v>
      </c>
      <c r="N69" s="130">
        <f t="shared" si="90"/>
        <v>45081</v>
      </c>
      <c r="O69" s="121">
        <f t="shared" ref="O69:O73" si="94">IF(IF(I69="",0,IF(J69="",0,J69-I69))="",0,J69-I69+1)</f>
        <v>2</v>
      </c>
      <c r="P69" s="125">
        <f t="shared" ref="P69:P73" ca="1" si="95">IF(K69="",0,IF(L69="",TODAY()-K69,L69-K69+1))</f>
        <v>3</v>
      </c>
      <c r="Q69" s="125">
        <f t="shared" ref="Q69:Q73" ca="1" si="96">IF(P69=0,0,O69-P69)</f>
        <v>-1</v>
      </c>
    </row>
    <row r="70" spans="1:17" ht="14.4">
      <c r="A70" s="121">
        <v>68</v>
      </c>
      <c r="B70" s="121" t="s">
        <v>245</v>
      </c>
      <c r="C70" s="121"/>
      <c r="D70" s="126" t="s">
        <v>2148</v>
      </c>
      <c r="E70" s="149" t="s">
        <v>171</v>
      </c>
      <c r="F70" s="314" t="s">
        <v>270</v>
      </c>
      <c r="I70" s="176">
        <v>45086</v>
      </c>
      <c r="J70" s="176">
        <v>45089</v>
      </c>
      <c r="K70" s="176">
        <v>45086</v>
      </c>
      <c r="L70" s="176">
        <v>45089</v>
      </c>
      <c r="M70" s="130">
        <f t="shared" ref="M70:M71" si="97">IF(K70="",IF(L69="",N69+1,L69+1),K70)</f>
        <v>45086</v>
      </c>
      <c r="N70" s="130">
        <f t="shared" ref="N70:N71" si="98">+M70+O70-1</f>
        <v>45089</v>
      </c>
      <c r="O70" s="121">
        <f t="shared" si="94"/>
        <v>4</v>
      </c>
      <c r="P70" s="125">
        <f t="shared" ca="1" si="95"/>
        <v>4</v>
      </c>
      <c r="Q70" s="125">
        <f t="shared" ca="1" si="96"/>
        <v>0</v>
      </c>
    </row>
    <row r="71" spans="1:17" ht="14.4">
      <c r="A71" s="121">
        <v>69</v>
      </c>
      <c r="B71" s="121" t="s">
        <v>245</v>
      </c>
      <c r="C71" s="121"/>
      <c r="D71" s="126" t="s">
        <v>2149</v>
      </c>
      <c r="E71" s="149" t="s">
        <v>171</v>
      </c>
      <c r="F71" s="314" t="s">
        <v>270</v>
      </c>
      <c r="I71" s="176">
        <v>45086</v>
      </c>
      <c r="J71" s="176">
        <v>45089</v>
      </c>
      <c r="K71" s="176">
        <v>45086</v>
      </c>
      <c r="L71" s="176">
        <v>45089</v>
      </c>
      <c r="M71" s="130">
        <f t="shared" si="97"/>
        <v>45086</v>
      </c>
      <c r="N71" s="130">
        <f t="shared" si="98"/>
        <v>45089</v>
      </c>
      <c r="O71" s="121">
        <f t="shared" si="94"/>
        <v>4</v>
      </c>
      <c r="P71" s="125">
        <f t="shared" ca="1" si="95"/>
        <v>4</v>
      </c>
      <c r="Q71" s="125">
        <f t="shared" ca="1" si="96"/>
        <v>0</v>
      </c>
    </row>
    <row r="72" spans="1:17" ht="14.4">
      <c r="A72" s="121">
        <v>70</v>
      </c>
      <c r="B72" s="121" t="s">
        <v>245</v>
      </c>
      <c r="C72" s="121"/>
      <c r="D72" s="126" t="s">
        <v>2226</v>
      </c>
      <c r="E72" s="149" t="s">
        <v>171</v>
      </c>
      <c r="F72" s="314" t="s">
        <v>270</v>
      </c>
      <c r="I72" s="176">
        <f>J71+1</f>
        <v>45090</v>
      </c>
      <c r="J72" s="176">
        <f>I72+3</f>
        <v>45093</v>
      </c>
      <c r="K72" s="176">
        <v>45090</v>
      </c>
      <c r="L72" s="176">
        <v>45093</v>
      </c>
      <c r="M72" s="130">
        <f t="shared" ref="M72" si="99">IF(K72="",IF(L71="",N71+1,L71+1),K72)</f>
        <v>45090</v>
      </c>
      <c r="N72" s="130">
        <f t="shared" ref="N72" si="100">+M72+O72-1</f>
        <v>45093</v>
      </c>
      <c r="O72" s="121">
        <f t="shared" si="94"/>
        <v>4</v>
      </c>
      <c r="P72" s="125">
        <f t="shared" ca="1" si="95"/>
        <v>4</v>
      </c>
      <c r="Q72" s="125">
        <f t="shared" ca="1" si="96"/>
        <v>0</v>
      </c>
    </row>
    <row r="73" spans="1:17" ht="28.8">
      <c r="A73" s="121">
        <v>71</v>
      </c>
      <c r="B73" s="218" t="s">
        <v>2227</v>
      </c>
      <c r="C73" s="218"/>
      <c r="D73" s="177" t="s">
        <v>2228</v>
      </c>
      <c r="E73" s="218" t="s">
        <v>2229</v>
      </c>
      <c r="F73" s="314" t="s">
        <v>270</v>
      </c>
      <c r="I73" s="176">
        <v>45094</v>
      </c>
      <c r="J73" s="176">
        <v>45108</v>
      </c>
      <c r="K73" s="293">
        <v>45094</v>
      </c>
      <c r="L73" s="158">
        <v>45098</v>
      </c>
      <c r="M73" s="130">
        <f t="shared" ref="M73" si="101">IF(K73="",IF(L72="",N72+1,L72+1),K73)</f>
        <v>45094</v>
      </c>
      <c r="N73" s="130">
        <f t="shared" ref="N73" si="102">+M73+O73-1</f>
        <v>45108</v>
      </c>
      <c r="O73" s="121">
        <f t="shared" si="94"/>
        <v>15</v>
      </c>
      <c r="P73" s="125">
        <f t="shared" ca="1" si="95"/>
        <v>5</v>
      </c>
      <c r="Q73" s="125">
        <f t="shared" ca="1" si="96"/>
        <v>10</v>
      </c>
    </row>
    <row r="74" spans="1:17" ht="14.4">
      <c r="A74" s="121">
        <v>72</v>
      </c>
      <c r="B74" s="218" t="s">
        <v>2227</v>
      </c>
      <c r="C74" s="218"/>
      <c r="D74" s="279" t="s">
        <v>2230</v>
      </c>
      <c r="E74" s="218" t="s">
        <v>2229</v>
      </c>
      <c r="F74" s="314" t="s">
        <v>270</v>
      </c>
      <c r="I74" s="158">
        <v>45098</v>
      </c>
      <c r="J74" s="158">
        <v>45098</v>
      </c>
      <c r="K74" s="293">
        <v>45094</v>
      </c>
      <c r="L74" s="158">
        <v>45098</v>
      </c>
      <c r="M74" s="130">
        <f t="shared" ref="M74:M77" si="103">IF(K74="",IF(L73="",N73+1,L73+1),K74)</f>
        <v>45094</v>
      </c>
      <c r="N74" s="130">
        <f t="shared" ref="N74:N77" si="104">+M74+O74-1</f>
        <v>45094</v>
      </c>
      <c r="O74" s="121">
        <f t="shared" ref="O74:O142" si="105">IF(IF(I74="",0,IF(J74="",0,J74-I74))="",0,J74-I74+1)</f>
        <v>1</v>
      </c>
      <c r="P74" s="125">
        <f t="shared" ref="P74:P142" ca="1" si="106">IF(K74="",0,IF(L74="",TODAY()-K74,L74-K74+1))</f>
        <v>5</v>
      </c>
      <c r="Q74" s="125">
        <f t="shared" ref="Q74:Q142" ca="1" si="107">IF(P74=0,0,O74-P74)</f>
        <v>-4</v>
      </c>
    </row>
    <row r="75" spans="1:17" ht="7.5" customHeight="1">
      <c r="A75" s="121">
        <v>73</v>
      </c>
      <c r="B75" s="218" t="s">
        <v>2227</v>
      </c>
      <c r="C75" s="218"/>
      <c r="D75" s="177"/>
      <c r="E75" s="218" t="s">
        <v>2229</v>
      </c>
      <c r="F75" s="314" t="s">
        <v>270</v>
      </c>
      <c r="I75" s="158">
        <v>45099</v>
      </c>
      <c r="J75" s="158">
        <v>45103</v>
      </c>
      <c r="K75" s="158">
        <v>45098</v>
      </c>
      <c r="L75" s="158">
        <v>45105</v>
      </c>
      <c r="M75" s="130">
        <f t="shared" si="103"/>
        <v>45098</v>
      </c>
      <c r="N75" s="130">
        <f t="shared" si="104"/>
        <v>45102</v>
      </c>
      <c r="O75" s="121">
        <f t="shared" si="105"/>
        <v>5</v>
      </c>
      <c r="P75" s="125">
        <f t="shared" ca="1" si="106"/>
        <v>8</v>
      </c>
      <c r="Q75" s="125">
        <f t="shared" ca="1" si="107"/>
        <v>-3</v>
      </c>
    </row>
    <row r="76" spans="1:17" ht="14.4">
      <c r="A76" s="121">
        <v>74</v>
      </c>
      <c r="B76" s="218" t="s">
        <v>264</v>
      </c>
      <c r="C76" s="218"/>
      <c r="D76" s="177" t="s">
        <v>2231</v>
      </c>
      <c r="E76" s="218" t="s">
        <v>216</v>
      </c>
      <c r="F76" s="314" t="s">
        <v>279</v>
      </c>
      <c r="I76" s="158">
        <v>45106</v>
      </c>
      <c r="J76" s="158">
        <v>45107</v>
      </c>
      <c r="K76" s="176">
        <v>45106</v>
      </c>
      <c r="L76" s="176">
        <v>45107</v>
      </c>
      <c r="M76" s="130">
        <f t="shared" si="103"/>
        <v>45106</v>
      </c>
      <c r="N76" s="130">
        <f t="shared" si="104"/>
        <v>45107</v>
      </c>
      <c r="O76" s="121">
        <f t="shared" si="105"/>
        <v>2</v>
      </c>
      <c r="P76" s="125">
        <f t="shared" ca="1" si="106"/>
        <v>2</v>
      </c>
      <c r="Q76" s="125">
        <f t="shared" ca="1" si="107"/>
        <v>0</v>
      </c>
    </row>
    <row r="77" spans="1:17" ht="14.4">
      <c r="A77" s="121">
        <v>75</v>
      </c>
      <c r="B77" s="218" t="s">
        <v>2227</v>
      </c>
      <c r="C77" s="218"/>
      <c r="D77" s="177"/>
      <c r="E77" s="218" t="s">
        <v>2229</v>
      </c>
      <c r="F77" s="314" t="s">
        <v>270</v>
      </c>
      <c r="I77" s="158">
        <v>45108</v>
      </c>
      <c r="J77" s="158">
        <v>45112</v>
      </c>
      <c r="K77" s="148">
        <v>45112</v>
      </c>
      <c r="L77" s="148">
        <v>45118</v>
      </c>
      <c r="M77" s="130">
        <f t="shared" si="103"/>
        <v>45112</v>
      </c>
      <c r="N77" s="130">
        <f t="shared" si="104"/>
        <v>45116</v>
      </c>
      <c r="O77" s="121">
        <f t="shared" si="105"/>
        <v>5</v>
      </c>
      <c r="P77" s="125">
        <f t="shared" ca="1" si="106"/>
        <v>7</v>
      </c>
      <c r="Q77" s="125">
        <f t="shared" ca="1" si="107"/>
        <v>-2</v>
      </c>
    </row>
    <row r="78" spans="1:17" ht="14.4">
      <c r="A78" s="121">
        <v>76</v>
      </c>
      <c r="B78" s="218" t="s">
        <v>264</v>
      </c>
      <c r="C78" s="218"/>
      <c r="D78" s="177" t="s">
        <v>2232</v>
      </c>
      <c r="E78" s="218"/>
      <c r="F78" s="314" t="s">
        <v>279</v>
      </c>
      <c r="I78" s="158">
        <v>45113</v>
      </c>
      <c r="J78" s="158">
        <v>45115</v>
      </c>
      <c r="K78" s="158">
        <v>45120</v>
      </c>
      <c r="L78" s="158">
        <v>45124</v>
      </c>
      <c r="M78" s="130">
        <f t="shared" ref="M78:M79" si="108">IF(K78="",IF(L77="",N77+1,L77+1),K78)</f>
        <v>45120</v>
      </c>
      <c r="N78" s="130">
        <f t="shared" ref="N78:N79" si="109">+M78+O78-1</f>
        <v>45122</v>
      </c>
      <c r="O78" s="121">
        <f t="shared" ref="O78:O79" si="110">IF(IF(I78="",0,IF(J78="",0,J78-I78))="",0,J78-I78+1)</f>
        <v>3</v>
      </c>
      <c r="P78" s="125">
        <f t="shared" ref="P78:P79" ca="1" si="111">IF(K78="",0,IF(L78="",TODAY()-K78,L78-K78+1))</f>
        <v>5</v>
      </c>
      <c r="Q78" s="125">
        <f t="shared" ref="Q78:Q79" ca="1" si="112">IF(P78=0,0,O78-P78)</f>
        <v>-2</v>
      </c>
    </row>
    <row r="79" spans="1:17" ht="14.4">
      <c r="A79" s="121">
        <v>77</v>
      </c>
      <c r="B79" s="218" t="s">
        <v>245</v>
      </c>
      <c r="C79" s="218"/>
      <c r="D79" s="174" t="s">
        <v>2233</v>
      </c>
      <c r="E79" s="218" t="s">
        <v>171</v>
      </c>
      <c r="F79" s="314" t="s">
        <v>279</v>
      </c>
      <c r="G79" s="158">
        <v>45113</v>
      </c>
      <c r="H79" s="158">
        <v>45116</v>
      </c>
      <c r="I79" s="158">
        <v>45116</v>
      </c>
      <c r="J79" s="158">
        <v>45119</v>
      </c>
      <c r="K79" s="176">
        <v>45124</v>
      </c>
      <c r="L79" s="176">
        <v>45127</v>
      </c>
      <c r="M79" s="130">
        <f t="shared" si="108"/>
        <v>45124</v>
      </c>
      <c r="N79" s="130">
        <f t="shared" si="109"/>
        <v>45127</v>
      </c>
      <c r="O79" s="121">
        <f t="shared" si="110"/>
        <v>4</v>
      </c>
      <c r="P79" s="125">
        <f t="shared" ca="1" si="111"/>
        <v>4</v>
      </c>
      <c r="Q79" s="125">
        <f t="shared" ca="1" si="112"/>
        <v>0</v>
      </c>
    </row>
    <row r="80" spans="1:17" ht="14.4">
      <c r="A80" s="121">
        <v>78</v>
      </c>
      <c r="B80" s="218" t="s">
        <v>240</v>
      </c>
      <c r="C80" s="218"/>
      <c r="D80" s="174" t="s">
        <v>2234</v>
      </c>
      <c r="E80" s="218" t="s">
        <v>171</v>
      </c>
      <c r="F80" s="314" t="s">
        <v>279</v>
      </c>
      <c r="G80" s="158"/>
      <c r="H80" s="158"/>
      <c r="I80" s="176">
        <v>45131</v>
      </c>
      <c r="J80" s="158">
        <f>I80+6</f>
        <v>45137</v>
      </c>
      <c r="K80" s="176">
        <v>45131</v>
      </c>
      <c r="L80" s="176">
        <v>45140</v>
      </c>
      <c r="M80" s="130">
        <f t="shared" ref="M80:M81" si="113">IF(K80="",IF(L79="",N79+1,L79+1),K80)</f>
        <v>45131</v>
      </c>
      <c r="N80" s="130">
        <f t="shared" ref="N80:N83" si="114">+M80+O80-1</f>
        <v>45137</v>
      </c>
      <c r="O80" s="121">
        <f t="shared" ref="O80:O81" si="115">IF(IF(I80="",0,IF(J80="",0,J80-I80))="",0,J80-I80+1)</f>
        <v>7</v>
      </c>
      <c r="P80" s="125">
        <f t="shared" ref="P80:P81" ca="1" si="116">IF(K80="",0,IF(L80="",TODAY()-K80,L80-K80+1))</f>
        <v>10</v>
      </c>
      <c r="Q80" s="125">
        <f t="shared" ref="Q80:Q81" ca="1" si="117">IF(P80=0,0,O80-P80)</f>
        <v>-3</v>
      </c>
    </row>
    <row r="81" spans="1:17" ht="14.4">
      <c r="A81" s="121">
        <v>79</v>
      </c>
      <c r="B81" s="218" t="s">
        <v>245</v>
      </c>
      <c r="C81" s="218"/>
      <c r="D81" s="174" t="s">
        <v>2235</v>
      </c>
      <c r="E81" s="218" t="s">
        <v>171</v>
      </c>
      <c r="F81" s="347" t="s">
        <v>178</v>
      </c>
      <c r="G81" s="158">
        <v>45117</v>
      </c>
      <c r="H81" s="158">
        <v>45119</v>
      </c>
      <c r="I81" s="158">
        <v>45140</v>
      </c>
      <c r="J81" s="158">
        <v>45145</v>
      </c>
      <c r="K81" s="158">
        <v>45140</v>
      </c>
      <c r="L81" s="158">
        <v>45145</v>
      </c>
      <c r="M81" s="130">
        <f t="shared" si="113"/>
        <v>45140</v>
      </c>
      <c r="N81" s="130">
        <f t="shared" si="114"/>
        <v>45145</v>
      </c>
      <c r="O81" s="121">
        <f t="shared" si="115"/>
        <v>6</v>
      </c>
      <c r="P81" s="125">
        <f t="shared" ca="1" si="116"/>
        <v>6</v>
      </c>
      <c r="Q81" s="125">
        <f t="shared" ca="1" si="117"/>
        <v>0</v>
      </c>
    </row>
    <row r="82" spans="1:17" ht="14.4">
      <c r="A82" s="121">
        <v>80</v>
      </c>
      <c r="B82" s="218" t="s">
        <v>254</v>
      </c>
      <c r="C82" s="218"/>
      <c r="D82" s="174" t="s">
        <v>2236</v>
      </c>
      <c r="E82" s="218" t="s">
        <v>171</v>
      </c>
      <c r="F82" s="347" t="s">
        <v>178</v>
      </c>
      <c r="G82" s="158">
        <v>45120</v>
      </c>
      <c r="H82" s="158">
        <v>45122</v>
      </c>
      <c r="I82" s="158">
        <f>J81+1</f>
        <v>45146</v>
      </c>
      <c r="J82" s="158">
        <f>I82+2</f>
        <v>45148</v>
      </c>
      <c r="K82" s="158">
        <v>45149</v>
      </c>
      <c r="L82" s="158">
        <v>45157</v>
      </c>
      <c r="M82" s="130">
        <f>IF(K82="",IF(L81="",N81+1,L81+1),K82)</f>
        <v>45149</v>
      </c>
      <c r="N82" s="130">
        <f>+M82+O82-1</f>
        <v>45151</v>
      </c>
      <c r="O82" s="121">
        <f>IF(IF(I82="",0,IF(J82="",0,J82-I82))="",0,J82-I82+1)</f>
        <v>3</v>
      </c>
      <c r="P82" s="125">
        <f ca="1">IF(K82="",0,IF(L82="",TODAY()-K82,L82-K82+1))</f>
        <v>9</v>
      </c>
      <c r="Q82" s="125">
        <f ca="1">IF(P82=0,0,O82-P82)</f>
        <v>-6</v>
      </c>
    </row>
    <row r="83" spans="1:17" ht="14.4">
      <c r="A83" s="121">
        <v>81</v>
      </c>
      <c r="B83" s="218" t="s">
        <v>254</v>
      </c>
      <c r="C83" s="218"/>
      <c r="D83" s="174" t="s">
        <v>2237</v>
      </c>
      <c r="E83" s="218" t="s">
        <v>171</v>
      </c>
      <c r="F83" s="347" t="s">
        <v>178</v>
      </c>
      <c r="G83" s="158">
        <v>45123</v>
      </c>
      <c r="H83" s="158">
        <v>45125</v>
      </c>
      <c r="I83" s="158">
        <v>45157</v>
      </c>
      <c r="J83" s="158">
        <v>45159</v>
      </c>
      <c r="K83" s="158">
        <v>45159</v>
      </c>
      <c r="L83" s="158">
        <f>K83+7</f>
        <v>45166</v>
      </c>
      <c r="M83" s="130">
        <f>IF(K83="",IF(L82="",N82+1,L82+1),K83)</f>
        <v>45159</v>
      </c>
      <c r="N83" s="130">
        <f t="shared" si="114"/>
        <v>45161</v>
      </c>
      <c r="O83" s="121">
        <f t="shared" si="105"/>
        <v>3</v>
      </c>
      <c r="P83" s="125">
        <f t="shared" ca="1" si="106"/>
        <v>8</v>
      </c>
      <c r="Q83" s="125">
        <f t="shared" ca="1" si="107"/>
        <v>-5</v>
      </c>
    </row>
    <row r="84" spans="1:17" ht="14.4">
      <c r="A84" s="121">
        <v>82</v>
      </c>
      <c r="B84" s="218" t="s">
        <v>265</v>
      </c>
      <c r="C84" s="218"/>
      <c r="D84" s="174" t="s">
        <v>2238</v>
      </c>
      <c r="E84" s="218" t="s">
        <v>171</v>
      </c>
      <c r="F84" s="347" t="s">
        <v>178</v>
      </c>
      <c r="G84" s="158"/>
      <c r="H84" s="158"/>
      <c r="I84" s="158">
        <v>45170</v>
      </c>
      <c r="J84" s="158">
        <v>45188</v>
      </c>
      <c r="K84" s="158">
        <v>45170</v>
      </c>
      <c r="L84" s="158">
        <v>45188</v>
      </c>
      <c r="M84" s="130">
        <f t="shared" ref="M84:M86" si="118">IF(K84="",IF(L83="",N83+1,L83+1),K84)</f>
        <v>45170</v>
      </c>
      <c r="N84" s="130">
        <f t="shared" ref="N84:N142" si="119">+M84+O84-1</f>
        <v>45188</v>
      </c>
      <c r="O84" s="121">
        <f t="shared" ref="O84:O120" si="120">IF(IF(I84="",0,IF(J84="",0,J84-I84))="",0,J84-I84+1)</f>
        <v>19</v>
      </c>
      <c r="P84" s="125">
        <f t="shared" ref="P84:P120" ca="1" si="121">IF(K84="",0,IF(L84="",TODAY()-K84,L84-K84+1))</f>
        <v>19</v>
      </c>
      <c r="Q84" s="125">
        <f t="shared" ref="Q84:Q120" ca="1" si="122">IF(P84=0,0,O84-P84)</f>
        <v>0</v>
      </c>
    </row>
    <row r="85" spans="1:17" ht="14.4">
      <c r="A85" s="121">
        <v>83</v>
      </c>
      <c r="B85" s="218" t="s">
        <v>240</v>
      </c>
      <c r="C85" s="218"/>
      <c r="D85" s="174" t="s">
        <v>2239</v>
      </c>
      <c r="E85" s="218" t="s">
        <v>171</v>
      </c>
      <c r="F85" s="314" t="s">
        <v>279</v>
      </c>
      <c r="G85" s="158"/>
      <c r="H85" s="158"/>
      <c r="I85" s="158">
        <v>45187</v>
      </c>
      <c r="J85" s="158">
        <v>45190</v>
      </c>
      <c r="K85" s="158">
        <v>45187</v>
      </c>
      <c r="L85" s="158">
        <v>45190</v>
      </c>
      <c r="M85" s="130">
        <f t="shared" si="118"/>
        <v>45187</v>
      </c>
      <c r="N85" s="130">
        <f t="shared" si="119"/>
        <v>45190</v>
      </c>
      <c r="O85" s="121">
        <f t="shared" si="120"/>
        <v>4</v>
      </c>
      <c r="P85" s="125">
        <f t="shared" ca="1" si="121"/>
        <v>4</v>
      </c>
      <c r="Q85" s="125">
        <f t="shared" ca="1" si="122"/>
        <v>0</v>
      </c>
    </row>
    <row r="86" spans="1:17" ht="14.4">
      <c r="A86" s="121">
        <v>84</v>
      </c>
      <c r="B86" s="218" t="s">
        <v>227</v>
      </c>
      <c r="C86" s="218"/>
      <c r="D86" s="174" t="s">
        <v>2239</v>
      </c>
      <c r="E86" s="218" t="s">
        <v>171</v>
      </c>
      <c r="F86" s="347" t="s">
        <v>178</v>
      </c>
      <c r="G86" s="158"/>
      <c r="H86" s="158"/>
      <c r="I86" s="158">
        <v>45191</v>
      </c>
      <c r="J86" s="158">
        <v>45194</v>
      </c>
      <c r="K86" s="158">
        <v>45191</v>
      </c>
      <c r="L86" s="158">
        <v>45194</v>
      </c>
      <c r="M86" s="130">
        <f t="shared" si="118"/>
        <v>45191</v>
      </c>
      <c r="N86" s="130">
        <f t="shared" si="119"/>
        <v>45194</v>
      </c>
      <c r="O86" s="121">
        <f t="shared" si="120"/>
        <v>4</v>
      </c>
      <c r="P86" s="125">
        <f t="shared" ca="1" si="121"/>
        <v>4</v>
      </c>
      <c r="Q86" s="125">
        <f t="shared" ca="1" si="122"/>
        <v>0</v>
      </c>
    </row>
    <row r="87" spans="1:17" ht="14.4">
      <c r="A87" s="121">
        <v>85</v>
      </c>
      <c r="B87" s="218" t="s">
        <v>245</v>
      </c>
      <c r="C87" s="218"/>
      <c r="D87" s="174" t="s">
        <v>2240</v>
      </c>
      <c r="E87" s="218" t="s">
        <v>171</v>
      </c>
      <c r="F87" s="314" t="s">
        <v>279</v>
      </c>
      <c r="G87" s="158"/>
      <c r="H87" s="158"/>
      <c r="I87" s="158"/>
      <c r="J87" s="158"/>
      <c r="K87" s="158"/>
      <c r="L87" s="158"/>
      <c r="M87" s="130"/>
      <c r="N87" s="130"/>
      <c r="O87" s="121">
        <f t="shared" si="120"/>
        <v>1</v>
      </c>
      <c r="P87" s="125">
        <f t="shared" ca="1" si="121"/>
        <v>0</v>
      </c>
      <c r="Q87" s="125">
        <f t="shared" ca="1" si="122"/>
        <v>0</v>
      </c>
    </row>
    <row r="88" spans="1:17" ht="14.4">
      <c r="A88" s="121">
        <v>86</v>
      </c>
      <c r="B88" s="218"/>
      <c r="C88" s="218"/>
      <c r="D88" s="196" t="s">
        <v>2241</v>
      </c>
      <c r="E88" s="218"/>
      <c r="F88" s="314" t="s">
        <v>279</v>
      </c>
      <c r="G88" s="158"/>
      <c r="H88" s="158"/>
      <c r="I88" s="344">
        <v>45203</v>
      </c>
      <c r="J88" s="344">
        <v>45203</v>
      </c>
      <c r="K88" s="344">
        <v>45202</v>
      </c>
      <c r="L88" s="344">
        <v>45202</v>
      </c>
      <c r="M88" s="130">
        <f t="shared" ref="M88:M95" si="123">IF(K88="",IF(L87="",N87+1,L87+1),K88)</f>
        <v>45202</v>
      </c>
      <c r="N88" s="130">
        <f t="shared" ref="N88:N95" si="124">+M88+O88-1</f>
        <v>45202</v>
      </c>
      <c r="O88" s="121">
        <f t="shared" si="120"/>
        <v>1</v>
      </c>
      <c r="P88" s="125">
        <f t="shared" ca="1" si="121"/>
        <v>1</v>
      </c>
      <c r="Q88" s="125">
        <f t="shared" ca="1" si="122"/>
        <v>0</v>
      </c>
    </row>
    <row r="89" spans="1:17" ht="14.4">
      <c r="A89" s="121">
        <v>87</v>
      </c>
      <c r="B89" s="218" t="s">
        <v>254</v>
      </c>
      <c r="C89" s="218"/>
      <c r="D89" s="174" t="s">
        <v>2242</v>
      </c>
      <c r="E89" s="218" t="s">
        <v>171</v>
      </c>
      <c r="F89" s="347" t="s">
        <v>178</v>
      </c>
      <c r="G89" s="158"/>
      <c r="H89" s="158"/>
      <c r="I89" s="344">
        <v>45204</v>
      </c>
      <c r="J89" s="344">
        <v>45205</v>
      </c>
      <c r="K89" s="344">
        <v>45204</v>
      </c>
      <c r="L89" s="344">
        <v>45206</v>
      </c>
      <c r="M89" s="130">
        <f t="shared" si="123"/>
        <v>45204</v>
      </c>
      <c r="N89" s="130">
        <f t="shared" si="124"/>
        <v>45205</v>
      </c>
      <c r="O89" s="121">
        <f t="shared" si="120"/>
        <v>2</v>
      </c>
      <c r="P89" s="125">
        <f t="shared" ca="1" si="121"/>
        <v>3</v>
      </c>
      <c r="Q89" s="125">
        <f t="shared" ca="1" si="122"/>
        <v>-1</v>
      </c>
    </row>
    <row r="90" spans="1:17" ht="14.4">
      <c r="A90" s="121">
        <v>88</v>
      </c>
      <c r="B90" s="218" t="s">
        <v>224</v>
      </c>
      <c r="C90" s="218"/>
      <c r="D90" s="174" t="s">
        <v>2242</v>
      </c>
      <c r="E90" s="218" t="s">
        <v>171</v>
      </c>
      <c r="F90" s="347" t="s">
        <v>178</v>
      </c>
      <c r="G90" s="158"/>
      <c r="H90" s="158"/>
      <c r="I90" s="344">
        <v>45208</v>
      </c>
      <c r="J90" s="344">
        <v>45209</v>
      </c>
      <c r="K90" s="344">
        <v>45208</v>
      </c>
      <c r="L90" s="344">
        <v>45211</v>
      </c>
      <c r="M90" s="130">
        <f t="shared" si="123"/>
        <v>45208</v>
      </c>
      <c r="N90" s="130">
        <f t="shared" si="124"/>
        <v>45209</v>
      </c>
      <c r="O90" s="121">
        <f t="shared" si="120"/>
        <v>2</v>
      </c>
      <c r="P90" s="125">
        <f t="shared" ca="1" si="121"/>
        <v>4</v>
      </c>
      <c r="Q90" s="125">
        <f t="shared" ca="1" si="122"/>
        <v>-2</v>
      </c>
    </row>
    <row r="91" spans="1:17" ht="14.4">
      <c r="A91" s="121">
        <v>89</v>
      </c>
      <c r="B91" s="218" t="s">
        <v>411</v>
      </c>
      <c r="C91" s="218"/>
      <c r="D91" s="174" t="s">
        <v>2242</v>
      </c>
      <c r="E91" s="218" t="s">
        <v>171</v>
      </c>
      <c r="F91" s="347" t="s">
        <v>178</v>
      </c>
      <c r="G91" s="158"/>
      <c r="H91" s="158"/>
      <c r="I91" s="344">
        <v>45211</v>
      </c>
      <c r="J91" s="344">
        <v>45212</v>
      </c>
      <c r="K91" s="344">
        <v>45211</v>
      </c>
      <c r="L91" s="344">
        <v>45215</v>
      </c>
      <c r="M91" s="130">
        <f t="shared" si="123"/>
        <v>45211</v>
      </c>
      <c r="N91" s="130">
        <f t="shared" si="124"/>
        <v>45212</v>
      </c>
      <c r="O91" s="121">
        <f t="shared" si="120"/>
        <v>2</v>
      </c>
      <c r="P91" s="125">
        <f t="shared" ca="1" si="121"/>
        <v>5</v>
      </c>
      <c r="Q91" s="125">
        <f t="shared" ca="1" si="122"/>
        <v>-3</v>
      </c>
    </row>
    <row r="92" spans="1:17" ht="14.4">
      <c r="A92" s="121">
        <v>90</v>
      </c>
      <c r="B92" s="218" t="s">
        <v>1097</v>
      </c>
      <c r="C92" s="218"/>
      <c r="D92" s="174" t="s">
        <v>2242</v>
      </c>
      <c r="E92" s="218" t="s">
        <v>171</v>
      </c>
      <c r="F92" s="347" t="s">
        <v>178</v>
      </c>
      <c r="G92" s="158"/>
      <c r="H92" s="158"/>
      <c r="I92" s="344">
        <v>45217</v>
      </c>
      <c r="J92" s="344">
        <v>45218</v>
      </c>
      <c r="K92" s="344">
        <v>45217</v>
      </c>
      <c r="L92" s="344">
        <v>45219</v>
      </c>
      <c r="M92" s="130">
        <f t="shared" si="123"/>
        <v>45217</v>
      </c>
      <c r="N92" s="130">
        <f t="shared" si="124"/>
        <v>45218</v>
      </c>
      <c r="O92" s="121">
        <f t="shared" si="120"/>
        <v>2</v>
      </c>
      <c r="P92" s="125">
        <f t="shared" ca="1" si="121"/>
        <v>3</v>
      </c>
      <c r="Q92" s="125">
        <f t="shared" ca="1" si="122"/>
        <v>-1</v>
      </c>
    </row>
    <row r="93" spans="1:17" ht="28.8">
      <c r="A93" s="121">
        <v>91</v>
      </c>
      <c r="B93" s="218" t="s">
        <v>254</v>
      </c>
      <c r="C93" s="218"/>
      <c r="D93" s="196" t="s">
        <v>2243</v>
      </c>
      <c r="E93" s="346" t="s">
        <v>171</v>
      </c>
      <c r="F93" s="347" t="s">
        <v>178</v>
      </c>
      <c r="G93" s="158"/>
      <c r="H93" s="158"/>
      <c r="I93" s="344">
        <v>45219</v>
      </c>
      <c r="J93" s="344">
        <v>45220</v>
      </c>
      <c r="K93" s="344">
        <v>45219</v>
      </c>
      <c r="L93" s="344">
        <v>45220</v>
      </c>
      <c r="M93" s="130">
        <f t="shared" si="123"/>
        <v>45219</v>
      </c>
      <c r="N93" s="130">
        <f t="shared" si="124"/>
        <v>45220</v>
      </c>
      <c r="O93" s="121">
        <f t="shared" si="120"/>
        <v>2</v>
      </c>
      <c r="P93" s="125">
        <f t="shared" ca="1" si="121"/>
        <v>2</v>
      </c>
      <c r="Q93" s="125">
        <f t="shared" ca="1" si="122"/>
        <v>0</v>
      </c>
    </row>
    <row r="94" spans="1:17" ht="14.4">
      <c r="A94" s="121">
        <v>92</v>
      </c>
      <c r="B94" s="218" t="s">
        <v>254</v>
      </c>
      <c r="C94" s="218"/>
      <c r="D94" s="196" t="s">
        <v>2244</v>
      </c>
      <c r="E94" s="346" t="s">
        <v>171</v>
      </c>
      <c r="F94" s="347" t="s">
        <v>178</v>
      </c>
      <c r="G94" s="158"/>
      <c r="H94" s="158"/>
      <c r="I94" s="344">
        <v>45225</v>
      </c>
      <c r="J94" s="344">
        <v>45226</v>
      </c>
      <c r="K94" s="344">
        <v>45225</v>
      </c>
      <c r="L94" s="344">
        <v>45226</v>
      </c>
      <c r="M94" s="130">
        <f t="shared" si="123"/>
        <v>45225</v>
      </c>
      <c r="N94" s="130">
        <f t="shared" si="124"/>
        <v>45226</v>
      </c>
      <c r="O94" s="121">
        <f t="shared" si="120"/>
        <v>2</v>
      </c>
      <c r="P94" s="125">
        <f t="shared" ca="1" si="121"/>
        <v>2</v>
      </c>
      <c r="Q94" s="125">
        <f t="shared" ca="1" si="122"/>
        <v>0</v>
      </c>
    </row>
    <row r="95" spans="1:17" ht="14.4">
      <c r="A95" s="121">
        <v>93</v>
      </c>
      <c r="B95" s="218" t="s">
        <v>411</v>
      </c>
      <c r="C95" s="218"/>
      <c r="D95" s="196" t="s">
        <v>2245</v>
      </c>
      <c r="E95" s="346" t="s">
        <v>171</v>
      </c>
      <c r="F95" s="347" t="s">
        <v>178</v>
      </c>
      <c r="G95" s="158"/>
      <c r="H95" s="158"/>
      <c r="I95" s="344">
        <v>45229</v>
      </c>
      <c r="J95" s="344">
        <v>45231</v>
      </c>
      <c r="K95" s="344">
        <v>45229</v>
      </c>
      <c r="L95" s="344">
        <v>45232</v>
      </c>
      <c r="M95" s="130">
        <f t="shared" si="123"/>
        <v>45229</v>
      </c>
      <c r="N95" s="130">
        <f t="shared" si="124"/>
        <v>45231</v>
      </c>
      <c r="O95" s="121">
        <f t="shared" si="120"/>
        <v>3</v>
      </c>
      <c r="P95" s="125">
        <f t="shared" ca="1" si="121"/>
        <v>4</v>
      </c>
      <c r="Q95" s="125">
        <f t="shared" ca="1" si="122"/>
        <v>-1</v>
      </c>
    </row>
    <row r="96" spans="1:17" ht="14.4">
      <c r="A96" s="121">
        <v>94</v>
      </c>
      <c r="B96" s="218" t="s">
        <v>2227</v>
      </c>
      <c r="C96" s="218"/>
      <c r="D96" s="174" t="s">
        <v>2246</v>
      </c>
      <c r="E96" s="352" t="s">
        <v>246</v>
      </c>
      <c r="F96" s="510" t="s">
        <v>270</v>
      </c>
      <c r="G96" s="158"/>
      <c r="H96" s="158"/>
      <c r="I96" s="335">
        <v>45232</v>
      </c>
      <c r="J96" s="335">
        <v>45234</v>
      </c>
      <c r="K96" s="335">
        <v>45233</v>
      </c>
      <c r="L96" s="344">
        <v>45238</v>
      </c>
      <c r="M96" s="130"/>
      <c r="N96" s="130"/>
      <c r="O96" s="121">
        <f t="shared" si="120"/>
        <v>3</v>
      </c>
      <c r="P96" s="125">
        <f t="shared" ca="1" si="121"/>
        <v>6</v>
      </c>
      <c r="Q96" s="125">
        <f t="shared" ca="1" si="122"/>
        <v>-3</v>
      </c>
    </row>
    <row r="97" spans="1:17" ht="14.4">
      <c r="A97" s="121">
        <v>95</v>
      </c>
      <c r="B97" s="218" t="s">
        <v>411</v>
      </c>
      <c r="C97" s="218"/>
      <c r="D97" s="174" t="s">
        <v>2247</v>
      </c>
      <c r="E97" s="352" t="s">
        <v>246</v>
      </c>
      <c r="F97" s="510" t="s">
        <v>270</v>
      </c>
      <c r="G97" s="158"/>
      <c r="H97" s="158"/>
      <c r="I97" s="335">
        <v>45271</v>
      </c>
      <c r="J97" s="335">
        <v>45272</v>
      </c>
      <c r="K97" s="335">
        <v>45271</v>
      </c>
      <c r="L97" s="335">
        <v>45275</v>
      </c>
      <c r="M97" s="130">
        <f t="shared" ref="M97:M116" si="125">IF(K97="",IF(L96="",N96+1,L96+1),K97)</f>
        <v>45271</v>
      </c>
      <c r="N97" s="130">
        <f t="shared" ref="N97:N116" si="126">+M97+O97-1</f>
        <v>45272</v>
      </c>
      <c r="O97" s="121">
        <f t="shared" si="120"/>
        <v>2</v>
      </c>
      <c r="P97" s="125">
        <f t="shared" ca="1" si="121"/>
        <v>5</v>
      </c>
      <c r="Q97" s="125">
        <f t="shared" ca="1" si="122"/>
        <v>-3</v>
      </c>
    </row>
    <row r="98" spans="1:17" ht="28.8">
      <c r="A98" s="121">
        <v>96</v>
      </c>
      <c r="B98" s="218" t="s">
        <v>2227</v>
      </c>
      <c r="C98" s="218"/>
      <c r="D98" s="177" t="s">
        <v>2248</v>
      </c>
      <c r="E98" s="346" t="s">
        <v>283</v>
      </c>
      <c r="F98" s="510" t="s">
        <v>270</v>
      </c>
      <c r="G98" s="158"/>
      <c r="H98" s="158"/>
      <c r="I98" s="335">
        <v>45275</v>
      </c>
      <c r="J98" s="335">
        <v>45276</v>
      </c>
      <c r="K98" s="335">
        <v>45275</v>
      </c>
      <c r="L98" s="335">
        <v>45279</v>
      </c>
      <c r="M98" s="130">
        <f t="shared" si="125"/>
        <v>45275</v>
      </c>
      <c r="N98" s="130">
        <f t="shared" si="126"/>
        <v>45276</v>
      </c>
      <c r="O98" s="121">
        <f t="shared" si="120"/>
        <v>2</v>
      </c>
      <c r="P98" s="125">
        <f t="shared" ca="1" si="121"/>
        <v>5</v>
      </c>
      <c r="Q98" s="125">
        <f t="shared" ca="1" si="122"/>
        <v>-3</v>
      </c>
    </row>
    <row r="99" spans="1:17" ht="14.4">
      <c r="A99" s="121">
        <v>97</v>
      </c>
      <c r="B99" s="218" t="s">
        <v>411</v>
      </c>
      <c r="C99" s="218" t="s">
        <v>1714</v>
      </c>
      <c r="D99" s="174" t="s">
        <v>2249</v>
      </c>
      <c r="E99" s="121" t="s">
        <v>274</v>
      </c>
      <c r="F99" s="510" t="s">
        <v>270</v>
      </c>
      <c r="G99" s="158"/>
      <c r="H99" s="158"/>
      <c r="I99" s="335">
        <v>45279</v>
      </c>
      <c r="J99" s="335">
        <v>45280</v>
      </c>
      <c r="K99" s="335">
        <v>45279</v>
      </c>
      <c r="L99" s="335">
        <v>45281</v>
      </c>
      <c r="M99" s="130">
        <f t="shared" si="125"/>
        <v>45279</v>
      </c>
      <c r="N99" s="130">
        <f t="shared" si="126"/>
        <v>45280</v>
      </c>
      <c r="O99" s="121">
        <f t="shared" si="120"/>
        <v>2</v>
      </c>
      <c r="P99" s="125">
        <f t="shared" ca="1" si="121"/>
        <v>3</v>
      </c>
      <c r="Q99" s="125">
        <f t="shared" ca="1" si="122"/>
        <v>-1</v>
      </c>
    </row>
    <row r="100" spans="1:17" ht="43.2">
      <c r="A100" s="121">
        <v>98</v>
      </c>
      <c r="B100" s="218" t="s">
        <v>411</v>
      </c>
      <c r="C100" s="360" t="s">
        <v>2250</v>
      </c>
      <c r="D100" s="177" t="s">
        <v>2251</v>
      </c>
      <c r="E100" s="121" t="s">
        <v>274</v>
      </c>
      <c r="F100" s="510" t="s">
        <v>270</v>
      </c>
      <c r="G100" s="158"/>
      <c r="H100" s="158"/>
      <c r="I100" s="335">
        <v>45280</v>
      </c>
      <c r="J100" s="335">
        <v>45280</v>
      </c>
      <c r="K100" s="335">
        <v>45281</v>
      </c>
      <c r="L100" s="335">
        <v>45281</v>
      </c>
      <c r="M100" s="130">
        <f t="shared" si="125"/>
        <v>45281</v>
      </c>
      <c r="N100" s="130">
        <f t="shared" si="126"/>
        <v>45281</v>
      </c>
      <c r="O100" s="121">
        <f t="shared" si="120"/>
        <v>1</v>
      </c>
      <c r="P100" s="125">
        <f t="shared" ca="1" si="121"/>
        <v>1</v>
      </c>
      <c r="Q100" s="125">
        <f t="shared" ca="1" si="122"/>
        <v>0</v>
      </c>
    </row>
    <row r="101" spans="1:17" ht="28.8">
      <c r="A101" s="121">
        <v>99</v>
      </c>
      <c r="B101" s="218" t="s">
        <v>411</v>
      </c>
      <c r="C101" s="218"/>
      <c r="D101" s="177" t="s">
        <v>2252</v>
      </c>
      <c r="E101" s="121" t="s">
        <v>274</v>
      </c>
      <c r="F101" s="510" t="s">
        <v>270</v>
      </c>
      <c r="G101" s="158"/>
      <c r="H101" s="158"/>
      <c r="I101" s="335">
        <v>45294</v>
      </c>
      <c r="J101" s="335">
        <v>45295</v>
      </c>
      <c r="K101" s="335">
        <v>45299</v>
      </c>
      <c r="L101" s="335">
        <v>45299</v>
      </c>
      <c r="M101" s="130">
        <f t="shared" si="125"/>
        <v>45299</v>
      </c>
      <c r="N101" s="130">
        <f t="shared" si="126"/>
        <v>45300</v>
      </c>
      <c r="O101" s="121">
        <f t="shared" si="120"/>
        <v>2</v>
      </c>
      <c r="P101" s="125">
        <f t="shared" ca="1" si="121"/>
        <v>1</v>
      </c>
      <c r="Q101" s="125">
        <f t="shared" ca="1" si="122"/>
        <v>1</v>
      </c>
    </row>
    <row r="102" spans="1:17" ht="14.4">
      <c r="A102" s="121">
        <v>100</v>
      </c>
      <c r="B102" s="218" t="s">
        <v>411</v>
      </c>
      <c r="C102" s="218"/>
      <c r="D102" s="174" t="s">
        <v>2253</v>
      </c>
      <c r="E102" s="121" t="s">
        <v>274</v>
      </c>
      <c r="F102" s="510" t="s">
        <v>270</v>
      </c>
      <c r="G102" s="158"/>
      <c r="H102" s="158"/>
      <c r="I102" s="335">
        <v>45299</v>
      </c>
      <c r="J102" s="335">
        <v>45301</v>
      </c>
      <c r="K102" s="335">
        <v>45299</v>
      </c>
      <c r="L102" s="335">
        <v>45301</v>
      </c>
      <c r="M102" s="130">
        <f t="shared" si="125"/>
        <v>45299</v>
      </c>
      <c r="N102" s="130">
        <f t="shared" si="126"/>
        <v>45301</v>
      </c>
      <c r="O102" s="121">
        <f t="shared" si="120"/>
        <v>3</v>
      </c>
      <c r="P102" s="125">
        <f t="shared" ca="1" si="121"/>
        <v>3</v>
      </c>
      <c r="Q102" s="125">
        <f t="shared" ca="1" si="122"/>
        <v>0</v>
      </c>
    </row>
    <row r="103" spans="1:17" ht="14.4">
      <c r="A103" s="121">
        <v>101</v>
      </c>
      <c r="B103" s="326" t="s">
        <v>1097</v>
      </c>
      <c r="C103" s="218"/>
      <c r="D103" s="174" t="s">
        <v>2254</v>
      </c>
      <c r="E103" s="123" t="s">
        <v>157</v>
      </c>
      <c r="F103" s="314" t="s">
        <v>279</v>
      </c>
      <c r="G103" s="158"/>
      <c r="H103" s="158"/>
      <c r="I103" s="335">
        <v>45300</v>
      </c>
      <c r="J103" s="335">
        <v>45301</v>
      </c>
      <c r="K103" s="335">
        <v>45301</v>
      </c>
      <c r="L103" s="335">
        <v>45301</v>
      </c>
      <c r="M103" s="130">
        <f t="shared" si="125"/>
        <v>45301</v>
      </c>
      <c r="N103" s="130">
        <f t="shared" si="126"/>
        <v>45302</v>
      </c>
      <c r="O103" s="121">
        <f t="shared" si="120"/>
        <v>2</v>
      </c>
      <c r="P103" s="125">
        <f t="shared" ca="1" si="121"/>
        <v>1</v>
      </c>
      <c r="Q103" s="125">
        <f t="shared" ca="1" si="122"/>
        <v>1</v>
      </c>
    </row>
    <row r="104" spans="1:17" ht="14.4">
      <c r="A104" s="121">
        <v>102</v>
      </c>
      <c r="B104" s="218" t="s">
        <v>411</v>
      </c>
      <c r="C104" s="218"/>
      <c r="D104" s="174" t="s">
        <v>2255</v>
      </c>
      <c r="E104" s="352" t="s">
        <v>246</v>
      </c>
      <c r="F104" s="314" t="s">
        <v>270</v>
      </c>
      <c r="G104" s="158"/>
      <c r="H104" s="158"/>
      <c r="I104" s="474">
        <v>45301</v>
      </c>
      <c r="J104" s="158">
        <v>45306</v>
      </c>
      <c r="K104" s="474">
        <v>45303</v>
      </c>
      <c r="L104" s="158">
        <v>45307</v>
      </c>
      <c r="M104" s="130">
        <f t="shared" si="125"/>
        <v>45303</v>
      </c>
      <c r="N104" s="130">
        <f t="shared" si="126"/>
        <v>45308</v>
      </c>
      <c r="O104" s="121">
        <f t="shared" si="120"/>
        <v>6</v>
      </c>
      <c r="P104" s="125">
        <f t="shared" ca="1" si="121"/>
        <v>5</v>
      </c>
      <c r="Q104" s="125">
        <f t="shared" ca="1" si="122"/>
        <v>1</v>
      </c>
    </row>
    <row r="105" spans="1:17" ht="28.8">
      <c r="A105" s="121">
        <v>103</v>
      </c>
      <c r="B105" s="218" t="s">
        <v>411</v>
      </c>
      <c r="C105" s="218"/>
      <c r="D105" s="177" t="s">
        <v>2256</v>
      </c>
      <c r="E105" s="352" t="s">
        <v>246</v>
      </c>
      <c r="F105" s="314" t="s">
        <v>270</v>
      </c>
      <c r="G105" s="158"/>
      <c r="H105" s="158"/>
      <c r="I105" s="335">
        <v>45306</v>
      </c>
      <c r="J105" s="335">
        <v>45311</v>
      </c>
      <c r="K105" s="335">
        <v>45315</v>
      </c>
      <c r="L105" s="335">
        <v>45315</v>
      </c>
      <c r="M105" s="130">
        <f t="shared" si="125"/>
        <v>45315</v>
      </c>
      <c r="N105" s="130">
        <f t="shared" si="126"/>
        <v>45320</v>
      </c>
      <c r="O105" s="121">
        <f t="shared" si="120"/>
        <v>6</v>
      </c>
      <c r="P105" s="125">
        <f t="shared" ca="1" si="121"/>
        <v>1</v>
      </c>
      <c r="Q105" s="125">
        <f t="shared" ca="1" si="122"/>
        <v>5</v>
      </c>
    </row>
    <row r="106" spans="1:17" ht="14.4">
      <c r="A106" s="121">
        <v>104</v>
      </c>
      <c r="B106" s="218" t="s">
        <v>411</v>
      </c>
      <c r="C106" s="218"/>
      <c r="D106" s="174" t="s">
        <v>2257</v>
      </c>
      <c r="E106" s="121" t="s">
        <v>274</v>
      </c>
      <c r="F106" s="314" t="s">
        <v>270</v>
      </c>
      <c r="G106" s="158"/>
      <c r="H106" s="158"/>
      <c r="I106" s="335">
        <v>45310</v>
      </c>
      <c r="J106" s="335">
        <v>45314</v>
      </c>
      <c r="K106" s="335">
        <v>45315</v>
      </c>
      <c r="L106" s="335">
        <v>45315</v>
      </c>
      <c r="M106" s="130">
        <f t="shared" si="125"/>
        <v>45315</v>
      </c>
      <c r="N106" s="130">
        <f t="shared" si="126"/>
        <v>45319</v>
      </c>
      <c r="O106" s="121">
        <f t="shared" si="120"/>
        <v>5</v>
      </c>
      <c r="P106" s="125">
        <f t="shared" ca="1" si="121"/>
        <v>1</v>
      </c>
      <c r="Q106" s="125">
        <f t="shared" ca="1" si="122"/>
        <v>4</v>
      </c>
    </row>
    <row r="107" spans="1:17" ht="43.2">
      <c r="A107" s="121">
        <v>105</v>
      </c>
      <c r="B107" s="218" t="s">
        <v>2227</v>
      </c>
      <c r="C107" s="218"/>
      <c r="D107" s="177" t="s">
        <v>2258</v>
      </c>
      <c r="E107" s="352" t="s">
        <v>246</v>
      </c>
      <c r="F107" s="201" t="s">
        <v>268</v>
      </c>
      <c r="G107" s="158"/>
      <c r="H107" s="158"/>
      <c r="I107" s="335">
        <v>45314</v>
      </c>
      <c r="J107" s="335">
        <v>45322</v>
      </c>
      <c r="K107" s="335">
        <v>45315</v>
      </c>
      <c r="L107" s="335">
        <v>45321</v>
      </c>
      <c r="M107" s="130"/>
      <c r="N107" s="130"/>
      <c r="O107" s="121">
        <f t="shared" si="120"/>
        <v>9</v>
      </c>
      <c r="P107" s="125">
        <f t="shared" ca="1" si="121"/>
        <v>7</v>
      </c>
      <c r="Q107" s="125">
        <f t="shared" ca="1" si="122"/>
        <v>2</v>
      </c>
    </row>
    <row r="108" spans="1:17" ht="14.4">
      <c r="A108" s="121">
        <v>106</v>
      </c>
      <c r="B108" s="218" t="s">
        <v>411</v>
      </c>
      <c r="C108" s="218" t="s">
        <v>2259</v>
      </c>
      <c r="D108" s="174" t="s">
        <v>2260</v>
      </c>
      <c r="E108" s="121" t="s">
        <v>274</v>
      </c>
      <c r="F108" s="314" t="s">
        <v>270</v>
      </c>
      <c r="G108" s="158"/>
      <c r="H108" s="158"/>
      <c r="I108" s="335">
        <v>45322</v>
      </c>
      <c r="J108" s="335">
        <v>45324</v>
      </c>
      <c r="K108" s="335">
        <v>45322</v>
      </c>
      <c r="L108" s="335">
        <v>45330</v>
      </c>
      <c r="M108" s="130">
        <f t="shared" si="125"/>
        <v>45322</v>
      </c>
      <c r="N108" s="130">
        <f t="shared" si="126"/>
        <v>45324</v>
      </c>
      <c r="O108" s="121">
        <f t="shared" si="120"/>
        <v>3</v>
      </c>
      <c r="P108" s="125">
        <f t="shared" ca="1" si="121"/>
        <v>9</v>
      </c>
      <c r="Q108" s="125">
        <f t="shared" ca="1" si="122"/>
        <v>-6</v>
      </c>
    </row>
    <row r="109" spans="1:17" ht="28.8">
      <c r="A109" s="121">
        <v>107</v>
      </c>
      <c r="B109" s="218" t="s">
        <v>411</v>
      </c>
      <c r="C109" s="360" t="s">
        <v>2068</v>
      </c>
      <c r="D109" s="177" t="s">
        <v>2261</v>
      </c>
      <c r="E109" s="121" t="s">
        <v>274</v>
      </c>
      <c r="F109" s="314" t="s">
        <v>270</v>
      </c>
      <c r="G109" s="158"/>
      <c r="H109" s="158"/>
      <c r="I109" s="335">
        <v>45330</v>
      </c>
      <c r="J109" s="335">
        <v>45331</v>
      </c>
      <c r="K109" s="335">
        <v>45330</v>
      </c>
      <c r="L109" s="335">
        <v>45341</v>
      </c>
      <c r="M109" s="130">
        <f t="shared" si="125"/>
        <v>45330</v>
      </c>
      <c r="N109" s="130">
        <f t="shared" si="126"/>
        <v>45331</v>
      </c>
      <c r="O109" s="121">
        <f t="shared" si="120"/>
        <v>2</v>
      </c>
      <c r="P109" s="125">
        <f t="shared" ca="1" si="121"/>
        <v>12</v>
      </c>
      <c r="Q109" s="125">
        <f t="shared" ca="1" si="122"/>
        <v>-10</v>
      </c>
    </row>
    <row r="110" spans="1:17" ht="28.8">
      <c r="A110" s="121">
        <v>108</v>
      </c>
      <c r="B110" s="218" t="s">
        <v>411</v>
      </c>
      <c r="C110" s="218"/>
      <c r="D110" s="177" t="s">
        <v>2262</v>
      </c>
      <c r="E110" s="352" t="s">
        <v>246</v>
      </c>
      <c r="F110" s="314" t="s">
        <v>270</v>
      </c>
      <c r="G110" s="158"/>
      <c r="H110" s="158"/>
      <c r="I110" s="335">
        <v>45341</v>
      </c>
      <c r="J110" s="335">
        <v>45344</v>
      </c>
      <c r="K110" s="335">
        <v>45342</v>
      </c>
      <c r="L110" s="335">
        <v>45351</v>
      </c>
      <c r="M110" s="130">
        <f t="shared" si="125"/>
        <v>45342</v>
      </c>
      <c r="N110" s="130">
        <f t="shared" si="126"/>
        <v>45345</v>
      </c>
      <c r="O110" s="121">
        <f t="shared" si="120"/>
        <v>4</v>
      </c>
      <c r="P110" s="125">
        <f t="shared" ca="1" si="121"/>
        <v>10</v>
      </c>
      <c r="Q110" s="125">
        <f t="shared" ca="1" si="122"/>
        <v>-6</v>
      </c>
    </row>
    <row r="111" spans="1:17" ht="43.2">
      <c r="A111" s="121">
        <v>109</v>
      </c>
      <c r="B111" s="218" t="s">
        <v>2227</v>
      </c>
      <c r="C111" s="218"/>
      <c r="D111" s="177" t="s">
        <v>2263</v>
      </c>
      <c r="E111" s="346" t="s">
        <v>283</v>
      </c>
      <c r="F111" s="314" t="s">
        <v>270</v>
      </c>
      <c r="G111" s="158"/>
      <c r="H111" s="158"/>
      <c r="I111" s="335">
        <v>45342</v>
      </c>
      <c r="J111" s="335">
        <v>45345</v>
      </c>
      <c r="K111" s="335">
        <v>45342</v>
      </c>
      <c r="L111" s="335">
        <v>45351</v>
      </c>
      <c r="M111" s="130">
        <f t="shared" si="125"/>
        <v>45342</v>
      </c>
      <c r="N111" s="130">
        <f t="shared" si="126"/>
        <v>45345</v>
      </c>
      <c r="O111" s="121">
        <f t="shared" si="120"/>
        <v>4</v>
      </c>
      <c r="P111" s="125">
        <f t="shared" ca="1" si="121"/>
        <v>10</v>
      </c>
      <c r="Q111" s="125">
        <f t="shared" ca="1" si="122"/>
        <v>-6</v>
      </c>
    </row>
    <row r="112" spans="1:17" ht="14.4">
      <c r="A112" s="121">
        <v>110</v>
      </c>
      <c r="B112" s="218" t="s">
        <v>2227</v>
      </c>
      <c r="C112" s="218"/>
      <c r="D112" s="177" t="s">
        <v>2264</v>
      </c>
      <c r="E112" s="346" t="s">
        <v>283</v>
      </c>
      <c r="F112" s="314" t="s">
        <v>270</v>
      </c>
      <c r="G112" s="158"/>
      <c r="H112" s="158"/>
      <c r="I112" s="335">
        <v>45349</v>
      </c>
      <c r="J112" s="335">
        <v>45351</v>
      </c>
      <c r="K112" s="335">
        <v>45351</v>
      </c>
      <c r="L112" s="344">
        <v>45352</v>
      </c>
      <c r="M112" s="130">
        <f t="shared" si="125"/>
        <v>45351</v>
      </c>
      <c r="N112" s="130">
        <f t="shared" si="126"/>
        <v>45353</v>
      </c>
      <c r="O112" s="121">
        <f t="shared" si="120"/>
        <v>3</v>
      </c>
      <c r="P112" s="125">
        <f t="shared" ca="1" si="121"/>
        <v>2</v>
      </c>
      <c r="Q112" s="125">
        <f t="shared" ca="1" si="122"/>
        <v>1</v>
      </c>
    </row>
    <row r="113" spans="1:17" ht="48.75" customHeight="1">
      <c r="A113" s="121">
        <v>111</v>
      </c>
      <c r="B113" s="218" t="s">
        <v>2227</v>
      </c>
      <c r="C113" s="218"/>
      <c r="D113" s="177" t="s">
        <v>2265</v>
      </c>
      <c r="E113" s="346" t="s">
        <v>283</v>
      </c>
      <c r="F113" s="314" t="s">
        <v>270</v>
      </c>
      <c r="G113" s="158"/>
      <c r="H113" s="158"/>
      <c r="I113" s="335">
        <v>45352</v>
      </c>
      <c r="J113" s="335">
        <v>45353</v>
      </c>
      <c r="K113" s="335">
        <v>45353</v>
      </c>
      <c r="L113" s="344">
        <v>45355</v>
      </c>
      <c r="M113" s="130">
        <f t="shared" si="125"/>
        <v>45353</v>
      </c>
      <c r="N113" s="130">
        <f t="shared" si="126"/>
        <v>45354</v>
      </c>
      <c r="O113" s="121">
        <f t="shared" si="120"/>
        <v>2</v>
      </c>
      <c r="P113" s="125">
        <f t="shared" ca="1" si="121"/>
        <v>3</v>
      </c>
      <c r="Q113" s="125">
        <f t="shared" ca="1" si="122"/>
        <v>-1</v>
      </c>
    </row>
    <row r="114" spans="1:17" ht="28.8">
      <c r="A114" s="121">
        <v>112</v>
      </c>
      <c r="B114" s="218" t="s">
        <v>2227</v>
      </c>
      <c r="C114" s="360" t="s">
        <v>2266</v>
      </c>
      <c r="D114" s="174" t="s">
        <v>2267</v>
      </c>
      <c r="E114" s="346" t="s">
        <v>283</v>
      </c>
      <c r="F114" s="314" t="s">
        <v>270</v>
      </c>
      <c r="G114" s="158"/>
      <c r="H114" s="158"/>
      <c r="I114" s="335">
        <v>45355</v>
      </c>
      <c r="J114" s="335">
        <v>45356</v>
      </c>
      <c r="K114" s="335">
        <v>45355</v>
      </c>
      <c r="L114" s="335">
        <v>45363</v>
      </c>
      <c r="M114" s="130">
        <f t="shared" si="125"/>
        <v>45355</v>
      </c>
      <c r="N114" s="130">
        <f t="shared" si="126"/>
        <v>45356</v>
      </c>
      <c r="O114" s="121">
        <f t="shared" si="120"/>
        <v>2</v>
      </c>
      <c r="P114" s="125">
        <f t="shared" ca="1" si="121"/>
        <v>9</v>
      </c>
      <c r="Q114" s="125">
        <f t="shared" ca="1" si="122"/>
        <v>-7</v>
      </c>
    </row>
    <row r="115" spans="1:17" ht="14.4">
      <c r="A115" s="121">
        <v>113</v>
      </c>
      <c r="B115" s="218" t="s">
        <v>2227</v>
      </c>
      <c r="C115" s="360" t="s">
        <v>2268</v>
      </c>
      <c r="D115" s="177" t="s">
        <v>2269</v>
      </c>
      <c r="E115" s="346" t="s">
        <v>283</v>
      </c>
      <c r="F115" s="314" t="s">
        <v>270</v>
      </c>
      <c r="G115" s="158"/>
      <c r="H115" s="158"/>
      <c r="I115" s="335">
        <v>45357</v>
      </c>
      <c r="J115" s="335">
        <v>45358</v>
      </c>
      <c r="K115" s="335">
        <v>45357</v>
      </c>
      <c r="L115" s="335">
        <v>45363</v>
      </c>
      <c r="M115" s="130">
        <f t="shared" si="125"/>
        <v>45357</v>
      </c>
      <c r="N115" s="130">
        <f t="shared" si="126"/>
        <v>45358</v>
      </c>
      <c r="O115" s="121">
        <f t="shared" si="120"/>
        <v>2</v>
      </c>
      <c r="P115" s="125">
        <f t="shared" ca="1" si="121"/>
        <v>7</v>
      </c>
      <c r="Q115" s="125">
        <f t="shared" ca="1" si="122"/>
        <v>-5</v>
      </c>
    </row>
    <row r="116" spans="1:17" ht="28.8">
      <c r="A116" s="121">
        <v>114</v>
      </c>
      <c r="B116" s="218" t="s">
        <v>2227</v>
      </c>
      <c r="C116" s="360" t="s">
        <v>2270</v>
      </c>
      <c r="D116" s="177" t="s">
        <v>2271</v>
      </c>
      <c r="E116" s="346" t="s">
        <v>283</v>
      </c>
      <c r="F116" s="314" t="s">
        <v>270</v>
      </c>
      <c r="G116" s="158"/>
      <c r="H116" s="158"/>
      <c r="I116" s="335">
        <v>45363</v>
      </c>
      <c r="J116" s="335">
        <v>45364</v>
      </c>
      <c r="K116" s="335">
        <v>45363</v>
      </c>
      <c r="L116" s="335">
        <v>45369</v>
      </c>
      <c r="M116" s="130">
        <f t="shared" si="125"/>
        <v>45363</v>
      </c>
      <c r="N116" s="130">
        <f t="shared" si="126"/>
        <v>45364</v>
      </c>
      <c r="O116" s="121">
        <f t="shared" si="120"/>
        <v>2</v>
      </c>
      <c r="P116" s="125">
        <f t="shared" ca="1" si="121"/>
        <v>7</v>
      </c>
      <c r="Q116" s="125">
        <f t="shared" ca="1" si="122"/>
        <v>-5</v>
      </c>
    </row>
    <row r="117" spans="1:17" ht="28.8">
      <c r="A117" s="121">
        <v>115</v>
      </c>
      <c r="B117" s="218" t="s">
        <v>2227</v>
      </c>
      <c r="C117" s="360" t="s">
        <v>2272</v>
      </c>
      <c r="D117" s="177" t="s">
        <v>2273</v>
      </c>
      <c r="E117" s="346" t="s">
        <v>283</v>
      </c>
      <c r="F117" s="314" t="s">
        <v>270</v>
      </c>
      <c r="G117" s="158"/>
      <c r="H117" s="158"/>
      <c r="I117" s="335">
        <v>45369</v>
      </c>
      <c r="J117" s="335">
        <v>45371</v>
      </c>
      <c r="K117" s="335">
        <v>45369</v>
      </c>
      <c r="L117" s="335">
        <v>45371</v>
      </c>
      <c r="M117" s="130">
        <f t="shared" ref="M117:M120" si="127">IF(K117="",IF(L116="",N116+1,L116+1),K117)</f>
        <v>45369</v>
      </c>
      <c r="N117" s="130">
        <f t="shared" ref="N117:N120" si="128">+M117+O117-1</f>
        <v>45371</v>
      </c>
      <c r="O117" s="121">
        <f t="shared" si="120"/>
        <v>3</v>
      </c>
      <c r="P117" s="125">
        <f t="shared" ca="1" si="121"/>
        <v>3</v>
      </c>
      <c r="Q117" s="125">
        <f t="shared" ca="1" si="122"/>
        <v>0</v>
      </c>
    </row>
    <row r="118" spans="1:17" ht="28.8">
      <c r="A118" s="121">
        <v>116</v>
      </c>
      <c r="B118" s="218" t="s">
        <v>2227</v>
      </c>
      <c r="C118" s="360" t="s">
        <v>2274</v>
      </c>
      <c r="D118" s="177" t="s">
        <v>2275</v>
      </c>
      <c r="E118" s="346" t="s">
        <v>283</v>
      </c>
      <c r="F118" s="314" t="s">
        <v>270</v>
      </c>
      <c r="G118" s="158"/>
      <c r="H118" s="158"/>
      <c r="I118" s="335">
        <v>45370</v>
      </c>
      <c r="J118" s="335">
        <v>45372</v>
      </c>
      <c r="K118" s="335">
        <v>45371</v>
      </c>
      <c r="L118" s="335">
        <v>45376</v>
      </c>
      <c r="M118" s="130">
        <f t="shared" si="127"/>
        <v>45371</v>
      </c>
      <c r="N118" s="130">
        <f t="shared" si="128"/>
        <v>45373</v>
      </c>
      <c r="O118" s="121">
        <f t="shared" si="120"/>
        <v>3</v>
      </c>
      <c r="P118" s="125">
        <f t="shared" ca="1" si="121"/>
        <v>6</v>
      </c>
      <c r="Q118" s="125">
        <f t="shared" ca="1" si="122"/>
        <v>-3</v>
      </c>
    </row>
    <row r="119" spans="1:17" ht="28.8">
      <c r="A119" s="121">
        <v>117</v>
      </c>
      <c r="B119" s="218" t="s">
        <v>2227</v>
      </c>
      <c r="C119" s="360" t="s">
        <v>2276</v>
      </c>
      <c r="D119" s="177" t="s">
        <v>2277</v>
      </c>
      <c r="E119" s="346" t="s">
        <v>283</v>
      </c>
      <c r="F119" s="314" t="s">
        <v>270</v>
      </c>
      <c r="G119" s="158"/>
      <c r="H119" s="158"/>
      <c r="I119" s="335">
        <v>45373</v>
      </c>
      <c r="J119" s="335">
        <v>45376</v>
      </c>
      <c r="K119" s="335">
        <v>45376</v>
      </c>
      <c r="L119" s="344">
        <v>45376</v>
      </c>
      <c r="M119" s="130">
        <f t="shared" si="127"/>
        <v>45376</v>
      </c>
      <c r="N119" s="130">
        <f t="shared" si="128"/>
        <v>45379</v>
      </c>
      <c r="O119" s="121">
        <f t="shared" si="120"/>
        <v>4</v>
      </c>
      <c r="P119" s="125">
        <f t="shared" ca="1" si="121"/>
        <v>1</v>
      </c>
      <c r="Q119" s="125">
        <f t="shared" ca="1" si="122"/>
        <v>3</v>
      </c>
    </row>
    <row r="120" spans="1:17" ht="14.4">
      <c r="A120" s="121">
        <v>118</v>
      </c>
      <c r="B120" s="218" t="s">
        <v>2227</v>
      </c>
      <c r="C120" s="360" t="s">
        <v>2278</v>
      </c>
      <c r="D120" s="177" t="s">
        <v>2279</v>
      </c>
      <c r="E120" s="346" t="s">
        <v>283</v>
      </c>
      <c r="F120" s="314" t="s">
        <v>270</v>
      </c>
      <c r="G120" s="158"/>
      <c r="H120" s="158"/>
      <c r="I120" s="335">
        <v>45378</v>
      </c>
      <c r="J120" s="335">
        <v>45379</v>
      </c>
      <c r="K120" s="335">
        <v>45378</v>
      </c>
      <c r="L120" s="335">
        <v>45381</v>
      </c>
      <c r="M120" s="130">
        <f t="shared" si="127"/>
        <v>45378</v>
      </c>
      <c r="N120" s="130">
        <f t="shared" si="128"/>
        <v>45379</v>
      </c>
      <c r="O120" s="121">
        <f t="shared" si="120"/>
        <v>2</v>
      </c>
      <c r="P120" s="125">
        <f t="shared" ca="1" si="121"/>
        <v>4</v>
      </c>
      <c r="Q120" s="125">
        <f t="shared" ca="1" si="122"/>
        <v>-2</v>
      </c>
    </row>
    <row r="121" spans="1:17" ht="14.4">
      <c r="A121" s="121">
        <v>119</v>
      </c>
      <c r="B121" s="218" t="s">
        <v>2227</v>
      </c>
      <c r="C121" s="360" t="s">
        <v>2280</v>
      </c>
      <c r="D121" s="174" t="s">
        <v>2281</v>
      </c>
      <c r="E121" s="346"/>
      <c r="F121" s="314" t="s">
        <v>270</v>
      </c>
      <c r="G121" s="158"/>
      <c r="H121" s="158"/>
      <c r="I121" s="335">
        <v>45380</v>
      </c>
      <c r="J121" s="335">
        <v>45381</v>
      </c>
      <c r="K121" s="335">
        <v>45381</v>
      </c>
      <c r="L121" s="335">
        <v>45385</v>
      </c>
      <c r="M121" s="130">
        <f t="shared" ref="M121:M131" si="129">IF(K121="",IF(L120="",N120+1,L120+1),K121)</f>
        <v>45381</v>
      </c>
      <c r="N121" s="130">
        <f t="shared" ref="N121:N131" si="130">+M121+O121-1</f>
        <v>45382</v>
      </c>
      <c r="O121" s="121">
        <f t="shared" ref="O121:O131" si="131">IF(IF(I121="",0,IF(J121="",0,J121-I121))="",0,J121-I121+1)</f>
        <v>2</v>
      </c>
      <c r="P121" s="125">
        <f t="shared" ref="P121:P131" ca="1" si="132">IF(K121="",0,IF(L121="",TODAY()-K121,L121-K121+1))</f>
        <v>5</v>
      </c>
      <c r="Q121" s="125">
        <f t="shared" ref="Q121:Q131" ca="1" si="133">IF(P121=0,0,O121-P121)</f>
        <v>-3</v>
      </c>
    </row>
    <row r="122" spans="1:17" ht="28.8">
      <c r="A122" s="121">
        <v>120</v>
      </c>
      <c r="B122" s="218" t="s">
        <v>2227</v>
      </c>
      <c r="C122" s="360"/>
      <c r="D122" s="177" t="s">
        <v>2282</v>
      </c>
      <c r="E122" s="121" t="s">
        <v>274</v>
      </c>
      <c r="F122" s="314" t="s">
        <v>270</v>
      </c>
      <c r="G122" s="158"/>
      <c r="H122" s="158"/>
      <c r="I122" s="335">
        <v>45384</v>
      </c>
      <c r="J122" s="335">
        <v>45385</v>
      </c>
      <c r="K122" s="335">
        <v>45385</v>
      </c>
      <c r="L122" s="335">
        <v>45385</v>
      </c>
      <c r="M122" s="130">
        <f t="shared" si="129"/>
        <v>45385</v>
      </c>
      <c r="N122" s="130">
        <f t="shared" si="130"/>
        <v>45386</v>
      </c>
      <c r="O122" s="121">
        <f t="shared" si="131"/>
        <v>2</v>
      </c>
      <c r="P122" s="125">
        <f t="shared" ca="1" si="132"/>
        <v>1</v>
      </c>
      <c r="Q122" s="125">
        <f t="shared" ca="1" si="133"/>
        <v>1</v>
      </c>
    </row>
    <row r="123" spans="1:17" ht="28.8">
      <c r="A123" s="121">
        <v>121</v>
      </c>
      <c r="B123" s="218" t="s">
        <v>2227</v>
      </c>
      <c r="C123" s="360"/>
      <c r="D123" s="177" t="s">
        <v>2283</v>
      </c>
      <c r="E123" s="121" t="s">
        <v>274</v>
      </c>
      <c r="F123" s="314" t="s">
        <v>270</v>
      </c>
      <c r="G123" s="158"/>
      <c r="H123" s="158"/>
      <c r="I123" s="335">
        <v>45385</v>
      </c>
      <c r="J123" s="335">
        <v>45386</v>
      </c>
      <c r="K123" s="335">
        <v>45385</v>
      </c>
      <c r="L123" s="335">
        <v>45391</v>
      </c>
      <c r="M123" s="130">
        <f t="shared" si="129"/>
        <v>45385</v>
      </c>
      <c r="N123" s="130">
        <f t="shared" si="130"/>
        <v>45386</v>
      </c>
      <c r="O123" s="121">
        <f t="shared" si="131"/>
        <v>2</v>
      </c>
      <c r="P123" s="125">
        <f t="shared" ca="1" si="132"/>
        <v>7</v>
      </c>
      <c r="Q123" s="125">
        <f t="shared" ca="1" si="133"/>
        <v>-5</v>
      </c>
    </row>
    <row r="124" spans="1:17" ht="14.4">
      <c r="A124" s="121">
        <v>122</v>
      </c>
      <c r="B124" s="218" t="s">
        <v>2227</v>
      </c>
      <c r="C124" s="360"/>
      <c r="D124" s="177" t="s">
        <v>2284</v>
      </c>
      <c r="E124" s="346" t="s">
        <v>279</v>
      </c>
      <c r="F124" s="314" t="s">
        <v>270</v>
      </c>
      <c r="G124" s="158"/>
      <c r="H124" s="158"/>
      <c r="I124" s="335">
        <v>45388</v>
      </c>
      <c r="J124" s="335">
        <v>45391</v>
      </c>
      <c r="K124" s="335">
        <v>45391</v>
      </c>
      <c r="L124" s="335">
        <v>45394</v>
      </c>
      <c r="M124" s="130">
        <f t="shared" si="129"/>
        <v>45391</v>
      </c>
      <c r="N124" s="130">
        <f t="shared" si="130"/>
        <v>45394</v>
      </c>
      <c r="O124" s="121">
        <f t="shared" si="131"/>
        <v>4</v>
      </c>
      <c r="P124" s="125">
        <f t="shared" ca="1" si="132"/>
        <v>4</v>
      </c>
      <c r="Q124" s="125">
        <f t="shared" ca="1" si="133"/>
        <v>0</v>
      </c>
    </row>
    <row r="125" spans="1:17" ht="28.8">
      <c r="A125" s="121">
        <v>123</v>
      </c>
      <c r="B125" s="218" t="s">
        <v>2227</v>
      </c>
      <c r="C125" s="360"/>
      <c r="D125" s="177" t="s">
        <v>2285</v>
      </c>
      <c r="E125" s="352" t="s">
        <v>246</v>
      </c>
      <c r="F125" s="314" t="s">
        <v>270</v>
      </c>
      <c r="G125" s="158"/>
      <c r="H125" s="158"/>
      <c r="I125" s="335">
        <v>45393</v>
      </c>
      <c r="J125" s="335">
        <v>45393</v>
      </c>
      <c r="K125" s="335">
        <v>45394</v>
      </c>
      <c r="L125" s="335">
        <v>45397</v>
      </c>
      <c r="M125" s="130">
        <f t="shared" si="129"/>
        <v>45394</v>
      </c>
      <c r="N125" s="130">
        <f t="shared" si="130"/>
        <v>45394</v>
      </c>
      <c r="O125" s="121">
        <f t="shared" si="131"/>
        <v>1</v>
      </c>
      <c r="P125" s="125">
        <f t="shared" ca="1" si="132"/>
        <v>4</v>
      </c>
      <c r="Q125" s="125">
        <f t="shared" ca="1" si="133"/>
        <v>-3</v>
      </c>
    </row>
    <row r="126" spans="1:17" ht="14.4">
      <c r="A126" s="121">
        <v>124</v>
      </c>
      <c r="B126" s="218" t="s">
        <v>2227</v>
      </c>
      <c r="C126" s="360"/>
      <c r="D126" s="177" t="s">
        <v>2286</v>
      </c>
      <c r="E126" s="352" t="s">
        <v>246</v>
      </c>
      <c r="F126" s="314" t="s">
        <v>270</v>
      </c>
      <c r="G126" s="158"/>
      <c r="H126" s="158"/>
      <c r="I126" s="335">
        <v>45397</v>
      </c>
      <c r="J126" s="335">
        <v>45399</v>
      </c>
      <c r="K126" s="335">
        <v>45397</v>
      </c>
      <c r="L126" s="335">
        <v>45401</v>
      </c>
      <c r="M126" s="130">
        <f t="shared" si="129"/>
        <v>45397</v>
      </c>
      <c r="N126" s="130">
        <f t="shared" si="130"/>
        <v>45399</v>
      </c>
      <c r="O126" s="121">
        <f t="shared" si="131"/>
        <v>3</v>
      </c>
      <c r="P126" s="125">
        <f t="shared" ca="1" si="132"/>
        <v>5</v>
      </c>
      <c r="Q126" s="125">
        <f t="shared" ca="1" si="133"/>
        <v>-2</v>
      </c>
    </row>
    <row r="127" spans="1:17" ht="28.8">
      <c r="A127" s="121">
        <v>125</v>
      </c>
      <c r="B127" s="218" t="s">
        <v>2227</v>
      </c>
      <c r="C127" s="360" t="s">
        <v>2272</v>
      </c>
      <c r="D127" s="177" t="s">
        <v>2287</v>
      </c>
      <c r="E127" s="346" t="s">
        <v>279</v>
      </c>
      <c r="F127" s="314" t="s">
        <v>270</v>
      </c>
      <c r="G127" s="158"/>
      <c r="H127" s="158"/>
      <c r="I127" s="335">
        <v>45401</v>
      </c>
      <c r="J127" s="335">
        <v>45402</v>
      </c>
      <c r="K127" s="335">
        <v>45401</v>
      </c>
      <c r="L127" s="335">
        <v>45407</v>
      </c>
      <c r="M127" s="130">
        <f t="shared" si="129"/>
        <v>45401</v>
      </c>
      <c r="N127" s="130">
        <f t="shared" si="130"/>
        <v>45402</v>
      </c>
      <c r="O127" s="121">
        <f t="shared" si="131"/>
        <v>2</v>
      </c>
      <c r="P127" s="125">
        <f t="shared" ca="1" si="132"/>
        <v>7</v>
      </c>
      <c r="Q127" s="125">
        <f t="shared" ca="1" si="133"/>
        <v>-5</v>
      </c>
    </row>
    <row r="128" spans="1:17" ht="14.4">
      <c r="A128" s="121">
        <v>126</v>
      </c>
      <c r="B128" s="218" t="s">
        <v>2227</v>
      </c>
      <c r="C128" s="360"/>
      <c r="D128" s="177" t="s">
        <v>2288</v>
      </c>
      <c r="E128" s="352" t="s">
        <v>246</v>
      </c>
      <c r="F128" s="314" t="s">
        <v>270</v>
      </c>
      <c r="G128" s="158"/>
      <c r="H128" s="158"/>
      <c r="I128" s="335">
        <v>45402</v>
      </c>
      <c r="J128" s="335">
        <v>45405</v>
      </c>
      <c r="K128" s="335">
        <v>45407</v>
      </c>
      <c r="L128" s="335">
        <v>45407</v>
      </c>
      <c r="M128" s="130">
        <f t="shared" si="129"/>
        <v>45407</v>
      </c>
      <c r="N128" s="130">
        <f t="shared" si="130"/>
        <v>45410</v>
      </c>
      <c r="O128" s="121">
        <f t="shared" si="131"/>
        <v>4</v>
      </c>
      <c r="P128" s="125">
        <f t="shared" ca="1" si="132"/>
        <v>1</v>
      </c>
      <c r="Q128" s="125">
        <f t="shared" ca="1" si="133"/>
        <v>3</v>
      </c>
    </row>
    <row r="129" spans="1:20" ht="14.4">
      <c r="A129" s="121">
        <v>127</v>
      </c>
      <c r="B129" s="218" t="s">
        <v>2227</v>
      </c>
      <c r="C129" s="360"/>
      <c r="D129" s="177" t="s">
        <v>2289</v>
      </c>
      <c r="E129" s="258" t="s">
        <v>287</v>
      </c>
      <c r="F129" s="314" t="s">
        <v>270</v>
      </c>
      <c r="G129" s="158"/>
      <c r="H129" s="158"/>
      <c r="I129" s="335">
        <v>45406</v>
      </c>
      <c r="J129" s="335">
        <v>45408</v>
      </c>
      <c r="K129" s="335">
        <v>45410</v>
      </c>
      <c r="L129" s="335">
        <v>45412</v>
      </c>
      <c r="M129" s="130">
        <f t="shared" si="129"/>
        <v>45410</v>
      </c>
      <c r="N129" s="130">
        <f t="shared" si="130"/>
        <v>45412</v>
      </c>
      <c r="O129" s="121">
        <f t="shared" si="131"/>
        <v>3</v>
      </c>
      <c r="P129" s="125">
        <f t="shared" ca="1" si="132"/>
        <v>3</v>
      </c>
      <c r="Q129" s="125">
        <f t="shared" ca="1" si="133"/>
        <v>0</v>
      </c>
    </row>
    <row r="130" spans="1:20" ht="28.8">
      <c r="A130" s="121">
        <v>128</v>
      </c>
      <c r="B130" s="218" t="s">
        <v>2227</v>
      </c>
      <c r="C130" s="360"/>
      <c r="D130" s="177" t="s">
        <v>2290</v>
      </c>
      <c r="E130" s="121" t="s">
        <v>274</v>
      </c>
      <c r="F130" s="314" t="s">
        <v>270</v>
      </c>
      <c r="G130" s="158"/>
      <c r="H130" s="158"/>
      <c r="I130" s="335">
        <v>45411</v>
      </c>
      <c r="J130" s="335">
        <v>45412</v>
      </c>
      <c r="K130" s="335">
        <v>45412</v>
      </c>
      <c r="L130" s="335">
        <v>45412</v>
      </c>
      <c r="M130" s="130">
        <f t="shared" si="129"/>
        <v>45412</v>
      </c>
      <c r="N130" s="130">
        <f t="shared" si="130"/>
        <v>45413</v>
      </c>
      <c r="O130" s="121">
        <f t="shared" si="131"/>
        <v>2</v>
      </c>
      <c r="P130" s="125">
        <f t="shared" ca="1" si="132"/>
        <v>1</v>
      </c>
      <c r="Q130" s="125">
        <f t="shared" ca="1" si="133"/>
        <v>1</v>
      </c>
    </row>
    <row r="131" spans="1:20" ht="14.4">
      <c r="A131" s="121">
        <v>129</v>
      </c>
      <c r="B131" s="285" t="s">
        <v>2227</v>
      </c>
      <c r="C131" s="481"/>
      <c r="D131" s="286" t="s">
        <v>2291</v>
      </c>
      <c r="E131" s="479" t="s">
        <v>246</v>
      </c>
      <c r="F131" s="665" t="s">
        <v>270</v>
      </c>
      <c r="G131" s="158"/>
      <c r="H131" s="158"/>
      <c r="I131" s="335">
        <v>45413</v>
      </c>
      <c r="J131" s="335">
        <v>45414</v>
      </c>
      <c r="K131" s="335">
        <v>45413</v>
      </c>
      <c r="L131" s="335">
        <v>45420</v>
      </c>
      <c r="M131" s="130">
        <f t="shared" si="129"/>
        <v>45413</v>
      </c>
      <c r="N131" s="130">
        <f t="shared" si="130"/>
        <v>45414</v>
      </c>
      <c r="O131" s="121">
        <f t="shared" si="131"/>
        <v>2</v>
      </c>
      <c r="P131" s="125">
        <f t="shared" ca="1" si="132"/>
        <v>8</v>
      </c>
      <c r="Q131" s="125">
        <f t="shared" ca="1" si="133"/>
        <v>-6</v>
      </c>
    </row>
    <row r="132" spans="1:20" ht="28.8">
      <c r="A132" s="465">
        <v>130</v>
      </c>
      <c r="B132" s="174" t="s">
        <v>2227</v>
      </c>
      <c r="C132" s="177" t="s">
        <v>160</v>
      </c>
      <c r="D132" s="177" t="s">
        <v>2292</v>
      </c>
      <c r="E132" s="174" t="s">
        <v>283</v>
      </c>
      <c r="F132" s="665" t="s">
        <v>270</v>
      </c>
      <c r="G132" s="696"/>
      <c r="H132" s="158"/>
      <c r="I132" s="335">
        <v>45419</v>
      </c>
      <c r="J132" s="335">
        <v>45422</v>
      </c>
      <c r="K132" s="335">
        <v>45420</v>
      </c>
      <c r="L132" s="466">
        <v>45428</v>
      </c>
      <c r="M132" s="130"/>
      <c r="N132" s="130"/>
      <c r="O132" s="121"/>
      <c r="P132" s="125"/>
      <c r="Q132" s="125"/>
    </row>
    <row r="133" spans="1:20" ht="14.4">
      <c r="A133" s="483">
        <v>131</v>
      </c>
      <c r="B133" s="131" t="s">
        <v>2293</v>
      </c>
      <c r="C133" s="286"/>
      <c r="D133" s="286" t="s">
        <v>2294</v>
      </c>
      <c r="E133" s="304"/>
      <c r="F133" s="665" t="s">
        <v>270</v>
      </c>
      <c r="G133" s="697"/>
      <c r="H133" s="162"/>
      <c r="I133" s="464">
        <v>45426</v>
      </c>
      <c r="J133" s="466">
        <v>45427</v>
      </c>
      <c r="K133" s="466">
        <v>45427</v>
      </c>
      <c r="L133" s="466">
        <v>45428</v>
      </c>
      <c r="M133" s="163"/>
      <c r="N133" s="163"/>
      <c r="O133" s="131"/>
      <c r="P133" s="136"/>
      <c r="Q133" s="136"/>
      <c r="R133" s="137"/>
      <c r="S133" s="137"/>
    </row>
    <row r="134" spans="1:20" ht="28.8">
      <c r="A134" s="121">
        <v>132</v>
      </c>
      <c r="B134" s="218" t="s">
        <v>2227</v>
      </c>
      <c r="C134" s="177"/>
      <c r="D134" s="177" t="s">
        <v>2295</v>
      </c>
      <c r="E134" s="352" t="s">
        <v>246</v>
      </c>
      <c r="F134" s="314" t="s">
        <v>270</v>
      </c>
      <c r="G134" s="158"/>
      <c r="H134" s="158"/>
      <c r="I134" s="335">
        <v>45428</v>
      </c>
      <c r="J134" s="335">
        <v>45429</v>
      </c>
      <c r="K134" s="335">
        <v>45428</v>
      </c>
      <c r="L134" s="335">
        <v>45432</v>
      </c>
      <c r="M134" s="130"/>
      <c r="N134" s="130"/>
      <c r="O134" s="121"/>
      <c r="P134" s="125"/>
      <c r="Q134" s="125"/>
      <c r="T134" s="190"/>
    </row>
    <row r="135" spans="1:20" ht="28.8">
      <c r="A135" s="121">
        <v>133</v>
      </c>
      <c r="B135" s="218" t="s">
        <v>2227</v>
      </c>
      <c r="C135" s="177"/>
      <c r="D135" s="177" t="s">
        <v>2296</v>
      </c>
      <c r="E135" s="352" t="s">
        <v>246</v>
      </c>
      <c r="F135" s="314" t="s">
        <v>270</v>
      </c>
      <c r="G135" s="158"/>
      <c r="H135" s="158"/>
      <c r="I135" s="335">
        <v>45432</v>
      </c>
      <c r="J135" s="335">
        <v>45433</v>
      </c>
      <c r="K135" s="335">
        <v>45432</v>
      </c>
      <c r="L135" s="335">
        <v>45436</v>
      </c>
      <c r="M135" s="130"/>
      <c r="N135" s="130"/>
      <c r="O135" s="121"/>
      <c r="P135" s="125"/>
      <c r="Q135" s="125"/>
      <c r="T135" s="190"/>
    </row>
    <row r="136" spans="1:20" ht="14.4">
      <c r="A136" s="121">
        <v>134</v>
      </c>
      <c r="B136" s="218" t="s">
        <v>2227</v>
      </c>
      <c r="C136" s="177"/>
      <c r="D136" s="276" t="s">
        <v>181</v>
      </c>
      <c r="E136" s="121" t="s">
        <v>274</v>
      </c>
      <c r="F136" s="620" t="s">
        <v>276</v>
      </c>
      <c r="G136" s="158"/>
      <c r="H136" s="158"/>
      <c r="I136" s="464">
        <v>45440</v>
      </c>
      <c r="J136" s="464">
        <v>45443</v>
      </c>
      <c r="K136" s="464">
        <v>45441</v>
      </c>
      <c r="L136" s="335"/>
      <c r="M136" s="130"/>
      <c r="N136" s="130"/>
      <c r="O136" s="121"/>
      <c r="P136" s="125"/>
      <c r="Q136" s="125"/>
      <c r="T136" s="190"/>
    </row>
    <row r="137" spans="1:20" ht="14.4">
      <c r="A137" s="121"/>
      <c r="B137" s="218" t="s">
        <v>254</v>
      </c>
      <c r="C137" s="218"/>
      <c r="D137" s="174" t="s">
        <v>2297</v>
      </c>
      <c r="E137" s="218" t="s">
        <v>171</v>
      </c>
      <c r="F137" s="341" t="s">
        <v>291</v>
      </c>
      <c r="G137" s="158"/>
      <c r="H137" s="158"/>
      <c r="I137" s="158"/>
      <c r="J137" s="158"/>
      <c r="K137" s="158"/>
      <c r="L137" s="158"/>
      <c r="M137" s="130"/>
      <c r="N137" s="130"/>
      <c r="O137" s="121"/>
      <c r="P137" s="125"/>
      <c r="Q137" s="125"/>
      <c r="T137" s="190"/>
    </row>
    <row r="138" spans="1:20" ht="14.4">
      <c r="A138" s="121"/>
      <c r="B138" s="218" t="s">
        <v>224</v>
      </c>
      <c r="C138" s="218"/>
      <c r="D138" s="174" t="s">
        <v>2297</v>
      </c>
      <c r="E138" s="218" t="s">
        <v>171</v>
      </c>
      <c r="F138" s="341" t="s">
        <v>291</v>
      </c>
      <c r="G138" s="158"/>
      <c r="H138" s="158"/>
      <c r="I138" s="158"/>
      <c r="J138" s="158"/>
      <c r="K138" s="158"/>
      <c r="L138" s="158"/>
      <c r="M138" s="130"/>
      <c r="N138" s="130"/>
      <c r="O138" s="121"/>
      <c r="P138" s="125"/>
      <c r="Q138" s="125"/>
      <c r="T138" s="190"/>
    </row>
    <row r="139" spans="1:20" ht="14.4">
      <c r="A139" s="121"/>
      <c r="B139" s="218" t="s">
        <v>411</v>
      </c>
      <c r="C139" s="218"/>
      <c r="D139" s="174" t="s">
        <v>2297</v>
      </c>
      <c r="E139" s="218" t="s">
        <v>171</v>
      </c>
      <c r="F139" s="341" t="s">
        <v>291</v>
      </c>
      <c r="G139" s="158"/>
      <c r="H139" s="158"/>
      <c r="I139" s="158"/>
      <c r="J139" s="158" t="s">
        <v>344</v>
      </c>
      <c r="K139" s="158"/>
      <c r="L139" s="158"/>
      <c r="M139" s="130"/>
      <c r="N139" s="130"/>
      <c r="O139" s="121"/>
      <c r="P139" s="125"/>
      <c r="Q139" s="125"/>
      <c r="T139" s="190"/>
    </row>
    <row r="140" spans="1:20" ht="14.4">
      <c r="A140" s="121"/>
      <c r="B140" s="218" t="s">
        <v>1097</v>
      </c>
      <c r="C140" s="218"/>
      <c r="D140" s="174" t="s">
        <v>2297</v>
      </c>
      <c r="E140" s="218" t="s">
        <v>171</v>
      </c>
      <c r="F140" s="341" t="s">
        <v>291</v>
      </c>
      <c r="G140" s="158"/>
      <c r="H140" s="158"/>
      <c r="I140" s="158"/>
      <c r="J140" s="158"/>
      <c r="K140" s="158"/>
      <c r="L140" s="158"/>
      <c r="M140" s="130"/>
      <c r="N140" s="130"/>
      <c r="O140" s="121"/>
      <c r="P140" s="125"/>
      <c r="Q140" s="125"/>
      <c r="T140" s="190"/>
    </row>
    <row r="141" spans="1:20" ht="14.4">
      <c r="A141" s="121"/>
      <c r="B141" s="218" t="s">
        <v>264</v>
      </c>
      <c r="C141" s="218"/>
      <c r="D141" s="174" t="s">
        <v>2297</v>
      </c>
      <c r="E141" s="218" t="s">
        <v>171</v>
      </c>
      <c r="F141" s="341" t="s">
        <v>291</v>
      </c>
      <c r="G141" s="158"/>
      <c r="H141" s="158"/>
      <c r="I141" s="158"/>
      <c r="J141" s="158"/>
      <c r="K141" s="158"/>
      <c r="L141" s="158"/>
      <c r="M141" s="130"/>
      <c r="N141" s="130"/>
      <c r="O141" s="121"/>
      <c r="P141" s="125"/>
      <c r="Q141" s="125"/>
      <c r="T141" s="190"/>
    </row>
    <row r="142" spans="1:20" ht="14.4">
      <c r="A142" s="121"/>
      <c r="B142" s="218" t="s">
        <v>949</v>
      </c>
      <c r="C142" s="218"/>
      <c r="D142" s="174" t="s">
        <v>2298</v>
      </c>
      <c r="E142" s="218" t="s">
        <v>171</v>
      </c>
      <c r="F142" s="341" t="s">
        <v>291</v>
      </c>
      <c r="G142" s="158">
        <v>45126</v>
      </c>
      <c r="H142" s="158">
        <v>45131</v>
      </c>
      <c r="I142" s="158">
        <v>45160</v>
      </c>
      <c r="J142" s="158">
        <v>45165</v>
      </c>
      <c r="K142" s="218"/>
      <c r="L142" s="218"/>
      <c r="M142" s="130">
        <f>IF(K142="",IF(L87="",N87+1,L87+1),K142)</f>
        <v>1</v>
      </c>
      <c r="N142" s="130">
        <f t="shared" si="119"/>
        <v>6</v>
      </c>
      <c r="O142" s="121">
        <f t="shared" si="105"/>
        <v>6</v>
      </c>
      <c r="P142" s="125">
        <f t="shared" ca="1" si="106"/>
        <v>0</v>
      </c>
      <c r="Q142" s="125">
        <f t="shared" ca="1" si="107"/>
        <v>0</v>
      </c>
      <c r="T142" s="190"/>
    </row>
    <row r="143" spans="1:20" ht="14.4">
      <c r="A143" s="121"/>
      <c r="T143" s="190"/>
    </row>
    <row r="144" spans="1:20" ht="14.4">
      <c r="A144" s="121"/>
      <c r="T144" s="190"/>
    </row>
    <row r="145" spans="1:20" ht="14.4">
      <c r="A145" s="121"/>
      <c r="T145" s="190"/>
    </row>
    <row r="146" spans="1:20" ht="14.4">
      <c r="A146" s="121"/>
      <c r="T146" s="190"/>
    </row>
    <row r="147" spans="1:20" ht="14.4">
      <c r="A147" s="121"/>
      <c r="T147" s="190"/>
    </row>
    <row r="148" spans="1:20" ht="14.4">
      <c r="A148" s="121"/>
      <c r="F148" s="371"/>
      <c r="H148" s="123"/>
      <c r="J148" s="123"/>
      <c r="K148" s="371"/>
      <c r="L148" s="371"/>
      <c r="M148" s="371"/>
      <c r="N148" s="371"/>
      <c r="T148" s="190"/>
    </row>
    <row r="149" spans="1:20" ht="14.4">
      <c r="A149" s="255"/>
      <c r="B149" s="467"/>
      <c r="C149" s="467"/>
      <c r="D149" s="467"/>
      <c r="E149" s="255"/>
      <c r="F149" s="720"/>
      <c r="G149" s="467"/>
      <c r="H149" s="469"/>
      <c r="I149" s="467"/>
      <c r="J149" s="469"/>
      <c r="K149" s="720"/>
      <c r="L149" s="720"/>
      <c r="M149" s="720"/>
      <c r="N149" s="720"/>
      <c r="O149" s="467"/>
      <c r="P149" s="467"/>
      <c r="Q149" s="467"/>
      <c r="R149" s="467"/>
      <c r="S149" s="467"/>
    </row>
    <row r="150" spans="1:20" ht="14.4">
      <c r="A150" s="121"/>
      <c r="F150" s="371"/>
      <c r="H150" s="123"/>
      <c r="J150" s="123"/>
      <c r="K150" s="371"/>
      <c r="L150" s="371"/>
      <c r="M150" s="371"/>
      <c r="N150" s="371"/>
    </row>
    <row r="151" spans="1:20" ht="14.4">
      <c r="A151" s="121"/>
      <c r="F151" s="371"/>
      <c r="H151" s="123"/>
      <c r="J151" s="123"/>
      <c r="K151" s="371"/>
      <c r="L151" s="371"/>
      <c r="M151" s="371"/>
      <c r="N151" s="371"/>
    </row>
    <row r="152" spans="1:20" ht="14.4">
      <c r="A152" s="121"/>
      <c r="F152" s="371"/>
      <c r="H152" s="123"/>
      <c r="J152" s="123"/>
      <c r="K152" s="371"/>
      <c r="L152" s="371"/>
      <c r="M152" s="371"/>
      <c r="N152" s="371"/>
    </row>
    <row r="153" spans="1:20" ht="14.4">
      <c r="A153" s="121"/>
      <c r="F153" s="371"/>
      <c r="H153" s="123"/>
      <c r="J153" s="123"/>
      <c r="K153" s="371"/>
      <c r="L153" s="371"/>
      <c r="M153" s="371"/>
      <c r="N153" s="371"/>
    </row>
    <row r="154" spans="1:20" ht="14.4">
      <c r="A154" s="121"/>
      <c r="F154" s="371"/>
      <c r="H154" s="123"/>
      <c r="J154" s="123"/>
      <c r="K154" s="371"/>
      <c r="L154" s="371"/>
      <c r="M154" s="371"/>
      <c r="N154" s="371"/>
    </row>
    <row r="155" spans="1:20" ht="14.4">
      <c r="A155" s="121"/>
      <c r="F155" s="371"/>
      <c r="H155" s="123"/>
      <c r="J155" s="123"/>
      <c r="K155" s="371"/>
      <c r="L155" s="371"/>
      <c r="M155" s="371"/>
      <c r="N155" s="371"/>
    </row>
    <row r="156" spans="1:20" ht="14.4">
      <c r="A156" s="121"/>
      <c r="F156" s="371"/>
      <c r="H156" s="123"/>
      <c r="J156" s="123"/>
      <c r="K156" s="371"/>
      <c r="L156" s="371"/>
      <c r="M156" s="371"/>
      <c r="N156" s="371"/>
    </row>
    <row r="157" spans="1:20" ht="14.4">
      <c r="A157" s="121"/>
      <c r="F157" s="371"/>
      <c r="H157" s="123"/>
      <c r="J157" s="123"/>
      <c r="K157" s="371"/>
      <c r="L157" s="371"/>
      <c r="M157" s="371"/>
      <c r="N157" s="371"/>
    </row>
    <row r="158" spans="1:20" ht="14.4">
      <c r="A158" s="121"/>
      <c r="F158" s="371"/>
      <c r="H158" s="123"/>
      <c r="J158" s="123"/>
      <c r="K158" s="371"/>
      <c r="L158" s="371"/>
      <c r="M158" s="371"/>
      <c r="N158" s="371"/>
    </row>
    <row r="159" spans="1:20" ht="14.4">
      <c r="A159" s="121"/>
      <c r="F159" s="371"/>
      <c r="H159" s="123"/>
      <c r="J159" s="123"/>
      <c r="K159" s="371"/>
      <c r="L159" s="371"/>
      <c r="M159" s="371"/>
      <c r="N159" s="371"/>
    </row>
    <row r="160" spans="1:20" ht="14.4">
      <c r="A160" s="121"/>
      <c r="F160" s="371"/>
      <c r="H160" s="123"/>
      <c r="J160" s="123"/>
      <c r="K160" s="371"/>
      <c r="L160" s="371"/>
      <c r="M160" s="371"/>
      <c r="N160" s="371"/>
    </row>
    <row r="161" spans="1:14" ht="14.4">
      <c r="A161" s="121"/>
      <c r="F161" s="371"/>
      <c r="H161" s="123"/>
      <c r="J161" s="123"/>
      <c r="K161" s="371"/>
      <c r="L161" s="371"/>
      <c r="M161" s="371"/>
      <c r="N161" s="371"/>
    </row>
    <row r="162" spans="1:14" ht="14.4">
      <c r="A162" s="121"/>
      <c r="F162" s="371"/>
      <c r="H162" s="123"/>
      <c r="J162" s="123"/>
      <c r="K162" s="371"/>
      <c r="L162" s="371"/>
      <c r="M162" s="371"/>
      <c r="N162" s="371"/>
    </row>
    <row r="163" spans="1:14" ht="14.4">
      <c r="A163" s="121"/>
      <c r="F163" s="371"/>
      <c r="H163" s="123"/>
      <c r="J163" s="123"/>
      <c r="K163" s="371"/>
      <c r="L163" s="371"/>
      <c r="M163" s="371"/>
      <c r="N163" s="371"/>
    </row>
    <row r="164" spans="1:14" ht="14.4">
      <c r="A164" s="121"/>
      <c r="F164" s="371"/>
      <c r="H164" s="123"/>
      <c r="J164" s="123"/>
      <c r="K164" s="371"/>
      <c r="L164" s="371"/>
      <c r="M164" s="371"/>
      <c r="N164" s="371"/>
    </row>
    <row r="165" spans="1:14" ht="14.4">
      <c r="A165" s="121"/>
      <c r="F165" s="371"/>
      <c r="H165" s="123"/>
      <c r="J165" s="123"/>
      <c r="K165" s="371"/>
      <c r="L165" s="371"/>
      <c r="M165" s="371"/>
      <c r="N165" s="371"/>
    </row>
    <row r="166" spans="1:14" ht="14.4">
      <c r="A166" s="121"/>
      <c r="F166" s="371"/>
      <c r="H166" s="123"/>
      <c r="J166" s="123"/>
      <c r="K166" s="371"/>
      <c r="L166" s="371"/>
      <c r="M166" s="371"/>
      <c r="N166" s="371"/>
    </row>
    <row r="167" spans="1:14" ht="14.4">
      <c r="A167" s="121"/>
      <c r="F167" s="371"/>
      <c r="H167" s="123"/>
      <c r="J167" s="123"/>
      <c r="K167" s="371"/>
      <c r="L167" s="371"/>
      <c r="M167" s="371"/>
      <c r="N167" s="371"/>
    </row>
    <row r="168" spans="1:14" ht="14.4">
      <c r="A168" s="121"/>
      <c r="F168" s="371"/>
      <c r="H168" s="123"/>
      <c r="J168" s="123"/>
      <c r="K168" s="371"/>
      <c r="L168" s="371"/>
      <c r="M168" s="371"/>
      <c r="N168" s="371"/>
    </row>
    <row r="169" spans="1:14" ht="14.4">
      <c r="A169" s="121"/>
      <c r="F169" s="371"/>
      <c r="H169" s="123"/>
      <c r="J169" s="123"/>
      <c r="K169" s="371"/>
      <c r="L169" s="371"/>
      <c r="M169" s="371"/>
      <c r="N169" s="371"/>
    </row>
    <row r="170" spans="1:14" ht="14.4">
      <c r="A170" s="121"/>
      <c r="F170" s="371"/>
      <c r="H170" s="123"/>
      <c r="J170" s="123"/>
      <c r="K170" s="371"/>
      <c r="L170" s="371"/>
      <c r="M170" s="371"/>
      <c r="N170" s="371"/>
    </row>
    <row r="171" spans="1:14" ht="14.4">
      <c r="A171" s="121"/>
      <c r="F171" s="371"/>
      <c r="H171" s="123"/>
      <c r="J171" s="123"/>
      <c r="K171" s="371"/>
      <c r="L171" s="371"/>
      <c r="M171" s="371"/>
      <c r="N171" s="371"/>
    </row>
    <row r="172" spans="1:14" ht="14.4">
      <c r="A172" s="121"/>
      <c r="F172" s="371"/>
      <c r="H172" s="123"/>
      <c r="J172" s="123"/>
      <c r="K172" s="371"/>
      <c r="L172" s="371"/>
      <c r="M172" s="371"/>
      <c r="N172" s="371"/>
    </row>
    <row r="173" spans="1:14" ht="14.4">
      <c r="A173" s="121"/>
      <c r="F173" s="371"/>
      <c r="H173" s="123"/>
      <c r="J173" s="123"/>
      <c r="K173" s="371"/>
      <c r="L173" s="371"/>
      <c r="M173" s="371"/>
      <c r="N173" s="371"/>
    </row>
    <row r="174" spans="1:14" ht="14.4">
      <c r="A174" s="121"/>
      <c r="F174" s="371"/>
      <c r="H174" s="123"/>
      <c r="J174" s="123"/>
      <c r="K174" s="371"/>
      <c r="L174" s="371"/>
      <c r="M174" s="371"/>
      <c r="N174" s="371"/>
    </row>
    <row r="175" spans="1:14" ht="14.4">
      <c r="A175" s="121"/>
      <c r="F175" s="371"/>
      <c r="H175" s="123"/>
      <c r="J175" s="123"/>
      <c r="K175" s="371"/>
      <c r="L175" s="371"/>
      <c r="M175" s="371"/>
      <c r="N175" s="371"/>
    </row>
    <row r="176" spans="1:14" ht="14.4">
      <c r="A176" s="121"/>
      <c r="F176" s="371"/>
      <c r="H176" s="123"/>
      <c r="J176" s="123"/>
      <c r="K176" s="371"/>
      <c r="L176" s="371"/>
      <c r="M176" s="371"/>
      <c r="N176" s="371"/>
    </row>
    <row r="177" spans="1:14" ht="14.4">
      <c r="A177" s="121"/>
      <c r="F177" s="371"/>
      <c r="H177" s="123"/>
      <c r="J177" s="123"/>
      <c r="K177" s="371"/>
      <c r="L177" s="371"/>
      <c r="M177" s="371"/>
      <c r="N177" s="371"/>
    </row>
    <row r="178" spans="1:14" ht="14.4">
      <c r="A178" s="121"/>
      <c r="F178" s="371"/>
      <c r="H178" s="123"/>
      <c r="J178" s="123"/>
      <c r="K178" s="371"/>
      <c r="L178" s="371"/>
      <c r="M178" s="371"/>
      <c r="N178" s="371"/>
    </row>
    <row r="179" spans="1:14" ht="14.4">
      <c r="A179" s="121"/>
      <c r="F179" s="371"/>
      <c r="H179" s="123"/>
      <c r="J179" s="123"/>
      <c r="K179" s="371"/>
      <c r="L179" s="371"/>
      <c r="M179" s="371"/>
      <c r="N179" s="371"/>
    </row>
    <row r="180" spans="1:14" ht="14.4">
      <c r="A180" s="121"/>
      <c r="F180" s="371"/>
      <c r="H180" s="123"/>
      <c r="J180" s="123"/>
      <c r="K180" s="371"/>
      <c r="L180" s="371"/>
      <c r="M180" s="371"/>
      <c r="N180" s="371"/>
    </row>
    <row r="181" spans="1:14" ht="14.4">
      <c r="A181" s="121"/>
      <c r="F181" s="371"/>
      <c r="H181" s="123"/>
      <c r="J181" s="123"/>
      <c r="K181" s="371"/>
      <c r="L181" s="371"/>
      <c r="M181" s="371"/>
      <c r="N181" s="371"/>
    </row>
    <row r="182" spans="1:14" ht="14.4">
      <c r="A182" s="121"/>
      <c r="F182" s="371"/>
      <c r="H182" s="123"/>
      <c r="J182" s="123"/>
      <c r="K182" s="371"/>
      <c r="L182" s="371"/>
      <c r="M182" s="371"/>
      <c r="N182" s="371"/>
    </row>
    <row r="183" spans="1:14" ht="14.4">
      <c r="F183" s="371"/>
      <c r="H183" s="123"/>
      <c r="J183" s="123"/>
      <c r="K183" s="371"/>
      <c r="L183" s="371"/>
      <c r="M183" s="371"/>
      <c r="N183" s="371"/>
    </row>
    <row r="184" spans="1:14" ht="14.4">
      <c r="F184" s="371"/>
      <c r="H184" s="123"/>
      <c r="J184" s="123"/>
      <c r="K184" s="371"/>
      <c r="L184" s="371"/>
      <c r="M184" s="371"/>
      <c r="N184" s="371"/>
    </row>
    <row r="185" spans="1:14" ht="14.4">
      <c r="F185" s="371"/>
      <c r="H185" s="123"/>
      <c r="J185" s="123"/>
      <c r="K185" s="371"/>
      <c r="L185" s="371"/>
      <c r="M185" s="371"/>
      <c r="N185" s="371"/>
    </row>
    <row r="186" spans="1:14" ht="14.4">
      <c r="F186" s="371"/>
      <c r="H186" s="123"/>
      <c r="J186" s="123"/>
      <c r="K186" s="371"/>
      <c r="L186" s="371"/>
      <c r="M186" s="371"/>
      <c r="N186" s="371"/>
    </row>
    <row r="187" spans="1:14" ht="14.4">
      <c r="F187" s="371"/>
      <c r="H187" s="123"/>
      <c r="J187" s="123"/>
      <c r="K187" s="371"/>
      <c r="L187" s="371"/>
      <c r="M187" s="371"/>
      <c r="N187" s="371"/>
    </row>
    <row r="188" spans="1:14" ht="14.4">
      <c r="F188" s="371"/>
      <c r="H188" s="123"/>
      <c r="J188" s="123"/>
      <c r="K188" s="371"/>
      <c r="L188" s="371"/>
      <c r="M188" s="371"/>
      <c r="N188" s="371"/>
    </row>
    <row r="189" spans="1:14" ht="14.4">
      <c r="F189" s="371"/>
      <c r="H189" s="123"/>
      <c r="J189" s="123"/>
      <c r="K189" s="371"/>
      <c r="L189" s="371"/>
      <c r="M189" s="371"/>
      <c r="N189" s="371"/>
    </row>
    <row r="190" spans="1:14" ht="14.4">
      <c r="F190" s="371"/>
      <c r="H190" s="123"/>
      <c r="J190" s="123"/>
      <c r="K190" s="371"/>
      <c r="L190" s="371"/>
      <c r="M190" s="371"/>
      <c r="N190" s="371"/>
    </row>
    <row r="191" spans="1:14" ht="14.4">
      <c r="F191" s="371"/>
      <c r="H191" s="123"/>
      <c r="J191" s="123"/>
      <c r="K191" s="371"/>
      <c r="L191" s="371"/>
      <c r="M191" s="371"/>
      <c r="N191" s="371"/>
    </row>
    <row r="192" spans="1:14" ht="14.4">
      <c r="F192" s="371"/>
      <c r="H192" s="123"/>
      <c r="J192" s="123"/>
      <c r="K192" s="371"/>
      <c r="L192" s="371"/>
      <c r="M192" s="371"/>
      <c r="N192" s="371"/>
    </row>
    <row r="193" spans="6:14" ht="14.4">
      <c r="F193" s="371"/>
      <c r="H193" s="123"/>
      <c r="J193" s="123"/>
      <c r="K193" s="371"/>
      <c r="L193" s="371"/>
      <c r="M193" s="371"/>
      <c r="N193" s="371"/>
    </row>
    <row r="194" spans="6:14" ht="14.4">
      <c r="F194" s="371"/>
      <c r="H194" s="123"/>
      <c r="J194" s="123"/>
      <c r="K194" s="371"/>
      <c r="L194" s="371"/>
      <c r="M194" s="371"/>
      <c r="N194" s="371"/>
    </row>
    <row r="195" spans="6:14" ht="14.4">
      <c r="F195" s="371"/>
      <c r="H195" s="123"/>
      <c r="J195" s="123"/>
      <c r="K195" s="371"/>
      <c r="L195" s="371"/>
      <c r="M195" s="371"/>
      <c r="N195" s="371"/>
    </row>
    <row r="196" spans="6:14" ht="14.4">
      <c r="F196" s="371"/>
      <c r="H196" s="123"/>
      <c r="J196" s="123"/>
      <c r="K196" s="371"/>
      <c r="L196" s="371"/>
      <c r="M196" s="371"/>
      <c r="N196" s="371"/>
    </row>
    <row r="197" spans="6:14" ht="14.4">
      <c r="F197" s="371"/>
      <c r="H197" s="123"/>
      <c r="J197" s="123"/>
      <c r="K197" s="371"/>
      <c r="L197" s="371"/>
      <c r="M197" s="371"/>
      <c r="N197" s="371"/>
    </row>
    <row r="198" spans="6:14" ht="14.4">
      <c r="F198" s="371"/>
      <c r="H198" s="123"/>
      <c r="J198" s="123"/>
      <c r="K198" s="371"/>
      <c r="L198" s="371"/>
      <c r="M198" s="371"/>
      <c r="N198" s="371"/>
    </row>
    <row r="199" spans="6:14" ht="14.4">
      <c r="F199" s="371"/>
      <c r="H199" s="123"/>
      <c r="J199" s="123"/>
      <c r="K199" s="371"/>
      <c r="L199" s="371"/>
      <c r="M199" s="371"/>
      <c r="N199" s="371"/>
    </row>
    <row r="200" spans="6:14" ht="14.4">
      <c r="F200" s="371"/>
      <c r="H200" s="123"/>
      <c r="J200" s="123"/>
      <c r="K200" s="371"/>
      <c r="L200" s="371"/>
      <c r="M200" s="371"/>
      <c r="N200" s="371"/>
    </row>
    <row r="201" spans="6:14" ht="14.4">
      <c r="F201" s="371"/>
      <c r="H201" s="123"/>
      <c r="J201" s="123"/>
      <c r="K201" s="371"/>
      <c r="L201" s="371"/>
      <c r="M201" s="371"/>
      <c r="N201" s="371"/>
    </row>
    <row r="202" spans="6:14" ht="14.4">
      <c r="F202" s="371"/>
      <c r="H202" s="123"/>
      <c r="J202" s="123"/>
      <c r="K202" s="371"/>
      <c r="L202" s="371"/>
      <c r="M202" s="371"/>
      <c r="N202" s="371"/>
    </row>
    <row r="203" spans="6:14" ht="14.4">
      <c r="F203" s="371"/>
      <c r="H203" s="123"/>
      <c r="J203" s="123"/>
      <c r="K203" s="371"/>
      <c r="L203" s="371"/>
      <c r="M203" s="371"/>
      <c r="N203" s="371"/>
    </row>
    <row r="204" spans="6:14" ht="14.4">
      <c r="F204" s="371"/>
      <c r="H204" s="123"/>
      <c r="J204" s="123"/>
      <c r="K204" s="371"/>
      <c r="L204" s="371"/>
      <c r="M204" s="371"/>
      <c r="N204" s="371"/>
    </row>
    <row r="205" spans="6:14" ht="14.4">
      <c r="F205" s="371"/>
      <c r="H205" s="123"/>
      <c r="J205" s="123"/>
      <c r="K205" s="371"/>
      <c r="L205" s="371"/>
      <c r="M205" s="371"/>
      <c r="N205" s="371"/>
    </row>
    <row r="206" spans="6:14" ht="14.4">
      <c r="F206" s="371"/>
      <c r="H206" s="123"/>
      <c r="J206" s="123"/>
      <c r="K206" s="371"/>
      <c r="L206" s="371"/>
      <c r="M206" s="371"/>
      <c r="N206" s="371"/>
    </row>
    <row r="207" spans="6:14" ht="14.4">
      <c r="F207" s="371"/>
      <c r="H207" s="123"/>
      <c r="J207" s="123"/>
      <c r="K207" s="371"/>
      <c r="L207" s="371"/>
      <c r="M207" s="371"/>
      <c r="N207" s="371"/>
    </row>
    <row r="208" spans="6:14" ht="14.4">
      <c r="F208" s="371"/>
      <c r="H208" s="123"/>
      <c r="J208" s="123"/>
      <c r="K208" s="371"/>
      <c r="L208" s="371"/>
      <c r="M208" s="371"/>
      <c r="N208" s="371"/>
    </row>
    <row r="209" spans="6:14" ht="14.4">
      <c r="F209" s="371"/>
      <c r="H209" s="123"/>
      <c r="J209" s="123"/>
      <c r="K209" s="371"/>
      <c r="L209" s="371"/>
      <c r="M209" s="371"/>
      <c r="N209" s="371"/>
    </row>
    <row r="210" spans="6:14" ht="14.4">
      <c r="F210" s="371"/>
      <c r="H210" s="123"/>
      <c r="J210" s="123"/>
      <c r="K210" s="371"/>
      <c r="L210" s="371"/>
      <c r="M210" s="371"/>
      <c r="N210" s="371"/>
    </row>
    <row r="211" spans="6:14" ht="14.4">
      <c r="F211" s="371"/>
      <c r="H211" s="123"/>
      <c r="J211" s="123"/>
      <c r="K211" s="371"/>
      <c r="L211" s="371"/>
      <c r="M211" s="371"/>
      <c r="N211" s="371"/>
    </row>
    <row r="212" spans="6:14" ht="14.4">
      <c r="F212" s="371"/>
      <c r="H212" s="123"/>
      <c r="J212" s="123"/>
      <c r="K212" s="371"/>
      <c r="L212" s="371"/>
      <c r="M212" s="371"/>
      <c r="N212" s="371"/>
    </row>
    <row r="213" spans="6:14" ht="14.4">
      <c r="F213" s="371"/>
      <c r="H213" s="123"/>
      <c r="J213" s="123"/>
      <c r="K213" s="371"/>
      <c r="L213" s="371"/>
      <c r="M213" s="371"/>
      <c r="N213" s="371"/>
    </row>
    <row r="214" spans="6:14" ht="14.4">
      <c r="F214" s="371"/>
      <c r="H214" s="123"/>
      <c r="J214" s="123"/>
      <c r="K214" s="371"/>
      <c r="L214" s="371"/>
      <c r="M214" s="371"/>
      <c r="N214" s="371"/>
    </row>
    <row r="215" spans="6:14" ht="14.4">
      <c r="F215" s="371"/>
      <c r="H215" s="123"/>
      <c r="J215" s="123"/>
      <c r="K215" s="371"/>
      <c r="L215" s="371"/>
      <c r="M215" s="371"/>
      <c r="N215" s="371"/>
    </row>
    <row r="216" spans="6:14" ht="14.4">
      <c r="F216" s="371"/>
      <c r="H216" s="123"/>
      <c r="J216" s="123"/>
      <c r="K216" s="371"/>
      <c r="L216" s="371"/>
      <c r="M216" s="371"/>
      <c r="N216" s="371"/>
    </row>
    <row r="217" spans="6:14" ht="14.4">
      <c r="F217" s="371"/>
      <c r="H217" s="123"/>
      <c r="J217" s="123"/>
      <c r="K217" s="371"/>
      <c r="L217" s="371"/>
      <c r="M217" s="371"/>
      <c r="N217" s="371"/>
    </row>
    <row r="218" spans="6:14" ht="14.4">
      <c r="F218" s="371"/>
      <c r="H218" s="123"/>
      <c r="J218" s="123"/>
      <c r="K218" s="371"/>
      <c r="L218" s="371"/>
      <c r="M218" s="371"/>
      <c r="N218" s="371"/>
    </row>
    <row r="219" spans="6:14" ht="14.4">
      <c r="F219" s="371"/>
      <c r="H219" s="123"/>
      <c r="J219" s="123"/>
      <c r="K219" s="371"/>
      <c r="L219" s="371"/>
      <c r="M219" s="371"/>
      <c r="N219" s="371"/>
    </row>
    <row r="220" spans="6:14" ht="14.4">
      <c r="F220" s="371"/>
      <c r="H220" s="123"/>
      <c r="J220" s="123"/>
      <c r="K220" s="371"/>
      <c r="L220" s="371"/>
      <c r="M220" s="371"/>
      <c r="N220" s="371"/>
    </row>
    <row r="221" spans="6:14" ht="14.4">
      <c r="F221" s="371"/>
      <c r="H221" s="123"/>
      <c r="J221" s="123"/>
      <c r="K221" s="371"/>
      <c r="L221" s="371"/>
      <c r="M221" s="371"/>
      <c r="N221" s="371"/>
    </row>
    <row r="222" spans="6:14" ht="14.4">
      <c r="F222" s="371"/>
      <c r="H222" s="123"/>
      <c r="J222" s="123"/>
      <c r="K222" s="371"/>
      <c r="L222" s="371"/>
      <c r="M222" s="371"/>
      <c r="N222" s="371"/>
    </row>
    <row r="223" spans="6:14" ht="14.4">
      <c r="F223" s="371"/>
      <c r="H223" s="123"/>
      <c r="J223" s="123"/>
      <c r="K223" s="371"/>
      <c r="L223" s="371"/>
      <c r="M223" s="371"/>
      <c r="N223" s="371"/>
    </row>
    <row r="224" spans="6:14" ht="14.4">
      <c r="F224" s="371"/>
      <c r="H224" s="123"/>
      <c r="J224" s="123"/>
      <c r="K224" s="371"/>
      <c r="L224" s="371"/>
      <c r="M224" s="371"/>
      <c r="N224" s="371"/>
    </row>
    <row r="225" spans="6:14" ht="14.4">
      <c r="F225" s="371"/>
      <c r="H225" s="123"/>
      <c r="J225" s="123"/>
      <c r="K225" s="371"/>
      <c r="L225" s="371"/>
      <c r="M225" s="371"/>
      <c r="N225" s="371"/>
    </row>
    <row r="226" spans="6:14" ht="14.4">
      <c r="F226" s="371"/>
      <c r="H226" s="123"/>
      <c r="J226" s="123"/>
      <c r="K226" s="371"/>
      <c r="L226" s="371"/>
      <c r="M226" s="371"/>
      <c r="N226" s="371"/>
    </row>
    <row r="227" spans="6:14" ht="14.4">
      <c r="F227" s="371"/>
      <c r="H227" s="123"/>
      <c r="J227" s="123"/>
      <c r="K227" s="371"/>
      <c r="L227" s="371"/>
      <c r="M227" s="371"/>
      <c r="N227" s="371"/>
    </row>
    <row r="228" spans="6:14" ht="14.4">
      <c r="F228" s="371"/>
      <c r="H228" s="123"/>
      <c r="J228" s="123"/>
      <c r="K228" s="371"/>
      <c r="L228" s="371"/>
      <c r="M228" s="371"/>
      <c r="N228" s="371"/>
    </row>
    <row r="229" spans="6:14" ht="14.4">
      <c r="F229" s="371"/>
      <c r="H229" s="123"/>
      <c r="J229" s="123"/>
      <c r="K229" s="371"/>
      <c r="L229" s="371"/>
      <c r="M229" s="371"/>
      <c r="N229" s="371"/>
    </row>
    <row r="230" spans="6:14" ht="14.4">
      <c r="F230" s="371"/>
      <c r="H230" s="123"/>
      <c r="J230" s="123"/>
      <c r="K230" s="371"/>
      <c r="L230" s="371"/>
      <c r="M230" s="371"/>
      <c r="N230" s="371"/>
    </row>
    <row r="231" spans="6:14" ht="14.4">
      <c r="F231" s="371"/>
      <c r="H231" s="123"/>
      <c r="J231" s="123"/>
      <c r="K231" s="371"/>
      <c r="L231" s="371"/>
      <c r="M231" s="371"/>
      <c r="N231" s="371"/>
    </row>
    <row r="232" spans="6:14" ht="14.4">
      <c r="F232" s="371"/>
      <c r="H232" s="123"/>
      <c r="J232" s="123"/>
      <c r="K232" s="371"/>
      <c r="L232" s="371"/>
      <c r="M232" s="371"/>
      <c r="N232" s="371"/>
    </row>
    <row r="233" spans="6:14" ht="14.4">
      <c r="F233" s="371"/>
      <c r="H233" s="123"/>
      <c r="J233" s="123"/>
      <c r="K233" s="371"/>
      <c r="L233" s="371"/>
      <c r="M233" s="371"/>
      <c r="N233" s="371"/>
    </row>
    <row r="234" spans="6:14" ht="14.4">
      <c r="F234" s="371"/>
      <c r="H234" s="123"/>
      <c r="J234" s="123"/>
      <c r="K234" s="371"/>
      <c r="L234" s="371"/>
      <c r="M234" s="371"/>
      <c r="N234" s="371"/>
    </row>
    <row r="235" spans="6:14" ht="14.4">
      <c r="F235" s="371"/>
      <c r="H235" s="123"/>
      <c r="J235" s="123"/>
      <c r="K235" s="371"/>
      <c r="L235" s="371"/>
      <c r="M235" s="371"/>
      <c r="N235" s="371"/>
    </row>
    <row r="236" spans="6:14" ht="14.4">
      <c r="F236" s="371"/>
      <c r="H236" s="123"/>
      <c r="J236" s="123"/>
      <c r="K236" s="371"/>
      <c r="L236" s="371"/>
      <c r="M236" s="371"/>
      <c r="N236" s="371"/>
    </row>
    <row r="237" spans="6:14" ht="14.4">
      <c r="F237" s="371"/>
      <c r="H237" s="123"/>
      <c r="J237" s="123"/>
      <c r="K237" s="371"/>
      <c r="L237" s="371"/>
      <c r="M237" s="371"/>
      <c r="N237" s="371"/>
    </row>
    <row r="238" spans="6:14" ht="14.4">
      <c r="F238" s="371"/>
      <c r="H238" s="123"/>
      <c r="J238" s="123"/>
      <c r="K238" s="371"/>
      <c r="L238" s="371"/>
      <c r="M238" s="371"/>
      <c r="N238" s="371"/>
    </row>
    <row r="239" spans="6:14" ht="14.4">
      <c r="F239" s="371"/>
      <c r="H239" s="123"/>
      <c r="J239" s="123"/>
      <c r="K239" s="371"/>
      <c r="L239" s="371"/>
      <c r="M239" s="371"/>
      <c r="N239" s="371"/>
    </row>
    <row r="240" spans="6:14" ht="14.4">
      <c r="F240" s="371"/>
      <c r="H240" s="123"/>
      <c r="J240" s="123"/>
      <c r="K240" s="371"/>
      <c r="L240" s="371"/>
      <c r="M240" s="371"/>
      <c r="N240" s="371"/>
    </row>
    <row r="241" spans="6:14" ht="14.4">
      <c r="F241" s="371"/>
      <c r="H241" s="123"/>
      <c r="J241" s="123"/>
      <c r="K241" s="371"/>
      <c r="L241" s="371"/>
      <c r="M241" s="371"/>
      <c r="N241" s="371"/>
    </row>
    <row r="242" spans="6:14" ht="14.4">
      <c r="F242" s="371"/>
      <c r="H242" s="123"/>
      <c r="J242" s="123"/>
      <c r="K242" s="371"/>
      <c r="L242" s="371"/>
      <c r="M242" s="371"/>
      <c r="N242" s="371"/>
    </row>
    <row r="243" spans="6:14" ht="14.4">
      <c r="F243" s="371"/>
      <c r="H243" s="123"/>
      <c r="J243" s="123"/>
      <c r="K243" s="371"/>
      <c r="L243" s="371"/>
      <c r="M243" s="371"/>
      <c r="N243" s="371"/>
    </row>
    <row r="244" spans="6:14" ht="14.4">
      <c r="F244" s="371"/>
      <c r="H244" s="123"/>
      <c r="J244" s="123"/>
      <c r="K244" s="371"/>
      <c r="L244" s="371"/>
      <c r="M244" s="371"/>
      <c r="N244" s="371"/>
    </row>
    <row r="245" spans="6:14" ht="14.4">
      <c r="F245" s="371"/>
      <c r="H245" s="123"/>
      <c r="J245" s="123"/>
      <c r="K245" s="371"/>
      <c r="L245" s="371"/>
      <c r="M245" s="371"/>
      <c r="N245" s="371"/>
    </row>
    <row r="246" spans="6:14" ht="14.4">
      <c r="F246" s="371"/>
      <c r="H246" s="123"/>
      <c r="J246" s="123"/>
      <c r="K246" s="371"/>
      <c r="L246" s="371"/>
      <c r="M246" s="371"/>
      <c r="N246" s="371"/>
    </row>
    <row r="247" spans="6:14" ht="14.4">
      <c r="F247" s="371"/>
      <c r="H247" s="123"/>
      <c r="J247" s="123"/>
      <c r="K247" s="371"/>
      <c r="L247" s="371"/>
      <c r="M247" s="371"/>
      <c r="N247" s="371"/>
    </row>
    <row r="248" spans="6:14" ht="14.4">
      <c r="F248" s="371"/>
      <c r="H248" s="123"/>
      <c r="J248" s="123"/>
      <c r="K248" s="371"/>
      <c r="L248" s="371"/>
      <c r="M248" s="371"/>
      <c r="N248" s="371"/>
    </row>
    <row r="249" spans="6:14" ht="14.4">
      <c r="F249" s="371"/>
      <c r="H249" s="123"/>
      <c r="J249" s="123"/>
      <c r="K249" s="371"/>
      <c r="L249" s="371"/>
      <c r="M249" s="371"/>
      <c r="N249" s="371"/>
    </row>
    <row r="250" spans="6:14" ht="14.4">
      <c r="F250" s="371"/>
      <c r="H250" s="123"/>
      <c r="J250" s="123"/>
      <c r="K250" s="371"/>
      <c r="L250" s="371"/>
      <c r="M250" s="371"/>
      <c r="N250" s="371"/>
    </row>
    <row r="251" spans="6:14" ht="14.4">
      <c r="F251" s="371"/>
      <c r="H251" s="123"/>
      <c r="J251" s="123"/>
      <c r="K251" s="371"/>
      <c r="L251" s="371"/>
      <c r="M251" s="371"/>
      <c r="N251" s="371"/>
    </row>
    <row r="252" spans="6:14" ht="14.4">
      <c r="F252" s="371"/>
      <c r="H252" s="123"/>
      <c r="J252" s="123"/>
      <c r="K252" s="371"/>
      <c r="L252" s="371"/>
      <c r="M252" s="371"/>
      <c r="N252" s="371"/>
    </row>
    <row r="253" spans="6:14" ht="14.4">
      <c r="F253" s="371"/>
      <c r="H253" s="123"/>
      <c r="J253" s="123"/>
      <c r="K253" s="371"/>
      <c r="L253" s="371"/>
      <c r="M253" s="371"/>
      <c r="N253" s="371"/>
    </row>
    <row r="254" spans="6:14" ht="14.4">
      <c r="F254" s="371"/>
      <c r="H254" s="123"/>
      <c r="J254" s="123"/>
      <c r="K254" s="371"/>
      <c r="L254" s="371"/>
      <c r="M254" s="371"/>
      <c r="N254" s="371"/>
    </row>
    <row r="255" spans="6:14" ht="14.4">
      <c r="F255" s="371"/>
      <c r="H255" s="123"/>
      <c r="J255" s="123"/>
      <c r="K255" s="371"/>
      <c r="L255" s="371"/>
      <c r="M255" s="371"/>
      <c r="N255" s="371"/>
    </row>
    <row r="256" spans="6:14" ht="14.4">
      <c r="F256" s="371"/>
      <c r="H256" s="123"/>
      <c r="J256" s="123"/>
      <c r="K256" s="371"/>
      <c r="L256" s="371"/>
      <c r="M256" s="371"/>
      <c r="N256" s="371"/>
    </row>
    <row r="257" spans="6:14" ht="14.4">
      <c r="F257" s="371"/>
      <c r="H257" s="123"/>
      <c r="J257" s="123"/>
      <c r="K257" s="371"/>
      <c r="L257" s="371"/>
      <c r="M257" s="371"/>
      <c r="N257" s="371"/>
    </row>
    <row r="258" spans="6:14" ht="14.4">
      <c r="F258" s="371"/>
      <c r="H258" s="123"/>
      <c r="J258" s="123"/>
      <c r="K258" s="371"/>
      <c r="L258" s="371"/>
      <c r="M258" s="371"/>
      <c r="N258" s="371"/>
    </row>
    <row r="259" spans="6:14" ht="14.4">
      <c r="F259" s="371"/>
      <c r="H259" s="123"/>
      <c r="J259" s="123"/>
      <c r="K259" s="371"/>
      <c r="L259" s="371"/>
      <c r="M259" s="371"/>
      <c r="N259" s="371"/>
    </row>
    <row r="260" spans="6:14" ht="14.4">
      <c r="F260" s="371"/>
      <c r="H260" s="123"/>
      <c r="J260" s="123"/>
      <c r="K260" s="371"/>
      <c r="L260" s="371"/>
      <c r="M260" s="371"/>
      <c r="N260" s="371"/>
    </row>
    <row r="261" spans="6:14" ht="14.4">
      <c r="F261" s="371"/>
      <c r="H261" s="123"/>
      <c r="J261" s="123"/>
      <c r="K261" s="371"/>
      <c r="L261" s="371"/>
      <c r="M261" s="371"/>
      <c r="N261" s="371"/>
    </row>
    <row r="262" spans="6:14" ht="14.4">
      <c r="F262" s="371"/>
      <c r="H262" s="123"/>
      <c r="J262" s="123"/>
      <c r="K262" s="371"/>
      <c r="L262" s="371"/>
      <c r="M262" s="371"/>
      <c r="N262" s="371"/>
    </row>
    <row r="263" spans="6:14" ht="14.4">
      <c r="F263" s="371"/>
      <c r="H263" s="123"/>
      <c r="J263" s="123"/>
      <c r="K263" s="371"/>
      <c r="L263" s="371"/>
      <c r="M263" s="371"/>
      <c r="N263" s="371"/>
    </row>
    <row r="264" spans="6:14" ht="14.4">
      <c r="F264" s="371"/>
      <c r="H264" s="123"/>
      <c r="J264" s="123"/>
      <c r="K264" s="371"/>
      <c r="L264" s="371"/>
      <c r="M264" s="371"/>
      <c r="N264" s="371"/>
    </row>
    <row r="265" spans="6:14" ht="14.4">
      <c r="F265" s="371"/>
      <c r="H265" s="123"/>
      <c r="J265" s="123"/>
      <c r="K265" s="371"/>
      <c r="L265" s="371"/>
      <c r="M265" s="371"/>
      <c r="N265" s="371"/>
    </row>
    <row r="266" spans="6:14" ht="14.4">
      <c r="F266" s="371"/>
      <c r="H266" s="123"/>
      <c r="J266" s="123"/>
      <c r="K266" s="371"/>
      <c r="L266" s="371"/>
      <c r="M266" s="371"/>
      <c r="N266" s="371"/>
    </row>
    <row r="267" spans="6:14" ht="14.4">
      <c r="F267" s="371"/>
      <c r="H267" s="123"/>
      <c r="J267" s="123"/>
      <c r="K267" s="371"/>
      <c r="L267" s="371"/>
      <c r="M267" s="371"/>
      <c r="N267" s="371"/>
    </row>
    <row r="268" spans="6:14" ht="14.4">
      <c r="F268" s="371"/>
      <c r="H268" s="123"/>
      <c r="J268" s="123"/>
      <c r="K268" s="371"/>
      <c r="L268" s="371"/>
      <c r="M268" s="371"/>
      <c r="N268" s="371"/>
    </row>
    <row r="269" spans="6:14" ht="14.4">
      <c r="F269" s="371"/>
      <c r="H269" s="123"/>
      <c r="J269" s="123"/>
      <c r="K269" s="371"/>
      <c r="L269" s="371"/>
      <c r="M269" s="371"/>
      <c r="N269" s="371"/>
    </row>
    <row r="270" spans="6:14" ht="14.4">
      <c r="F270" s="371"/>
      <c r="H270" s="123"/>
      <c r="J270" s="123"/>
      <c r="K270" s="371"/>
      <c r="L270" s="371"/>
      <c r="M270" s="371"/>
      <c r="N270" s="371"/>
    </row>
    <row r="271" spans="6:14" ht="14.4">
      <c r="F271" s="371"/>
      <c r="H271" s="123"/>
      <c r="J271" s="123"/>
      <c r="K271" s="371"/>
      <c r="L271" s="371"/>
      <c r="M271" s="371"/>
      <c r="N271" s="371"/>
    </row>
    <row r="272" spans="6:14" ht="14.4">
      <c r="F272" s="371"/>
      <c r="H272" s="123"/>
      <c r="J272" s="123"/>
      <c r="K272" s="371"/>
      <c r="L272" s="371"/>
      <c r="M272" s="371"/>
      <c r="N272" s="371"/>
    </row>
    <row r="273" spans="6:14" ht="14.4">
      <c r="F273" s="371"/>
      <c r="H273" s="123"/>
      <c r="J273" s="123"/>
      <c r="K273" s="371"/>
      <c r="L273" s="371"/>
      <c r="M273" s="371"/>
      <c r="N273" s="371"/>
    </row>
    <row r="274" spans="6:14" ht="14.4">
      <c r="F274" s="371"/>
      <c r="H274" s="123"/>
      <c r="J274" s="123"/>
      <c r="K274" s="371"/>
      <c r="L274" s="371"/>
      <c r="M274" s="371"/>
      <c r="N274" s="371"/>
    </row>
    <row r="275" spans="6:14" ht="14.4">
      <c r="F275" s="371"/>
      <c r="H275" s="123"/>
      <c r="J275" s="123"/>
      <c r="K275" s="371"/>
      <c r="L275" s="371"/>
      <c r="M275" s="371"/>
      <c r="N275" s="371"/>
    </row>
    <row r="276" spans="6:14" ht="14.4">
      <c r="F276" s="371"/>
      <c r="H276" s="123"/>
      <c r="J276" s="123"/>
      <c r="K276" s="371"/>
      <c r="L276" s="371"/>
      <c r="M276" s="371"/>
      <c r="N276" s="371"/>
    </row>
    <row r="277" spans="6:14" ht="14.4">
      <c r="F277" s="371"/>
      <c r="H277" s="123"/>
      <c r="J277" s="123"/>
      <c r="K277" s="371"/>
      <c r="L277" s="371"/>
      <c r="M277" s="371"/>
      <c r="N277" s="371"/>
    </row>
    <row r="278" spans="6:14" ht="14.4">
      <c r="F278" s="371"/>
      <c r="H278" s="123"/>
      <c r="J278" s="123"/>
      <c r="K278" s="371"/>
      <c r="L278" s="371"/>
      <c r="M278" s="371"/>
      <c r="N278" s="371"/>
    </row>
    <row r="279" spans="6:14" ht="14.4">
      <c r="F279" s="371"/>
      <c r="H279" s="123"/>
      <c r="J279" s="123"/>
      <c r="K279" s="371"/>
      <c r="L279" s="371"/>
      <c r="M279" s="371"/>
      <c r="N279" s="371"/>
    </row>
    <row r="280" spans="6:14" ht="14.4">
      <c r="F280" s="371"/>
      <c r="H280" s="123"/>
      <c r="J280" s="123"/>
      <c r="K280" s="371"/>
      <c r="L280" s="371"/>
      <c r="M280" s="371"/>
      <c r="N280" s="371"/>
    </row>
    <row r="281" spans="6:14" ht="14.4">
      <c r="F281" s="371"/>
      <c r="H281" s="123"/>
      <c r="J281" s="123"/>
      <c r="K281" s="371"/>
      <c r="L281" s="371"/>
      <c r="M281" s="371"/>
      <c r="N281" s="371"/>
    </row>
    <row r="282" spans="6:14" ht="14.4">
      <c r="F282" s="371"/>
      <c r="H282" s="123"/>
      <c r="J282" s="123"/>
      <c r="K282" s="371"/>
      <c r="L282" s="371"/>
      <c r="M282" s="371"/>
      <c r="N282" s="371"/>
    </row>
    <row r="283" spans="6:14" ht="14.4">
      <c r="F283" s="371"/>
      <c r="H283" s="123"/>
      <c r="J283" s="123"/>
      <c r="K283" s="371"/>
      <c r="L283" s="371"/>
      <c r="M283" s="371"/>
      <c r="N283" s="371"/>
    </row>
    <row r="284" spans="6:14" ht="14.4">
      <c r="F284" s="371"/>
      <c r="H284" s="123"/>
      <c r="J284" s="123"/>
      <c r="K284" s="371"/>
      <c r="L284" s="371"/>
      <c r="M284" s="371"/>
      <c r="N284" s="371"/>
    </row>
    <row r="285" spans="6:14" ht="14.4">
      <c r="F285" s="371"/>
      <c r="H285" s="123"/>
      <c r="J285" s="123"/>
      <c r="K285" s="371"/>
      <c r="L285" s="371"/>
      <c r="M285" s="371"/>
      <c r="N285" s="371"/>
    </row>
    <row r="286" spans="6:14" ht="14.4">
      <c r="F286" s="371"/>
      <c r="H286" s="123"/>
      <c r="J286" s="123"/>
      <c r="K286" s="371"/>
      <c r="L286" s="371"/>
      <c r="M286" s="371"/>
      <c r="N286" s="371"/>
    </row>
    <row r="287" spans="6:14" ht="14.4">
      <c r="F287" s="371"/>
      <c r="H287" s="123"/>
      <c r="J287" s="123"/>
      <c r="K287" s="371"/>
      <c r="L287" s="371"/>
      <c r="M287" s="371"/>
      <c r="N287" s="371"/>
    </row>
    <row r="288" spans="6:14" ht="14.4">
      <c r="F288" s="371"/>
      <c r="H288" s="123"/>
      <c r="J288" s="123"/>
      <c r="K288" s="371"/>
      <c r="L288" s="371"/>
      <c r="M288" s="371"/>
      <c r="N288" s="371"/>
    </row>
    <row r="289" spans="6:14" ht="14.4">
      <c r="F289" s="371"/>
      <c r="H289" s="123"/>
      <c r="J289" s="123"/>
      <c r="K289" s="371"/>
      <c r="L289" s="371"/>
      <c r="M289" s="371"/>
      <c r="N289" s="371"/>
    </row>
    <row r="290" spans="6:14" ht="14.4">
      <c r="F290" s="371"/>
      <c r="H290" s="123"/>
      <c r="J290" s="123"/>
      <c r="K290" s="371"/>
      <c r="L290" s="371"/>
      <c r="M290" s="371"/>
      <c r="N290" s="371"/>
    </row>
    <row r="291" spans="6:14" ht="14.4">
      <c r="F291" s="371"/>
      <c r="H291" s="123"/>
      <c r="J291" s="123"/>
      <c r="K291" s="371"/>
      <c r="L291" s="371"/>
      <c r="M291" s="371"/>
      <c r="N291" s="371"/>
    </row>
    <row r="292" spans="6:14" ht="14.4">
      <c r="F292" s="371"/>
      <c r="H292" s="123"/>
      <c r="J292" s="123"/>
      <c r="K292" s="371"/>
      <c r="L292" s="371"/>
      <c r="M292" s="371"/>
      <c r="N292" s="371"/>
    </row>
    <row r="293" spans="6:14" ht="14.4">
      <c r="F293" s="371"/>
      <c r="H293" s="123"/>
      <c r="J293" s="123"/>
      <c r="K293" s="371"/>
      <c r="L293" s="371"/>
      <c r="M293" s="371"/>
      <c r="N293" s="371"/>
    </row>
    <row r="294" spans="6:14" ht="14.4">
      <c r="F294" s="371"/>
      <c r="H294" s="123"/>
      <c r="J294" s="123"/>
      <c r="K294" s="371"/>
      <c r="L294" s="371"/>
      <c r="M294" s="371"/>
      <c r="N294" s="371"/>
    </row>
    <row r="295" spans="6:14" ht="14.4">
      <c r="F295" s="371"/>
      <c r="H295" s="123"/>
      <c r="J295" s="123"/>
      <c r="K295" s="371"/>
      <c r="L295" s="371"/>
      <c r="M295" s="371"/>
      <c r="N295" s="371"/>
    </row>
    <row r="296" spans="6:14" ht="14.4">
      <c r="F296" s="371"/>
      <c r="H296" s="123"/>
      <c r="J296" s="123"/>
      <c r="K296" s="371"/>
      <c r="L296" s="371"/>
      <c r="M296" s="371"/>
      <c r="N296" s="371"/>
    </row>
    <row r="297" spans="6:14" ht="14.4">
      <c r="F297" s="371"/>
      <c r="H297" s="123"/>
      <c r="J297" s="123"/>
      <c r="K297" s="371"/>
      <c r="L297" s="371"/>
      <c r="M297" s="371"/>
      <c r="N297" s="371"/>
    </row>
    <row r="298" spans="6:14" ht="14.4">
      <c r="F298" s="371"/>
      <c r="H298" s="123"/>
      <c r="J298" s="123"/>
      <c r="K298" s="371"/>
      <c r="L298" s="371"/>
      <c r="M298" s="371"/>
      <c r="N298" s="371"/>
    </row>
    <row r="299" spans="6:14" ht="14.4">
      <c r="F299" s="371"/>
      <c r="H299" s="123"/>
      <c r="J299" s="123"/>
      <c r="K299" s="371"/>
      <c r="L299" s="371"/>
      <c r="M299" s="371"/>
      <c r="N299" s="371"/>
    </row>
    <row r="300" spans="6:14" ht="14.4">
      <c r="F300" s="371"/>
      <c r="H300" s="123"/>
      <c r="J300" s="123"/>
      <c r="K300" s="371"/>
      <c r="L300" s="371"/>
      <c r="M300" s="371"/>
      <c r="N300" s="371"/>
    </row>
    <row r="301" spans="6:14" ht="14.4">
      <c r="F301" s="371"/>
      <c r="H301" s="123"/>
      <c r="J301" s="123"/>
      <c r="K301" s="371"/>
      <c r="L301" s="371"/>
      <c r="M301" s="371"/>
      <c r="N301" s="371"/>
    </row>
    <row r="302" spans="6:14" ht="14.4">
      <c r="F302" s="371"/>
      <c r="H302" s="123"/>
      <c r="J302" s="123"/>
      <c r="K302" s="371"/>
      <c r="L302" s="371"/>
      <c r="M302" s="371"/>
      <c r="N302" s="371"/>
    </row>
    <row r="303" spans="6:14" ht="14.4">
      <c r="F303" s="371"/>
      <c r="H303" s="123"/>
      <c r="J303" s="123"/>
      <c r="K303" s="371"/>
      <c r="L303" s="371"/>
      <c r="M303" s="371"/>
      <c r="N303" s="371"/>
    </row>
    <row r="304" spans="6:14" ht="14.4">
      <c r="F304" s="371"/>
      <c r="H304" s="123"/>
      <c r="J304" s="123"/>
      <c r="K304" s="371"/>
      <c r="L304" s="371"/>
      <c r="M304" s="371"/>
      <c r="N304" s="371"/>
    </row>
    <row r="305" spans="6:14" ht="14.4">
      <c r="F305" s="371"/>
      <c r="H305" s="123"/>
      <c r="J305" s="123"/>
      <c r="K305" s="371"/>
      <c r="L305" s="371"/>
      <c r="M305" s="371"/>
      <c r="N305" s="371"/>
    </row>
    <row r="306" spans="6:14" ht="14.4">
      <c r="F306" s="371"/>
      <c r="H306" s="123"/>
      <c r="J306" s="123"/>
      <c r="K306" s="371"/>
      <c r="L306" s="371"/>
      <c r="M306" s="371"/>
      <c r="N306" s="371"/>
    </row>
    <row r="307" spans="6:14" ht="14.4">
      <c r="F307" s="371"/>
      <c r="H307" s="123"/>
      <c r="J307" s="123"/>
      <c r="K307" s="371"/>
      <c r="L307" s="371"/>
      <c r="M307" s="371"/>
      <c r="N307" s="371"/>
    </row>
    <row r="308" spans="6:14" ht="14.4">
      <c r="F308" s="371"/>
      <c r="H308" s="123"/>
      <c r="J308" s="123"/>
      <c r="K308" s="371"/>
      <c r="L308" s="371"/>
      <c r="M308" s="371"/>
      <c r="N308" s="371"/>
    </row>
    <row r="309" spans="6:14" ht="14.4">
      <c r="F309" s="371"/>
      <c r="H309" s="123"/>
      <c r="J309" s="123"/>
      <c r="K309" s="371"/>
      <c r="L309" s="371"/>
      <c r="M309" s="371"/>
      <c r="N309" s="371"/>
    </row>
    <row r="310" spans="6:14" ht="14.4">
      <c r="F310" s="371"/>
      <c r="H310" s="123"/>
      <c r="J310" s="123"/>
      <c r="K310" s="371"/>
      <c r="L310" s="371"/>
      <c r="M310" s="371"/>
      <c r="N310" s="371"/>
    </row>
    <row r="311" spans="6:14" ht="14.4">
      <c r="F311" s="371"/>
      <c r="H311" s="123"/>
      <c r="J311" s="123"/>
      <c r="K311" s="371"/>
      <c r="L311" s="371"/>
      <c r="M311" s="371"/>
      <c r="N311" s="371"/>
    </row>
    <row r="312" spans="6:14" ht="14.4">
      <c r="F312" s="371"/>
      <c r="H312" s="123"/>
      <c r="J312" s="123"/>
      <c r="K312" s="371"/>
      <c r="L312" s="371"/>
      <c r="M312" s="371"/>
      <c r="N312" s="371"/>
    </row>
    <row r="313" spans="6:14" ht="14.4">
      <c r="F313" s="371"/>
      <c r="H313" s="123"/>
      <c r="J313" s="123"/>
      <c r="K313" s="371"/>
      <c r="L313" s="371"/>
      <c r="M313" s="371"/>
      <c r="N313" s="371"/>
    </row>
    <row r="314" spans="6:14" ht="14.4">
      <c r="F314" s="371"/>
      <c r="H314" s="123"/>
      <c r="J314" s="123"/>
      <c r="K314" s="371"/>
      <c r="L314" s="371"/>
      <c r="M314" s="371"/>
      <c r="N314" s="371"/>
    </row>
    <row r="315" spans="6:14" ht="14.4">
      <c r="F315" s="371"/>
      <c r="H315" s="123"/>
      <c r="J315" s="123"/>
      <c r="K315" s="371"/>
      <c r="L315" s="371"/>
      <c r="M315" s="371"/>
      <c r="N315" s="371"/>
    </row>
    <row r="316" spans="6:14" ht="14.4">
      <c r="F316" s="371"/>
      <c r="H316" s="123"/>
      <c r="J316" s="123"/>
      <c r="K316" s="371"/>
      <c r="L316" s="371"/>
      <c r="M316" s="371"/>
      <c r="N316" s="371"/>
    </row>
    <row r="317" spans="6:14" ht="14.4">
      <c r="F317" s="371"/>
      <c r="H317" s="123"/>
      <c r="J317" s="123"/>
      <c r="K317" s="371"/>
      <c r="L317" s="371"/>
      <c r="M317" s="371"/>
      <c r="N317" s="371"/>
    </row>
    <row r="318" spans="6:14" ht="14.4">
      <c r="F318" s="371"/>
      <c r="H318" s="123"/>
      <c r="J318" s="123"/>
      <c r="K318" s="371"/>
      <c r="L318" s="371"/>
      <c r="M318" s="371"/>
      <c r="N318" s="371"/>
    </row>
    <row r="319" spans="6:14" ht="14.4">
      <c r="F319" s="371"/>
      <c r="H319" s="123"/>
      <c r="J319" s="123"/>
      <c r="K319" s="371"/>
      <c r="L319" s="371"/>
      <c r="M319" s="371"/>
      <c r="N319" s="371"/>
    </row>
    <row r="320" spans="6:14" ht="14.4">
      <c r="F320" s="371"/>
      <c r="H320" s="123"/>
      <c r="J320" s="123"/>
      <c r="K320" s="371"/>
      <c r="L320" s="371"/>
      <c r="M320" s="371"/>
      <c r="N320" s="371"/>
    </row>
    <row r="321" spans="6:14" ht="14.4">
      <c r="F321" s="371"/>
      <c r="H321" s="123"/>
      <c r="J321" s="123"/>
      <c r="K321" s="371"/>
      <c r="L321" s="371"/>
      <c r="M321" s="371"/>
      <c r="N321" s="371"/>
    </row>
    <row r="322" spans="6:14" ht="14.4">
      <c r="F322" s="371"/>
      <c r="H322" s="123"/>
      <c r="J322" s="123"/>
      <c r="K322" s="371"/>
      <c r="L322" s="371"/>
      <c r="M322" s="371"/>
      <c r="N322" s="371"/>
    </row>
    <row r="323" spans="6:14" ht="14.4">
      <c r="F323" s="371"/>
      <c r="H323" s="123"/>
      <c r="J323" s="123"/>
      <c r="K323" s="371"/>
      <c r="L323" s="371"/>
      <c r="M323" s="371"/>
      <c r="N323" s="371"/>
    </row>
    <row r="324" spans="6:14" ht="14.4">
      <c r="F324" s="371"/>
      <c r="H324" s="123"/>
      <c r="J324" s="123"/>
      <c r="K324" s="371"/>
      <c r="L324" s="371"/>
      <c r="M324" s="371"/>
      <c r="N324" s="371"/>
    </row>
    <row r="325" spans="6:14" ht="14.4">
      <c r="F325" s="371"/>
      <c r="H325" s="123"/>
      <c r="J325" s="123"/>
      <c r="K325" s="371"/>
      <c r="L325" s="371"/>
      <c r="M325" s="371"/>
      <c r="N325" s="371"/>
    </row>
    <row r="326" spans="6:14" ht="14.4">
      <c r="F326" s="371"/>
      <c r="H326" s="123"/>
      <c r="J326" s="123"/>
      <c r="K326" s="371"/>
      <c r="L326" s="371"/>
      <c r="M326" s="371"/>
      <c r="N326" s="371"/>
    </row>
    <row r="327" spans="6:14" ht="14.4">
      <c r="F327" s="371"/>
      <c r="H327" s="123"/>
      <c r="J327" s="123"/>
      <c r="K327" s="371"/>
      <c r="L327" s="371"/>
      <c r="M327" s="371"/>
      <c r="N327" s="371"/>
    </row>
    <row r="328" spans="6:14" ht="14.4">
      <c r="F328" s="371"/>
      <c r="H328" s="123"/>
      <c r="J328" s="123"/>
      <c r="K328" s="371"/>
      <c r="L328" s="371"/>
      <c r="M328" s="371"/>
      <c r="N328" s="371"/>
    </row>
    <row r="329" spans="6:14" ht="14.4">
      <c r="F329" s="371"/>
      <c r="H329" s="123"/>
      <c r="J329" s="123"/>
      <c r="K329" s="371"/>
      <c r="L329" s="371"/>
      <c r="M329" s="371"/>
      <c r="N329" s="371"/>
    </row>
    <row r="330" spans="6:14" ht="14.4">
      <c r="F330" s="371"/>
      <c r="H330" s="123"/>
      <c r="J330" s="123"/>
      <c r="K330" s="371"/>
      <c r="L330" s="371"/>
      <c r="M330" s="371"/>
      <c r="N330" s="371"/>
    </row>
    <row r="331" spans="6:14" ht="14.4">
      <c r="F331" s="371"/>
      <c r="H331" s="123"/>
      <c r="J331" s="123"/>
      <c r="K331" s="371"/>
      <c r="L331" s="371"/>
      <c r="M331" s="371"/>
      <c r="N331" s="371"/>
    </row>
    <row r="332" spans="6:14" ht="14.4">
      <c r="F332" s="371"/>
      <c r="H332" s="123"/>
      <c r="J332" s="123"/>
      <c r="K332" s="371"/>
      <c r="L332" s="371"/>
      <c r="M332" s="371"/>
      <c r="N332" s="371"/>
    </row>
    <row r="333" spans="6:14" ht="14.4">
      <c r="F333" s="371"/>
      <c r="H333" s="123"/>
      <c r="J333" s="123"/>
      <c r="K333" s="371"/>
      <c r="L333" s="371"/>
      <c r="M333" s="371"/>
      <c r="N333" s="371"/>
    </row>
    <row r="334" spans="6:14" ht="14.4">
      <c r="F334" s="371"/>
      <c r="H334" s="123"/>
      <c r="J334" s="123"/>
      <c r="K334" s="371"/>
      <c r="L334" s="371"/>
      <c r="M334" s="371"/>
      <c r="N334" s="371"/>
    </row>
    <row r="335" spans="6:14" ht="14.4">
      <c r="F335" s="371"/>
      <c r="H335" s="123"/>
      <c r="J335" s="123"/>
      <c r="K335" s="371"/>
      <c r="L335" s="371"/>
      <c r="M335" s="371"/>
      <c r="N335" s="371"/>
    </row>
    <row r="336" spans="6:14" ht="14.4">
      <c r="F336" s="371"/>
      <c r="H336" s="123"/>
      <c r="J336" s="123"/>
      <c r="K336" s="371"/>
      <c r="L336" s="371"/>
      <c r="M336" s="371"/>
      <c r="N336" s="371"/>
    </row>
    <row r="337" spans="6:14" ht="14.4">
      <c r="F337" s="371"/>
      <c r="H337" s="123"/>
      <c r="J337" s="123"/>
      <c r="K337" s="371"/>
      <c r="L337" s="371"/>
      <c r="M337" s="371"/>
      <c r="N337" s="371"/>
    </row>
    <row r="338" spans="6:14" ht="14.4">
      <c r="F338" s="371"/>
      <c r="H338" s="123"/>
      <c r="J338" s="123"/>
      <c r="K338" s="371"/>
      <c r="L338" s="371"/>
      <c r="M338" s="371"/>
      <c r="N338" s="371"/>
    </row>
    <row r="339" spans="6:14" ht="14.4">
      <c r="F339" s="371"/>
      <c r="H339" s="123"/>
      <c r="J339" s="123"/>
      <c r="K339" s="371"/>
      <c r="L339" s="371"/>
      <c r="M339" s="371"/>
      <c r="N339" s="371"/>
    </row>
    <row r="340" spans="6:14" ht="14.4">
      <c r="F340" s="371"/>
      <c r="H340" s="123"/>
      <c r="J340" s="123"/>
      <c r="K340" s="371"/>
      <c r="L340" s="371"/>
      <c r="M340" s="371"/>
      <c r="N340" s="371"/>
    </row>
    <row r="341" spans="6:14" ht="14.4">
      <c r="F341" s="371"/>
      <c r="H341" s="123"/>
      <c r="J341" s="123"/>
      <c r="K341" s="371"/>
      <c r="L341" s="371"/>
      <c r="M341" s="371"/>
      <c r="N341" s="371"/>
    </row>
    <row r="342" spans="6:14" ht="14.4">
      <c r="F342" s="371"/>
      <c r="H342" s="123"/>
      <c r="J342" s="123"/>
      <c r="K342" s="371"/>
      <c r="L342" s="371"/>
      <c r="M342" s="371"/>
      <c r="N342" s="371"/>
    </row>
    <row r="343" spans="6:14" ht="14.4">
      <c r="F343" s="371"/>
      <c r="H343" s="123"/>
      <c r="J343" s="123"/>
      <c r="K343" s="371"/>
      <c r="L343" s="371"/>
      <c r="M343" s="371"/>
      <c r="N343" s="371"/>
    </row>
    <row r="344" spans="6:14" ht="14.4">
      <c r="F344" s="371"/>
      <c r="H344" s="123"/>
      <c r="J344" s="123"/>
      <c r="K344" s="371"/>
      <c r="L344" s="371"/>
      <c r="M344" s="371"/>
      <c r="N344" s="371"/>
    </row>
    <row r="345" spans="6:14" ht="14.4">
      <c r="F345" s="371"/>
      <c r="H345" s="123"/>
      <c r="J345" s="123"/>
      <c r="K345" s="371"/>
      <c r="L345" s="371"/>
      <c r="M345" s="371"/>
      <c r="N345" s="371"/>
    </row>
    <row r="346" spans="6:14" ht="14.4">
      <c r="F346" s="371"/>
      <c r="H346" s="123"/>
      <c r="J346" s="123"/>
      <c r="K346" s="371"/>
      <c r="L346" s="371"/>
      <c r="M346" s="371"/>
      <c r="N346" s="371"/>
    </row>
    <row r="347" spans="6:14" ht="14.4">
      <c r="F347" s="371"/>
      <c r="H347" s="123"/>
      <c r="J347" s="123"/>
      <c r="K347" s="371"/>
      <c r="L347" s="371"/>
      <c r="M347" s="371"/>
      <c r="N347" s="371"/>
    </row>
    <row r="348" spans="6:14" ht="14.4">
      <c r="F348" s="371"/>
      <c r="H348" s="123"/>
      <c r="J348" s="123"/>
      <c r="K348" s="371"/>
      <c r="L348" s="371"/>
      <c r="M348" s="371"/>
      <c r="N348" s="371"/>
    </row>
    <row r="349" spans="6:14" ht="14.4">
      <c r="F349" s="371"/>
      <c r="H349" s="123"/>
      <c r="J349" s="123"/>
      <c r="K349" s="371"/>
      <c r="L349" s="371"/>
      <c r="M349" s="371"/>
      <c r="N349" s="371"/>
    </row>
    <row r="350" spans="6:14" ht="14.4">
      <c r="F350" s="371"/>
      <c r="H350" s="123"/>
      <c r="J350" s="123"/>
      <c r="K350" s="371"/>
      <c r="L350" s="371"/>
      <c r="M350" s="371"/>
      <c r="N350" s="371"/>
    </row>
    <row r="351" spans="6:14" ht="14.4">
      <c r="F351" s="371"/>
      <c r="H351" s="123"/>
      <c r="J351" s="123"/>
      <c r="K351" s="371"/>
      <c r="L351" s="371"/>
      <c r="M351" s="371"/>
      <c r="N351" s="371"/>
    </row>
    <row r="352" spans="6:14" ht="14.4">
      <c r="F352" s="371"/>
      <c r="H352" s="123"/>
      <c r="J352" s="123"/>
      <c r="K352" s="371"/>
      <c r="L352" s="371"/>
      <c r="M352" s="371"/>
      <c r="N352" s="371"/>
    </row>
    <row r="353" spans="6:14" ht="14.4">
      <c r="F353" s="371"/>
      <c r="H353" s="123"/>
      <c r="J353" s="123"/>
      <c r="K353" s="371"/>
      <c r="L353" s="371"/>
      <c r="M353" s="371"/>
      <c r="N353" s="371"/>
    </row>
    <row r="354" spans="6:14" ht="14.4">
      <c r="F354" s="371"/>
      <c r="H354" s="123"/>
      <c r="J354" s="123"/>
      <c r="K354" s="371"/>
      <c r="L354" s="371"/>
      <c r="M354" s="371"/>
      <c r="N354" s="371"/>
    </row>
    <row r="355" spans="6:14" ht="14.4">
      <c r="F355" s="371"/>
      <c r="H355" s="123"/>
      <c r="J355" s="123"/>
      <c r="K355" s="371"/>
      <c r="L355" s="371"/>
      <c r="M355" s="371"/>
      <c r="N355" s="371"/>
    </row>
    <row r="356" spans="6:14" ht="14.4">
      <c r="F356" s="371"/>
      <c r="H356" s="123"/>
      <c r="J356" s="123"/>
      <c r="K356" s="371"/>
      <c r="L356" s="371"/>
      <c r="M356" s="371"/>
      <c r="N356" s="371"/>
    </row>
    <row r="357" spans="6:14" ht="14.4">
      <c r="F357" s="371"/>
      <c r="H357" s="123"/>
      <c r="J357" s="123"/>
      <c r="K357" s="371"/>
      <c r="L357" s="371"/>
      <c r="M357" s="371"/>
      <c r="N357" s="371"/>
    </row>
    <row r="358" spans="6:14" ht="14.4">
      <c r="F358" s="371"/>
      <c r="H358" s="123"/>
      <c r="J358" s="123"/>
      <c r="K358" s="371"/>
      <c r="L358" s="371"/>
      <c r="M358" s="371"/>
      <c r="N358" s="371"/>
    </row>
    <row r="359" spans="6:14" ht="14.4">
      <c r="F359" s="371"/>
      <c r="H359" s="123"/>
      <c r="J359" s="123"/>
      <c r="K359" s="371"/>
      <c r="L359" s="371"/>
      <c r="M359" s="371"/>
      <c r="N359" s="371"/>
    </row>
    <row r="360" spans="6:14" ht="14.4">
      <c r="F360" s="371"/>
      <c r="H360" s="123"/>
      <c r="J360" s="123"/>
      <c r="K360" s="371"/>
      <c r="L360" s="371"/>
      <c r="M360" s="371"/>
      <c r="N360" s="371"/>
    </row>
    <row r="361" spans="6:14" ht="14.4">
      <c r="F361" s="371"/>
      <c r="H361" s="123"/>
      <c r="J361" s="123"/>
      <c r="K361" s="371"/>
      <c r="L361" s="371"/>
      <c r="M361" s="371"/>
      <c r="N361" s="371"/>
    </row>
    <row r="362" spans="6:14" ht="14.4">
      <c r="F362" s="371"/>
      <c r="H362" s="123"/>
      <c r="J362" s="123"/>
      <c r="K362" s="371"/>
      <c r="L362" s="371"/>
      <c r="M362" s="371"/>
      <c r="N362" s="371"/>
    </row>
    <row r="363" spans="6:14" ht="14.4">
      <c r="F363" s="371"/>
      <c r="H363" s="123"/>
      <c r="J363" s="123"/>
      <c r="K363" s="371"/>
      <c r="L363" s="371"/>
      <c r="M363" s="371"/>
      <c r="N363" s="371"/>
    </row>
    <row r="364" spans="6:14" ht="14.4">
      <c r="F364" s="371"/>
      <c r="H364" s="123"/>
      <c r="J364" s="123"/>
      <c r="K364" s="371"/>
      <c r="L364" s="371"/>
      <c r="M364" s="371"/>
      <c r="N364" s="371"/>
    </row>
    <row r="365" spans="6:14" ht="14.4">
      <c r="F365" s="371"/>
      <c r="H365" s="123"/>
      <c r="J365" s="123"/>
      <c r="K365" s="371"/>
      <c r="L365" s="371"/>
      <c r="M365" s="371"/>
      <c r="N365" s="371"/>
    </row>
    <row r="366" spans="6:14" ht="14.4">
      <c r="F366" s="371"/>
      <c r="H366" s="123"/>
      <c r="J366" s="123"/>
      <c r="K366" s="371"/>
      <c r="L366" s="371"/>
      <c r="M366" s="371"/>
      <c r="N366" s="371"/>
    </row>
    <row r="367" spans="6:14" ht="14.4">
      <c r="F367" s="371"/>
      <c r="H367" s="123"/>
      <c r="J367" s="123"/>
      <c r="K367" s="371"/>
      <c r="L367" s="371"/>
      <c r="M367" s="371"/>
      <c r="N367" s="371"/>
    </row>
    <row r="368" spans="6:14" ht="14.4">
      <c r="F368" s="371"/>
      <c r="H368" s="123"/>
      <c r="J368" s="123"/>
      <c r="K368" s="371"/>
      <c r="L368" s="371"/>
      <c r="M368" s="371"/>
      <c r="N368" s="371"/>
    </row>
    <row r="369" spans="6:14" ht="14.4">
      <c r="F369" s="371"/>
      <c r="H369" s="123"/>
      <c r="J369" s="123"/>
      <c r="K369" s="371"/>
      <c r="L369" s="371"/>
      <c r="M369" s="371"/>
      <c r="N369" s="371"/>
    </row>
    <row r="370" spans="6:14" ht="14.4">
      <c r="F370" s="371"/>
      <c r="H370" s="123"/>
      <c r="J370" s="123"/>
      <c r="K370" s="371"/>
      <c r="L370" s="371"/>
      <c r="M370" s="371"/>
      <c r="N370" s="371"/>
    </row>
    <row r="371" spans="6:14" ht="14.4">
      <c r="F371" s="371"/>
      <c r="H371" s="123"/>
      <c r="J371" s="123"/>
      <c r="K371" s="371"/>
      <c r="L371" s="371"/>
      <c r="M371" s="371"/>
      <c r="N371" s="371"/>
    </row>
    <row r="372" spans="6:14" ht="14.4">
      <c r="F372" s="371"/>
      <c r="H372" s="123"/>
      <c r="J372" s="123"/>
      <c r="K372" s="371"/>
      <c r="L372" s="371"/>
      <c r="M372" s="371"/>
      <c r="N372" s="371"/>
    </row>
    <row r="373" spans="6:14" ht="14.4">
      <c r="F373" s="371"/>
      <c r="H373" s="123"/>
      <c r="J373" s="123"/>
      <c r="K373" s="371"/>
      <c r="L373" s="371"/>
      <c r="M373" s="371"/>
      <c r="N373" s="371"/>
    </row>
    <row r="374" spans="6:14" ht="14.4">
      <c r="F374" s="371"/>
      <c r="H374" s="123"/>
      <c r="J374" s="123"/>
      <c r="K374" s="371"/>
      <c r="L374" s="371"/>
      <c r="M374" s="371"/>
      <c r="N374" s="371"/>
    </row>
    <row r="375" spans="6:14" ht="14.4">
      <c r="F375" s="371"/>
      <c r="H375" s="123"/>
      <c r="J375" s="123"/>
      <c r="K375" s="371"/>
      <c r="L375" s="371"/>
      <c r="M375" s="371"/>
      <c r="N375" s="371"/>
    </row>
    <row r="376" spans="6:14" ht="14.4">
      <c r="F376" s="371"/>
      <c r="H376" s="123"/>
      <c r="J376" s="123"/>
      <c r="K376" s="371"/>
      <c r="L376" s="371"/>
      <c r="M376" s="371"/>
      <c r="N376" s="371"/>
    </row>
    <row r="377" spans="6:14" ht="14.4">
      <c r="F377" s="371"/>
      <c r="H377" s="123"/>
      <c r="J377" s="123"/>
      <c r="K377" s="371"/>
      <c r="L377" s="371"/>
      <c r="M377" s="371"/>
      <c r="N377" s="371"/>
    </row>
    <row r="378" spans="6:14" ht="14.4">
      <c r="F378" s="371"/>
      <c r="H378" s="123"/>
      <c r="J378" s="123"/>
      <c r="K378" s="371"/>
      <c r="L378" s="371"/>
      <c r="M378" s="371"/>
      <c r="N378" s="371"/>
    </row>
    <row r="379" spans="6:14" ht="14.4">
      <c r="F379" s="371"/>
      <c r="H379" s="123"/>
      <c r="J379" s="123"/>
      <c r="K379" s="371"/>
      <c r="L379" s="371"/>
      <c r="M379" s="371"/>
      <c r="N379" s="371"/>
    </row>
    <row r="380" spans="6:14" ht="14.4">
      <c r="F380" s="371"/>
      <c r="H380" s="123"/>
      <c r="J380" s="123"/>
      <c r="K380" s="371"/>
      <c r="L380" s="371"/>
      <c r="M380" s="371"/>
      <c r="N380" s="371"/>
    </row>
    <row r="381" spans="6:14" ht="14.4">
      <c r="F381" s="371"/>
      <c r="H381" s="123"/>
      <c r="J381" s="123"/>
      <c r="K381" s="371"/>
      <c r="L381" s="371"/>
      <c r="M381" s="371"/>
      <c r="N381" s="371"/>
    </row>
    <row r="382" spans="6:14" ht="14.4">
      <c r="F382" s="371"/>
      <c r="H382" s="123"/>
      <c r="J382" s="123"/>
      <c r="K382" s="371"/>
      <c r="L382" s="371"/>
      <c r="M382" s="371"/>
      <c r="N382" s="371"/>
    </row>
    <row r="383" spans="6:14" ht="14.4">
      <c r="F383" s="371"/>
      <c r="H383" s="123"/>
      <c r="J383" s="123"/>
      <c r="K383" s="371"/>
      <c r="L383" s="371"/>
      <c r="M383" s="371"/>
      <c r="N383" s="371"/>
    </row>
    <row r="384" spans="6:14" ht="14.4">
      <c r="F384" s="371"/>
      <c r="H384" s="123"/>
      <c r="J384" s="123"/>
      <c r="K384" s="371"/>
      <c r="L384" s="371"/>
      <c r="M384" s="371"/>
      <c r="N384" s="371"/>
    </row>
    <row r="385" spans="6:14" ht="14.4">
      <c r="F385" s="371"/>
      <c r="H385" s="123"/>
      <c r="J385" s="123"/>
      <c r="K385" s="371"/>
      <c r="L385" s="371"/>
      <c r="M385" s="371"/>
      <c r="N385" s="371"/>
    </row>
    <row r="386" spans="6:14" ht="14.4">
      <c r="F386" s="371"/>
      <c r="H386" s="123"/>
      <c r="J386" s="123"/>
      <c r="K386" s="371"/>
      <c r="L386" s="371"/>
      <c r="M386" s="371"/>
      <c r="N386" s="371"/>
    </row>
    <row r="387" spans="6:14" ht="14.4">
      <c r="F387" s="371"/>
      <c r="H387" s="123"/>
      <c r="J387" s="123"/>
      <c r="K387" s="371"/>
      <c r="L387" s="371"/>
      <c r="M387" s="371"/>
      <c r="N387" s="371"/>
    </row>
    <row r="388" spans="6:14" ht="14.4">
      <c r="F388" s="371"/>
      <c r="H388" s="123"/>
      <c r="J388" s="123"/>
      <c r="K388" s="371"/>
      <c r="L388" s="371"/>
      <c r="M388" s="371"/>
      <c r="N388" s="371"/>
    </row>
    <row r="389" spans="6:14" ht="14.4">
      <c r="F389" s="371"/>
      <c r="H389" s="123"/>
      <c r="J389" s="123"/>
      <c r="K389" s="371"/>
      <c r="L389" s="371"/>
      <c r="M389" s="371"/>
      <c r="N389" s="371"/>
    </row>
    <row r="390" spans="6:14" ht="14.4">
      <c r="F390" s="371"/>
      <c r="H390" s="123"/>
      <c r="J390" s="123"/>
      <c r="K390" s="371"/>
      <c r="L390" s="371"/>
      <c r="M390" s="371"/>
      <c r="N390" s="371"/>
    </row>
    <row r="391" spans="6:14" ht="14.4">
      <c r="F391" s="371"/>
      <c r="H391" s="123"/>
      <c r="J391" s="123"/>
      <c r="K391" s="371"/>
      <c r="L391" s="371"/>
      <c r="M391" s="371"/>
      <c r="N391" s="371"/>
    </row>
    <row r="392" spans="6:14" ht="14.4">
      <c r="F392" s="371"/>
      <c r="H392" s="123"/>
      <c r="J392" s="123"/>
      <c r="K392" s="371"/>
      <c r="L392" s="371"/>
      <c r="M392" s="371"/>
      <c r="N392" s="371"/>
    </row>
    <row r="393" spans="6:14" ht="14.4">
      <c r="F393" s="371"/>
      <c r="H393" s="123"/>
      <c r="J393" s="123"/>
      <c r="K393" s="371"/>
      <c r="L393" s="371"/>
      <c r="M393" s="371"/>
      <c r="N393" s="371"/>
    </row>
    <row r="394" spans="6:14" ht="14.4">
      <c r="F394" s="371"/>
      <c r="H394" s="123"/>
      <c r="J394" s="123"/>
      <c r="K394" s="371"/>
      <c r="L394" s="371"/>
      <c r="M394" s="371"/>
      <c r="N394" s="371"/>
    </row>
    <row r="395" spans="6:14" ht="14.4">
      <c r="F395" s="371"/>
      <c r="H395" s="123"/>
      <c r="J395" s="123"/>
      <c r="K395" s="371"/>
      <c r="L395" s="371"/>
      <c r="M395" s="371"/>
      <c r="N395" s="371"/>
    </row>
    <row r="396" spans="6:14" ht="14.4">
      <c r="F396" s="371"/>
      <c r="H396" s="123"/>
      <c r="J396" s="123"/>
      <c r="K396" s="371"/>
      <c r="L396" s="371"/>
      <c r="M396" s="371"/>
      <c r="N396" s="371"/>
    </row>
    <row r="397" spans="6:14" ht="14.4">
      <c r="F397" s="371"/>
      <c r="H397" s="123"/>
      <c r="J397" s="123"/>
      <c r="K397" s="371"/>
      <c r="L397" s="371"/>
      <c r="M397" s="371"/>
      <c r="N397" s="371"/>
    </row>
    <row r="398" spans="6:14" ht="14.4">
      <c r="F398" s="371"/>
      <c r="H398" s="123"/>
      <c r="J398" s="123"/>
      <c r="K398" s="371"/>
      <c r="L398" s="371"/>
      <c r="M398" s="371"/>
      <c r="N398" s="371"/>
    </row>
    <row r="399" spans="6:14" ht="14.4">
      <c r="F399" s="371"/>
      <c r="H399" s="123"/>
      <c r="J399" s="123"/>
      <c r="K399" s="371"/>
      <c r="L399" s="371"/>
      <c r="M399" s="371"/>
      <c r="N399" s="371"/>
    </row>
    <row r="400" spans="6:14" ht="14.4">
      <c r="F400" s="371"/>
      <c r="H400" s="123"/>
      <c r="J400" s="123"/>
      <c r="K400" s="371"/>
      <c r="L400" s="371"/>
      <c r="M400" s="371"/>
      <c r="N400" s="371"/>
    </row>
    <row r="401" spans="6:14" ht="14.4">
      <c r="F401" s="371"/>
      <c r="H401" s="123"/>
      <c r="J401" s="123"/>
      <c r="K401" s="371"/>
      <c r="L401" s="371"/>
      <c r="M401" s="371"/>
      <c r="N401" s="371"/>
    </row>
    <row r="402" spans="6:14" ht="14.4">
      <c r="F402" s="371"/>
      <c r="H402" s="123"/>
      <c r="J402" s="123"/>
      <c r="K402" s="371"/>
      <c r="L402" s="371"/>
      <c r="M402" s="371"/>
      <c r="N402" s="371"/>
    </row>
    <row r="403" spans="6:14" ht="14.4">
      <c r="F403" s="371"/>
      <c r="H403" s="123"/>
      <c r="J403" s="123"/>
      <c r="K403" s="371"/>
      <c r="L403" s="371"/>
      <c r="M403" s="371"/>
      <c r="N403" s="371"/>
    </row>
    <row r="404" spans="6:14" ht="14.4">
      <c r="F404" s="371"/>
      <c r="H404" s="123"/>
      <c r="J404" s="123"/>
      <c r="K404" s="371"/>
      <c r="L404" s="371"/>
      <c r="M404" s="371"/>
      <c r="N404" s="371"/>
    </row>
    <row r="405" spans="6:14" ht="14.4">
      <c r="F405" s="371"/>
      <c r="H405" s="123"/>
      <c r="J405" s="123"/>
      <c r="K405" s="371"/>
      <c r="L405" s="371"/>
      <c r="M405" s="371"/>
      <c r="N405" s="371"/>
    </row>
    <row r="406" spans="6:14" ht="14.4">
      <c r="F406" s="371"/>
      <c r="H406" s="123"/>
      <c r="J406" s="123"/>
      <c r="K406" s="371"/>
      <c r="L406" s="371"/>
      <c r="M406" s="371"/>
      <c r="N406" s="371"/>
    </row>
    <row r="407" spans="6:14" ht="14.4">
      <c r="F407" s="371"/>
      <c r="H407" s="123"/>
      <c r="J407" s="123"/>
      <c r="K407" s="371"/>
      <c r="L407" s="371"/>
      <c r="M407" s="371"/>
      <c r="N407" s="371"/>
    </row>
    <row r="408" spans="6:14" ht="14.4">
      <c r="F408" s="371"/>
      <c r="H408" s="123"/>
      <c r="J408" s="123"/>
      <c r="K408" s="371"/>
      <c r="L408" s="371"/>
      <c r="M408" s="371"/>
      <c r="N408" s="371"/>
    </row>
    <row r="409" spans="6:14" ht="14.4">
      <c r="F409" s="371"/>
      <c r="H409" s="123"/>
      <c r="J409" s="123"/>
      <c r="K409" s="371"/>
      <c r="L409" s="371"/>
      <c r="M409" s="371"/>
      <c r="N409" s="371"/>
    </row>
    <row r="410" spans="6:14" ht="14.4">
      <c r="F410" s="371"/>
      <c r="H410" s="123"/>
      <c r="J410" s="123"/>
      <c r="K410" s="371"/>
      <c r="L410" s="371"/>
      <c r="M410" s="371"/>
      <c r="N410" s="371"/>
    </row>
    <row r="411" spans="6:14" ht="14.4">
      <c r="F411" s="371"/>
      <c r="H411" s="123"/>
      <c r="J411" s="123"/>
      <c r="K411" s="371"/>
      <c r="L411" s="371"/>
      <c r="M411" s="371"/>
      <c r="N411" s="371"/>
    </row>
    <row r="412" spans="6:14" ht="14.4">
      <c r="F412" s="371"/>
      <c r="H412" s="123"/>
      <c r="J412" s="123"/>
      <c r="K412" s="371"/>
      <c r="L412" s="371"/>
      <c r="M412" s="371"/>
      <c r="N412" s="371"/>
    </row>
    <row r="413" spans="6:14" ht="14.4">
      <c r="F413" s="371"/>
      <c r="H413" s="123"/>
      <c r="J413" s="123"/>
      <c r="K413" s="371"/>
      <c r="L413" s="371"/>
      <c r="M413" s="371"/>
      <c r="N413" s="371"/>
    </row>
    <row r="414" spans="6:14" ht="14.4">
      <c r="F414" s="371"/>
      <c r="H414" s="123"/>
      <c r="J414" s="123"/>
      <c r="K414" s="371"/>
      <c r="L414" s="371"/>
      <c r="M414" s="371"/>
      <c r="N414" s="371"/>
    </row>
    <row r="415" spans="6:14" ht="14.4">
      <c r="F415" s="371"/>
      <c r="H415" s="123"/>
      <c r="J415" s="123"/>
      <c r="K415" s="371"/>
      <c r="L415" s="371"/>
      <c r="M415" s="371"/>
      <c r="N415" s="371"/>
    </row>
    <row r="416" spans="6:14" ht="14.4">
      <c r="F416" s="371"/>
      <c r="H416" s="123"/>
      <c r="J416" s="123"/>
      <c r="K416" s="371"/>
      <c r="L416" s="371"/>
      <c r="M416" s="371"/>
      <c r="N416" s="371"/>
    </row>
    <row r="417" spans="6:14" ht="14.4">
      <c r="F417" s="371"/>
      <c r="H417" s="123"/>
      <c r="J417" s="123"/>
      <c r="K417" s="371"/>
      <c r="L417" s="371"/>
      <c r="M417" s="371"/>
      <c r="N417" s="371"/>
    </row>
    <row r="418" spans="6:14" ht="14.4">
      <c r="F418" s="371"/>
      <c r="H418" s="123"/>
      <c r="J418" s="123"/>
      <c r="K418" s="371"/>
      <c r="L418" s="371"/>
      <c r="M418" s="371"/>
      <c r="N418" s="371"/>
    </row>
    <row r="419" spans="6:14" ht="14.4">
      <c r="F419" s="371"/>
      <c r="H419" s="123"/>
      <c r="J419" s="123"/>
      <c r="K419" s="371"/>
      <c r="L419" s="371"/>
      <c r="M419" s="371"/>
      <c r="N419" s="371"/>
    </row>
    <row r="420" spans="6:14" ht="14.4">
      <c r="F420" s="371"/>
      <c r="H420" s="123"/>
      <c r="J420" s="123"/>
      <c r="K420" s="371"/>
      <c r="L420" s="371"/>
      <c r="M420" s="371"/>
      <c r="N420" s="371"/>
    </row>
    <row r="421" spans="6:14" ht="14.4">
      <c r="F421" s="371"/>
      <c r="H421" s="123"/>
      <c r="J421" s="123"/>
      <c r="K421" s="371"/>
      <c r="L421" s="371"/>
      <c r="M421" s="371"/>
      <c r="N421" s="371"/>
    </row>
    <row r="422" spans="6:14" ht="14.4">
      <c r="F422" s="371"/>
      <c r="H422" s="123"/>
      <c r="J422" s="123"/>
      <c r="K422" s="371"/>
      <c r="L422" s="371"/>
      <c r="M422" s="371"/>
      <c r="N422" s="371"/>
    </row>
    <row r="423" spans="6:14" ht="14.4">
      <c r="F423" s="371"/>
      <c r="H423" s="123"/>
      <c r="J423" s="123"/>
      <c r="K423" s="371"/>
      <c r="L423" s="371"/>
      <c r="M423" s="371"/>
      <c r="N423" s="371"/>
    </row>
    <row r="424" spans="6:14" ht="14.4">
      <c r="F424" s="371"/>
      <c r="H424" s="123"/>
      <c r="J424" s="123"/>
      <c r="K424" s="371"/>
      <c r="L424" s="371"/>
      <c r="M424" s="371"/>
      <c r="N424" s="371"/>
    </row>
    <row r="425" spans="6:14" ht="14.4">
      <c r="F425" s="371"/>
      <c r="H425" s="123"/>
      <c r="J425" s="123"/>
      <c r="K425" s="371"/>
      <c r="L425" s="371"/>
      <c r="M425" s="371"/>
      <c r="N425" s="371"/>
    </row>
    <row r="426" spans="6:14" ht="14.4">
      <c r="F426" s="371"/>
      <c r="H426" s="123"/>
      <c r="J426" s="123"/>
      <c r="K426" s="371"/>
      <c r="L426" s="371"/>
      <c r="M426" s="371"/>
      <c r="N426" s="371"/>
    </row>
    <row r="427" spans="6:14" ht="14.4">
      <c r="F427" s="371"/>
      <c r="H427" s="123"/>
      <c r="J427" s="123"/>
      <c r="K427" s="371"/>
      <c r="L427" s="371"/>
      <c r="M427" s="371"/>
      <c r="N427" s="371"/>
    </row>
    <row r="428" spans="6:14" ht="14.4">
      <c r="F428" s="371"/>
      <c r="H428" s="123"/>
      <c r="J428" s="123"/>
      <c r="K428" s="371"/>
      <c r="L428" s="371"/>
      <c r="M428" s="371"/>
      <c r="N428" s="371"/>
    </row>
    <row r="429" spans="6:14" ht="14.4">
      <c r="F429" s="371"/>
      <c r="H429" s="123"/>
      <c r="J429" s="123"/>
      <c r="K429" s="371"/>
      <c r="L429" s="371"/>
      <c r="M429" s="371"/>
      <c r="N429" s="371"/>
    </row>
    <row r="430" spans="6:14" ht="14.4">
      <c r="F430" s="371"/>
      <c r="H430" s="123"/>
      <c r="J430" s="123"/>
      <c r="K430" s="371"/>
      <c r="L430" s="371"/>
      <c r="M430" s="371"/>
      <c r="N430" s="371"/>
    </row>
    <row r="431" spans="6:14" ht="14.4">
      <c r="F431" s="371"/>
      <c r="H431" s="123"/>
      <c r="J431" s="123"/>
      <c r="K431" s="371"/>
      <c r="L431" s="371"/>
      <c r="M431" s="371"/>
      <c r="N431" s="371"/>
    </row>
    <row r="432" spans="6:14" ht="14.4">
      <c r="F432" s="371"/>
      <c r="H432" s="123"/>
      <c r="J432" s="123"/>
      <c r="K432" s="371"/>
      <c r="L432" s="371"/>
      <c r="M432" s="371"/>
      <c r="N432" s="371"/>
    </row>
    <row r="433" spans="6:14" ht="14.4">
      <c r="F433" s="371"/>
      <c r="H433" s="123"/>
      <c r="J433" s="123"/>
      <c r="K433" s="371"/>
      <c r="L433" s="371"/>
      <c r="M433" s="371"/>
      <c r="N433" s="371"/>
    </row>
    <row r="434" spans="6:14" ht="14.4">
      <c r="F434" s="371"/>
      <c r="H434" s="123"/>
      <c r="J434" s="123"/>
      <c r="K434" s="371"/>
      <c r="L434" s="371"/>
      <c r="M434" s="371"/>
      <c r="N434" s="371"/>
    </row>
    <row r="435" spans="6:14" ht="14.4">
      <c r="F435" s="371"/>
      <c r="H435" s="123"/>
      <c r="J435" s="123"/>
      <c r="K435" s="371"/>
      <c r="L435" s="371"/>
      <c r="M435" s="371"/>
      <c r="N435" s="371"/>
    </row>
    <row r="436" spans="6:14" ht="14.4">
      <c r="F436" s="371"/>
      <c r="H436" s="123"/>
      <c r="J436" s="123"/>
      <c r="K436" s="371"/>
      <c r="L436" s="371"/>
      <c r="M436" s="371"/>
      <c r="N436" s="371"/>
    </row>
    <row r="437" spans="6:14" ht="14.4">
      <c r="F437" s="371"/>
      <c r="H437" s="123"/>
      <c r="J437" s="123"/>
      <c r="K437" s="371"/>
      <c r="L437" s="371"/>
      <c r="M437" s="371"/>
      <c r="N437" s="371"/>
    </row>
    <row r="438" spans="6:14" ht="14.4">
      <c r="F438" s="371"/>
      <c r="H438" s="123"/>
      <c r="J438" s="123"/>
      <c r="K438" s="371"/>
      <c r="L438" s="371"/>
      <c r="M438" s="371"/>
      <c r="N438" s="371"/>
    </row>
    <row r="439" spans="6:14" ht="14.4">
      <c r="F439" s="371"/>
      <c r="H439" s="123"/>
      <c r="J439" s="123"/>
      <c r="K439" s="371"/>
      <c r="L439" s="371"/>
      <c r="M439" s="371"/>
      <c r="N439" s="371"/>
    </row>
    <row r="440" spans="6:14" ht="14.4">
      <c r="F440" s="371"/>
      <c r="H440" s="123"/>
      <c r="J440" s="123"/>
      <c r="K440" s="371"/>
      <c r="L440" s="371"/>
      <c r="M440" s="371"/>
      <c r="N440" s="371"/>
    </row>
    <row r="441" spans="6:14" ht="14.4">
      <c r="F441" s="371"/>
      <c r="H441" s="123"/>
      <c r="J441" s="123"/>
      <c r="K441" s="371"/>
      <c r="L441" s="371"/>
      <c r="M441" s="371"/>
      <c r="N441" s="371"/>
    </row>
    <row r="442" spans="6:14" ht="14.4">
      <c r="F442" s="371"/>
      <c r="H442" s="123"/>
      <c r="J442" s="123"/>
      <c r="K442" s="371"/>
      <c r="L442" s="371"/>
      <c r="M442" s="371"/>
      <c r="N442" s="371"/>
    </row>
    <row r="443" spans="6:14" ht="14.4">
      <c r="F443" s="371"/>
      <c r="H443" s="123"/>
      <c r="J443" s="123"/>
      <c r="K443" s="371"/>
      <c r="L443" s="371"/>
      <c r="M443" s="371"/>
      <c r="N443" s="371"/>
    </row>
    <row r="444" spans="6:14" ht="14.4">
      <c r="F444" s="371"/>
      <c r="H444" s="123"/>
      <c r="J444" s="123"/>
      <c r="K444" s="371"/>
      <c r="L444" s="371"/>
      <c r="M444" s="371"/>
      <c r="N444" s="371"/>
    </row>
    <row r="445" spans="6:14" ht="14.4">
      <c r="F445" s="371"/>
      <c r="H445" s="123"/>
      <c r="J445" s="123"/>
      <c r="K445" s="371"/>
      <c r="L445" s="371"/>
      <c r="M445" s="371"/>
      <c r="N445" s="371"/>
    </row>
    <row r="446" spans="6:14" ht="14.4">
      <c r="F446" s="371"/>
      <c r="H446" s="123"/>
      <c r="J446" s="123"/>
      <c r="K446" s="371"/>
      <c r="L446" s="371"/>
      <c r="M446" s="371"/>
      <c r="N446" s="371"/>
    </row>
    <row r="447" spans="6:14" ht="14.4">
      <c r="F447" s="371"/>
      <c r="H447" s="123"/>
      <c r="J447" s="123"/>
      <c r="K447" s="371"/>
      <c r="L447" s="371"/>
      <c r="M447" s="371"/>
      <c r="N447" s="371"/>
    </row>
    <row r="448" spans="6:14" ht="14.4">
      <c r="F448" s="371"/>
      <c r="H448" s="123"/>
      <c r="J448" s="123"/>
      <c r="K448" s="371"/>
      <c r="L448" s="371"/>
      <c r="M448" s="371"/>
      <c r="N448" s="371"/>
    </row>
    <row r="449" spans="6:14" ht="14.4">
      <c r="F449" s="371"/>
      <c r="H449" s="123"/>
      <c r="J449" s="123"/>
      <c r="K449" s="371"/>
      <c r="L449" s="371"/>
      <c r="M449" s="371"/>
      <c r="N449" s="371"/>
    </row>
    <row r="450" spans="6:14" ht="14.4">
      <c r="F450" s="371"/>
      <c r="H450" s="123"/>
      <c r="J450" s="123"/>
      <c r="K450" s="371"/>
      <c r="L450" s="371"/>
      <c r="M450" s="371"/>
      <c r="N450" s="371"/>
    </row>
    <row r="451" spans="6:14" ht="14.4">
      <c r="F451" s="371"/>
      <c r="H451" s="123"/>
      <c r="J451" s="123"/>
      <c r="K451" s="371"/>
      <c r="L451" s="371"/>
      <c r="M451" s="371"/>
      <c r="N451" s="371"/>
    </row>
    <row r="452" spans="6:14" ht="14.4">
      <c r="F452" s="371"/>
      <c r="H452" s="123"/>
      <c r="J452" s="123"/>
      <c r="K452" s="371"/>
      <c r="L452" s="371"/>
      <c r="M452" s="371"/>
      <c r="N452" s="371"/>
    </row>
    <row r="453" spans="6:14" ht="14.4">
      <c r="F453" s="371"/>
      <c r="H453" s="123"/>
      <c r="J453" s="123"/>
      <c r="K453" s="371"/>
      <c r="L453" s="371"/>
      <c r="M453" s="371"/>
      <c r="N453" s="371"/>
    </row>
    <row r="454" spans="6:14" ht="14.4">
      <c r="F454" s="371"/>
      <c r="H454" s="123"/>
      <c r="J454" s="123"/>
      <c r="K454" s="371"/>
      <c r="L454" s="371"/>
      <c r="M454" s="371"/>
      <c r="N454" s="371"/>
    </row>
    <row r="455" spans="6:14" ht="14.4">
      <c r="F455" s="371"/>
      <c r="H455" s="123"/>
      <c r="J455" s="123"/>
      <c r="K455" s="371"/>
      <c r="L455" s="371"/>
      <c r="M455" s="371"/>
      <c r="N455" s="371"/>
    </row>
    <row r="456" spans="6:14" ht="14.4">
      <c r="F456" s="371"/>
      <c r="H456" s="123"/>
      <c r="J456" s="123"/>
      <c r="K456" s="371"/>
      <c r="L456" s="371"/>
      <c r="M456" s="371"/>
      <c r="N456" s="371"/>
    </row>
    <row r="457" spans="6:14" ht="14.4">
      <c r="F457" s="371"/>
      <c r="H457" s="123"/>
      <c r="J457" s="123"/>
      <c r="K457" s="371"/>
      <c r="L457" s="371"/>
      <c r="M457" s="371"/>
      <c r="N457" s="371"/>
    </row>
    <row r="458" spans="6:14" ht="14.4">
      <c r="F458" s="371"/>
      <c r="H458" s="123"/>
      <c r="J458" s="123"/>
      <c r="K458" s="371"/>
      <c r="L458" s="371"/>
      <c r="M458" s="371"/>
      <c r="N458" s="371"/>
    </row>
    <row r="459" spans="6:14" ht="14.4">
      <c r="F459" s="371"/>
      <c r="H459" s="123"/>
      <c r="J459" s="123"/>
      <c r="K459" s="371"/>
      <c r="L459" s="371"/>
      <c r="M459" s="371"/>
      <c r="N459" s="371"/>
    </row>
    <row r="460" spans="6:14" ht="14.4">
      <c r="F460" s="371"/>
      <c r="H460" s="123"/>
      <c r="J460" s="123"/>
      <c r="K460" s="371"/>
      <c r="L460" s="371"/>
      <c r="M460" s="371"/>
      <c r="N460" s="371"/>
    </row>
    <row r="461" spans="6:14" ht="14.4">
      <c r="F461" s="371"/>
      <c r="H461" s="123"/>
      <c r="J461" s="123"/>
      <c r="K461" s="371"/>
      <c r="L461" s="371"/>
      <c r="M461" s="371"/>
      <c r="N461" s="371"/>
    </row>
    <row r="462" spans="6:14" ht="14.4">
      <c r="F462" s="371"/>
      <c r="H462" s="123"/>
      <c r="J462" s="123"/>
      <c r="K462" s="371"/>
      <c r="L462" s="371"/>
      <c r="M462" s="371"/>
      <c r="N462" s="371"/>
    </row>
    <row r="463" spans="6:14" ht="14.4">
      <c r="F463" s="371"/>
      <c r="H463" s="123"/>
      <c r="J463" s="123"/>
      <c r="K463" s="371"/>
      <c r="L463" s="371"/>
      <c r="M463" s="371"/>
      <c r="N463" s="371"/>
    </row>
    <row r="464" spans="6:14" ht="14.4">
      <c r="F464" s="371"/>
      <c r="H464" s="123"/>
      <c r="J464" s="123"/>
      <c r="K464" s="371"/>
      <c r="L464" s="371"/>
      <c r="M464" s="371"/>
      <c r="N464" s="371"/>
    </row>
    <row r="465" spans="6:14" ht="14.4">
      <c r="F465" s="371"/>
      <c r="H465" s="123"/>
      <c r="J465" s="123"/>
      <c r="K465" s="371"/>
      <c r="L465" s="371"/>
      <c r="M465" s="371"/>
      <c r="N465" s="371"/>
    </row>
    <row r="466" spans="6:14" ht="14.4">
      <c r="F466" s="371"/>
      <c r="H466" s="123"/>
      <c r="J466" s="123"/>
      <c r="K466" s="371"/>
      <c r="L466" s="371"/>
      <c r="M466" s="371"/>
      <c r="N466" s="371"/>
    </row>
    <row r="467" spans="6:14" ht="14.4">
      <c r="F467" s="371"/>
      <c r="H467" s="123"/>
      <c r="J467" s="123"/>
      <c r="K467" s="371"/>
      <c r="L467" s="371"/>
      <c r="M467" s="371"/>
      <c r="N467" s="371"/>
    </row>
    <row r="468" spans="6:14" ht="14.4">
      <c r="F468" s="371"/>
      <c r="H468" s="123"/>
      <c r="J468" s="123"/>
      <c r="K468" s="371"/>
      <c r="L468" s="371"/>
      <c r="M468" s="371"/>
      <c r="N468" s="371"/>
    </row>
    <row r="469" spans="6:14" ht="14.4">
      <c r="F469" s="371"/>
      <c r="H469" s="123"/>
      <c r="J469" s="123"/>
      <c r="K469" s="371"/>
      <c r="L469" s="371"/>
      <c r="M469" s="371"/>
      <c r="N469" s="371"/>
    </row>
    <row r="470" spans="6:14" ht="14.4">
      <c r="F470" s="371"/>
      <c r="H470" s="123"/>
      <c r="J470" s="123"/>
      <c r="K470" s="371"/>
      <c r="L470" s="371"/>
      <c r="M470" s="371"/>
      <c r="N470" s="371"/>
    </row>
    <row r="471" spans="6:14" ht="14.4">
      <c r="F471" s="371"/>
      <c r="H471" s="123"/>
      <c r="J471" s="123"/>
      <c r="K471" s="371"/>
      <c r="L471" s="371"/>
      <c r="M471" s="371"/>
      <c r="N471" s="371"/>
    </row>
    <row r="472" spans="6:14" ht="14.4">
      <c r="F472" s="371"/>
      <c r="H472" s="123"/>
      <c r="J472" s="123"/>
      <c r="K472" s="371"/>
      <c r="L472" s="371"/>
      <c r="M472" s="371"/>
      <c r="N472" s="371"/>
    </row>
    <row r="473" spans="6:14" ht="14.4">
      <c r="F473" s="371"/>
      <c r="H473" s="123"/>
      <c r="J473" s="123"/>
      <c r="K473" s="371"/>
      <c r="L473" s="371"/>
      <c r="M473" s="371"/>
      <c r="N473" s="371"/>
    </row>
    <row r="474" spans="6:14" ht="14.4">
      <c r="F474" s="371"/>
      <c r="H474" s="123"/>
      <c r="J474" s="123"/>
      <c r="K474" s="371"/>
      <c r="L474" s="371"/>
      <c r="M474" s="371"/>
      <c r="N474" s="371"/>
    </row>
    <row r="475" spans="6:14" ht="14.4">
      <c r="F475" s="371"/>
      <c r="H475" s="123"/>
      <c r="J475" s="123"/>
      <c r="K475" s="371"/>
      <c r="L475" s="371"/>
      <c r="M475" s="371"/>
      <c r="N475" s="371"/>
    </row>
    <row r="476" spans="6:14" ht="14.4">
      <c r="F476" s="371"/>
      <c r="H476" s="123"/>
      <c r="J476" s="123"/>
      <c r="K476" s="371"/>
      <c r="L476" s="371"/>
      <c r="M476" s="371"/>
      <c r="N476" s="371"/>
    </row>
    <row r="477" spans="6:14" ht="14.4">
      <c r="F477" s="371"/>
      <c r="H477" s="123"/>
      <c r="J477" s="123"/>
      <c r="K477" s="371"/>
      <c r="L477" s="371"/>
      <c r="M477" s="371"/>
      <c r="N477" s="371"/>
    </row>
    <row r="478" spans="6:14" ht="14.4">
      <c r="F478" s="371"/>
      <c r="H478" s="123"/>
      <c r="J478" s="123"/>
      <c r="K478" s="371"/>
      <c r="L478" s="371"/>
      <c r="M478" s="371"/>
      <c r="N478" s="371"/>
    </row>
    <row r="479" spans="6:14" ht="14.4">
      <c r="F479" s="371"/>
      <c r="H479" s="123"/>
      <c r="J479" s="123"/>
      <c r="K479" s="371"/>
      <c r="L479" s="371"/>
      <c r="M479" s="371"/>
      <c r="N479" s="371"/>
    </row>
    <row r="480" spans="6:14" ht="14.4">
      <c r="F480" s="371"/>
      <c r="H480" s="123"/>
      <c r="J480" s="123"/>
      <c r="K480" s="371"/>
      <c r="L480" s="371"/>
      <c r="M480" s="371"/>
      <c r="N480" s="371"/>
    </row>
    <row r="481" spans="6:14" ht="14.4">
      <c r="F481" s="371"/>
      <c r="H481" s="123"/>
      <c r="J481" s="123"/>
      <c r="K481" s="371"/>
      <c r="L481" s="371"/>
      <c r="M481" s="371"/>
      <c r="N481" s="371"/>
    </row>
    <row r="482" spans="6:14" ht="14.4">
      <c r="F482" s="371"/>
      <c r="H482" s="123"/>
      <c r="J482" s="123"/>
      <c r="K482" s="371"/>
      <c r="L482" s="371"/>
      <c r="M482" s="371"/>
      <c r="N482" s="371"/>
    </row>
    <row r="483" spans="6:14" ht="14.4">
      <c r="F483" s="371"/>
      <c r="H483" s="123"/>
      <c r="J483" s="123"/>
      <c r="K483" s="371"/>
      <c r="L483" s="371"/>
      <c r="M483" s="371"/>
      <c r="N483" s="371"/>
    </row>
    <row r="484" spans="6:14" ht="14.4">
      <c r="F484" s="371"/>
      <c r="H484" s="123"/>
      <c r="J484" s="123"/>
      <c r="K484" s="371"/>
      <c r="L484" s="371"/>
      <c r="M484" s="371"/>
      <c r="N484" s="371"/>
    </row>
    <row r="485" spans="6:14" ht="14.4">
      <c r="F485" s="371"/>
      <c r="H485" s="123"/>
      <c r="J485" s="123"/>
      <c r="K485" s="371"/>
      <c r="L485" s="371"/>
      <c r="M485" s="371"/>
      <c r="N485" s="371"/>
    </row>
    <row r="486" spans="6:14" ht="14.4">
      <c r="F486" s="371"/>
      <c r="H486" s="123"/>
      <c r="J486" s="123"/>
      <c r="K486" s="371"/>
      <c r="L486" s="371"/>
      <c r="M486" s="371"/>
      <c r="N486" s="371"/>
    </row>
    <row r="487" spans="6:14" ht="14.4">
      <c r="F487" s="371"/>
      <c r="H487" s="123"/>
      <c r="J487" s="123"/>
      <c r="K487" s="371"/>
      <c r="L487" s="371"/>
      <c r="M487" s="371"/>
      <c r="N487" s="371"/>
    </row>
    <row r="488" spans="6:14" ht="14.4">
      <c r="F488" s="371"/>
      <c r="H488" s="123"/>
      <c r="J488" s="123"/>
      <c r="K488" s="371"/>
      <c r="L488" s="371"/>
      <c r="M488" s="371"/>
      <c r="N488" s="371"/>
    </row>
    <row r="489" spans="6:14" ht="14.4">
      <c r="F489" s="371"/>
      <c r="H489" s="123"/>
      <c r="J489" s="123"/>
      <c r="K489" s="371"/>
      <c r="L489" s="371"/>
      <c r="M489" s="371"/>
      <c r="N489" s="371"/>
    </row>
    <row r="490" spans="6:14" ht="14.4">
      <c r="F490" s="371"/>
      <c r="H490" s="123"/>
      <c r="J490" s="123"/>
      <c r="K490" s="371"/>
      <c r="L490" s="371"/>
      <c r="M490" s="371"/>
      <c r="N490" s="371"/>
    </row>
    <row r="491" spans="6:14" ht="14.4">
      <c r="F491" s="371"/>
      <c r="H491" s="123"/>
      <c r="J491" s="123"/>
      <c r="K491" s="371"/>
      <c r="L491" s="371"/>
      <c r="M491" s="371"/>
      <c r="N491" s="371"/>
    </row>
    <row r="492" spans="6:14" ht="14.4">
      <c r="F492" s="371"/>
      <c r="H492" s="123"/>
      <c r="J492" s="123"/>
      <c r="K492" s="371"/>
      <c r="L492" s="371"/>
      <c r="M492" s="371"/>
      <c r="N492" s="371"/>
    </row>
    <row r="493" spans="6:14" ht="14.4">
      <c r="F493" s="371"/>
      <c r="H493" s="123"/>
      <c r="J493" s="123"/>
      <c r="K493" s="371"/>
      <c r="L493" s="371"/>
      <c r="M493" s="371"/>
      <c r="N493" s="371"/>
    </row>
    <row r="494" spans="6:14" ht="14.4">
      <c r="F494" s="371"/>
      <c r="H494" s="123"/>
      <c r="J494" s="123"/>
      <c r="K494" s="371"/>
      <c r="L494" s="371"/>
      <c r="M494" s="371"/>
      <c r="N494" s="371"/>
    </row>
    <row r="495" spans="6:14" ht="14.4">
      <c r="F495" s="371"/>
      <c r="H495" s="123"/>
      <c r="J495" s="123"/>
      <c r="K495" s="371"/>
      <c r="L495" s="371"/>
      <c r="M495" s="371"/>
      <c r="N495" s="371"/>
    </row>
    <row r="496" spans="6:14" ht="14.4">
      <c r="F496" s="371"/>
      <c r="H496" s="123"/>
      <c r="J496" s="123"/>
      <c r="K496" s="371"/>
      <c r="L496" s="371"/>
      <c r="M496" s="371"/>
      <c r="N496" s="371"/>
    </row>
    <row r="497" spans="6:14" ht="14.4">
      <c r="F497" s="371"/>
      <c r="H497" s="123"/>
      <c r="J497" s="123"/>
      <c r="K497" s="371"/>
      <c r="L497" s="371"/>
      <c r="M497" s="371"/>
      <c r="N497" s="371"/>
    </row>
    <row r="498" spans="6:14" ht="14.4">
      <c r="F498" s="371"/>
      <c r="H498" s="123"/>
      <c r="J498" s="123"/>
      <c r="K498" s="371"/>
      <c r="L498" s="371"/>
      <c r="M498" s="371"/>
      <c r="N498" s="371"/>
    </row>
    <row r="499" spans="6:14" ht="14.4">
      <c r="F499" s="371"/>
      <c r="H499" s="123"/>
      <c r="J499" s="123"/>
      <c r="K499" s="371"/>
      <c r="L499" s="371"/>
      <c r="M499" s="371"/>
      <c r="N499" s="371"/>
    </row>
    <row r="500" spans="6:14" ht="14.4">
      <c r="F500" s="371"/>
      <c r="H500" s="123"/>
      <c r="J500" s="123"/>
      <c r="K500" s="371"/>
      <c r="L500" s="371"/>
      <c r="M500" s="371"/>
      <c r="N500" s="371"/>
    </row>
    <row r="501" spans="6:14" ht="14.4">
      <c r="F501" s="371"/>
      <c r="H501" s="123"/>
      <c r="J501" s="123"/>
      <c r="K501" s="371"/>
      <c r="L501" s="371"/>
      <c r="M501" s="371"/>
      <c r="N501" s="371"/>
    </row>
    <row r="502" spans="6:14" ht="14.4">
      <c r="F502" s="371"/>
      <c r="H502" s="123"/>
      <c r="J502" s="123"/>
      <c r="K502" s="371"/>
      <c r="L502" s="371"/>
      <c r="M502" s="371"/>
      <c r="N502" s="371"/>
    </row>
    <row r="503" spans="6:14" ht="14.4">
      <c r="F503" s="371"/>
      <c r="H503" s="123"/>
      <c r="J503" s="123"/>
      <c r="K503" s="371"/>
      <c r="L503" s="371"/>
      <c r="M503" s="371"/>
      <c r="N503" s="371"/>
    </row>
    <row r="504" spans="6:14" ht="14.4">
      <c r="F504" s="371"/>
      <c r="H504" s="123"/>
      <c r="J504" s="123"/>
      <c r="K504" s="371"/>
      <c r="L504" s="371"/>
      <c r="M504" s="371"/>
      <c r="N504" s="371"/>
    </row>
    <row r="505" spans="6:14" ht="14.4">
      <c r="F505" s="371"/>
      <c r="H505" s="123"/>
      <c r="J505" s="123"/>
      <c r="K505" s="371"/>
      <c r="L505" s="371"/>
      <c r="M505" s="371"/>
      <c r="N505" s="371"/>
    </row>
    <row r="506" spans="6:14" ht="14.4">
      <c r="F506" s="371"/>
      <c r="H506" s="123"/>
      <c r="J506" s="123"/>
      <c r="K506" s="371"/>
      <c r="L506" s="371"/>
      <c r="M506" s="371"/>
      <c r="N506" s="371"/>
    </row>
    <row r="507" spans="6:14" ht="14.4">
      <c r="F507" s="371"/>
      <c r="H507" s="123"/>
      <c r="J507" s="123"/>
      <c r="K507" s="371"/>
      <c r="L507" s="371"/>
      <c r="M507" s="371"/>
      <c r="N507" s="371"/>
    </row>
    <row r="508" spans="6:14" ht="14.4">
      <c r="F508" s="371"/>
      <c r="H508" s="123"/>
      <c r="J508" s="123"/>
      <c r="K508" s="371"/>
      <c r="L508" s="371"/>
      <c r="M508" s="371"/>
      <c r="N508" s="371"/>
    </row>
    <row r="509" spans="6:14" ht="14.4">
      <c r="F509" s="371"/>
      <c r="H509" s="123"/>
      <c r="J509" s="123"/>
      <c r="K509" s="371"/>
      <c r="L509" s="371"/>
      <c r="M509" s="371"/>
      <c r="N509" s="371"/>
    </row>
    <row r="510" spans="6:14" ht="14.4">
      <c r="F510" s="371"/>
      <c r="H510" s="123"/>
      <c r="J510" s="123"/>
      <c r="K510" s="371"/>
      <c r="L510" s="371"/>
      <c r="M510" s="371"/>
      <c r="N510" s="371"/>
    </row>
    <row r="511" spans="6:14" ht="14.4">
      <c r="F511" s="371"/>
      <c r="H511" s="123"/>
      <c r="J511" s="123"/>
      <c r="K511" s="371"/>
      <c r="L511" s="371"/>
      <c r="M511" s="371"/>
      <c r="N511" s="371"/>
    </row>
    <row r="512" spans="6:14" ht="14.4">
      <c r="F512" s="371"/>
      <c r="H512" s="123"/>
      <c r="J512" s="123"/>
      <c r="K512" s="371"/>
      <c r="L512" s="371"/>
      <c r="M512" s="371"/>
      <c r="N512" s="371"/>
    </row>
    <row r="513" spans="6:14" ht="14.4">
      <c r="F513" s="371"/>
      <c r="H513" s="123"/>
      <c r="J513" s="123"/>
      <c r="K513" s="371"/>
      <c r="L513" s="371"/>
      <c r="M513" s="371"/>
      <c r="N513" s="371"/>
    </row>
    <row r="514" spans="6:14" ht="14.4">
      <c r="F514" s="371"/>
      <c r="H514" s="123"/>
      <c r="J514" s="123"/>
      <c r="K514" s="371"/>
      <c r="L514" s="371"/>
      <c r="M514" s="371"/>
      <c r="N514" s="371"/>
    </row>
    <row r="515" spans="6:14" ht="14.4">
      <c r="F515" s="371"/>
      <c r="H515" s="123"/>
      <c r="J515" s="123"/>
      <c r="K515" s="371"/>
      <c r="L515" s="371"/>
      <c r="M515" s="371"/>
      <c r="N515" s="371"/>
    </row>
    <row r="516" spans="6:14" ht="14.4">
      <c r="F516" s="371"/>
      <c r="H516" s="123"/>
      <c r="J516" s="123"/>
      <c r="K516" s="371"/>
      <c r="L516" s="371"/>
      <c r="M516" s="371"/>
      <c r="N516" s="371"/>
    </row>
    <row r="517" spans="6:14" ht="14.4">
      <c r="F517" s="371"/>
      <c r="H517" s="123"/>
      <c r="J517" s="123"/>
      <c r="K517" s="371"/>
      <c r="L517" s="371"/>
      <c r="M517" s="371"/>
      <c r="N517" s="371"/>
    </row>
    <row r="518" spans="6:14" ht="14.4">
      <c r="F518" s="371"/>
      <c r="H518" s="123"/>
      <c r="J518" s="123"/>
      <c r="K518" s="371"/>
      <c r="L518" s="371"/>
      <c r="M518" s="371"/>
      <c r="N518" s="371"/>
    </row>
    <row r="519" spans="6:14" ht="14.4">
      <c r="F519" s="371"/>
      <c r="H519" s="123"/>
      <c r="J519" s="123"/>
      <c r="K519" s="371"/>
      <c r="L519" s="371"/>
      <c r="M519" s="371"/>
      <c r="N519" s="371"/>
    </row>
    <row r="520" spans="6:14" ht="14.4">
      <c r="F520" s="371"/>
      <c r="H520" s="123"/>
      <c r="J520" s="123"/>
      <c r="K520" s="371"/>
      <c r="L520" s="371"/>
      <c r="M520" s="371"/>
      <c r="N520" s="371"/>
    </row>
    <row r="521" spans="6:14" ht="14.4">
      <c r="F521" s="371"/>
      <c r="H521" s="123"/>
      <c r="J521" s="123"/>
      <c r="K521" s="371"/>
      <c r="L521" s="371"/>
      <c r="M521" s="371"/>
      <c r="N521" s="371"/>
    </row>
    <row r="522" spans="6:14" ht="14.4">
      <c r="F522" s="371"/>
      <c r="H522" s="123"/>
      <c r="J522" s="123"/>
      <c r="K522" s="371"/>
      <c r="L522" s="371"/>
      <c r="M522" s="371"/>
      <c r="N522" s="371"/>
    </row>
    <row r="523" spans="6:14" ht="14.4">
      <c r="F523" s="371"/>
      <c r="H523" s="123"/>
      <c r="J523" s="123"/>
      <c r="K523" s="371"/>
      <c r="L523" s="371"/>
      <c r="M523" s="371"/>
      <c r="N523" s="371"/>
    </row>
    <row r="524" spans="6:14" ht="14.4">
      <c r="F524" s="371"/>
      <c r="H524" s="123"/>
      <c r="J524" s="123"/>
      <c r="K524" s="371"/>
      <c r="L524" s="371"/>
      <c r="M524" s="371"/>
      <c r="N524" s="371"/>
    </row>
    <row r="525" spans="6:14" ht="14.4">
      <c r="F525" s="371"/>
      <c r="H525" s="123"/>
      <c r="J525" s="123"/>
      <c r="K525" s="371"/>
      <c r="L525" s="371"/>
      <c r="M525" s="371"/>
      <c r="N525" s="371"/>
    </row>
    <row r="526" spans="6:14" ht="14.4">
      <c r="F526" s="371"/>
      <c r="H526" s="123"/>
      <c r="J526" s="123"/>
      <c r="K526" s="371"/>
      <c r="L526" s="371"/>
      <c r="M526" s="371"/>
      <c r="N526" s="371"/>
    </row>
    <row r="527" spans="6:14" ht="14.4">
      <c r="F527" s="371"/>
      <c r="H527" s="123"/>
      <c r="J527" s="123"/>
      <c r="K527" s="371"/>
      <c r="L527" s="371"/>
      <c r="M527" s="371"/>
      <c r="N527" s="371"/>
    </row>
    <row r="528" spans="6:14" ht="14.4">
      <c r="F528" s="371"/>
      <c r="H528" s="123"/>
      <c r="J528" s="123"/>
      <c r="K528" s="371"/>
      <c r="L528" s="371"/>
      <c r="M528" s="371"/>
      <c r="N528" s="371"/>
    </row>
    <row r="529" spans="6:14" ht="14.4">
      <c r="F529" s="371"/>
      <c r="H529" s="123"/>
      <c r="J529" s="123"/>
      <c r="K529" s="371"/>
      <c r="L529" s="371"/>
      <c r="M529" s="371"/>
      <c r="N529" s="371"/>
    </row>
    <row r="530" spans="6:14" ht="14.4">
      <c r="F530" s="371"/>
      <c r="H530" s="123"/>
      <c r="J530" s="123"/>
      <c r="K530" s="371"/>
      <c r="L530" s="371"/>
      <c r="M530" s="371"/>
      <c r="N530" s="371"/>
    </row>
    <row r="531" spans="6:14" ht="14.4">
      <c r="F531" s="371"/>
      <c r="H531" s="123"/>
      <c r="J531" s="123"/>
      <c r="K531" s="371"/>
      <c r="L531" s="371"/>
      <c r="M531" s="371"/>
      <c r="N531" s="371"/>
    </row>
    <row r="532" spans="6:14" ht="14.4">
      <c r="F532" s="371"/>
      <c r="H532" s="123"/>
      <c r="J532" s="123"/>
      <c r="K532" s="371"/>
      <c r="L532" s="371"/>
      <c r="M532" s="371"/>
      <c r="N532" s="371"/>
    </row>
    <row r="533" spans="6:14" ht="14.4">
      <c r="F533" s="371"/>
      <c r="H533" s="123"/>
      <c r="J533" s="123"/>
      <c r="K533" s="371"/>
      <c r="L533" s="371"/>
      <c r="M533" s="371"/>
      <c r="N533" s="371"/>
    </row>
    <row r="534" spans="6:14" ht="14.4">
      <c r="F534" s="371"/>
      <c r="H534" s="123"/>
      <c r="J534" s="123"/>
      <c r="K534" s="371"/>
      <c r="L534" s="371"/>
      <c r="M534" s="371"/>
      <c r="N534" s="371"/>
    </row>
    <row r="535" spans="6:14" ht="14.4">
      <c r="F535" s="371"/>
      <c r="H535" s="123"/>
      <c r="J535" s="123"/>
      <c r="K535" s="371"/>
      <c r="L535" s="371"/>
      <c r="M535" s="371"/>
      <c r="N535" s="371"/>
    </row>
    <row r="536" spans="6:14" ht="14.4">
      <c r="F536" s="371"/>
      <c r="H536" s="123"/>
      <c r="J536" s="123"/>
      <c r="K536" s="371"/>
      <c r="L536" s="371"/>
      <c r="M536" s="371"/>
      <c r="N536" s="371"/>
    </row>
    <row r="537" spans="6:14" ht="14.4">
      <c r="F537" s="371"/>
      <c r="H537" s="123"/>
      <c r="J537" s="123"/>
      <c r="K537" s="371"/>
      <c r="L537" s="371"/>
      <c r="M537" s="371"/>
      <c r="N537" s="371"/>
    </row>
    <row r="538" spans="6:14" ht="14.4">
      <c r="F538" s="371"/>
      <c r="H538" s="123"/>
      <c r="J538" s="123"/>
      <c r="K538" s="371"/>
      <c r="L538" s="371"/>
      <c r="M538" s="371"/>
      <c r="N538" s="371"/>
    </row>
    <row r="539" spans="6:14" ht="14.4">
      <c r="F539" s="371"/>
      <c r="H539" s="123"/>
      <c r="J539" s="123"/>
      <c r="K539" s="371"/>
      <c r="L539" s="371"/>
      <c r="M539" s="371"/>
      <c r="N539" s="371"/>
    </row>
    <row r="540" spans="6:14" ht="14.4">
      <c r="F540" s="371"/>
      <c r="H540" s="123"/>
      <c r="J540" s="123"/>
      <c r="K540" s="371"/>
      <c r="L540" s="371"/>
      <c r="M540" s="371"/>
      <c r="N540" s="371"/>
    </row>
    <row r="541" spans="6:14" ht="14.4">
      <c r="F541" s="371"/>
      <c r="H541" s="123"/>
      <c r="J541" s="123"/>
      <c r="K541" s="371"/>
      <c r="L541" s="371"/>
      <c r="M541" s="371"/>
      <c r="N541" s="371"/>
    </row>
    <row r="542" spans="6:14" ht="14.4">
      <c r="F542" s="371"/>
      <c r="H542" s="123"/>
      <c r="J542" s="123"/>
      <c r="K542" s="371"/>
      <c r="L542" s="371"/>
      <c r="M542" s="371"/>
      <c r="N542" s="371"/>
    </row>
    <row r="543" spans="6:14" ht="14.4">
      <c r="F543" s="371"/>
      <c r="H543" s="123"/>
      <c r="J543" s="123"/>
      <c r="K543" s="371"/>
      <c r="L543" s="371"/>
      <c r="M543" s="371"/>
      <c r="N543" s="371"/>
    </row>
    <row r="544" spans="6:14" ht="14.4">
      <c r="F544" s="371"/>
      <c r="H544" s="123"/>
      <c r="J544" s="123"/>
      <c r="K544" s="371"/>
      <c r="L544" s="371"/>
      <c r="M544" s="371"/>
      <c r="N544" s="371"/>
    </row>
    <row r="545" spans="6:14" ht="14.4">
      <c r="F545" s="371"/>
      <c r="H545" s="123"/>
      <c r="J545" s="123"/>
      <c r="K545" s="371"/>
      <c r="L545" s="371"/>
      <c r="M545" s="371"/>
      <c r="N545" s="371"/>
    </row>
    <row r="546" spans="6:14" ht="14.4">
      <c r="F546" s="371"/>
      <c r="H546" s="123"/>
      <c r="J546" s="123"/>
      <c r="K546" s="371"/>
      <c r="L546" s="371"/>
      <c r="M546" s="371"/>
      <c r="N546" s="371"/>
    </row>
    <row r="547" spans="6:14" ht="14.4">
      <c r="F547" s="371"/>
      <c r="H547" s="123"/>
      <c r="J547" s="123"/>
      <c r="K547" s="371"/>
      <c r="L547" s="371"/>
      <c r="M547" s="371"/>
      <c r="N547" s="371"/>
    </row>
    <row r="548" spans="6:14" ht="14.4">
      <c r="F548" s="371"/>
      <c r="H548" s="123"/>
      <c r="J548" s="123"/>
      <c r="K548" s="371"/>
      <c r="L548" s="371"/>
      <c r="M548" s="371"/>
      <c r="N548" s="371"/>
    </row>
    <row r="549" spans="6:14" ht="14.4">
      <c r="F549" s="371"/>
      <c r="H549" s="123"/>
      <c r="J549" s="123"/>
      <c r="K549" s="371"/>
      <c r="L549" s="371"/>
      <c r="M549" s="371"/>
      <c r="N549" s="371"/>
    </row>
    <row r="550" spans="6:14" ht="14.4">
      <c r="F550" s="371"/>
      <c r="H550" s="123"/>
      <c r="J550" s="123"/>
      <c r="K550" s="371"/>
      <c r="L550" s="371"/>
      <c r="M550" s="371"/>
      <c r="N550" s="371"/>
    </row>
    <row r="551" spans="6:14" ht="14.4">
      <c r="F551" s="371"/>
      <c r="H551" s="123"/>
      <c r="J551" s="123"/>
      <c r="K551" s="371"/>
      <c r="L551" s="371"/>
      <c r="M551" s="371"/>
      <c r="N551" s="371"/>
    </row>
    <row r="552" spans="6:14" ht="14.4">
      <c r="F552" s="371"/>
      <c r="H552" s="123"/>
      <c r="J552" s="123"/>
      <c r="K552" s="371"/>
      <c r="L552" s="371"/>
      <c r="M552" s="371"/>
      <c r="N552" s="371"/>
    </row>
    <row r="553" spans="6:14" ht="14.4">
      <c r="F553" s="371"/>
      <c r="H553" s="123"/>
      <c r="J553" s="123"/>
      <c r="K553" s="371"/>
      <c r="L553" s="371"/>
      <c r="M553" s="371"/>
      <c r="N553" s="371"/>
    </row>
    <row r="554" spans="6:14" ht="14.4">
      <c r="F554" s="371"/>
      <c r="H554" s="123"/>
      <c r="J554" s="123"/>
      <c r="K554" s="371"/>
      <c r="L554" s="371"/>
      <c r="M554" s="371"/>
      <c r="N554" s="371"/>
    </row>
    <row r="555" spans="6:14" ht="14.4">
      <c r="F555" s="371"/>
      <c r="H555" s="123"/>
      <c r="J555" s="123"/>
      <c r="K555" s="371"/>
      <c r="L555" s="371"/>
      <c r="M555" s="371"/>
      <c r="N555" s="371"/>
    </row>
    <row r="556" spans="6:14" ht="14.4">
      <c r="F556" s="371"/>
      <c r="H556" s="123"/>
      <c r="J556" s="123"/>
      <c r="K556" s="371"/>
      <c r="L556" s="371"/>
      <c r="M556" s="371"/>
      <c r="N556" s="371"/>
    </row>
    <row r="557" spans="6:14" ht="14.4">
      <c r="F557" s="371"/>
      <c r="H557" s="123"/>
      <c r="J557" s="123"/>
      <c r="K557" s="371"/>
      <c r="L557" s="371"/>
      <c r="M557" s="371"/>
      <c r="N557" s="371"/>
    </row>
    <row r="558" spans="6:14" ht="14.4">
      <c r="F558" s="371"/>
      <c r="H558" s="123"/>
      <c r="J558" s="123"/>
      <c r="K558" s="371"/>
      <c r="L558" s="371"/>
      <c r="M558" s="371"/>
      <c r="N558" s="371"/>
    </row>
    <row r="559" spans="6:14" ht="14.4">
      <c r="F559" s="371"/>
      <c r="H559" s="123"/>
      <c r="J559" s="123"/>
      <c r="K559" s="371"/>
      <c r="L559" s="371"/>
      <c r="M559" s="371"/>
      <c r="N559" s="371"/>
    </row>
    <row r="560" spans="6:14" ht="14.4">
      <c r="F560" s="371"/>
      <c r="H560" s="123"/>
      <c r="J560" s="123"/>
      <c r="K560" s="371"/>
      <c r="L560" s="371"/>
      <c r="M560" s="371"/>
      <c r="N560" s="371"/>
    </row>
    <row r="561" spans="6:14" ht="14.4">
      <c r="F561" s="371"/>
      <c r="H561" s="123"/>
      <c r="J561" s="123"/>
      <c r="K561" s="371"/>
      <c r="L561" s="371"/>
      <c r="M561" s="371"/>
      <c r="N561" s="371"/>
    </row>
    <row r="562" spans="6:14" ht="14.4">
      <c r="F562" s="371"/>
      <c r="H562" s="123"/>
      <c r="J562" s="123"/>
      <c r="K562" s="371"/>
      <c r="L562" s="371"/>
      <c r="M562" s="371"/>
      <c r="N562" s="371"/>
    </row>
    <row r="563" spans="6:14" ht="14.4">
      <c r="F563" s="371"/>
      <c r="H563" s="123"/>
      <c r="J563" s="123"/>
      <c r="K563" s="371"/>
      <c r="L563" s="371"/>
      <c r="M563" s="371"/>
      <c r="N563" s="371"/>
    </row>
    <row r="564" spans="6:14" ht="14.4">
      <c r="F564" s="371"/>
      <c r="H564" s="123"/>
      <c r="J564" s="123"/>
      <c r="K564" s="371"/>
      <c r="L564" s="371"/>
      <c r="M564" s="371"/>
      <c r="N564" s="371"/>
    </row>
    <row r="565" spans="6:14" ht="14.4">
      <c r="F565" s="371"/>
      <c r="H565" s="123"/>
      <c r="J565" s="123"/>
      <c r="K565" s="371"/>
      <c r="L565" s="371"/>
      <c r="M565" s="371"/>
      <c r="N565" s="371"/>
    </row>
    <row r="566" spans="6:14" ht="14.4">
      <c r="F566" s="371"/>
      <c r="H566" s="123"/>
      <c r="J566" s="123"/>
      <c r="K566" s="371"/>
      <c r="L566" s="371"/>
      <c r="M566" s="371"/>
      <c r="N566" s="371"/>
    </row>
    <row r="567" spans="6:14" ht="14.4">
      <c r="F567" s="371"/>
      <c r="H567" s="123"/>
      <c r="J567" s="123"/>
      <c r="K567" s="371"/>
      <c r="L567" s="371"/>
      <c r="M567" s="371"/>
      <c r="N567" s="371"/>
    </row>
    <row r="568" spans="6:14" ht="14.4">
      <c r="F568" s="371"/>
      <c r="H568" s="123"/>
      <c r="J568" s="123"/>
      <c r="K568" s="371"/>
      <c r="L568" s="371"/>
      <c r="M568" s="371"/>
      <c r="N568" s="371"/>
    </row>
    <row r="569" spans="6:14" ht="14.4">
      <c r="F569" s="371"/>
      <c r="H569" s="123"/>
      <c r="J569" s="123"/>
      <c r="K569" s="371"/>
      <c r="L569" s="371"/>
      <c r="M569" s="371"/>
      <c r="N569" s="371"/>
    </row>
    <row r="570" spans="6:14" ht="14.4">
      <c r="F570" s="371"/>
      <c r="H570" s="123"/>
      <c r="J570" s="123"/>
      <c r="K570" s="371"/>
      <c r="L570" s="371"/>
      <c r="M570" s="371"/>
      <c r="N570" s="371"/>
    </row>
    <row r="571" spans="6:14" ht="14.4">
      <c r="F571" s="371"/>
      <c r="H571" s="123"/>
      <c r="J571" s="123"/>
      <c r="K571" s="371"/>
      <c r="L571" s="371"/>
      <c r="M571" s="371"/>
      <c r="N571" s="371"/>
    </row>
    <row r="572" spans="6:14" ht="14.4">
      <c r="F572" s="371"/>
      <c r="H572" s="123"/>
      <c r="J572" s="123"/>
      <c r="K572" s="371"/>
      <c r="L572" s="371"/>
      <c r="M572" s="371"/>
      <c r="N572" s="371"/>
    </row>
    <row r="573" spans="6:14" ht="14.4">
      <c r="F573" s="371"/>
      <c r="H573" s="123"/>
      <c r="J573" s="123"/>
      <c r="K573" s="371"/>
      <c r="L573" s="371"/>
      <c r="M573" s="371"/>
      <c r="N573" s="371"/>
    </row>
    <row r="574" spans="6:14" ht="14.4">
      <c r="F574" s="371"/>
      <c r="H574" s="123"/>
      <c r="J574" s="123"/>
      <c r="K574" s="371"/>
      <c r="L574" s="371"/>
      <c r="M574" s="371"/>
      <c r="N574" s="371"/>
    </row>
    <row r="575" spans="6:14" ht="14.4">
      <c r="F575" s="371"/>
      <c r="H575" s="123"/>
      <c r="J575" s="123"/>
      <c r="K575" s="371"/>
      <c r="L575" s="371"/>
      <c r="M575" s="371"/>
      <c r="N575" s="371"/>
    </row>
    <row r="576" spans="6:14" ht="14.4">
      <c r="F576" s="371"/>
      <c r="H576" s="123"/>
      <c r="J576" s="123"/>
      <c r="K576" s="371"/>
      <c r="L576" s="371"/>
      <c r="M576" s="371"/>
      <c r="N576" s="371"/>
    </row>
    <row r="577" spans="6:14" ht="14.4">
      <c r="F577" s="371"/>
      <c r="H577" s="123"/>
      <c r="J577" s="123"/>
      <c r="K577" s="371"/>
      <c r="L577" s="371"/>
      <c r="M577" s="371"/>
      <c r="N577" s="371"/>
    </row>
    <row r="578" spans="6:14" ht="14.4">
      <c r="F578" s="371"/>
      <c r="H578" s="123"/>
      <c r="J578" s="123"/>
      <c r="K578" s="371"/>
      <c r="L578" s="371"/>
      <c r="M578" s="371"/>
      <c r="N578" s="371"/>
    </row>
    <row r="579" spans="6:14" ht="14.4">
      <c r="F579" s="371"/>
      <c r="H579" s="123"/>
      <c r="J579" s="123"/>
      <c r="K579" s="371"/>
      <c r="L579" s="371"/>
      <c r="M579" s="371"/>
      <c r="N579" s="371"/>
    </row>
    <row r="580" spans="6:14" ht="14.4">
      <c r="F580" s="371"/>
      <c r="H580" s="123"/>
      <c r="J580" s="123"/>
      <c r="K580" s="371"/>
      <c r="L580" s="371"/>
      <c r="M580" s="371"/>
      <c r="N580" s="371"/>
    </row>
    <row r="581" spans="6:14" ht="14.4">
      <c r="F581" s="371"/>
      <c r="H581" s="123"/>
      <c r="J581" s="123"/>
      <c r="K581" s="371"/>
      <c r="L581" s="371"/>
      <c r="M581" s="371"/>
      <c r="N581" s="371"/>
    </row>
    <row r="582" spans="6:14" ht="14.4">
      <c r="F582" s="371"/>
      <c r="H582" s="123"/>
      <c r="J582" s="123"/>
      <c r="K582" s="371"/>
      <c r="L582" s="371"/>
      <c r="M582" s="371"/>
      <c r="N582" s="371"/>
    </row>
    <row r="583" spans="6:14" ht="14.4">
      <c r="F583" s="371"/>
      <c r="H583" s="123"/>
      <c r="J583" s="123"/>
      <c r="K583" s="371"/>
      <c r="L583" s="371"/>
      <c r="M583" s="371"/>
      <c r="N583" s="371"/>
    </row>
    <row r="584" spans="6:14" ht="14.4">
      <c r="F584" s="371"/>
      <c r="H584" s="123"/>
      <c r="J584" s="123"/>
      <c r="K584" s="371"/>
      <c r="L584" s="371"/>
      <c r="M584" s="371"/>
      <c r="N584" s="371"/>
    </row>
    <row r="585" spans="6:14" ht="14.4">
      <c r="F585" s="371"/>
      <c r="H585" s="123"/>
      <c r="J585" s="123"/>
      <c r="K585" s="371"/>
      <c r="L585" s="371"/>
      <c r="M585" s="371"/>
      <c r="N585" s="371"/>
    </row>
    <row r="586" spans="6:14" ht="14.4">
      <c r="F586" s="371"/>
      <c r="H586" s="123"/>
      <c r="J586" s="123"/>
      <c r="K586" s="371"/>
      <c r="L586" s="371"/>
      <c r="M586" s="371"/>
      <c r="N586" s="371"/>
    </row>
    <row r="587" spans="6:14" ht="14.4">
      <c r="F587" s="371"/>
      <c r="H587" s="123"/>
      <c r="J587" s="123"/>
      <c r="K587" s="371"/>
      <c r="L587" s="371"/>
      <c r="M587" s="371"/>
      <c r="N587" s="371"/>
    </row>
    <row r="588" spans="6:14" ht="14.4">
      <c r="F588" s="371"/>
      <c r="H588" s="123"/>
      <c r="J588" s="123"/>
      <c r="K588" s="371"/>
      <c r="L588" s="371"/>
      <c r="M588" s="371"/>
      <c r="N588" s="371"/>
    </row>
    <row r="589" spans="6:14" ht="14.4">
      <c r="F589" s="371"/>
      <c r="H589" s="123"/>
      <c r="J589" s="123"/>
      <c r="K589" s="371"/>
      <c r="L589" s="371"/>
      <c r="M589" s="371"/>
      <c r="N589" s="371"/>
    </row>
    <row r="590" spans="6:14" ht="14.4">
      <c r="F590" s="371"/>
      <c r="H590" s="123"/>
      <c r="J590" s="123"/>
      <c r="K590" s="371"/>
      <c r="L590" s="371"/>
      <c r="M590" s="371"/>
      <c r="N590" s="371"/>
    </row>
    <row r="591" spans="6:14" ht="14.4">
      <c r="F591" s="371"/>
      <c r="H591" s="123"/>
      <c r="J591" s="123"/>
      <c r="K591" s="371"/>
      <c r="L591" s="371"/>
      <c r="M591" s="371"/>
      <c r="N591" s="371"/>
    </row>
    <row r="592" spans="6:14" ht="14.4">
      <c r="F592" s="371"/>
      <c r="H592" s="123"/>
      <c r="J592" s="123"/>
      <c r="K592" s="371"/>
      <c r="L592" s="371"/>
      <c r="M592" s="371"/>
      <c r="N592" s="371"/>
    </row>
    <row r="593" spans="6:14" ht="14.4">
      <c r="F593" s="371"/>
      <c r="H593" s="123"/>
      <c r="J593" s="123"/>
      <c r="K593" s="371"/>
      <c r="L593" s="371"/>
      <c r="M593" s="371"/>
      <c r="N593" s="371"/>
    </row>
    <row r="594" spans="6:14" ht="14.4">
      <c r="F594" s="371"/>
      <c r="H594" s="123"/>
      <c r="J594" s="123"/>
      <c r="K594" s="371"/>
      <c r="L594" s="371"/>
      <c r="M594" s="371"/>
      <c r="N594" s="371"/>
    </row>
    <row r="595" spans="6:14" ht="14.4">
      <c r="F595" s="371"/>
      <c r="H595" s="123"/>
      <c r="J595" s="123"/>
      <c r="K595" s="371"/>
      <c r="L595" s="371"/>
      <c r="M595" s="371"/>
      <c r="N595" s="371"/>
    </row>
    <row r="596" spans="6:14" ht="14.4">
      <c r="F596" s="371"/>
      <c r="H596" s="123"/>
      <c r="J596" s="123"/>
      <c r="K596" s="371"/>
      <c r="L596" s="371"/>
      <c r="M596" s="371"/>
      <c r="N596" s="371"/>
    </row>
    <row r="597" spans="6:14" ht="14.4">
      <c r="F597" s="371"/>
      <c r="H597" s="123"/>
      <c r="J597" s="123"/>
      <c r="K597" s="371"/>
      <c r="L597" s="371"/>
      <c r="M597" s="371"/>
      <c r="N597" s="371"/>
    </row>
    <row r="598" spans="6:14" ht="14.4">
      <c r="F598" s="371"/>
      <c r="H598" s="123"/>
      <c r="J598" s="123"/>
      <c r="K598" s="371"/>
      <c r="L598" s="371"/>
      <c r="M598" s="371"/>
      <c r="N598" s="371"/>
    </row>
    <row r="599" spans="6:14" ht="14.4">
      <c r="F599" s="371"/>
      <c r="H599" s="123"/>
      <c r="J599" s="123"/>
      <c r="K599" s="371"/>
      <c r="L599" s="371"/>
      <c r="M599" s="371"/>
      <c r="N599" s="371"/>
    </row>
    <row r="600" spans="6:14" ht="14.4">
      <c r="F600" s="371"/>
      <c r="H600" s="123"/>
      <c r="J600" s="123"/>
      <c r="K600" s="371"/>
      <c r="L600" s="371"/>
      <c r="M600" s="371"/>
      <c r="N600" s="371"/>
    </row>
    <row r="601" spans="6:14" ht="14.4">
      <c r="F601" s="371"/>
      <c r="H601" s="123"/>
      <c r="J601" s="123"/>
      <c r="K601" s="371"/>
      <c r="L601" s="371"/>
      <c r="M601" s="371"/>
      <c r="N601" s="371"/>
    </row>
    <row r="602" spans="6:14" ht="14.4">
      <c r="F602" s="371"/>
      <c r="H602" s="123"/>
      <c r="J602" s="123"/>
      <c r="K602" s="371"/>
      <c r="L602" s="371"/>
      <c r="M602" s="371"/>
      <c r="N602" s="371"/>
    </row>
    <row r="603" spans="6:14" ht="14.4">
      <c r="F603" s="371"/>
      <c r="H603" s="123"/>
      <c r="J603" s="123"/>
      <c r="K603" s="371"/>
      <c r="L603" s="371"/>
      <c r="M603" s="371"/>
      <c r="N603" s="371"/>
    </row>
    <row r="604" spans="6:14" ht="14.4">
      <c r="F604" s="371"/>
      <c r="H604" s="123"/>
      <c r="J604" s="123"/>
      <c r="K604" s="371"/>
      <c r="L604" s="371"/>
      <c r="M604" s="371"/>
      <c r="N604" s="371"/>
    </row>
    <row r="605" spans="6:14" ht="14.4">
      <c r="F605" s="371"/>
      <c r="H605" s="123"/>
      <c r="J605" s="123"/>
      <c r="K605" s="371"/>
      <c r="L605" s="371"/>
      <c r="M605" s="371"/>
      <c r="N605" s="371"/>
    </row>
    <row r="606" spans="6:14" ht="14.4">
      <c r="F606" s="371"/>
      <c r="H606" s="123"/>
      <c r="J606" s="123"/>
      <c r="K606" s="371"/>
      <c r="L606" s="371"/>
      <c r="M606" s="371"/>
      <c r="N606" s="371"/>
    </row>
    <row r="607" spans="6:14" ht="14.4">
      <c r="F607" s="371"/>
      <c r="H607" s="123"/>
      <c r="J607" s="123"/>
      <c r="K607" s="371"/>
      <c r="L607" s="371"/>
      <c r="M607" s="371"/>
      <c r="N607" s="371"/>
    </row>
    <row r="608" spans="6:14" ht="14.4">
      <c r="F608" s="371"/>
      <c r="H608" s="123"/>
      <c r="J608" s="123"/>
      <c r="K608" s="371"/>
      <c r="L608" s="371"/>
      <c r="M608" s="371"/>
      <c r="N608" s="371"/>
    </row>
    <row r="609" spans="6:14" ht="14.4">
      <c r="F609" s="371"/>
      <c r="H609" s="123"/>
      <c r="J609" s="123"/>
      <c r="K609" s="371"/>
      <c r="L609" s="371"/>
      <c r="M609" s="371"/>
      <c r="N609" s="371"/>
    </row>
    <row r="610" spans="6:14" ht="14.4">
      <c r="F610" s="371"/>
      <c r="H610" s="123"/>
      <c r="J610" s="123"/>
      <c r="K610" s="371"/>
      <c r="L610" s="371"/>
      <c r="M610" s="371"/>
      <c r="N610" s="371"/>
    </row>
    <row r="611" spans="6:14" ht="14.4">
      <c r="F611" s="371"/>
      <c r="H611" s="123"/>
      <c r="J611" s="123"/>
      <c r="K611" s="371"/>
      <c r="L611" s="371"/>
      <c r="M611" s="371"/>
      <c r="N611" s="371"/>
    </row>
    <row r="612" spans="6:14" ht="14.4">
      <c r="F612" s="371"/>
      <c r="H612" s="123"/>
      <c r="J612" s="123"/>
      <c r="K612" s="371"/>
      <c r="L612" s="371"/>
      <c r="M612" s="371"/>
      <c r="N612" s="371"/>
    </row>
    <row r="613" spans="6:14" ht="14.4">
      <c r="F613" s="371"/>
      <c r="H613" s="123"/>
      <c r="J613" s="123"/>
      <c r="K613" s="371"/>
      <c r="L613" s="371"/>
      <c r="M613" s="371"/>
      <c r="N613" s="371"/>
    </row>
    <row r="614" spans="6:14" ht="14.4">
      <c r="F614" s="371"/>
      <c r="H614" s="123"/>
      <c r="J614" s="123"/>
      <c r="K614" s="371"/>
      <c r="L614" s="371"/>
      <c r="M614" s="371"/>
      <c r="N614" s="371"/>
    </row>
    <row r="615" spans="6:14" ht="14.4">
      <c r="F615" s="371"/>
      <c r="H615" s="123"/>
      <c r="J615" s="123"/>
      <c r="K615" s="371"/>
      <c r="L615" s="371"/>
      <c r="M615" s="371"/>
      <c r="N615" s="371"/>
    </row>
    <row r="616" spans="6:14" ht="14.4">
      <c r="F616" s="371"/>
      <c r="H616" s="123"/>
      <c r="J616" s="123"/>
      <c r="K616" s="371"/>
      <c r="L616" s="371"/>
      <c r="M616" s="371"/>
      <c r="N616" s="371"/>
    </row>
    <row r="617" spans="6:14" ht="14.4">
      <c r="F617" s="371"/>
      <c r="H617" s="123"/>
      <c r="J617" s="123"/>
      <c r="K617" s="371"/>
      <c r="L617" s="371"/>
      <c r="M617" s="371"/>
      <c r="N617" s="371"/>
    </row>
    <row r="618" spans="6:14" ht="14.4">
      <c r="F618" s="371"/>
      <c r="H618" s="123"/>
      <c r="J618" s="123"/>
      <c r="K618" s="371"/>
      <c r="L618" s="371"/>
      <c r="M618" s="371"/>
      <c r="N618" s="371"/>
    </row>
    <row r="619" spans="6:14" ht="14.4">
      <c r="F619" s="371"/>
      <c r="H619" s="123"/>
      <c r="J619" s="123"/>
      <c r="K619" s="371"/>
      <c r="L619" s="371"/>
      <c r="M619" s="371"/>
      <c r="N619" s="371"/>
    </row>
    <row r="620" spans="6:14" ht="14.4">
      <c r="F620" s="371"/>
      <c r="H620" s="123"/>
      <c r="J620" s="123"/>
      <c r="K620" s="371"/>
      <c r="L620" s="371"/>
      <c r="M620" s="371"/>
      <c r="N620" s="371"/>
    </row>
    <row r="621" spans="6:14" ht="14.4">
      <c r="F621" s="371"/>
      <c r="H621" s="123"/>
      <c r="J621" s="123"/>
      <c r="K621" s="371"/>
      <c r="L621" s="371"/>
      <c r="M621" s="371"/>
      <c r="N621" s="371"/>
    </row>
    <row r="622" spans="6:14" ht="14.4">
      <c r="F622" s="371"/>
      <c r="H622" s="123"/>
      <c r="J622" s="123"/>
      <c r="K622" s="371"/>
      <c r="L622" s="371"/>
      <c r="M622" s="371"/>
      <c r="N622" s="371"/>
    </row>
    <row r="623" spans="6:14" ht="14.4">
      <c r="F623" s="371"/>
      <c r="H623" s="123"/>
      <c r="J623" s="123"/>
      <c r="K623" s="371"/>
      <c r="L623" s="371"/>
      <c r="M623" s="371"/>
      <c r="N623" s="371"/>
    </row>
    <row r="624" spans="6:14" ht="14.4">
      <c r="F624" s="371"/>
      <c r="H624" s="123"/>
      <c r="J624" s="123"/>
      <c r="K624" s="371"/>
      <c r="L624" s="371"/>
      <c r="M624" s="371"/>
      <c r="N624" s="371"/>
    </row>
    <row r="625" spans="6:14" ht="14.4">
      <c r="F625" s="371"/>
      <c r="H625" s="123"/>
      <c r="J625" s="123"/>
      <c r="K625" s="371"/>
      <c r="L625" s="371"/>
      <c r="M625" s="371"/>
      <c r="N625" s="371"/>
    </row>
    <row r="626" spans="6:14" ht="14.4">
      <c r="F626" s="371"/>
      <c r="H626" s="123"/>
      <c r="J626" s="123"/>
      <c r="K626" s="371"/>
      <c r="L626" s="371"/>
      <c r="M626" s="371"/>
      <c r="N626" s="371"/>
    </row>
    <row r="627" spans="6:14" ht="14.4">
      <c r="F627" s="371"/>
      <c r="H627" s="123"/>
      <c r="J627" s="123"/>
      <c r="K627" s="371"/>
      <c r="L627" s="371"/>
      <c r="M627" s="371"/>
      <c r="N627" s="371"/>
    </row>
    <row r="628" spans="6:14" ht="14.4">
      <c r="F628" s="371"/>
      <c r="H628" s="123"/>
      <c r="J628" s="123"/>
      <c r="K628" s="371"/>
      <c r="L628" s="371"/>
      <c r="M628" s="371"/>
      <c r="N628" s="371"/>
    </row>
    <row r="629" spans="6:14" ht="14.4">
      <c r="F629" s="371"/>
      <c r="H629" s="123"/>
      <c r="J629" s="123"/>
      <c r="K629" s="371"/>
      <c r="L629" s="371"/>
      <c r="M629" s="371"/>
      <c r="N629" s="371"/>
    </row>
    <row r="630" spans="6:14" ht="14.4">
      <c r="F630" s="371"/>
      <c r="H630" s="123"/>
      <c r="J630" s="123"/>
      <c r="K630" s="371"/>
      <c r="L630" s="371"/>
      <c r="M630" s="371"/>
      <c r="N630" s="371"/>
    </row>
    <row r="631" spans="6:14" ht="14.4">
      <c r="F631" s="371"/>
      <c r="H631" s="123"/>
      <c r="J631" s="123"/>
      <c r="K631" s="371"/>
      <c r="L631" s="371"/>
      <c r="M631" s="371"/>
      <c r="N631" s="371"/>
    </row>
    <row r="632" spans="6:14" ht="14.4">
      <c r="F632" s="371"/>
      <c r="H632" s="123"/>
      <c r="J632" s="123"/>
      <c r="K632" s="371"/>
      <c r="L632" s="371"/>
      <c r="M632" s="371"/>
      <c r="N632" s="371"/>
    </row>
    <row r="633" spans="6:14" ht="14.4">
      <c r="F633" s="371"/>
      <c r="H633" s="123"/>
      <c r="J633" s="123"/>
      <c r="K633" s="371"/>
      <c r="L633" s="371"/>
      <c r="M633" s="371"/>
      <c r="N633" s="371"/>
    </row>
    <row r="634" spans="6:14" ht="14.4">
      <c r="F634" s="371"/>
      <c r="H634" s="123"/>
      <c r="J634" s="123"/>
      <c r="K634" s="371"/>
      <c r="L634" s="371"/>
      <c r="M634" s="371"/>
      <c r="N634" s="371"/>
    </row>
    <row r="635" spans="6:14" ht="14.4">
      <c r="F635" s="371"/>
      <c r="H635" s="123"/>
      <c r="J635" s="123"/>
      <c r="K635" s="371"/>
      <c r="L635" s="371"/>
      <c r="M635" s="371"/>
      <c r="N635" s="371"/>
    </row>
    <row r="636" spans="6:14" ht="14.4">
      <c r="F636" s="371"/>
      <c r="H636" s="123"/>
      <c r="J636" s="123"/>
      <c r="K636" s="371"/>
      <c r="L636" s="371"/>
      <c r="M636" s="371"/>
      <c r="N636" s="371"/>
    </row>
    <row r="637" spans="6:14" ht="14.4">
      <c r="F637" s="371"/>
      <c r="H637" s="123"/>
      <c r="J637" s="123"/>
      <c r="K637" s="371"/>
      <c r="L637" s="371"/>
      <c r="M637" s="371"/>
      <c r="N637" s="371"/>
    </row>
    <row r="638" spans="6:14" ht="14.4">
      <c r="F638" s="371"/>
      <c r="H638" s="123"/>
      <c r="J638" s="123"/>
      <c r="K638" s="371"/>
      <c r="L638" s="371"/>
      <c r="M638" s="371"/>
      <c r="N638" s="371"/>
    </row>
    <row r="639" spans="6:14" ht="14.4">
      <c r="F639" s="371"/>
      <c r="H639" s="123"/>
      <c r="J639" s="123"/>
      <c r="K639" s="371"/>
      <c r="L639" s="371"/>
      <c r="M639" s="371"/>
      <c r="N639" s="371"/>
    </row>
    <row r="640" spans="6:14" ht="14.4">
      <c r="F640" s="371"/>
      <c r="H640" s="123"/>
      <c r="J640" s="123"/>
      <c r="K640" s="371"/>
      <c r="L640" s="371"/>
      <c r="M640" s="371"/>
      <c r="N640" s="371"/>
    </row>
    <row r="641" spans="6:14" ht="14.4">
      <c r="F641" s="371"/>
      <c r="H641" s="123"/>
      <c r="J641" s="123"/>
      <c r="K641" s="371"/>
      <c r="L641" s="371"/>
      <c r="M641" s="371"/>
      <c r="N641" s="371"/>
    </row>
    <row r="642" spans="6:14" ht="14.4">
      <c r="F642" s="371"/>
      <c r="H642" s="123"/>
      <c r="J642" s="123"/>
      <c r="K642" s="371"/>
      <c r="L642" s="371"/>
      <c r="M642" s="371"/>
      <c r="N642" s="371"/>
    </row>
    <row r="643" spans="6:14" ht="14.4">
      <c r="F643" s="371"/>
      <c r="H643" s="123"/>
      <c r="J643" s="123"/>
      <c r="K643" s="371"/>
      <c r="L643" s="371"/>
      <c r="M643" s="371"/>
      <c r="N643" s="371"/>
    </row>
    <row r="644" spans="6:14" ht="14.4">
      <c r="F644" s="371"/>
      <c r="H644" s="123"/>
      <c r="J644" s="123"/>
      <c r="K644" s="371"/>
      <c r="L644" s="371"/>
      <c r="M644" s="371"/>
      <c r="N644" s="371"/>
    </row>
    <row r="645" spans="6:14" ht="14.4">
      <c r="F645" s="371"/>
      <c r="H645" s="123"/>
      <c r="J645" s="123"/>
      <c r="K645" s="371"/>
      <c r="L645" s="371"/>
      <c r="M645" s="371"/>
      <c r="N645" s="371"/>
    </row>
    <row r="646" spans="6:14" ht="14.4">
      <c r="F646" s="371"/>
      <c r="H646" s="123"/>
      <c r="J646" s="123"/>
      <c r="K646" s="371"/>
      <c r="L646" s="371"/>
      <c r="M646" s="371"/>
      <c r="N646" s="371"/>
    </row>
    <row r="647" spans="6:14" ht="14.4">
      <c r="F647" s="371"/>
      <c r="H647" s="123"/>
      <c r="J647" s="123"/>
      <c r="K647" s="371"/>
      <c r="L647" s="371"/>
      <c r="M647" s="371"/>
      <c r="N647" s="371"/>
    </row>
    <row r="648" spans="6:14" ht="14.4">
      <c r="F648" s="371"/>
      <c r="H648" s="123"/>
      <c r="J648" s="123"/>
      <c r="K648" s="371"/>
      <c r="L648" s="371"/>
      <c r="M648" s="371"/>
      <c r="N648" s="371"/>
    </row>
    <row r="649" spans="6:14" ht="14.4">
      <c r="F649" s="371"/>
      <c r="H649" s="123"/>
      <c r="J649" s="123"/>
      <c r="K649" s="371"/>
      <c r="L649" s="371"/>
      <c r="M649" s="371"/>
      <c r="N649" s="371"/>
    </row>
    <row r="650" spans="6:14" ht="14.4">
      <c r="F650" s="371"/>
      <c r="H650" s="123"/>
      <c r="J650" s="123"/>
      <c r="K650" s="371"/>
      <c r="L650" s="371"/>
      <c r="M650" s="371"/>
      <c r="N650" s="371"/>
    </row>
    <row r="651" spans="6:14" ht="14.4">
      <c r="F651" s="371"/>
      <c r="H651" s="123"/>
      <c r="J651" s="123"/>
      <c r="K651" s="371"/>
      <c r="L651" s="371"/>
      <c r="M651" s="371"/>
      <c r="N651" s="371"/>
    </row>
    <row r="652" spans="6:14" ht="14.4">
      <c r="F652" s="371"/>
      <c r="H652" s="123"/>
      <c r="J652" s="123"/>
      <c r="K652" s="371"/>
      <c r="L652" s="371"/>
      <c r="M652" s="371"/>
      <c r="N652" s="371"/>
    </row>
    <row r="653" spans="6:14" ht="14.4">
      <c r="F653" s="371"/>
      <c r="H653" s="123"/>
      <c r="J653" s="123"/>
      <c r="K653" s="371"/>
      <c r="L653" s="371"/>
      <c r="M653" s="371"/>
      <c r="N653" s="371"/>
    </row>
    <row r="654" spans="6:14" ht="14.4">
      <c r="F654" s="371"/>
      <c r="H654" s="123"/>
      <c r="J654" s="123"/>
      <c r="K654" s="371"/>
      <c r="L654" s="371"/>
      <c r="M654" s="371"/>
      <c r="N654" s="371"/>
    </row>
    <row r="655" spans="6:14" ht="14.4">
      <c r="F655" s="371"/>
      <c r="H655" s="123"/>
      <c r="J655" s="123"/>
      <c r="K655" s="371"/>
      <c r="L655" s="371"/>
      <c r="M655" s="371"/>
      <c r="N655" s="371"/>
    </row>
    <row r="656" spans="6:14" ht="14.4">
      <c r="F656" s="371"/>
      <c r="H656" s="123"/>
      <c r="J656" s="123"/>
      <c r="K656" s="371"/>
      <c r="L656" s="371"/>
      <c r="M656" s="371"/>
      <c r="N656" s="371"/>
    </row>
    <row r="657" spans="6:14" ht="14.4">
      <c r="F657" s="371"/>
      <c r="H657" s="123"/>
      <c r="J657" s="123"/>
      <c r="K657" s="371"/>
      <c r="L657" s="371"/>
      <c r="M657" s="371"/>
      <c r="N657" s="371"/>
    </row>
    <row r="658" spans="6:14" ht="14.4">
      <c r="F658" s="371"/>
      <c r="H658" s="123"/>
      <c r="J658" s="123"/>
      <c r="K658" s="371"/>
      <c r="L658" s="371"/>
      <c r="M658" s="371"/>
      <c r="N658" s="371"/>
    </row>
    <row r="659" spans="6:14" ht="14.4">
      <c r="F659" s="371"/>
      <c r="H659" s="123"/>
      <c r="J659" s="123"/>
      <c r="K659" s="371"/>
      <c r="L659" s="371"/>
      <c r="M659" s="371"/>
      <c r="N659" s="371"/>
    </row>
    <row r="660" spans="6:14" ht="14.4">
      <c r="F660" s="371"/>
      <c r="H660" s="123"/>
      <c r="J660" s="123"/>
      <c r="K660" s="371"/>
      <c r="L660" s="371"/>
      <c r="M660" s="371"/>
      <c r="N660" s="371"/>
    </row>
    <row r="661" spans="6:14" ht="14.4">
      <c r="F661" s="371"/>
      <c r="H661" s="123"/>
      <c r="J661" s="123"/>
      <c r="K661" s="371"/>
      <c r="L661" s="371"/>
      <c r="M661" s="371"/>
      <c r="N661" s="371"/>
    </row>
    <row r="662" spans="6:14" ht="14.4">
      <c r="F662" s="371"/>
      <c r="H662" s="123"/>
      <c r="J662" s="123"/>
      <c r="K662" s="371"/>
      <c r="L662" s="371"/>
      <c r="M662" s="371"/>
      <c r="N662" s="371"/>
    </row>
    <row r="663" spans="6:14" ht="14.4">
      <c r="F663" s="371"/>
      <c r="H663" s="123"/>
      <c r="J663" s="123"/>
      <c r="K663" s="371"/>
      <c r="L663" s="371"/>
      <c r="M663" s="371"/>
      <c r="N663" s="371"/>
    </row>
    <row r="664" spans="6:14" ht="14.4">
      <c r="F664" s="371"/>
      <c r="H664" s="123"/>
      <c r="J664" s="123"/>
      <c r="K664" s="371"/>
      <c r="L664" s="371"/>
      <c r="M664" s="371"/>
      <c r="N664" s="371"/>
    </row>
    <row r="665" spans="6:14" ht="14.4">
      <c r="F665" s="371"/>
      <c r="H665" s="123"/>
      <c r="J665" s="123"/>
      <c r="K665" s="371"/>
      <c r="L665" s="371"/>
      <c r="M665" s="371"/>
      <c r="N665" s="371"/>
    </row>
    <row r="666" spans="6:14" ht="14.4">
      <c r="F666" s="371"/>
      <c r="H666" s="123"/>
      <c r="J666" s="123"/>
      <c r="K666" s="371"/>
      <c r="L666" s="371"/>
      <c r="M666" s="371"/>
      <c r="N666" s="371"/>
    </row>
    <row r="667" spans="6:14" ht="14.4">
      <c r="F667" s="371"/>
      <c r="H667" s="123"/>
      <c r="J667" s="123"/>
      <c r="K667" s="371"/>
      <c r="L667" s="371"/>
      <c r="M667" s="371"/>
      <c r="N667" s="371"/>
    </row>
    <row r="668" spans="6:14" ht="14.4">
      <c r="F668" s="371"/>
      <c r="H668" s="123"/>
      <c r="J668" s="123"/>
      <c r="K668" s="371"/>
      <c r="L668" s="371"/>
      <c r="M668" s="371"/>
      <c r="N668" s="371"/>
    </row>
    <row r="669" spans="6:14" ht="14.4">
      <c r="F669" s="371"/>
      <c r="H669" s="123"/>
      <c r="J669" s="123"/>
      <c r="K669" s="371"/>
      <c r="L669" s="371"/>
      <c r="M669" s="371"/>
      <c r="N669" s="371"/>
    </row>
    <row r="670" spans="6:14" ht="14.4">
      <c r="F670" s="371"/>
      <c r="H670" s="123"/>
      <c r="J670" s="123"/>
      <c r="K670" s="371"/>
      <c r="L670" s="371"/>
      <c r="M670" s="371"/>
      <c r="N670" s="371"/>
    </row>
    <row r="671" spans="6:14" ht="14.4">
      <c r="F671" s="371"/>
      <c r="H671" s="123"/>
      <c r="J671" s="123"/>
      <c r="K671" s="371"/>
      <c r="L671" s="371"/>
      <c r="M671" s="371"/>
      <c r="N671" s="371"/>
    </row>
    <row r="672" spans="6:14" ht="14.4">
      <c r="F672" s="371"/>
      <c r="H672" s="123"/>
      <c r="J672" s="123"/>
      <c r="K672" s="371"/>
      <c r="L672" s="371"/>
      <c r="M672" s="371"/>
      <c r="N672" s="371"/>
    </row>
    <row r="673" spans="6:14" ht="14.4">
      <c r="F673" s="371"/>
      <c r="H673" s="123"/>
      <c r="J673" s="123"/>
      <c r="K673" s="371"/>
      <c r="L673" s="371"/>
      <c r="M673" s="371"/>
      <c r="N673" s="371"/>
    </row>
    <row r="674" spans="6:14" ht="14.4">
      <c r="F674" s="371"/>
      <c r="H674" s="123"/>
      <c r="J674" s="123"/>
      <c r="K674" s="371"/>
      <c r="L674" s="371"/>
      <c r="M674" s="371"/>
      <c r="N674" s="371"/>
    </row>
    <row r="675" spans="6:14" ht="14.4">
      <c r="F675" s="371"/>
      <c r="H675" s="123"/>
      <c r="J675" s="123"/>
      <c r="K675" s="371"/>
      <c r="L675" s="371"/>
      <c r="M675" s="371"/>
      <c r="N675" s="371"/>
    </row>
    <row r="676" spans="6:14" ht="14.4">
      <c r="F676" s="371"/>
      <c r="H676" s="123"/>
      <c r="J676" s="123"/>
      <c r="K676" s="371"/>
      <c r="L676" s="371"/>
      <c r="M676" s="371"/>
      <c r="N676" s="371"/>
    </row>
    <row r="677" spans="6:14" ht="14.4">
      <c r="F677" s="371"/>
      <c r="H677" s="123"/>
      <c r="J677" s="123"/>
      <c r="K677" s="371"/>
      <c r="L677" s="371"/>
      <c r="M677" s="371"/>
      <c r="N677" s="371"/>
    </row>
    <row r="678" spans="6:14" ht="14.4">
      <c r="F678" s="371"/>
      <c r="H678" s="123"/>
      <c r="J678" s="123"/>
      <c r="K678" s="371"/>
      <c r="L678" s="371"/>
      <c r="M678" s="371"/>
      <c r="N678" s="371"/>
    </row>
    <row r="679" spans="6:14" ht="14.4">
      <c r="F679" s="371"/>
      <c r="H679" s="123"/>
      <c r="J679" s="123"/>
      <c r="K679" s="371"/>
      <c r="L679" s="371"/>
      <c r="M679" s="371"/>
      <c r="N679" s="371"/>
    </row>
    <row r="680" spans="6:14" ht="14.4">
      <c r="F680" s="371"/>
      <c r="H680" s="123"/>
      <c r="J680" s="123"/>
      <c r="K680" s="371"/>
      <c r="L680" s="371"/>
      <c r="M680" s="371"/>
      <c r="N680" s="371"/>
    </row>
    <row r="681" spans="6:14" ht="14.4">
      <c r="F681" s="371"/>
      <c r="H681" s="123"/>
      <c r="J681" s="123"/>
      <c r="K681" s="371"/>
      <c r="L681" s="371"/>
      <c r="M681" s="371"/>
      <c r="N681" s="371"/>
    </row>
    <row r="682" spans="6:14" ht="14.4">
      <c r="F682" s="371"/>
      <c r="H682" s="123"/>
      <c r="J682" s="123"/>
      <c r="K682" s="371"/>
      <c r="L682" s="371"/>
      <c r="M682" s="371"/>
      <c r="N682" s="371"/>
    </row>
    <row r="683" spans="6:14" ht="14.4">
      <c r="F683" s="371"/>
      <c r="H683" s="123"/>
      <c r="J683" s="123"/>
      <c r="K683" s="371"/>
      <c r="L683" s="371"/>
      <c r="M683" s="371"/>
      <c r="N683" s="371"/>
    </row>
    <row r="684" spans="6:14" ht="14.4">
      <c r="F684" s="371"/>
      <c r="H684" s="123"/>
      <c r="J684" s="123"/>
      <c r="K684" s="371"/>
      <c r="L684" s="371"/>
      <c r="M684" s="371"/>
      <c r="N684" s="371"/>
    </row>
    <row r="685" spans="6:14" ht="14.4">
      <c r="F685" s="371"/>
      <c r="H685" s="123"/>
      <c r="J685" s="123"/>
      <c r="K685" s="371"/>
      <c r="L685" s="371"/>
      <c r="M685" s="371"/>
      <c r="N685" s="371"/>
    </row>
    <row r="686" spans="6:14" ht="14.4">
      <c r="F686" s="371"/>
      <c r="H686" s="123"/>
      <c r="J686" s="123"/>
      <c r="K686" s="371"/>
      <c r="L686" s="371"/>
      <c r="M686" s="371"/>
      <c r="N686" s="371"/>
    </row>
    <row r="687" spans="6:14" ht="14.4">
      <c r="F687" s="371"/>
      <c r="H687" s="123"/>
      <c r="J687" s="123"/>
      <c r="K687" s="371"/>
      <c r="L687" s="371"/>
      <c r="M687" s="371"/>
      <c r="N687" s="371"/>
    </row>
    <row r="688" spans="6:14" ht="14.4">
      <c r="F688" s="371"/>
      <c r="H688" s="123"/>
      <c r="J688" s="123"/>
      <c r="K688" s="371"/>
      <c r="L688" s="371"/>
      <c r="M688" s="371"/>
      <c r="N688" s="371"/>
    </row>
    <row r="689" spans="6:14" ht="14.4">
      <c r="F689" s="371"/>
      <c r="H689" s="123"/>
      <c r="J689" s="123"/>
      <c r="K689" s="371"/>
      <c r="L689" s="371"/>
      <c r="M689" s="371"/>
      <c r="N689" s="371"/>
    </row>
    <row r="690" spans="6:14" ht="14.4">
      <c r="F690" s="371"/>
      <c r="H690" s="123"/>
      <c r="J690" s="123"/>
      <c r="K690" s="371"/>
      <c r="L690" s="371"/>
      <c r="M690" s="371"/>
      <c r="N690" s="371"/>
    </row>
    <row r="691" spans="6:14" ht="14.4">
      <c r="F691" s="371"/>
      <c r="H691" s="123"/>
      <c r="J691" s="123"/>
      <c r="K691" s="371"/>
      <c r="L691" s="371"/>
      <c r="M691" s="371"/>
      <c r="N691" s="371"/>
    </row>
    <row r="692" spans="6:14" ht="14.4">
      <c r="F692" s="371"/>
      <c r="H692" s="123"/>
      <c r="J692" s="123"/>
      <c r="K692" s="371"/>
      <c r="L692" s="371"/>
      <c r="M692" s="371"/>
      <c r="N692" s="371"/>
    </row>
    <row r="693" spans="6:14" ht="14.4">
      <c r="F693" s="371"/>
      <c r="H693" s="123"/>
      <c r="J693" s="123"/>
      <c r="K693" s="371"/>
      <c r="L693" s="371"/>
      <c r="M693" s="371"/>
      <c r="N693" s="371"/>
    </row>
    <row r="694" spans="6:14" ht="14.4">
      <c r="F694" s="371"/>
      <c r="H694" s="123"/>
      <c r="J694" s="123"/>
      <c r="K694" s="371"/>
      <c r="L694" s="371"/>
      <c r="M694" s="371"/>
      <c r="N694" s="371"/>
    </row>
    <row r="695" spans="6:14" ht="14.4">
      <c r="F695" s="371"/>
      <c r="H695" s="123"/>
      <c r="J695" s="123"/>
      <c r="K695" s="371"/>
      <c r="L695" s="371"/>
      <c r="M695" s="371"/>
      <c r="N695" s="371"/>
    </row>
    <row r="696" spans="6:14" ht="14.4">
      <c r="F696" s="371"/>
      <c r="H696" s="123"/>
      <c r="J696" s="123"/>
      <c r="K696" s="371"/>
      <c r="L696" s="371"/>
      <c r="M696" s="371"/>
      <c r="N696" s="371"/>
    </row>
    <row r="697" spans="6:14" ht="14.4">
      <c r="F697" s="371"/>
      <c r="H697" s="123"/>
      <c r="J697" s="123"/>
      <c r="K697" s="371"/>
      <c r="L697" s="371"/>
      <c r="M697" s="371"/>
      <c r="N697" s="371"/>
    </row>
    <row r="698" spans="6:14" ht="14.4">
      <c r="F698" s="371"/>
      <c r="H698" s="123"/>
      <c r="J698" s="123"/>
      <c r="K698" s="371"/>
      <c r="L698" s="371"/>
      <c r="M698" s="371"/>
      <c r="N698" s="371"/>
    </row>
    <row r="699" spans="6:14" ht="14.4">
      <c r="F699" s="371"/>
      <c r="H699" s="123"/>
      <c r="J699" s="123"/>
      <c r="K699" s="371"/>
      <c r="L699" s="371"/>
      <c r="M699" s="371"/>
      <c r="N699" s="371"/>
    </row>
    <row r="700" spans="6:14" ht="14.4">
      <c r="F700" s="371"/>
      <c r="H700" s="123"/>
      <c r="J700" s="123"/>
      <c r="K700" s="371"/>
      <c r="L700" s="371"/>
      <c r="M700" s="371"/>
      <c r="N700" s="371"/>
    </row>
    <row r="701" spans="6:14" ht="14.4">
      <c r="F701" s="371"/>
      <c r="H701" s="123"/>
      <c r="J701" s="123"/>
      <c r="K701" s="371"/>
      <c r="L701" s="371"/>
      <c r="M701" s="371"/>
      <c r="N701" s="371"/>
    </row>
    <row r="702" spans="6:14" ht="14.4">
      <c r="F702" s="371"/>
      <c r="H702" s="123"/>
      <c r="J702" s="123"/>
      <c r="K702" s="371"/>
      <c r="L702" s="371"/>
      <c r="M702" s="371"/>
      <c r="N702" s="371"/>
    </row>
    <row r="703" spans="6:14" ht="14.4">
      <c r="F703" s="371"/>
      <c r="H703" s="123"/>
      <c r="J703" s="123"/>
      <c r="K703" s="371"/>
      <c r="L703" s="371"/>
      <c r="M703" s="371"/>
      <c r="N703" s="371"/>
    </row>
    <row r="704" spans="6:14" ht="14.4">
      <c r="F704" s="371"/>
      <c r="H704" s="123"/>
      <c r="J704" s="123"/>
      <c r="K704" s="371"/>
      <c r="L704" s="371"/>
      <c r="M704" s="371"/>
      <c r="N704" s="371"/>
    </row>
    <row r="705" spans="6:14" ht="14.4">
      <c r="F705" s="371"/>
      <c r="H705" s="123"/>
      <c r="J705" s="123"/>
      <c r="K705" s="371"/>
      <c r="L705" s="371"/>
      <c r="M705" s="371"/>
      <c r="N705" s="371"/>
    </row>
    <row r="706" spans="6:14" ht="14.4">
      <c r="F706" s="371"/>
      <c r="H706" s="123"/>
      <c r="J706" s="123"/>
      <c r="K706" s="371"/>
      <c r="L706" s="371"/>
      <c r="M706" s="371"/>
      <c r="N706" s="371"/>
    </row>
    <row r="707" spans="6:14" ht="14.4">
      <c r="F707" s="371"/>
      <c r="H707" s="123"/>
      <c r="J707" s="123"/>
      <c r="K707" s="371"/>
      <c r="L707" s="371"/>
      <c r="M707" s="371"/>
      <c r="N707" s="371"/>
    </row>
    <row r="708" spans="6:14" ht="14.4">
      <c r="F708" s="371"/>
      <c r="H708" s="123"/>
      <c r="J708" s="123"/>
      <c r="K708" s="371"/>
      <c r="L708" s="371"/>
      <c r="M708" s="371"/>
      <c r="N708" s="371"/>
    </row>
    <row r="709" spans="6:14" ht="14.4">
      <c r="F709" s="371"/>
      <c r="H709" s="123"/>
      <c r="J709" s="123"/>
      <c r="K709" s="371"/>
      <c r="L709" s="371"/>
      <c r="M709" s="371"/>
      <c r="N709" s="371"/>
    </row>
    <row r="710" spans="6:14" ht="14.4">
      <c r="F710" s="371"/>
      <c r="H710" s="123"/>
      <c r="J710" s="123"/>
      <c r="K710" s="371"/>
      <c r="L710" s="371"/>
      <c r="M710" s="371"/>
      <c r="N710" s="371"/>
    </row>
    <row r="711" spans="6:14" ht="14.4">
      <c r="F711" s="371"/>
      <c r="H711" s="123"/>
      <c r="J711" s="123"/>
      <c r="K711" s="371"/>
      <c r="L711" s="371"/>
      <c r="M711" s="371"/>
      <c r="N711" s="371"/>
    </row>
    <row r="712" spans="6:14" ht="14.4">
      <c r="F712" s="371"/>
      <c r="H712" s="123"/>
      <c r="J712" s="123"/>
      <c r="K712" s="371"/>
      <c r="L712" s="371"/>
      <c r="M712" s="371"/>
      <c r="N712" s="371"/>
    </row>
    <row r="713" spans="6:14" ht="14.4">
      <c r="F713" s="371"/>
      <c r="H713" s="123"/>
      <c r="J713" s="123"/>
      <c r="K713" s="371"/>
      <c r="L713" s="371"/>
      <c r="M713" s="371"/>
      <c r="N713" s="371"/>
    </row>
    <row r="714" spans="6:14" ht="14.4">
      <c r="F714" s="371"/>
      <c r="H714" s="123"/>
      <c r="J714" s="123"/>
      <c r="K714" s="371"/>
      <c r="L714" s="371"/>
      <c r="M714" s="371"/>
      <c r="N714" s="371"/>
    </row>
    <row r="715" spans="6:14" ht="14.4">
      <c r="F715" s="371"/>
      <c r="H715" s="123"/>
      <c r="J715" s="123"/>
      <c r="K715" s="371"/>
      <c r="L715" s="371"/>
      <c r="M715" s="371"/>
      <c r="N715" s="371"/>
    </row>
    <row r="716" spans="6:14" ht="14.4">
      <c r="F716" s="371"/>
      <c r="H716" s="123"/>
      <c r="J716" s="123"/>
      <c r="K716" s="371"/>
      <c r="L716" s="371"/>
      <c r="M716" s="371"/>
      <c r="N716" s="371"/>
    </row>
    <row r="717" spans="6:14" ht="14.4">
      <c r="F717" s="371"/>
      <c r="H717" s="123"/>
      <c r="J717" s="123"/>
      <c r="K717" s="371"/>
      <c r="L717" s="371"/>
      <c r="M717" s="371"/>
      <c r="N717" s="371"/>
    </row>
    <row r="718" spans="6:14" ht="14.4">
      <c r="F718" s="371"/>
      <c r="H718" s="123"/>
      <c r="J718" s="123"/>
      <c r="K718" s="371"/>
      <c r="L718" s="371"/>
      <c r="M718" s="371"/>
      <c r="N718" s="371"/>
    </row>
    <row r="719" spans="6:14" ht="14.4">
      <c r="F719" s="371"/>
      <c r="H719" s="123"/>
      <c r="J719" s="123"/>
      <c r="K719" s="371"/>
      <c r="L719" s="371"/>
      <c r="M719" s="371"/>
      <c r="N719" s="371"/>
    </row>
    <row r="720" spans="6:14" ht="14.4">
      <c r="F720" s="371"/>
      <c r="H720" s="123"/>
      <c r="J720" s="123"/>
      <c r="K720" s="371"/>
      <c r="L720" s="371"/>
      <c r="M720" s="371"/>
      <c r="N720" s="371"/>
    </row>
    <row r="721" spans="6:14" ht="14.4">
      <c r="F721" s="371"/>
      <c r="H721" s="123"/>
      <c r="J721" s="123"/>
      <c r="K721" s="371"/>
      <c r="L721" s="371"/>
      <c r="M721" s="371"/>
      <c r="N721" s="371"/>
    </row>
    <row r="722" spans="6:14" ht="14.4">
      <c r="F722" s="371"/>
      <c r="H722" s="123"/>
      <c r="J722" s="123"/>
      <c r="K722" s="371"/>
      <c r="L722" s="371"/>
      <c r="M722" s="371"/>
      <c r="N722" s="371"/>
    </row>
    <row r="723" spans="6:14" ht="14.4">
      <c r="F723" s="371"/>
      <c r="H723" s="123"/>
      <c r="J723" s="123"/>
      <c r="K723" s="371"/>
      <c r="L723" s="371"/>
      <c r="M723" s="371"/>
      <c r="N723" s="371"/>
    </row>
    <row r="724" spans="6:14" ht="14.4">
      <c r="F724" s="371"/>
      <c r="H724" s="123"/>
      <c r="J724" s="123"/>
      <c r="K724" s="371"/>
      <c r="L724" s="371"/>
      <c r="M724" s="371"/>
      <c r="N724" s="371"/>
    </row>
    <row r="725" spans="6:14" ht="14.4">
      <c r="F725" s="371"/>
      <c r="H725" s="123"/>
      <c r="J725" s="123"/>
      <c r="K725" s="371"/>
      <c r="L725" s="371"/>
      <c r="M725" s="371"/>
      <c r="N725" s="371"/>
    </row>
    <row r="726" spans="6:14" ht="14.4">
      <c r="F726" s="371"/>
      <c r="H726" s="123"/>
      <c r="J726" s="123"/>
      <c r="K726" s="371"/>
      <c r="L726" s="371"/>
      <c r="M726" s="371"/>
      <c r="N726" s="371"/>
    </row>
    <row r="727" spans="6:14" ht="14.4">
      <c r="F727" s="371"/>
      <c r="H727" s="123"/>
      <c r="J727" s="123"/>
      <c r="K727" s="371"/>
      <c r="L727" s="371"/>
      <c r="M727" s="371"/>
      <c r="N727" s="371"/>
    </row>
    <row r="728" spans="6:14" ht="14.4">
      <c r="F728" s="371"/>
      <c r="H728" s="123"/>
      <c r="J728" s="123"/>
      <c r="K728" s="371"/>
      <c r="L728" s="371"/>
      <c r="M728" s="371"/>
      <c r="N728" s="371"/>
    </row>
    <row r="729" spans="6:14" ht="14.4">
      <c r="F729" s="371"/>
      <c r="H729" s="123"/>
      <c r="J729" s="123"/>
      <c r="K729" s="371"/>
      <c r="L729" s="371"/>
      <c r="M729" s="371"/>
      <c r="N729" s="371"/>
    </row>
    <row r="730" spans="6:14" ht="14.4">
      <c r="F730" s="371"/>
      <c r="H730" s="123"/>
      <c r="J730" s="123"/>
      <c r="K730" s="371"/>
      <c r="L730" s="371"/>
      <c r="M730" s="371"/>
      <c r="N730" s="371"/>
    </row>
    <row r="731" spans="6:14" ht="14.4">
      <c r="F731" s="371"/>
      <c r="H731" s="123"/>
      <c r="J731" s="123"/>
      <c r="K731" s="371"/>
      <c r="L731" s="371"/>
      <c r="M731" s="371"/>
      <c r="N731" s="371"/>
    </row>
    <row r="732" spans="6:14" ht="14.4">
      <c r="F732" s="371"/>
      <c r="H732" s="123"/>
      <c r="J732" s="123"/>
      <c r="K732" s="371"/>
      <c r="L732" s="371"/>
      <c r="M732" s="371"/>
      <c r="N732" s="371"/>
    </row>
    <row r="733" spans="6:14" ht="14.4">
      <c r="F733" s="371"/>
      <c r="H733" s="123"/>
      <c r="J733" s="123"/>
      <c r="K733" s="371"/>
      <c r="L733" s="371"/>
      <c r="M733" s="371"/>
      <c r="N733" s="371"/>
    </row>
    <row r="734" spans="6:14" ht="14.4">
      <c r="F734" s="371"/>
      <c r="H734" s="123"/>
      <c r="J734" s="123"/>
      <c r="K734" s="371"/>
      <c r="L734" s="371"/>
      <c r="M734" s="371"/>
      <c r="N734" s="371"/>
    </row>
    <row r="735" spans="6:14" ht="14.4">
      <c r="F735" s="371"/>
      <c r="H735" s="123"/>
      <c r="J735" s="123"/>
      <c r="K735" s="371"/>
      <c r="L735" s="371"/>
      <c r="M735" s="371"/>
      <c r="N735" s="371"/>
    </row>
    <row r="736" spans="6:14" ht="14.4">
      <c r="F736" s="371"/>
      <c r="H736" s="123"/>
      <c r="J736" s="123"/>
      <c r="K736" s="371"/>
      <c r="L736" s="371"/>
      <c r="M736" s="371"/>
      <c r="N736" s="371"/>
    </row>
    <row r="737" spans="6:14" ht="14.4">
      <c r="F737" s="371"/>
      <c r="H737" s="123"/>
      <c r="J737" s="123"/>
      <c r="K737" s="371"/>
      <c r="L737" s="371"/>
      <c r="M737" s="371"/>
      <c r="N737" s="371"/>
    </row>
    <row r="738" spans="6:14" ht="14.4">
      <c r="F738" s="371"/>
      <c r="H738" s="123"/>
      <c r="J738" s="123"/>
      <c r="K738" s="371"/>
      <c r="L738" s="371"/>
      <c r="M738" s="371"/>
      <c r="N738" s="371"/>
    </row>
    <row r="739" spans="6:14" ht="14.4">
      <c r="F739" s="371"/>
      <c r="H739" s="123"/>
      <c r="J739" s="123"/>
      <c r="K739" s="371"/>
      <c r="L739" s="371"/>
      <c r="M739" s="371"/>
      <c r="N739" s="371"/>
    </row>
    <row r="740" spans="6:14" ht="14.4">
      <c r="F740" s="371"/>
      <c r="H740" s="123"/>
      <c r="J740" s="123"/>
      <c r="K740" s="371"/>
      <c r="L740" s="371"/>
      <c r="M740" s="371"/>
      <c r="N740" s="371"/>
    </row>
    <row r="741" spans="6:14" ht="14.4">
      <c r="F741" s="371"/>
      <c r="H741" s="123"/>
      <c r="J741" s="123"/>
      <c r="K741" s="371"/>
      <c r="L741" s="371"/>
      <c r="M741" s="371"/>
      <c r="N741" s="371"/>
    </row>
    <row r="742" spans="6:14" ht="14.4">
      <c r="F742" s="371"/>
      <c r="H742" s="123"/>
      <c r="J742" s="123"/>
      <c r="K742" s="371"/>
      <c r="L742" s="371"/>
      <c r="M742" s="371"/>
      <c r="N742" s="371"/>
    </row>
    <row r="743" spans="6:14" ht="14.4">
      <c r="F743" s="371"/>
      <c r="H743" s="123"/>
      <c r="J743" s="123"/>
      <c r="K743" s="371"/>
      <c r="L743" s="371"/>
      <c r="M743" s="371"/>
      <c r="N743" s="371"/>
    </row>
    <row r="744" spans="6:14" ht="14.4">
      <c r="F744" s="371"/>
      <c r="H744" s="123"/>
      <c r="J744" s="123"/>
      <c r="K744" s="371"/>
      <c r="L744" s="371"/>
      <c r="M744" s="371"/>
      <c r="N744" s="371"/>
    </row>
    <row r="745" spans="6:14" ht="14.4">
      <c r="F745" s="371"/>
      <c r="H745" s="123"/>
      <c r="J745" s="123"/>
      <c r="K745" s="371"/>
      <c r="L745" s="371"/>
      <c r="M745" s="371"/>
      <c r="N745" s="371"/>
    </row>
    <row r="746" spans="6:14" ht="14.4">
      <c r="F746" s="371"/>
      <c r="H746" s="123"/>
      <c r="J746" s="123"/>
      <c r="K746" s="371"/>
      <c r="L746" s="371"/>
      <c r="M746" s="371"/>
      <c r="N746" s="371"/>
    </row>
    <row r="747" spans="6:14" ht="14.4">
      <c r="F747" s="371"/>
      <c r="H747" s="123"/>
      <c r="J747" s="123"/>
      <c r="K747" s="371"/>
      <c r="L747" s="371"/>
      <c r="M747" s="371"/>
      <c r="N747" s="371"/>
    </row>
    <row r="748" spans="6:14" ht="14.4">
      <c r="F748" s="371"/>
      <c r="H748" s="123"/>
      <c r="J748" s="123"/>
      <c r="K748" s="371"/>
      <c r="L748" s="371"/>
      <c r="M748" s="371"/>
      <c r="N748" s="371"/>
    </row>
    <row r="749" spans="6:14" ht="14.4">
      <c r="F749" s="371"/>
      <c r="H749" s="123"/>
      <c r="J749" s="123"/>
      <c r="K749" s="371"/>
      <c r="L749" s="371"/>
      <c r="M749" s="371"/>
      <c r="N749" s="371"/>
    </row>
    <row r="750" spans="6:14" ht="14.4">
      <c r="F750" s="371"/>
      <c r="H750" s="123"/>
      <c r="J750" s="123"/>
      <c r="K750" s="371"/>
      <c r="L750" s="371"/>
      <c r="M750" s="371"/>
      <c r="N750" s="371"/>
    </row>
    <row r="751" spans="6:14" ht="14.4">
      <c r="F751" s="371"/>
      <c r="H751" s="123"/>
      <c r="J751" s="123"/>
      <c r="K751" s="371"/>
      <c r="L751" s="371"/>
      <c r="M751" s="371"/>
      <c r="N751" s="371"/>
    </row>
    <row r="752" spans="6:14" ht="14.4">
      <c r="F752" s="371"/>
      <c r="H752" s="123"/>
      <c r="J752" s="123"/>
      <c r="K752" s="371"/>
      <c r="L752" s="371"/>
      <c r="M752" s="371"/>
      <c r="N752" s="371"/>
    </row>
    <row r="753" spans="6:14" ht="14.4">
      <c r="F753" s="371"/>
      <c r="H753" s="123"/>
      <c r="J753" s="123"/>
      <c r="K753" s="371"/>
      <c r="L753" s="371"/>
      <c r="M753" s="371"/>
      <c r="N753" s="371"/>
    </row>
    <row r="754" spans="6:14" ht="14.4">
      <c r="F754" s="371"/>
      <c r="H754" s="123"/>
      <c r="J754" s="123"/>
      <c r="K754" s="371"/>
      <c r="L754" s="371"/>
      <c r="M754" s="371"/>
      <c r="N754" s="371"/>
    </row>
    <row r="755" spans="6:14" ht="14.4">
      <c r="F755" s="371"/>
      <c r="H755" s="123"/>
      <c r="J755" s="123"/>
      <c r="K755" s="371"/>
      <c r="L755" s="371"/>
      <c r="M755" s="371"/>
      <c r="N755" s="371"/>
    </row>
    <row r="756" spans="6:14" ht="14.4">
      <c r="F756" s="371"/>
      <c r="H756" s="123"/>
      <c r="J756" s="123"/>
      <c r="K756" s="371"/>
      <c r="L756" s="371"/>
      <c r="M756" s="371"/>
      <c r="N756" s="371"/>
    </row>
    <row r="757" spans="6:14" ht="14.4">
      <c r="F757" s="371"/>
      <c r="H757" s="123"/>
      <c r="J757" s="123"/>
      <c r="K757" s="371"/>
      <c r="L757" s="371"/>
      <c r="M757" s="371"/>
      <c r="N757" s="371"/>
    </row>
    <row r="758" spans="6:14" ht="14.4">
      <c r="F758" s="371"/>
      <c r="H758" s="123"/>
      <c r="J758" s="123"/>
      <c r="K758" s="371"/>
      <c r="L758" s="371"/>
      <c r="M758" s="371"/>
      <c r="N758" s="371"/>
    </row>
    <row r="759" spans="6:14" ht="14.4">
      <c r="F759" s="371"/>
      <c r="H759" s="123"/>
      <c r="J759" s="123"/>
      <c r="K759" s="371"/>
      <c r="L759" s="371"/>
      <c r="M759" s="371"/>
      <c r="N759" s="371"/>
    </row>
    <row r="760" spans="6:14" ht="14.4">
      <c r="F760" s="371"/>
      <c r="H760" s="123"/>
      <c r="J760" s="123"/>
      <c r="K760" s="371"/>
      <c r="L760" s="371"/>
      <c r="M760" s="371"/>
      <c r="N760" s="371"/>
    </row>
    <row r="761" spans="6:14" ht="14.4">
      <c r="F761" s="371"/>
      <c r="H761" s="123"/>
      <c r="J761" s="123"/>
      <c r="K761" s="371"/>
      <c r="L761" s="371"/>
      <c r="M761" s="371"/>
      <c r="N761" s="371"/>
    </row>
    <row r="762" spans="6:14" ht="14.4">
      <c r="F762" s="371"/>
      <c r="H762" s="123"/>
      <c r="J762" s="123"/>
      <c r="K762" s="371"/>
      <c r="L762" s="371"/>
      <c r="M762" s="371"/>
      <c r="N762" s="371"/>
    </row>
    <row r="763" spans="6:14" ht="14.4">
      <c r="F763" s="371"/>
      <c r="H763" s="123"/>
      <c r="J763" s="123"/>
      <c r="K763" s="371"/>
      <c r="L763" s="371"/>
      <c r="M763" s="371"/>
      <c r="N763" s="371"/>
    </row>
    <row r="764" spans="6:14" ht="14.4">
      <c r="F764" s="371"/>
      <c r="H764" s="123"/>
      <c r="J764" s="123"/>
      <c r="K764" s="371"/>
      <c r="L764" s="371"/>
      <c r="M764" s="371"/>
      <c r="N764" s="371"/>
    </row>
    <row r="765" spans="6:14" ht="14.4">
      <c r="F765" s="371"/>
      <c r="H765" s="123"/>
      <c r="J765" s="123"/>
      <c r="K765" s="371"/>
      <c r="L765" s="371"/>
      <c r="M765" s="371"/>
      <c r="N765" s="371"/>
    </row>
    <row r="766" spans="6:14" ht="14.4">
      <c r="F766" s="371"/>
      <c r="H766" s="123"/>
      <c r="J766" s="123"/>
      <c r="K766" s="371"/>
      <c r="L766" s="371"/>
      <c r="M766" s="371"/>
      <c r="N766" s="371"/>
    </row>
    <row r="767" spans="6:14" ht="14.4">
      <c r="F767" s="371"/>
      <c r="H767" s="123"/>
      <c r="J767" s="123"/>
      <c r="K767" s="371"/>
      <c r="L767" s="371"/>
      <c r="M767" s="371"/>
      <c r="N767" s="371"/>
    </row>
    <row r="768" spans="6:14" ht="14.4">
      <c r="F768" s="371"/>
      <c r="H768" s="123"/>
      <c r="J768" s="123"/>
      <c r="K768" s="371"/>
      <c r="L768" s="371"/>
      <c r="M768" s="371"/>
      <c r="N768" s="371"/>
    </row>
    <row r="769" spans="6:14" ht="14.4">
      <c r="F769" s="371"/>
      <c r="H769" s="123"/>
      <c r="J769" s="123"/>
      <c r="K769" s="371"/>
      <c r="L769" s="371"/>
      <c r="M769" s="371"/>
      <c r="N769" s="371"/>
    </row>
    <row r="770" spans="6:14" ht="14.4">
      <c r="F770" s="371"/>
      <c r="H770" s="123"/>
      <c r="J770" s="123"/>
      <c r="K770" s="371"/>
      <c r="L770" s="371"/>
      <c r="M770" s="371"/>
      <c r="N770" s="371"/>
    </row>
    <row r="771" spans="6:14" ht="14.4">
      <c r="F771" s="371"/>
      <c r="H771" s="123"/>
      <c r="J771" s="123"/>
      <c r="K771" s="371"/>
      <c r="L771" s="371"/>
      <c r="M771" s="371"/>
      <c r="N771" s="371"/>
    </row>
    <row r="772" spans="6:14" ht="14.4">
      <c r="F772" s="371"/>
      <c r="H772" s="123"/>
      <c r="J772" s="123"/>
      <c r="K772" s="371"/>
      <c r="L772" s="371"/>
      <c r="M772" s="371"/>
      <c r="N772" s="371"/>
    </row>
    <row r="773" spans="6:14" ht="14.4">
      <c r="F773" s="371"/>
      <c r="H773" s="123"/>
      <c r="J773" s="123"/>
      <c r="K773" s="371"/>
      <c r="L773" s="371"/>
      <c r="M773" s="371"/>
      <c r="N773" s="371"/>
    </row>
    <row r="774" spans="6:14" ht="14.4">
      <c r="F774" s="371"/>
      <c r="H774" s="123"/>
      <c r="J774" s="123"/>
      <c r="K774" s="371"/>
      <c r="L774" s="371"/>
      <c r="M774" s="371"/>
      <c r="N774" s="371"/>
    </row>
    <row r="775" spans="6:14" ht="14.4">
      <c r="F775" s="371"/>
      <c r="H775" s="123"/>
      <c r="J775" s="123"/>
      <c r="K775" s="371"/>
      <c r="L775" s="371"/>
      <c r="M775" s="371"/>
      <c r="N775" s="371"/>
    </row>
    <row r="776" spans="6:14" ht="14.4">
      <c r="F776" s="371"/>
      <c r="H776" s="123"/>
      <c r="J776" s="123"/>
      <c r="K776" s="371"/>
      <c r="L776" s="371"/>
      <c r="M776" s="371"/>
      <c r="N776" s="371"/>
    </row>
    <row r="777" spans="6:14" ht="14.4">
      <c r="F777" s="371"/>
      <c r="H777" s="123"/>
      <c r="J777" s="123"/>
      <c r="K777" s="371"/>
      <c r="L777" s="371"/>
      <c r="M777" s="371"/>
      <c r="N777" s="371"/>
    </row>
    <row r="778" spans="6:14" ht="14.4">
      <c r="F778" s="371"/>
      <c r="H778" s="123"/>
      <c r="J778" s="123"/>
      <c r="K778" s="371"/>
      <c r="L778" s="371"/>
      <c r="M778" s="371"/>
      <c r="N778" s="371"/>
    </row>
    <row r="779" spans="6:14" ht="14.4">
      <c r="F779" s="371"/>
      <c r="H779" s="123"/>
      <c r="J779" s="123"/>
      <c r="K779" s="371"/>
      <c r="L779" s="371"/>
      <c r="M779" s="371"/>
      <c r="N779" s="371"/>
    </row>
    <row r="780" spans="6:14" ht="14.4">
      <c r="F780" s="371"/>
      <c r="H780" s="123"/>
      <c r="J780" s="123"/>
      <c r="K780" s="371"/>
      <c r="L780" s="371"/>
      <c r="M780" s="371"/>
      <c r="N780" s="371"/>
    </row>
    <row r="781" spans="6:14" ht="14.4">
      <c r="F781" s="371"/>
      <c r="H781" s="123"/>
      <c r="J781" s="123"/>
      <c r="K781" s="371"/>
      <c r="L781" s="371"/>
      <c r="M781" s="371"/>
      <c r="N781" s="371"/>
    </row>
    <row r="782" spans="6:14" ht="14.4">
      <c r="F782" s="371"/>
      <c r="H782" s="123"/>
      <c r="J782" s="123"/>
      <c r="K782" s="371"/>
      <c r="L782" s="371"/>
      <c r="M782" s="371"/>
      <c r="N782" s="371"/>
    </row>
    <row r="783" spans="6:14" ht="14.4">
      <c r="F783" s="371"/>
      <c r="H783" s="123"/>
      <c r="J783" s="123"/>
      <c r="K783" s="371"/>
      <c r="L783" s="371"/>
      <c r="M783" s="371"/>
      <c r="N783" s="371"/>
    </row>
    <row r="784" spans="6:14" ht="14.4">
      <c r="F784" s="371"/>
      <c r="H784" s="123"/>
      <c r="J784" s="123"/>
      <c r="K784" s="371"/>
      <c r="L784" s="371"/>
      <c r="M784" s="371"/>
      <c r="N784" s="371"/>
    </row>
    <row r="785" spans="6:14" ht="14.4">
      <c r="F785" s="371"/>
      <c r="H785" s="123"/>
      <c r="J785" s="123"/>
      <c r="K785" s="371"/>
      <c r="L785" s="371"/>
      <c r="M785" s="371"/>
      <c r="N785" s="371"/>
    </row>
    <row r="786" spans="6:14" ht="14.4">
      <c r="F786" s="371"/>
      <c r="H786" s="123"/>
      <c r="J786" s="123"/>
      <c r="K786" s="371"/>
      <c r="L786" s="371"/>
      <c r="M786" s="371"/>
      <c r="N786" s="371"/>
    </row>
    <row r="787" spans="6:14" ht="14.4">
      <c r="F787" s="371"/>
      <c r="H787" s="123"/>
      <c r="J787" s="123"/>
      <c r="K787" s="371"/>
      <c r="L787" s="371"/>
      <c r="M787" s="371"/>
      <c r="N787" s="371"/>
    </row>
    <row r="788" spans="6:14" ht="14.4">
      <c r="F788" s="371"/>
      <c r="H788" s="123"/>
      <c r="J788" s="123"/>
      <c r="K788" s="371"/>
      <c r="L788" s="371"/>
      <c r="M788" s="371"/>
      <c r="N788" s="371"/>
    </row>
    <row r="789" spans="6:14" ht="14.4">
      <c r="F789" s="371"/>
      <c r="H789" s="123"/>
      <c r="J789" s="123"/>
      <c r="K789" s="371"/>
      <c r="L789" s="371"/>
      <c r="M789" s="371"/>
      <c r="N789" s="371"/>
    </row>
    <row r="790" spans="6:14" ht="14.4">
      <c r="F790" s="371"/>
      <c r="H790" s="123"/>
      <c r="J790" s="123"/>
      <c r="K790" s="371"/>
      <c r="L790" s="371"/>
      <c r="M790" s="371"/>
      <c r="N790" s="371"/>
    </row>
    <row r="791" spans="6:14" ht="14.4">
      <c r="F791" s="371"/>
      <c r="H791" s="123"/>
      <c r="J791" s="123"/>
      <c r="K791" s="371"/>
      <c r="L791" s="371"/>
      <c r="M791" s="371"/>
      <c r="N791" s="371"/>
    </row>
    <row r="792" spans="6:14" ht="14.4">
      <c r="F792" s="371"/>
      <c r="H792" s="123"/>
      <c r="J792" s="123"/>
      <c r="K792" s="371"/>
      <c r="L792" s="371"/>
      <c r="M792" s="371"/>
      <c r="N792" s="371"/>
    </row>
    <row r="793" spans="6:14" ht="14.4">
      <c r="F793" s="371"/>
      <c r="H793" s="123"/>
      <c r="J793" s="123"/>
      <c r="K793" s="371"/>
      <c r="L793" s="371"/>
      <c r="M793" s="371"/>
      <c r="N793" s="371"/>
    </row>
    <row r="794" spans="6:14" ht="14.4">
      <c r="F794" s="371"/>
      <c r="H794" s="123"/>
      <c r="J794" s="123"/>
      <c r="K794" s="371"/>
      <c r="L794" s="371"/>
      <c r="M794" s="371"/>
      <c r="N794" s="371"/>
    </row>
    <row r="795" spans="6:14" ht="14.4">
      <c r="F795" s="371"/>
      <c r="H795" s="123"/>
      <c r="J795" s="123"/>
      <c r="K795" s="371"/>
      <c r="L795" s="371"/>
      <c r="M795" s="371"/>
      <c r="N795" s="371"/>
    </row>
    <row r="796" spans="6:14" ht="14.4">
      <c r="F796" s="371"/>
      <c r="H796" s="123"/>
      <c r="J796" s="123"/>
      <c r="K796" s="371"/>
      <c r="L796" s="371"/>
      <c r="M796" s="371"/>
      <c r="N796" s="371"/>
    </row>
    <row r="797" spans="6:14" ht="14.4">
      <c r="F797" s="371"/>
      <c r="H797" s="123"/>
      <c r="J797" s="123"/>
      <c r="K797" s="371"/>
      <c r="L797" s="371"/>
      <c r="M797" s="371"/>
      <c r="N797" s="371"/>
    </row>
    <row r="798" spans="6:14" ht="14.4">
      <c r="F798" s="371"/>
      <c r="H798" s="123"/>
      <c r="J798" s="123"/>
      <c r="K798" s="371"/>
      <c r="L798" s="371"/>
      <c r="M798" s="371"/>
      <c r="N798" s="371"/>
    </row>
    <row r="799" spans="6:14" ht="14.4">
      <c r="F799" s="371"/>
      <c r="H799" s="123"/>
      <c r="J799" s="123"/>
      <c r="K799" s="371"/>
      <c r="L799" s="371"/>
      <c r="M799" s="371"/>
      <c r="N799" s="371"/>
    </row>
    <row r="800" spans="6:14" ht="14.4">
      <c r="F800" s="371"/>
      <c r="H800" s="123"/>
      <c r="J800" s="123"/>
      <c r="K800" s="371"/>
      <c r="L800" s="371"/>
      <c r="M800" s="371"/>
      <c r="N800" s="371"/>
    </row>
    <row r="801" spans="6:14" ht="14.4">
      <c r="F801" s="371"/>
      <c r="H801" s="123"/>
      <c r="J801" s="123"/>
      <c r="K801" s="371"/>
      <c r="L801" s="371"/>
      <c r="M801" s="371"/>
      <c r="N801" s="371"/>
    </row>
    <row r="802" spans="6:14" ht="14.4">
      <c r="F802" s="371"/>
      <c r="H802" s="123"/>
      <c r="J802" s="123"/>
      <c r="K802" s="371"/>
      <c r="L802" s="371"/>
      <c r="M802" s="371"/>
      <c r="N802" s="371"/>
    </row>
    <row r="803" spans="6:14" ht="14.4">
      <c r="F803" s="371"/>
      <c r="H803" s="123"/>
      <c r="J803" s="123"/>
      <c r="K803" s="371"/>
      <c r="L803" s="371"/>
      <c r="M803" s="371"/>
      <c r="N803" s="371"/>
    </row>
    <row r="804" spans="6:14" ht="14.4">
      <c r="F804" s="371"/>
      <c r="H804" s="123"/>
      <c r="J804" s="123"/>
      <c r="K804" s="371"/>
      <c r="L804" s="371"/>
      <c r="M804" s="371"/>
      <c r="N804" s="371"/>
    </row>
    <row r="805" spans="6:14" ht="14.4">
      <c r="F805" s="371"/>
      <c r="H805" s="123"/>
      <c r="J805" s="123"/>
      <c r="K805" s="371"/>
      <c r="L805" s="371"/>
      <c r="M805" s="371"/>
      <c r="N805" s="371"/>
    </row>
    <row r="806" spans="6:14" ht="14.4">
      <c r="F806" s="371"/>
      <c r="H806" s="123"/>
      <c r="J806" s="123"/>
      <c r="K806" s="371"/>
      <c r="L806" s="371"/>
      <c r="M806" s="371"/>
      <c r="N806" s="371"/>
    </row>
    <row r="807" spans="6:14" ht="14.4">
      <c r="F807" s="371"/>
      <c r="H807" s="123"/>
      <c r="J807" s="123"/>
      <c r="K807" s="371"/>
      <c r="L807" s="371"/>
      <c r="M807" s="371"/>
      <c r="N807" s="371"/>
    </row>
    <row r="808" spans="6:14" ht="14.4">
      <c r="F808" s="371"/>
      <c r="H808" s="123"/>
      <c r="J808" s="123"/>
      <c r="K808" s="371"/>
      <c r="L808" s="371"/>
      <c r="M808" s="371"/>
      <c r="N808" s="371"/>
    </row>
    <row r="809" spans="6:14" ht="14.4">
      <c r="F809" s="371"/>
      <c r="H809" s="123"/>
      <c r="J809" s="123"/>
      <c r="K809" s="371"/>
      <c r="L809" s="371"/>
      <c r="M809" s="371"/>
      <c r="N809" s="371"/>
    </row>
    <row r="810" spans="6:14" ht="14.4">
      <c r="F810" s="371"/>
      <c r="H810" s="123"/>
      <c r="J810" s="123"/>
      <c r="K810" s="371"/>
      <c r="L810" s="371"/>
      <c r="M810" s="371"/>
      <c r="N810" s="371"/>
    </row>
    <row r="811" spans="6:14" ht="14.4">
      <c r="F811" s="371"/>
      <c r="H811" s="123"/>
      <c r="J811" s="123"/>
      <c r="K811" s="371"/>
      <c r="L811" s="371"/>
      <c r="M811" s="371"/>
      <c r="N811" s="371"/>
    </row>
    <row r="812" spans="6:14" ht="14.4">
      <c r="F812" s="371"/>
      <c r="H812" s="123"/>
      <c r="J812" s="123"/>
      <c r="K812" s="371"/>
      <c r="L812" s="371"/>
      <c r="M812" s="371"/>
      <c r="N812" s="371"/>
    </row>
    <row r="813" spans="6:14" ht="14.4">
      <c r="F813" s="371"/>
      <c r="H813" s="123"/>
      <c r="J813" s="123"/>
      <c r="K813" s="371"/>
      <c r="L813" s="371"/>
      <c r="M813" s="371"/>
      <c r="N813" s="371"/>
    </row>
    <row r="814" spans="6:14" ht="14.4">
      <c r="F814" s="371"/>
      <c r="H814" s="123"/>
      <c r="J814" s="123"/>
      <c r="K814" s="371"/>
      <c r="L814" s="371"/>
      <c r="M814" s="371"/>
      <c r="N814" s="371"/>
    </row>
    <row r="815" spans="6:14" ht="14.4">
      <c r="F815" s="371"/>
      <c r="H815" s="123"/>
      <c r="J815" s="123"/>
      <c r="K815" s="371"/>
      <c r="L815" s="371"/>
      <c r="M815" s="371"/>
      <c r="N815" s="371"/>
    </row>
    <row r="816" spans="6:14" ht="14.4">
      <c r="F816" s="371"/>
      <c r="H816" s="123"/>
      <c r="J816" s="123"/>
      <c r="K816" s="371"/>
      <c r="L816" s="371"/>
      <c r="M816" s="371"/>
      <c r="N816" s="371"/>
    </row>
    <row r="817" spans="6:14" ht="14.4">
      <c r="F817" s="371"/>
      <c r="H817" s="123"/>
      <c r="J817" s="123"/>
      <c r="K817" s="371"/>
      <c r="L817" s="371"/>
      <c r="M817" s="371"/>
      <c r="N817" s="371"/>
    </row>
    <row r="818" spans="6:14" ht="14.4">
      <c r="F818" s="371"/>
      <c r="H818" s="123"/>
      <c r="J818" s="123"/>
      <c r="K818" s="371"/>
      <c r="L818" s="371"/>
      <c r="M818" s="371"/>
      <c r="N818" s="371"/>
    </row>
    <row r="819" spans="6:14" ht="14.4">
      <c r="F819" s="371"/>
      <c r="H819" s="123"/>
      <c r="J819" s="123"/>
      <c r="K819" s="371"/>
      <c r="L819" s="371"/>
      <c r="M819" s="371"/>
      <c r="N819" s="371"/>
    </row>
    <row r="820" spans="6:14" ht="14.4">
      <c r="F820" s="371"/>
      <c r="H820" s="123"/>
      <c r="J820" s="123"/>
      <c r="K820" s="371"/>
      <c r="L820" s="371"/>
      <c r="M820" s="371"/>
      <c r="N820" s="371"/>
    </row>
    <row r="821" spans="6:14" ht="14.4">
      <c r="F821" s="371"/>
      <c r="H821" s="123"/>
      <c r="J821" s="123"/>
      <c r="K821" s="371"/>
      <c r="L821" s="371"/>
      <c r="M821" s="371"/>
      <c r="N821" s="371"/>
    </row>
    <row r="822" spans="6:14" ht="14.4">
      <c r="F822" s="371"/>
      <c r="H822" s="123"/>
      <c r="J822" s="123"/>
      <c r="K822" s="371"/>
      <c r="L822" s="371"/>
      <c r="M822" s="371"/>
      <c r="N822" s="371"/>
    </row>
    <row r="823" spans="6:14" ht="14.4">
      <c r="F823" s="371"/>
      <c r="H823" s="123"/>
      <c r="J823" s="123"/>
      <c r="K823" s="371"/>
      <c r="L823" s="371"/>
      <c r="M823" s="371"/>
      <c r="N823" s="371"/>
    </row>
    <row r="824" spans="6:14" ht="14.4">
      <c r="F824" s="371"/>
      <c r="H824" s="123"/>
      <c r="J824" s="123"/>
      <c r="K824" s="371"/>
      <c r="L824" s="371"/>
      <c r="M824" s="371"/>
      <c r="N824" s="371"/>
    </row>
    <row r="825" spans="6:14" ht="14.4">
      <c r="F825" s="371"/>
      <c r="H825" s="123"/>
      <c r="J825" s="123"/>
      <c r="K825" s="371"/>
      <c r="L825" s="371"/>
      <c r="M825" s="371"/>
      <c r="N825" s="371"/>
    </row>
    <row r="826" spans="6:14" ht="14.4">
      <c r="F826" s="371"/>
      <c r="H826" s="123"/>
      <c r="J826" s="123"/>
      <c r="K826" s="371"/>
      <c r="L826" s="371"/>
      <c r="M826" s="371"/>
      <c r="N826" s="371"/>
    </row>
    <row r="827" spans="6:14" ht="14.4">
      <c r="F827" s="371"/>
      <c r="H827" s="123"/>
      <c r="J827" s="123"/>
      <c r="K827" s="371"/>
      <c r="L827" s="371"/>
      <c r="M827" s="371"/>
      <c r="N827" s="371"/>
    </row>
    <row r="828" spans="6:14" ht="14.4">
      <c r="F828" s="371"/>
      <c r="H828" s="123"/>
      <c r="J828" s="123"/>
      <c r="K828" s="371"/>
      <c r="L828" s="371"/>
      <c r="M828" s="371"/>
      <c r="N828" s="371"/>
    </row>
    <row r="829" spans="6:14" ht="14.4">
      <c r="F829" s="371"/>
      <c r="H829" s="123"/>
      <c r="J829" s="123"/>
      <c r="K829" s="371"/>
      <c r="L829" s="371"/>
      <c r="M829" s="371"/>
      <c r="N829" s="371"/>
    </row>
    <row r="830" spans="6:14" ht="14.4">
      <c r="F830" s="371"/>
      <c r="H830" s="123"/>
      <c r="J830" s="123"/>
      <c r="K830" s="371"/>
      <c r="L830" s="371"/>
      <c r="M830" s="371"/>
      <c r="N830" s="371"/>
    </row>
    <row r="831" spans="6:14" ht="14.4">
      <c r="F831" s="371"/>
      <c r="H831" s="123"/>
      <c r="J831" s="123"/>
      <c r="K831" s="371"/>
      <c r="L831" s="371"/>
      <c r="M831" s="371"/>
      <c r="N831" s="371"/>
    </row>
    <row r="832" spans="6:14" ht="14.4">
      <c r="F832" s="371"/>
      <c r="H832" s="123"/>
      <c r="J832" s="123"/>
      <c r="K832" s="371"/>
      <c r="L832" s="371"/>
      <c r="M832" s="371"/>
      <c r="N832" s="371"/>
    </row>
    <row r="833" spans="6:14" ht="14.4">
      <c r="F833" s="371"/>
      <c r="H833" s="123"/>
      <c r="J833" s="123"/>
      <c r="K833" s="371"/>
      <c r="L833" s="371"/>
      <c r="M833" s="371"/>
      <c r="N833" s="371"/>
    </row>
    <row r="834" spans="6:14" ht="14.4">
      <c r="F834" s="371"/>
      <c r="H834" s="123"/>
      <c r="J834" s="123"/>
      <c r="K834" s="371"/>
      <c r="L834" s="371"/>
      <c r="M834" s="371"/>
      <c r="N834" s="371"/>
    </row>
    <row r="835" spans="6:14" ht="14.4">
      <c r="F835" s="371"/>
      <c r="H835" s="123"/>
      <c r="J835" s="123"/>
      <c r="K835" s="371"/>
      <c r="L835" s="371"/>
      <c r="M835" s="371"/>
      <c r="N835" s="371"/>
    </row>
    <row r="836" spans="6:14" ht="14.4">
      <c r="F836" s="371"/>
      <c r="H836" s="123"/>
      <c r="J836" s="123"/>
      <c r="K836" s="371"/>
      <c r="L836" s="371"/>
      <c r="M836" s="371"/>
      <c r="N836" s="371"/>
    </row>
    <row r="837" spans="6:14" ht="14.4">
      <c r="F837" s="371"/>
      <c r="H837" s="123"/>
      <c r="J837" s="123"/>
      <c r="K837" s="371"/>
      <c r="L837" s="371"/>
      <c r="M837" s="371"/>
      <c r="N837" s="371"/>
    </row>
    <row r="838" spans="6:14" ht="14.4">
      <c r="F838" s="371"/>
      <c r="H838" s="123"/>
      <c r="J838" s="123"/>
      <c r="K838" s="371"/>
      <c r="L838" s="371"/>
      <c r="M838" s="371"/>
      <c r="N838" s="371"/>
    </row>
    <row r="839" spans="6:14" ht="14.4">
      <c r="F839" s="371"/>
      <c r="H839" s="123"/>
      <c r="J839" s="123"/>
      <c r="K839" s="371"/>
      <c r="L839" s="371"/>
      <c r="M839" s="371"/>
      <c r="N839" s="371"/>
    </row>
    <row r="840" spans="6:14" ht="14.4">
      <c r="F840" s="371"/>
      <c r="H840" s="123"/>
      <c r="J840" s="123"/>
      <c r="K840" s="371"/>
      <c r="L840" s="371"/>
      <c r="M840" s="371"/>
      <c r="N840" s="371"/>
    </row>
    <row r="841" spans="6:14" ht="14.4">
      <c r="F841" s="371"/>
      <c r="H841" s="123"/>
      <c r="J841" s="123"/>
      <c r="K841" s="371"/>
      <c r="L841" s="371"/>
      <c r="M841" s="371"/>
      <c r="N841" s="371"/>
    </row>
    <row r="842" spans="6:14" ht="14.4">
      <c r="F842" s="371"/>
      <c r="H842" s="123"/>
      <c r="J842" s="123"/>
      <c r="K842" s="371"/>
      <c r="L842" s="371"/>
      <c r="M842" s="371"/>
      <c r="N842" s="371"/>
    </row>
    <row r="843" spans="6:14" ht="14.4">
      <c r="F843" s="371"/>
      <c r="H843" s="123"/>
      <c r="J843" s="123"/>
      <c r="K843" s="371"/>
      <c r="L843" s="371"/>
      <c r="M843" s="371"/>
      <c r="N843" s="371"/>
    </row>
    <row r="844" spans="6:14" ht="14.4">
      <c r="F844" s="371"/>
      <c r="H844" s="123"/>
      <c r="J844" s="123"/>
      <c r="K844" s="371"/>
      <c r="L844" s="371"/>
      <c r="M844" s="371"/>
      <c r="N844" s="371"/>
    </row>
    <row r="845" spans="6:14" ht="14.4">
      <c r="F845" s="371"/>
      <c r="H845" s="123"/>
      <c r="J845" s="123"/>
      <c r="K845" s="371"/>
      <c r="L845" s="371"/>
      <c r="M845" s="371"/>
      <c r="N845" s="371"/>
    </row>
    <row r="846" spans="6:14" ht="14.4">
      <c r="F846" s="371"/>
      <c r="H846" s="123"/>
      <c r="J846" s="123"/>
      <c r="K846" s="371"/>
      <c r="L846" s="371"/>
      <c r="M846" s="371"/>
      <c r="N846" s="371"/>
    </row>
    <row r="847" spans="6:14" ht="14.4">
      <c r="F847" s="371"/>
      <c r="H847" s="123"/>
      <c r="J847" s="123"/>
      <c r="K847" s="371"/>
      <c r="L847" s="371"/>
      <c r="M847" s="371"/>
      <c r="N847" s="371"/>
    </row>
    <row r="848" spans="6:14" ht="14.4">
      <c r="F848" s="371"/>
      <c r="H848" s="123"/>
      <c r="J848" s="123"/>
      <c r="K848" s="371"/>
      <c r="L848" s="371"/>
      <c r="M848" s="371"/>
      <c r="N848" s="371"/>
    </row>
    <row r="849" spans="6:14" ht="14.4">
      <c r="F849" s="371"/>
      <c r="H849" s="123"/>
      <c r="J849" s="123"/>
      <c r="K849" s="371"/>
      <c r="L849" s="371"/>
      <c r="M849" s="371"/>
      <c r="N849" s="371"/>
    </row>
    <row r="850" spans="6:14" ht="14.4">
      <c r="F850" s="371"/>
      <c r="H850" s="123"/>
      <c r="J850" s="123"/>
      <c r="K850" s="371"/>
      <c r="L850" s="371"/>
      <c r="M850" s="371"/>
      <c r="N850" s="371"/>
    </row>
    <row r="851" spans="6:14" ht="14.4">
      <c r="F851" s="371"/>
      <c r="H851" s="123"/>
      <c r="J851" s="123"/>
      <c r="K851" s="371"/>
      <c r="L851" s="371"/>
      <c r="M851" s="371"/>
      <c r="N851" s="371"/>
    </row>
    <row r="852" spans="6:14" ht="14.4">
      <c r="F852" s="371"/>
      <c r="H852" s="123"/>
      <c r="J852" s="123"/>
      <c r="K852" s="371"/>
      <c r="L852" s="371"/>
      <c r="M852" s="371"/>
      <c r="N852" s="371"/>
    </row>
    <row r="853" spans="6:14" ht="14.4">
      <c r="F853" s="371"/>
      <c r="H853" s="123"/>
      <c r="J853" s="123"/>
      <c r="K853" s="371"/>
      <c r="L853" s="371"/>
      <c r="M853" s="371"/>
      <c r="N853" s="371"/>
    </row>
    <row r="854" spans="6:14" ht="14.4">
      <c r="F854" s="371"/>
      <c r="H854" s="123"/>
      <c r="J854" s="123"/>
      <c r="K854" s="371"/>
      <c r="L854" s="371"/>
      <c r="M854" s="371"/>
      <c r="N854" s="371"/>
    </row>
    <row r="855" spans="6:14" ht="14.4">
      <c r="F855" s="371"/>
      <c r="H855" s="123"/>
      <c r="J855" s="123"/>
      <c r="K855" s="371"/>
      <c r="L855" s="371"/>
      <c r="M855" s="371"/>
      <c r="N855" s="371"/>
    </row>
    <row r="856" spans="6:14" ht="14.4">
      <c r="F856" s="371"/>
      <c r="H856" s="123"/>
      <c r="J856" s="123"/>
      <c r="K856" s="371"/>
      <c r="L856" s="371"/>
      <c r="M856" s="371"/>
      <c r="N856" s="371"/>
    </row>
    <row r="857" spans="6:14" ht="14.4">
      <c r="F857" s="371"/>
      <c r="H857" s="123"/>
      <c r="J857" s="123"/>
      <c r="K857" s="371"/>
      <c r="L857" s="371"/>
      <c r="M857" s="371"/>
      <c r="N857" s="371"/>
    </row>
    <row r="858" spans="6:14" ht="14.4">
      <c r="F858" s="371"/>
      <c r="H858" s="123"/>
      <c r="J858" s="123"/>
      <c r="K858" s="371"/>
      <c r="L858" s="371"/>
      <c r="M858" s="371"/>
      <c r="N858" s="371"/>
    </row>
    <row r="859" spans="6:14" ht="14.4">
      <c r="F859" s="371"/>
      <c r="H859" s="123"/>
      <c r="J859" s="123"/>
      <c r="K859" s="371"/>
      <c r="L859" s="371"/>
      <c r="M859" s="371"/>
      <c r="N859" s="371"/>
    </row>
    <row r="860" spans="6:14" ht="14.4">
      <c r="F860" s="371"/>
      <c r="H860" s="123"/>
      <c r="J860" s="123"/>
      <c r="K860" s="371"/>
      <c r="L860" s="371"/>
      <c r="M860" s="371"/>
      <c r="N860" s="371"/>
    </row>
    <row r="861" spans="6:14" ht="14.4">
      <c r="F861" s="371"/>
      <c r="H861" s="123"/>
      <c r="J861" s="123"/>
      <c r="K861" s="371"/>
      <c r="L861" s="371"/>
      <c r="M861" s="371"/>
      <c r="N861" s="371"/>
    </row>
    <row r="862" spans="6:14" ht="14.4">
      <c r="F862" s="371"/>
      <c r="H862" s="123"/>
      <c r="J862" s="123"/>
      <c r="K862" s="371"/>
      <c r="L862" s="371"/>
      <c r="M862" s="371"/>
      <c r="N862" s="371"/>
    </row>
    <row r="863" spans="6:14" ht="14.4">
      <c r="F863" s="371"/>
      <c r="H863" s="123"/>
      <c r="J863" s="123"/>
      <c r="K863" s="371"/>
      <c r="L863" s="371"/>
      <c r="M863" s="371"/>
      <c r="N863" s="371"/>
    </row>
    <row r="864" spans="6:14" ht="14.4">
      <c r="F864" s="371"/>
      <c r="H864" s="123"/>
      <c r="J864" s="123"/>
      <c r="K864" s="371"/>
      <c r="L864" s="371"/>
      <c r="M864" s="371"/>
      <c r="N864" s="371"/>
    </row>
    <row r="865" spans="6:14" ht="14.4">
      <c r="F865" s="371"/>
      <c r="H865" s="123"/>
      <c r="J865" s="123"/>
      <c r="K865" s="371"/>
      <c r="L865" s="371"/>
      <c r="M865" s="371"/>
      <c r="N865" s="371"/>
    </row>
    <row r="866" spans="6:14" ht="14.4">
      <c r="F866" s="371"/>
      <c r="H866" s="123"/>
      <c r="J866" s="123"/>
      <c r="K866" s="371"/>
      <c r="L866" s="371"/>
      <c r="M866" s="371"/>
      <c r="N866" s="371"/>
    </row>
    <row r="867" spans="6:14" ht="14.4">
      <c r="F867" s="371"/>
      <c r="H867" s="123"/>
      <c r="J867" s="123"/>
      <c r="K867" s="371"/>
      <c r="L867" s="371"/>
      <c r="M867" s="371"/>
      <c r="N867" s="371"/>
    </row>
    <row r="868" spans="6:14" ht="14.4">
      <c r="F868" s="371"/>
      <c r="H868" s="123"/>
      <c r="J868" s="123"/>
      <c r="K868" s="371"/>
      <c r="L868" s="371"/>
      <c r="M868" s="371"/>
      <c r="N868" s="371"/>
    </row>
    <row r="869" spans="6:14" ht="14.4">
      <c r="F869" s="371"/>
      <c r="H869" s="123"/>
      <c r="J869" s="123"/>
      <c r="K869" s="371"/>
      <c r="L869" s="371"/>
      <c r="M869" s="371"/>
      <c r="N869" s="371"/>
    </row>
    <row r="870" spans="6:14" ht="14.4">
      <c r="F870" s="371"/>
      <c r="H870" s="123"/>
      <c r="J870" s="123"/>
      <c r="K870" s="371"/>
      <c r="L870" s="371"/>
      <c r="M870" s="371"/>
      <c r="N870" s="371"/>
    </row>
    <row r="871" spans="6:14" ht="14.4">
      <c r="F871" s="371"/>
      <c r="H871" s="123"/>
      <c r="J871" s="123"/>
      <c r="K871" s="371"/>
      <c r="L871" s="371"/>
      <c r="M871" s="371"/>
      <c r="N871" s="371"/>
    </row>
    <row r="872" spans="6:14" ht="14.4">
      <c r="F872" s="371"/>
      <c r="H872" s="123"/>
      <c r="J872" s="123"/>
      <c r="K872" s="371"/>
      <c r="L872" s="371"/>
      <c r="M872" s="371"/>
      <c r="N872" s="371"/>
    </row>
    <row r="873" spans="6:14" ht="14.4">
      <c r="F873" s="371"/>
      <c r="H873" s="123"/>
      <c r="J873" s="123"/>
      <c r="K873" s="371"/>
      <c r="L873" s="371"/>
      <c r="M873" s="371"/>
      <c r="N873" s="371"/>
    </row>
    <row r="874" spans="6:14" ht="14.4">
      <c r="F874" s="371"/>
      <c r="H874" s="123"/>
      <c r="J874" s="123"/>
      <c r="K874" s="371"/>
      <c r="L874" s="371"/>
      <c r="M874" s="371"/>
      <c r="N874" s="371"/>
    </row>
    <row r="875" spans="6:14" ht="14.4">
      <c r="F875" s="371"/>
      <c r="H875" s="123"/>
      <c r="J875" s="123"/>
      <c r="K875" s="371"/>
      <c r="L875" s="371"/>
      <c r="M875" s="371"/>
      <c r="N875" s="371"/>
    </row>
    <row r="876" spans="6:14" ht="14.4">
      <c r="F876" s="371"/>
      <c r="H876" s="123"/>
      <c r="J876" s="123"/>
      <c r="K876" s="371"/>
      <c r="L876" s="371"/>
      <c r="M876" s="371"/>
      <c r="N876" s="371"/>
    </row>
    <row r="877" spans="6:14" ht="14.4">
      <c r="F877" s="371"/>
      <c r="H877" s="123"/>
      <c r="J877" s="123"/>
      <c r="K877" s="371"/>
      <c r="L877" s="371"/>
      <c r="M877" s="371"/>
      <c r="N877" s="371"/>
    </row>
    <row r="878" spans="6:14" ht="14.4">
      <c r="F878" s="371"/>
      <c r="H878" s="123"/>
      <c r="J878" s="123"/>
      <c r="K878" s="371"/>
      <c r="L878" s="371"/>
      <c r="M878" s="371"/>
      <c r="N878" s="371"/>
    </row>
    <row r="879" spans="6:14" ht="14.4">
      <c r="F879" s="371"/>
      <c r="H879" s="123"/>
      <c r="J879" s="123"/>
      <c r="K879" s="371"/>
      <c r="L879" s="371"/>
      <c r="M879" s="371"/>
      <c r="N879" s="371"/>
    </row>
    <row r="880" spans="6:14" ht="14.4">
      <c r="F880" s="371"/>
      <c r="H880" s="123"/>
      <c r="J880" s="123"/>
      <c r="K880" s="371"/>
      <c r="L880" s="371"/>
      <c r="M880" s="371"/>
      <c r="N880" s="371"/>
    </row>
    <row r="881" spans="6:14" ht="14.4">
      <c r="F881" s="371"/>
      <c r="H881" s="123"/>
      <c r="J881" s="123"/>
      <c r="K881" s="371"/>
      <c r="L881" s="371"/>
      <c r="M881" s="371"/>
      <c r="N881" s="371"/>
    </row>
    <row r="882" spans="6:14" ht="14.4">
      <c r="F882" s="371"/>
      <c r="H882" s="123"/>
      <c r="J882" s="123"/>
      <c r="K882" s="371"/>
      <c r="L882" s="371"/>
      <c r="M882" s="371"/>
      <c r="N882" s="371"/>
    </row>
    <row r="883" spans="6:14" ht="14.4">
      <c r="F883" s="371"/>
      <c r="H883" s="123"/>
      <c r="J883" s="123"/>
      <c r="K883" s="371"/>
      <c r="L883" s="371"/>
      <c r="M883" s="371"/>
      <c r="N883" s="371"/>
    </row>
    <row r="884" spans="6:14" ht="14.4">
      <c r="F884" s="371"/>
      <c r="H884" s="123"/>
      <c r="J884" s="123"/>
      <c r="K884" s="371"/>
      <c r="L884" s="371"/>
      <c r="M884" s="371"/>
      <c r="N884" s="371"/>
    </row>
    <row r="885" spans="6:14" ht="14.4">
      <c r="F885" s="371"/>
      <c r="H885" s="123"/>
      <c r="J885" s="123"/>
      <c r="K885" s="371"/>
      <c r="L885" s="371"/>
      <c r="M885" s="371"/>
      <c r="N885" s="371"/>
    </row>
    <row r="886" spans="6:14" ht="14.4">
      <c r="F886" s="371"/>
      <c r="H886" s="123"/>
      <c r="J886" s="123"/>
      <c r="K886" s="371"/>
      <c r="L886" s="371"/>
      <c r="M886" s="371"/>
      <c r="N886" s="371"/>
    </row>
    <row r="887" spans="6:14" ht="14.4">
      <c r="F887" s="371"/>
      <c r="H887" s="123"/>
      <c r="J887" s="123"/>
      <c r="K887" s="371"/>
      <c r="L887" s="371"/>
      <c r="M887" s="371"/>
      <c r="N887" s="371"/>
    </row>
    <row r="888" spans="6:14" ht="14.4">
      <c r="F888" s="371"/>
      <c r="H888" s="123"/>
      <c r="J888" s="123"/>
      <c r="K888" s="371"/>
      <c r="L888" s="371"/>
      <c r="M888" s="371"/>
      <c r="N888" s="371"/>
    </row>
    <row r="889" spans="6:14" ht="14.4">
      <c r="F889" s="371"/>
      <c r="H889" s="123"/>
      <c r="J889" s="123"/>
      <c r="K889" s="371"/>
      <c r="L889" s="371"/>
      <c r="M889" s="371"/>
      <c r="N889" s="371"/>
    </row>
    <row r="890" spans="6:14" ht="14.4">
      <c r="F890" s="371"/>
      <c r="H890" s="123"/>
      <c r="J890" s="123"/>
      <c r="K890" s="371"/>
      <c r="L890" s="371"/>
      <c r="M890" s="371"/>
      <c r="N890" s="371"/>
    </row>
    <row r="891" spans="6:14" ht="14.4">
      <c r="F891" s="371"/>
      <c r="H891" s="123"/>
      <c r="J891" s="123"/>
      <c r="K891" s="371"/>
      <c r="L891" s="371"/>
      <c r="M891" s="371"/>
      <c r="N891" s="371"/>
    </row>
    <row r="892" spans="6:14" ht="14.4">
      <c r="F892" s="371"/>
      <c r="H892" s="123"/>
      <c r="J892" s="123"/>
      <c r="K892" s="371"/>
      <c r="L892" s="371"/>
      <c r="M892" s="371"/>
      <c r="N892" s="371"/>
    </row>
    <row r="893" spans="6:14" ht="14.4">
      <c r="F893" s="371"/>
      <c r="H893" s="123"/>
      <c r="J893" s="123"/>
      <c r="K893" s="371"/>
      <c r="L893" s="371"/>
      <c r="M893" s="371"/>
      <c r="N893" s="371"/>
    </row>
    <row r="894" spans="6:14" ht="14.4">
      <c r="F894" s="371"/>
      <c r="H894" s="123"/>
      <c r="J894" s="123"/>
      <c r="K894" s="371"/>
      <c r="L894" s="371"/>
      <c r="M894" s="371"/>
      <c r="N894" s="371"/>
    </row>
    <row r="895" spans="6:14" ht="14.4">
      <c r="F895" s="371"/>
      <c r="H895" s="123"/>
      <c r="J895" s="123"/>
      <c r="K895" s="371"/>
      <c r="L895" s="371"/>
      <c r="M895" s="371"/>
      <c r="N895" s="371"/>
    </row>
    <row r="896" spans="6:14" ht="14.4">
      <c r="F896" s="371"/>
      <c r="H896" s="123"/>
      <c r="J896" s="123"/>
      <c r="K896" s="371"/>
      <c r="L896" s="371"/>
      <c r="M896" s="371"/>
      <c r="N896" s="371"/>
    </row>
    <row r="897" spans="6:14" ht="14.4">
      <c r="F897" s="371"/>
      <c r="H897" s="123"/>
      <c r="J897" s="123"/>
      <c r="K897" s="371"/>
      <c r="L897" s="371"/>
      <c r="M897" s="371"/>
      <c r="N897" s="371"/>
    </row>
    <row r="898" spans="6:14" ht="14.4">
      <c r="F898" s="371"/>
      <c r="H898" s="123"/>
      <c r="J898" s="123"/>
      <c r="K898" s="371"/>
      <c r="L898" s="371"/>
      <c r="M898" s="371"/>
      <c r="N898" s="371"/>
    </row>
    <row r="899" spans="6:14" ht="14.4">
      <c r="F899" s="371"/>
      <c r="H899" s="123"/>
      <c r="J899" s="123"/>
      <c r="K899" s="371"/>
      <c r="L899" s="371"/>
      <c r="M899" s="371"/>
      <c r="N899" s="371"/>
    </row>
    <row r="900" spans="6:14" ht="14.4">
      <c r="F900" s="371"/>
      <c r="H900" s="123"/>
      <c r="J900" s="123"/>
      <c r="K900" s="371"/>
      <c r="L900" s="371"/>
      <c r="M900" s="371"/>
      <c r="N900" s="371"/>
    </row>
    <row r="901" spans="6:14" ht="14.4">
      <c r="F901" s="371"/>
      <c r="H901" s="123"/>
      <c r="J901" s="123"/>
      <c r="K901" s="371"/>
      <c r="L901" s="371"/>
      <c r="M901" s="371"/>
      <c r="N901" s="371"/>
    </row>
    <row r="902" spans="6:14" ht="14.4">
      <c r="F902" s="371"/>
      <c r="H902" s="123"/>
      <c r="J902" s="123"/>
      <c r="K902" s="371"/>
      <c r="L902" s="371"/>
      <c r="M902" s="371"/>
      <c r="N902" s="371"/>
    </row>
    <row r="903" spans="6:14" ht="14.4">
      <c r="F903" s="371"/>
      <c r="H903" s="123"/>
      <c r="J903" s="123"/>
      <c r="K903" s="371"/>
      <c r="L903" s="371"/>
      <c r="M903" s="371"/>
      <c r="N903" s="371"/>
    </row>
    <row r="904" spans="6:14" ht="14.4">
      <c r="F904" s="371"/>
      <c r="H904" s="123"/>
      <c r="J904" s="123"/>
      <c r="K904" s="371"/>
      <c r="L904" s="371"/>
      <c r="M904" s="371"/>
      <c r="N904" s="371"/>
    </row>
    <row r="905" spans="6:14" ht="14.4">
      <c r="F905" s="371"/>
      <c r="H905" s="123"/>
      <c r="J905" s="123"/>
      <c r="K905" s="371"/>
      <c r="L905" s="371"/>
      <c r="M905" s="371"/>
      <c r="N905" s="371"/>
    </row>
    <row r="906" spans="6:14" ht="14.4">
      <c r="F906" s="371"/>
      <c r="H906" s="123"/>
      <c r="J906" s="123"/>
      <c r="K906" s="371"/>
      <c r="L906" s="371"/>
      <c r="M906" s="371"/>
      <c r="N906" s="371"/>
    </row>
    <row r="907" spans="6:14" ht="14.4">
      <c r="F907" s="371"/>
      <c r="H907" s="123"/>
      <c r="J907" s="123"/>
      <c r="K907" s="371"/>
      <c r="L907" s="371"/>
      <c r="M907" s="371"/>
      <c r="N907" s="371"/>
    </row>
    <row r="908" spans="6:14" ht="14.4">
      <c r="F908" s="371"/>
      <c r="H908" s="123"/>
      <c r="J908" s="123"/>
      <c r="K908" s="371"/>
      <c r="L908" s="371"/>
      <c r="M908" s="371"/>
      <c r="N908" s="371"/>
    </row>
    <row r="909" spans="6:14" ht="14.4">
      <c r="F909" s="371"/>
      <c r="H909" s="123"/>
      <c r="J909" s="123"/>
      <c r="K909" s="371"/>
      <c r="L909" s="371"/>
      <c r="M909" s="371"/>
      <c r="N909" s="371"/>
    </row>
    <row r="910" spans="6:14" ht="14.4">
      <c r="F910" s="371"/>
      <c r="H910" s="123"/>
      <c r="J910" s="123"/>
      <c r="K910" s="371"/>
      <c r="L910" s="371"/>
      <c r="M910" s="371"/>
      <c r="N910" s="371"/>
    </row>
    <row r="911" spans="6:14" ht="14.4">
      <c r="F911" s="371"/>
      <c r="H911" s="123"/>
      <c r="J911" s="123"/>
      <c r="K911" s="371"/>
      <c r="L911" s="371"/>
      <c r="M911" s="371"/>
      <c r="N911" s="371"/>
    </row>
    <row r="912" spans="6:14" ht="14.4">
      <c r="F912" s="371"/>
      <c r="H912" s="123"/>
      <c r="J912" s="123"/>
      <c r="K912" s="371"/>
      <c r="L912" s="371"/>
      <c r="M912" s="371"/>
      <c r="N912" s="371"/>
    </row>
    <row r="913" spans="6:14" ht="14.4">
      <c r="F913" s="371"/>
      <c r="H913" s="123"/>
      <c r="J913" s="123"/>
      <c r="K913" s="371"/>
      <c r="L913" s="371"/>
      <c r="M913" s="371"/>
      <c r="N913" s="371"/>
    </row>
    <row r="914" spans="6:14" ht="14.4">
      <c r="F914" s="371"/>
      <c r="H914" s="123"/>
      <c r="J914" s="123"/>
      <c r="K914" s="371"/>
      <c r="L914" s="371"/>
      <c r="M914" s="371"/>
      <c r="N914" s="371"/>
    </row>
    <row r="915" spans="6:14" ht="14.4">
      <c r="F915" s="371"/>
      <c r="H915" s="123"/>
      <c r="J915" s="123"/>
      <c r="K915" s="371"/>
      <c r="L915" s="371"/>
      <c r="M915" s="371"/>
      <c r="N915" s="371"/>
    </row>
    <row r="916" spans="6:14" ht="14.4">
      <c r="F916" s="371"/>
      <c r="H916" s="123"/>
      <c r="J916" s="123"/>
      <c r="K916" s="371"/>
      <c r="L916" s="371"/>
      <c r="M916" s="371"/>
      <c r="N916" s="371"/>
    </row>
    <row r="917" spans="6:14" ht="14.4">
      <c r="F917" s="371"/>
      <c r="H917" s="123"/>
      <c r="J917" s="123"/>
      <c r="K917" s="371"/>
      <c r="L917" s="371"/>
      <c r="M917" s="371"/>
      <c r="N917" s="371"/>
    </row>
    <row r="918" spans="6:14" ht="14.4">
      <c r="F918" s="371"/>
      <c r="H918" s="123"/>
      <c r="J918" s="123"/>
      <c r="K918" s="371"/>
      <c r="L918" s="371"/>
      <c r="M918" s="371"/>
      <c r="N918" s="371"/>
    </row>
    <row r="919" spans="6:14" ht="14.4">
      <c r="F919" s="371"/>
      <c r="H919" s="123"/>
      <c r="J919" s="123"/>
      <c r="K919" s="371"/>
      <c r="L919" s="371"/>
      <c r="M919" s="371"/>
      <c r="N919" s="371"/>
    </row>
    <row r="920" spans="6:14" ht="14.4">
      <c r="F920" s="371"/>
      <c r="H920" s="123"/>
      <c r="J920" s="123"/>
      <c r="K920" s="371"/>
      <c r="L920" s="371"/>
      <c r="M920" s="371"/>
      <c r="N920" s="371"/>
    </row>
    <row r="921" spans="6:14" ht="14.4">
      <c r="F921" s="371"/>
      <c r="H921" s="123"/>
      <c r="J921" s="123"/>
      <c r="K921" s="371"/>
      <c r="L921" s="371"/>
      <c r="M921" s="371"/>
      <c r="N921" s="371"/>
    </row>
    <row r="922" spans="6:14" ht="14.4">
      <c r="F922" s="371"/>
      <c r="H922" s="123"/>
      <c r="J922" s="123"/>
      <c r="K922" s="371"/>
      <c r="L922" s="371"/>
      <c r="M922" s="371"/>
      <c r="N922" s="371"/>
    </row>
    <row r="923" spans="6:14" ht="14.4">
      <c r="F923" s="371"/>
      <c r="H923" s="123"/>
      <c r="J923" s="123"/>
      <c r="K923" s="371"/>
      <c r="L923" s="371"/>
      <c r="M923" s="371"/>
      <c r="N923" s="371"/>
    </row>
    <row r="924" spans="6:14" ht="14.4">
      <c r="F924" s="371"/>
      <c r="H924" s="123"/>
      <c r="J924" s="123"/>
      <c r="K924" s="371"/>
      <c r="L924" s="371"/>
      <c r="M924" s="371"/>
      <c r="N924" s="371"/>
    </row>
    <row r="925" spans="6:14" ht="14.4">
      <c r="F925" s="371"/>
      <c r="H925" s="123"/>
      <c r="J925" s="123"/>
      <c r="K925" s="371"/>
      <c r="L925" s="371"/>
      <c r="M925" s="371"/>
      <c r="N925" s="371"/>
    </row>
    <row r="926" spans="6:14" ht="14.4">
      <c r="F926" s="371"/>
      <c r="H926" s="123"/>
      <c r="J926" s="123"/>
      <c r="K926" s="371"/>
      <c r="L926" s="371"/>
      <c r="M926" s="371"/>
      <c r="N926" s="371"/>
    </row>
    <row r="927" spans="6:14" ht="14.4">
      <c r="F927" s="371"/>
      <c r="H927" s="123"/>
      <c r="J927" s="123"/>
      <c r="K927" s="371"/>
      <c r="L927" s="371"/>
      <c r="M927" s="371"/>
      <c r="N927" s="371"/>
    </row>
    <row r="928" spans="6:14" ht="14.4">
      <c r="F928" s="371"/>
      <c r="H928" s="123"/>
      <c r="J928" s="123"/>
      <c r="K928" s="371"/>
      <c r="L928" s="371"/>
      <c r="M928" s="371"/>
      <c r="N928" s="371"/>
    </row>
    <row r="929" spans="6:14" ht="14.4">
      <c r="F929" s="371"/>
      <c r="H929" s="123"/>
      <c r="J929" s="123"/>
      <c r="K929" s="371"/>
      <c r="L929" s="371"/>
      <c r="M929" s="371"/>
      <c r="N929" s="371"/>
    </row>
    <row r="930" spans="6:14" ht="14.4">
      <c r="F930" s="371"/>
      <c r="H930" s="123"/>
      <c r="J930" s="123"/>
      <c r="K930" s="371"/>
      <c r="L930" s="371"/>
      <c r="M930" s="371"/>
      <c r="N930" s="371"/>
    </row>
    <row r="931" spans="6:14" ht="14.4">
      <c r="F931" s="371"/>
      <c r="H931" s="123"/>
      <c r="J931" s="123"/>
      <c r="K931" s="371"/>
      <c r="L931" s="371"/>
      <c r="M931" s="371"/>
      <c r="N931" s="371"/>
    </row>
    <row r="932" spans="6:14" ht="14.4">
      <c r="F932" s="371"/>
      <c r="H932" s="123"/>
      <c r="J932" s="123"/>
      <c r="K932" s="371"/>
      <c r="L932" s="371"/>
      <c r="M932" s="371"/>
      <c r="N932" s="371"/>
    </row>
    <row r="933" spans="6:14" ht="14.4">
      <c r="F933" s="371"/>
      <c r="H933" s="123"/>
      <c r="J933" s="123"/>
      <c r="K933" s="371"/>
      <c r="L933" s="371"/>
      <c r="M933" s="371"/>
      <c r="N933" s="371"/>
    </row>
    <row r="934" spans="6:14" ht="14.4">
      <c r="F934" s="371"/>
      <c r="H934" s="123"/>
      <c r="J934" s="123"/>
      <c r="K934" s="371"/>
      <c r="L934" s="371"/>
      <c r="M934" s="371"/>
      <c r="N934" s="371"/>
    </row>
    <row r="935" spans="6:14" ht="14.4">
      <c r="F935" s="371"/>
      <c r="H935" s="123"/>
      <c r="J935" s="123"/>
      <c r="K935" s="371"/>
      <c r="L935" s="371"/>
      <c r="M935" s="371"/>
      <c r="N935" s="371"/>
    </row>
    <row r="936" spans="6:14" ht="14.4">
      <c r="F936" s="371"/>
      <c r="H936" s="123"/>
      <c r="J936" s="123"/>
      <c r="K936" s="371"/>
      <c r="L936" s="371"/>
      <c r="M936" s="371"/>
      <c r="N936" s="371"/>
    </row>
    <row r="937" spans="6:14" ht="14.4">
      <c r="F937" s="371"/>
      <c r="H937" s="123"/>
      <c r="J937" s="123"/>
      <c r="K937" s="371"/>
      <c r="L937" s="371"/>
      <c r="M937" s="371"/>
      <c r="N937" s="371"/>
    </row>
    <row r="938" spans="6:14" ht="14.4">
      <c r="F938" s="371"/>
      <c r="H938" s="123"/>
      <c r="J938" s="123"/>
      <c r="K938" s="371"/>
      <c r="L938" s="371"/>
      <c r="M938" s="371"/>
      <c r="N938" s="371"/>
    </row>
    <row r="939" spans="6:14" ht="14.4">
      <c r="F939" s="371"/>
      <c r="H939" s="123"/>
      <c r="J939" s="123"/>
      <c r="K939" s="371"/>
      <c r="L939" s="371"/>
      <c r="M939" s="371"/>
      <c r="N939" s="371"/>
    </row>
    <row r="940" spans="6:14" ht="14.4">
      <c r="F940" s="371"/>
      <c r="H940" s="123"/>
      <c r="J940" s="123"/>
      <c r="K940" s="371"/>
      <c r="L940" s="371"/>
      <c r="M940" s="371"/>
      <c r="N940" s="371"/>
    </row>
    <row r="941" spans="6:14" ht="14.4">
      <c r="F941" s="371"/>
      <c r="H941" s="123"/>
      <c r="J941" s="123"/>
      <c r="K941" s="371"/>
      <c r="L941" s="371"/>
      <c r="M941" s="371"/>
      <c r="N941" s="371"/>
    </row>
    <row r="942" spans="6:14" ht="14.4">
      <c r="F942" s="371"/>
      <c r="H942" s="123"/>
      <c r="J942" s="123"/>
      <c r="K942" s="371"/>
      <c r="L942" s="371"/>
      <c r="M942" s="371"/>
      <c r="N942" s="371"/>
    </row>
    <row r="943" spans="6:14" ht="14.4">
      <c r="F943" s="371"/>
      <c r="H943" s="123"/>
      <c r="J943" s="123"/>
      <c r="K943" s="371"/>
      <c r="L943" s="371"/>
      <c r="M943" s="371"/>
      <c r="N943" s="371"/>
    </row>
    <row r="944" spans="6:14" ht="14.4">
      <c r="F944" s="371"/>
      <c r="H944" s="123"/>
      <c r="J944" s="123"/>
      <c r="K944" s="371"/>
      <c r="L944" s="371"/>
      <c r="M944" s="371"/>
      <c r="N944" s="371"/>
    </row>
    <row r="945" spans="6:14" ht="14.4">
      <c r="F945" s="371"/>
      <c r="H945" s="123"/>
      <c r="J945" s="123"/>
      <c r="K945" s="371"/>
      <c r="L945" s="371"/>
      <c r="M945" s="371"/>
      <c r="N945" s="371"/>
    </row>
    <row r="946" spans="6:14" ht="14.4">
      <c r="F946" s="371"/>
      <c r="H946" s="123"/>
      <c r="J946" s="123"/>
      <c r="K946" s="371"/>
      <c r="L946" s="371"/>
      <c r="M946" s="371"/>
      <c r="N946" s="371"/>
    </row>
    <row r="947" spans="6:14" ht="14.4">
      <c r="F947" s="371"/>
      <c r="H947" s="123"/>
      <c r="J947" s="123"/>
      <c r="K947" s="371"/>
      <c r="L947" s="371"/>
      <c r="M947" s="371"/>
      <c r="N947" s="371"/>
    </row>
    <row r="948" spans="6:14" ht="14.4">
      <c r="F948" s="371"/>
      <c r="H948" s="123"/>
      <c r="J948" s="123"/>
      <c r="K948" s="371"/>
      <c r="L948" s="371"/>
      <c r="M948" s="371"/>
      <c r="N948" s="371"/>
    </row>
    <row r="949" spans="6:14" ht="14.4">
      <c r="F949" s="371"/>
      <c r="H949" s="123"/>
      <c r="J949" s="123"/>
      <c r="K949" s="371"/>
      <c r="L949" s="371"/>
      <c r="M949" s="371"/>
      <c r="N949" s="371"/>
    </row>
    <row r="950" spans="6:14" ht="14.4">
      <c r="F950" s="371"/>
      <c r="H950" s="123"/>
      <c r="J950" s="123"/>
      <c r="K950" s="371"/>
      <c r="L950" s="371"/>
      <c r="M950" s="371"/>
      <c r="N950" s="371"/>
    </row>
    <row r="951" spans="6:14" ht="14.4">
      <c r="F951" s="371"/>
      <c r="H951" s="123"/>
      <c r="J951" s="123"/>
      <c r="K951" s="371"/>
      <c r="L951" s="371"/>
      <c r="M951" s="371"/>
      <c r="N951" s="371"/>
    </row>
    <row r="952" spans="6:14" ht="14.4">
      <c r="F952" s="371"/>
      <c r="H952" s="123"/>
      <c r="J952" s="123"/>
      <c r="K952" s="371"/>
      <c r="L952" s="371"/>
      <c r="M952" s="371"/>
      <c r="N952" s="371"/>
    </row>
    <row r="953" spans="6:14" ht="14.4">
      <c r="F953" s="371"/>
      <c r="H953" s="123"/>
      <c r="J953" s="123"/>
      <c r="K953" s="371"/>
      <c r="L953" s="371"/>
      <c r="M953" s="371"/>
      <c r="N953" s="371"/>
    </row>
    <row r="954" spans="6:14" ht="14.4">
      <c r="F954" s="371"/>
      <c r="H954" s="123"/>
      <c r="J954" s="123"/>
      <c r="K954" s="371"/>
      <c r="L954" s="371"/>
      <c r="M954" s="371"/>
      <c r="N954" s="371"/>
    </row>
    <row r="955" spans="6:14" ht="14.4">
      <c r="F955" s="371"/>
      <c r="H955" s="123"/>
      <c r="J955" s="123"/>
      <c r="K955" s="371"/>
      <c r="L955" s="371"/>
      <c r="M955" s="371"/>
      <c r="N955" s="371"/>
    </row>
    <row r="956" spans="6:14" ht="14.4">
      <c r="F956" s="371"/>
      <c r="H956" s="123"/>
      <c r="J956" s="123"/>
      <c r="K956" s="371"/>
      <c r="L956" s="371"/>
      <c r="M956" s="371"/>
      <c r="N956" s="371"/>
    </row>
    <row r="957" spans="6:14" ht="14.4">
      <c r="F957" s="371"/>
      <c r="H957" s="123"/>
      <c r="J957" s="123"/>
      <c r="K957" s="371"/>
      <c r="L957" s="371"/>
      <c r="M957" s="371"/>
      <c r="N957" s="371"/>
    </row>
    <row r="958" spans="6:14" ht="14.4">
      <c r="F958" s="371"/>
      <c r="H958" s="123"/>
      <c r="J958" s="123"/>
      <c r="K958" s="371"/>
      <c r="L958" s="371"/>
      <c r="M958" s="371"/>
      <c r="N958" s="371"/>
    </row>
    <row r="959" spans="6:14" ht="14.4">
      <c r="F959" s="371"/>
      <c r="H959" s="123"/>
      <c r="J959" s="123"/>
      <c r="K959" s="371"/>
      <c r="L959" s="371"/>
      <c r="M959" s="371"/>
      <c r="N959" s="371"/>
    </row>
    <row r="960" spans="6:14" ht="14.4">
      <c r="F960" s="371"/>
      <c r="H960" s="123"/>
      <c r="J960" s="123"/>
      <c r="K960" s="371"/>
      <c r="L960" s="371"/>
      <c r="M960" s="371"/>
      <c r="N960" s="371"/>
    </row>
    <row r="961" spans="6:14" ht="14.4">
      <c r="F961" s="371"/>
      <c r="H961" s="123"/>
      <c r="J961" s="123"/>
      <c r="K961" s="371"/>
      <c r="L961" s="371"/>
      <c r="M961" s="371"/>
      <c r="N961" s="371"/>
    </row>
    <row r="962" spans="6:14" ht="14.4">
      <c r="F962" s="371"/>
      <c r="H962" s="123"/>
      <c r="J962" s="123"/>
      <c r="K962" s="371"/>
      <c r="L962" s="371"/>
      <c r="M962" s="371"/>
      <c r="N962" s="371"/>
    </row>
    <row r="963" spans="6:14" ht="14.4">
      <c r="F963" s="371"/>
      <c r="H963" s="123"/>
      <c r="J963" s="123"/>
      <c r="K963" s="371"/>
      <c r="L963" s="371"/>
      <c r="M963" s="371"/>
      <c r="N963" s="371"/>
    </row>
    <row r="964" spans="6:14" ht="14.4">
      <c r="F964" s="371"/>
      <c r="H964" s="123"/>
      <c r="J964" s="123"/>
      <c r="K964" s="371"/>
      <c r="L964" s="371"/>
      <c r="M964" s="371"/>
      <c r="N964" s="371"/>
    </row>
    <row r="965" spans="6:14" ht="14.4">
      <c r="F965" s="371"/>
      <c r="H965" s="123"/>
      <c r="J965" s="123"/>
      <c r="K965" s="371"/>
      <c r="L965" s="371"/>
      <c r="M965" s="371"/>
      <c r="N965" s="371"/>
    </row>
    <row r="966" spans="6:14" ht="14.4">
      <c r="F966" s="371"/>
      <c r="H966" s="123"/>
      <c r="J966" s="123"/>
      <c r="K966" s="371"/>
      <c r="L966" s="371"/>
      <c r="M966" s="371"/>
      <c r="N966" s="371"/>
    </row>
    <row r="967" spans="6:14" ht="14.4">
      <c r="F967" s="371"/>
      <c r="H967" s="123"/>
      <c r="J967" s="123"/>
      <c r="K967" s="371"/>
      <c r="L967" s="371"/>
      <c r="M967" s="371"/>
      <c r="N967" s="371"/>
    </row>
    <row r="968" spans="6:14" ht="14.4">
      <c r="F968" s="371"/>
      <c r="H968" s="123"/>
      <c r="J968" s="123"/>
      <c r="K968" s="371"/>
      <c r="L968" s="371"/>
      <c r="M968" s="371"/>
      <c r="N968" s="371"/>
    </row>
    <row r="969" spans="6:14" ht="14.4">
      <c r="F969" s="371"/>
      <c r="H969" s="123"/>
      <c r="J969" s="123"/>
      <c r="K969" s="371"/>
      <c r="L969" s="371"/>
      <c r="M969" s="371"/>
      <c r="N969" s="371"/>
    </row>
    <row r="970" spans="6:14" ht="14.4">
      <c r="F970" s="371"/>
      <c r="H970" s="123"/>
      <c r="J970" s="123"/>
      <c r="K970" s="371"/>
      <c r="L970" s="371"/>
      <c r="M970" s="371"/>
      <c r="N970" s="371"/>
    </row>
    <row r="971" spans="6:14" ht="14.4">
      <c r="F971" s="371"/>
      <c r="H971" s="123"/>
      <c r="J971" s="123"/>
      <c r="K971" s="371"/>
      <c r="L971" s="371"/>
      <c r="M971" s="371"/>
      <c r="N971" s="371"/>
    </row>
    <row r="972" spans="6:14" ht="14.4">
      <c r="F972" s="371"/>
      <c r="H972" s="123"/>
      <c r="J972" s="123"/>
      <c r="K972" s="371"/>
      <c r="L972" s="371"/>
      <c r="M972" s="371"/>
      <c r="N972" s="371"/>
    </row>
    <row r="973" spans="6:14" ht="14.4">
      <c r="F973" s="371"/>
      <c r="H973" s="123"/>
      <c r="J973" s="123"/>
      <c r="K973" s="371"/>
      <c r="L973" s="371"/>
      <c r="M973" s="371"/>
      <c r="N973" s="371"/>
    </row>
    <row r="974" spans="6:14" ht="14.4">
      <c r="F974" s="371"/>
      <c r="H974" s="123"/>
      <c r="J974" s="123"/>
      <c r="K974" s="371"/>
      <c r="L974" s="371"/>
      <c r="M974" s="371"/>
      <c r="N974" s="371"/>
    </row>
    <row r="975" spans="6:14" ht="14.4">
      <c r="F975" s="371"/>
      <c r="H975" s="123"/>
      <c r="J975" s="123"/>
      <c r="K975" s="371"/>
      <c r="L975" s="371"/>
      <c r="M975" s="371"/>
      <c r="N975" s="371"/>
    </row>
    <row r="976" spans="6:14" ht="14.4">
      <c r="F976" s="371"/>
      <c r="H976" s="123"/>
      <c r="J976" s="123"/>
      <c r="K976" s="371"/>
      <c r="L976" s="371"/>
      <c r="M976" s="371"/>
      <c r="N976" s="371"/>
    </row>
    <row r="977" spans="6:14" ht="14.4">
      <c r="F977" s="371"/>
      <c r="H977" s="123"/>
      <c r="J977" s="123"/>
      <c r="K977" s="371"/>
      <c r="L977" s="371"/>
      <c r="M977" s="371"/>
      <c r="N977" s="371"/>
    </row>
    <row r="978" spans="6:14" ht="14.4">
      <c r="F978" s="371"/>
      <c r="H978" s="123"/>
      <c r="J978" s="123"/>
      <c r="K978" s="371"/>
      <c r="L978" s="371"/>
      <c r="M978" s="371"/>
      <c r="N978" s="371"/>
    </row>
    <row r="979" spans="6:14" ht="14.4">
      <c r="F979" s="371"/>
      <c r="H979" s="123"/>
      <c r="J979" s="123"/>
      <c r="K979" s="371"/>
      <c r="L979" s="371"/>
      <c r="M979" s="371"/>
      <c r="N979" s="371"/>
    </row>
    <row r="980" spans="6:14" ht="14.4">
      <c r="F980" s="371"/>
      <c r="H980" s="123"/>
      <c r="J980" s="123"/>
      <c r="K980" s="371"/>
      <c r="L980" s="371"/>
      <c r="M980" s="371"/>
      <c r="N980" s="371"/>
    </row>
    <row r="981" spans="6:14" ht="14.4">
      <c r="F981" s="371"/>
      <c r="H981" s="123"/>
      <c r="J981" s="123"/>
      <c r="K981" s="371"/>
      <c r="L981" s="371"/>
      <c r="M981" s="371"/>
      <c r="N981" s="371"/>
    </row>
    <row r="982" spans="6:14" ht="14.4">
      <c r="F982" s="371"/>
      <c r="H982" s="123"/>
      <c r="J982" s="123"/>
      <c r="K982" s="371"/>
      <c r="L982" s="371"/>
      <c r="M982" s="371"/>
      <c r="N982" s="371"/>
    </row>
    <row r="983" spans="6:14" ht="14.4">
      <c r="F983" s="371"/>
      <c r="H983" s="123"/>
      <c r="J983" s="123"/>
      <c r="K983" s="371"/>
      <c r="L983" s="371"/>
      <c r="M983" s="371"/>
      <c r="N983" s="371"/>
    </row>
    <row r="984" spans="6:14" ht="14.4">
      <c r="F984" s="371"/>
      <c r="H984" s="123"/>
      <c r="J984" s="123"/>
      <c r="K984" s="371"/>
      <c r="L984" s="371"/>
      <c r="M984" s="371"/>
      <c r="N984" s="371"/>
    </row>
    <row r="985" spans="6:14" ht="14.4">
      <c r="F985" s="371"/>
      <c r="H985" s="123"/>
      <c r="J985" s="123"/>
      <c r="K985" s="371"/>
      <c r="L985" s="371"/>
      <c r="M985" s="371"/>
      <c r="N985" s="371"/>
    </row>
    <row r="986" spans="6:14" ht="14.4">
      <c r="F986" s="371"/>
      <c r="H986" s="123"/>
      <c r="J986" s="123"/>
      <c r="K986" s="371"/>
      <c r="L986" s="371"/>
      <c r="M986" s="371"/>
      <c r="N986" s="371"/>
    </row>
    <row r="987" spans="6:14" ht="14.4">
      <c r="F987" s="371"/>
      <c r="H987" s="123"/>
      <c r="J987" s="123"/>
      <c r="K987" s="371"/>
      <c r="L987" s="371"/>
      <c r="M987" s="371"/>
      <c r="N987" s="371"/>
    </row>
    <row r="988" spans="6:14" ht="14.4">
      <c r="F988" s="371"/>
      <c r="H988" s="123"/>
      <c r="J988" s="123"/>
      <c r="K988" s="371"/>
      <c r="L988" s="371"/>
      <c r="M988" s="371"/>
      <c r="N988" s="371"/>
    </row>
    <row r="989" spans="6:14" ht="14.4">
      <c r="F989" s="371"/>
      <c r="H989" s="123"/>
      <c r="J989" s="123"/>
      <c r="K989" s="371"/>
      <c r="L989" s="371"/>
      <c r="M989" s="371"/>
      <c r="N989" s="371"/>
    </row>
    <row r="990" spans="6:14" ht="14.4">
      <c r="F990" s="371"/>
      <c r="H990" s="123"/>
      <c r="J990" s="123"/>
      <c r="K990" s="371"/>
      <c r="L990" s="371"/>
      <c r="M990" s="371"/>
      <c r="N990" s="371"/>
    </row>
    <row r="991" spans="6:14" ht="14.4">
      <c r="F991" s="371"/>
      <c r="H991" s="123"/>
      <c r="J991" s="123"/>
      <c r="K991" s="371"/>
      <c r="L991" s="371"/>
      <c r="M991" s="371"/>
      <c r="N991" s="371"/>
    </row>
    <row r="992" spans="6:14" ht="14.4">
      <c r="F992" s="371"/>
      <c r="H992" s="123"/>
      <c r="J992" s="123"/>
      <c r="K992" s="371"/>
      <c r="L992" s="371"/>
      <c r="M992" s="371"/>
      <c r="N992" s="371"/>
    </row>
    <row r="993" spans="6:14" ht="14.4">
      <c r="F993" s="371"/>
      <c r="H993" s="123"/>
      <c r="J993" s="123"/>
      <c r="K993" s="371"/>
      <c r="L993" s="371"/>
      <c r="M993" s="371"/>
      <c r="N993" s="371"/>
    </row>
    <row r="994" spans="6:14" ht="14.4">
      <c r="F994" s="371"/>
      <c r="H994" s="123"/>
      <c r="J994" s="123"/>
      <c r="K994" s="371"/>
      <c r="L994" s="371"/>
      <c r="M994" s="371"/>
      <c r="N994" s="371"/>
    </row>
    <row r="995" spans="6:14" ht="14.4">
      <c r="F995" s="371"/>
      <c r="H995" s="123"/>
      <c r="J995" s="123"/>
      <c r="K995" s="371"/>
      <c r="L995" s="371"/>
      <c r="M995" s="371"/>
      <c r="N995" s="371"/>
    </row>
    <row r="996" spans="6:14" ht="14.4">
      <c r="F996" s="371"/>
      <c r="H996" s="123"/>
      <c r="J996" s="123"/>
      <c r="K996" s="371"/>
      <c r="L996" s="371"/>
      <c r="M996" s="371"/>
      <c r="N996" s="371"/>
    </row>
    <row r="997" spans="6:14" ht="14.4">
      <c r="F997" s="371"/>
      <c r="H997" s="123"/>
      <c r="J997" s="123"/>
      <c r="K997" s="371"/>
      <c r="L997" s="371"/>
      <c r="M997" s="371"/>
      <c r="N997" s="371"/>
    </row>
    <row r="998" spans="6:14" ht="14.4">
      <c r="F998" s="371"/>
      <c r="H998" s="123"/>
      <c r="J998" s="123"/>
      <c r="K998" s="371"/>
      <c r="L998" s="371"/>
      <c r="M998" s="371"/>
      <c r="N998" s="371"/>
    </row>
    <row r="999" spans="6:14" ht="14.4">
      <c r="F999" s="371"/>
      <c r="H999" s="123"/>
      <c r="J999" s="123"/>
      <c r="K999" s="371"/>
      <c r="L999" s="371"/>
      <c r="M999" s="371"/>
      <c r="N999" s="371"/>
    </row>
    <row r="1000" spans="6:14" ht="14.4">
      <c r="F1000" s="371"/>
      <c r="H1000" s="123"/>
      <c r="J1000" s="123"/>
      <c r="K1000" s="371"/>
      <c r="L1000" s="371"/>
      <c r="M1000" s="371"/>
      <c r="N1000" s="371"/>
    </row>
    <row r="1001" spans="6:14" ht="14.4">
      <c r="F1001" s="371"/>
      <c r="H1001" s="123"/>
      <c r="J1001" s="123"/>
      <c r="K1001" s="371"/>
      <c r="L1001" s="371"/>
      <c r="M1001" s="371"/>
      <c r="N1001" s="371"/>
    </row>
    <row r="1002" spans="6:14" ht="14.4">
      <c r="F1002" s="371"/>
      <c r="H1002" s="123"/>
      <c r="J1002" s="123"/>
      <c r="K1002" s="371"/>
      <c r="L1002" s="371"/>
      <c r="M1002" s="371"/>
      <c r="N1002" s="371"/>
    </row>
    <row r="1003" spans="6:14" ht="14.4">
      <c r="F1003" s="371"/>
      <c r="H1003" s="123"/>
      <c r="J1003" s="123"/>
      <c r="K1003" s="371"/>
      <c r="L1003" s="371"/>
      <c r="M1003" s="371"/>
      <c r="N1003" s="371"/>
    </row>
    <row r="1004" spans="6:14" ht="14.4">
      <c r="F1004" s="371"/>
      <c r="H1004" s="123"/>
      <c r="J1004" s="123"/>
      <c r="K1004" s="371"/>
      <c r="L1004" s="371"/>
      <c r="M1004" s="371"/>
      <c r="N1004" s="371"/>
    </row>
    <row r="1005" spans="6:14" ht="14.4">
      <c r="F1005" s="371"/>
      <c r="H1005" s="123"/>
      <c r="J1005" s="123"/>
      <c r="K1005" s="371"/>
      <c r="L1005" s="371"/>
      <c r="M1005" s="371"/>
      <c r="N1005" s="371"/>
    </row>
    <row r="1006" spans="6:14" ht="14.4">
      <c r="F1006" s="371"/>
      <c r="H1006" s="123"/>
      <c r="J1006" s="123"/>
      <c r="K1006" s="371"/>
      <c r="L1006" s="371"/>
      <c r="M1006" s="371"/>
      <c r="N1006" s="371"/>
    </row>
    <row r="1007" spans="6:14" ht="14.4">
      <c r="F1007" s="371"/>
      <c r="H1007" s="123"/>
      <c r="J1007" s="123"/>
      <c r="K1007" s="371"/>
      <c r="L1007" s="371"/>
      <c r="M1007" s="371"/>
      <c r="N1007" s="371"/>
    </row>
    <row r="1008" spans="6:14" ht="14.4">
      <c r="F1008" s="371"/>
      <c r="H1008" s="123"/>
      <c r="J1008" s="123"/>
      <c r="K1008" s="371"/>
      <c r="L1008" s="371"/>
      <c r="M1008" s="371"/>
      <c r="N1008" s="371"/>
    </row>
    <row r="1009" spans="6:14" ht="14.4">
      <c r="F1009" s="371"/>
      <c r="H1009" s="123"/>
      <c r="J1009" s="123"/>
      <c r="K1009" s="371"/>
      <c r="L1009" s="371"/>
      <c r="M1009" s="371"/>
      <c r="N1009" s="371"/>
    </row>
    <row r="1010" spans="6:14" ht="14.4">
      <c r="F1010" s="371"/>
      <c r="H1010" s="123"/>
      <c r="J1010" s="123"/>
      <c r="K1010" s="371"/>
      <c r="L1010" s="371"/>
      <c r="M1010" s="371"/>
      <c r="N1010" s="371"/>
    </row>
    <row r="1011" spans="6:14" ht="14.4">
      <c r="F1011" s="371"/>
      <c r="H1011" s="123"/>
      <c r="J1011" s="123"/>
      <c r="K1011" s="371"/>
      <c r="L1011" s="371"/>
      <c r="M1011" s="371"/>
      <c r="N1011" s="371"/>
    </row>
    <row r="1012" spans="6:14" ht="14.4">
      <c r="F1012" s="371"/>
      <c r="H1012" s="123"/>
      <c r="J1012" s="123"/>
      <c r="K1012" s="371"/>
      <c r="L1012" s="371"/>
      <c r="M1012" s="371"/>
      <c r="N1012" s="371"/>
    </row>
    <row r="1013" spans="6:14" ht="14.4">
      <c r="F1013" s="371"/>
      <c r="H1013" s="123"/>
      <c r="J1013" s="123"/>
      <c r="K1013" s="371"/>
      <c r="L1013" s="371"/>
      <c r="M1013" s="371"/>
      <c r="N1013" s="371"/>
    </row>
    <row r="1014" spans="6:14" ht="14.4">
      <c r="F1014" s="371"/>
      <c r="H1014" s="123"/>
      <c r="J1014" s="123"/>
      <c r="K1014" s="371"/>
      <c r="L1014" s="371"/>
      <c r="M1014" s="371"/>
      <c r="N1014" s="371"/>
    </row>
    <row r="1015" spans="6:14" ht="14.4">
      <c r="F1015" s="371"/>
      <c r="H1015" s="123"/>
      <c r="J1015" s="123"/>
      <c r="K1015" s="371"/>
      <c r="L1015" s="371"/>
      <c r="M1015" s="371"/>
      <c r="N1015" s="371"/>
    </row>
    <row r="1016" spans="6:14" ht="14.4">
      <c r="F1016" s="371"/>
      <c r="H1016" s="123"/>
      <c r="J1016" s="123"/>
      <c r="K1016" s="371"/>
      <c r="L1016" s="371"/>
      <c r="M1016" s="371"/>
      <c r="N1016" s="371"/>
    </row>
    <row r="1017" spans="6:14" ht="14.4">
      <c r="F1017" s="371"/>
      <c r="H1017" s="123"/>
      <c r="J1017" s="123"/>
      <c r="K1017" s="371"/>
      <c r="L1017" s="371"/>
      <c r="M1017" s="371"/>
      <c r="N1017" s="371"/>
    </row>
    <row r="1018" spans="6:14" ht="14.4">
      <c r="F1018" s="371"/>
      <c r="H1018" s="123"/>
      <c r="J1018" s="123"/>
      <c r="K1018" s="371"/>
      <c r="L1018" s="371"/>
      <c r="M1018" s="371"/>
      <c r="N1018" s="371"/>
    </row>
    <row r="1019" spans="6:14" ht="14.4">
      <c r="F1019" s="371"/>
      <c r="H1019" s="123"/>
      <c r="J1019" s="123"/>
      <c r="K1019" s="371"/>
      <c r="L1019" s="371"/>
      <c r="M1019" s="371"/>
      <c r="N1019" s="371"/>
    </row>
    <row r="1020" spans="6:14" ht="14.4">
      <c r="F1020" s="371"/>
      <c r="H1020" s="123"/>
      <c r="J1020" s="123"/>
      <c r="K1020" s="371"/>
      <c r="L1020" s="371"/>
      <c r="M1020" s="371"/>
      <c r="N1020" s="371"/>
    </row>
    <row r="1021" spans="6:14" ht="14.4">
      <c r="F1021" s="371"/>
      <c r="H1021" s="123"/>
      <c r="J1021" s="123"/>
      <c r="K1021" s="371"/>
      <c r="L1021" s="371"/>
      <c r="M1021" s="371"/>
      <c r="N1021" s="371"/>
    </row>
    <row r="1022" spans="6:14" ht="14.4">
      <c r="F1022" s="371"/>
      <c r="H1022" s="123"/>
      <c r="J1022" s="123"/>
      <c r="K1022" s="371"/>
      <c r="L1022" s="371"/>
      <c r="M1022" s="371"/>
      <c r="N1022" s="371"/>
    </row>
    <row r="1023" spans="6:14" ht="14.4">
      <c r="F1023" s="371"/>
      <c r="H1023" s="123"/>
      <c r="J1023" s="123"/>
      <c r="K1023" s="371"/>
      <c r="L1023" s="371"/>
      <c r="M1023" s="371"/>
      <c r="N1023" s="371"/>
    </row>
    <row r="1024" spans="6:14" ht="14.4">
      <c r="F1024" s="371"/>
      <c r="H1024" s="123"/>
      <c r="J1024" s="123"/>
      <c r="K1024" s="371"/>
      <c r="L1024" s="371"/>
      <c r="M1024" s="371"/>
      <c r="N1024" s="371"/>
    </row>
    <row r="1025" spans="6:14" ht="14.4">
      <c r="F1025" s="371"/>
      <c r="H1025" s="123"/>
      <c r="J1025" s="123"/>
      <c r="K1025" s="371"/>
      <c r="L1025" s="371"/>
      <c r="M1025" s="371"/>
      <c r="N1025" s="371"/>
    </row>
    <row r="1026" spans="6:14" ht="14.4">
      <c r="F1026" s="371"/>
      <c r="H1026" s="123"/>
      <c r="J1026" s="123"/>
      <c r="K1026" s="371"/>
      <c r="L1026" s="371"/>
      <c r="M1026" s="371"/>
      <c r="N1026" s="371"/>
    </row>
    <row r="1027" spans="6:14" ht="14.4">
      <c r="F1027" s="371"/>
      <c r="H1027" s="123"/>
      <c r="J1027" s="123"/>
      <c r="K1027" s="371"/>
      <c r="L1027" s="371"/>
      <c r="M1027" s="371"/>
      <c r="N1027" s="371"/>
    </row>
    <row r="1028" spans="6:14" ht="14.4">
      <c r="F1028" s="371"/>
      <c r="H1028" s="123"/>
      <c r="J1028" s="123"/>
      <c r="K1028" s="371"/>
      <c r="L1028" s="371"/>
      <c r="M1028" s="371"/>
      <c r="N1028" s="371"/>
    </row>
    <row r="1029" spans="6:14" ht="14.4">
      <c r="F1029" s="371"/>
      <c r="H1029" s="123"/>
      <c r="J1029" s="123"/>
      <c r="K1029" s="371"/>
      <c r="L1029" s="371"/>
      <c r="M1029" s="371"/>
      <c r="N1029" s="371"/>
    </row>
    <row r="1030" spans="6:14" ht="14.4">
      <c r="F1030" s="371"/>
      <c r="H1030" s="123"/>
      <c r="J1030" s="123"/>
      <c r="K1030" s="371"/>
      <c r="L1030" s="371"/>
      <c r="M1030" s="371"/>
      <c r="N1030" s="371"/>
    </row>
    <row r="1031" spans="6:14" ht="14.4">
      <c r="F1031" s="371"/>
      <c r="H1031" s="123"/>
      <c r="J1031" s="123"/>
      <c r="K1031" s="371"/>
      <c r="L1031" s="371"/>
      <c r="M1031" s="371"/>
      <c r="N1031" s="371"/>
    </row>
    <row r="1032" spans="6:14" ht="14.4">
      <c r="F1032" s="371"/>
      <c r="H1032" s="123"/>
      <c r="J1032" s="123"/>
      <c r="K1032" s="371"/>
      <c r="L1032" s="371"/>
      <c r="M1032" s="371"/>
      <c r="N1032" s="371"/>
    </row>
    <row r="1033" spans="6:14" ht="14.4">
      <c r="F1033" s="371"/>
      <c r="H1033" s="123"/>
      <c r="J1033" s="123"/>
      <c r="K1033" s="371"/>
      <c r="L1033" s="371"/>
      <c r="M1033" s="371"/>
      <c r="N1033" s="371"/>
    </row>
    <row r="1034" spans="6:14" ht="14.4">
      <c r="F1034" s="371"/>
      <c r="H1034" s="123"/>
      <c r="J1034" s="123"/>
      <c r="K1034" s="371"/>
      <c r="L1034" s="371"/>
      <c r="M1034" s="371"/>
      <c r="N1034" s="371"/>
    </row>
    <row r="1035" spans="6:14" ht="14.4">
      <c r="F1035" s="371"/>
      <c r="H1035" s="123"/>
      <c r="J1035" s="123"/>
      <c r="K1035" s="371"/>
      <c r="L1035" s="371"/>
      <c r="M1035" s="371"/>
      <c r="N1035" s="371"/>
    </row>
    <row r="1036" spans="6:14" ht="14.4">
      <c r="F1036" s="371"/>
      <c r="H1036" s="123"/>
      <c r="J1036" s="123"/>
      <c r="K1036" s="371"/>
      <c r="L1036" s="371"/>
      <c r="M1036" s="371"/>
      <c r="N1036" s="371"/>
    </row>
    <row r="1037" spans="6:14" ht="14.4">
      <c r="F1037" s="371"/>
      <c r="H1037" s="123"/>
      <c r="J1037" s="123"/>
      <c r="K1037" s="371"/>
      <c r="L1037" s="371"/>
      <c r="M1037" s="371"/>
      <c r="N1037" s="371"/>
    </row>
    <row r="1038" spans="6:14" ht="14.4">
      <c r="F1038" s="371"/>
      <c r="H1038" s="123"/>
      <c r="J1038" s="123"/>
      <c r="K1038" s="371"/>
      <c r="L1038" s="371"/>
      <c r="M1038" s="371"/>
      <c r="N1038" s="371"/>
    </row>
    <row r="1039" spans="6:14" ht="14.4">
      <c r="F1039" s="371"/>
      <c r="H1039" s="123"/>
      <c r="J1039" s="123"/>
      <c r="K1039" s="371"/>
      <c r="L1039" s="371"/>
      <c r="M1039" s="371"/>
      <c r="N1039" s="371"/>
    </row>
    <row r="1040" spans="6:14" ht="14.4">
      <c r="F1040" s="371"/>
      <c r="H1040" s="123"/>
      <c r="J1040" s="123"/>
      <c r="K1040" s="371"/>
      <c r="L1040" s="371"/>
      <c r="M1040" s="371"/>
      <c r="N1040" s="371"/>
    </row>
    <row r="1041" spans="6:14" ht="14.4">
      <c r="F1041" s="371"/>
      <c r="H1041" s="123"/>
      <c r="J1041" s="123"/>
      <c r="K1041" s="371"/>
      <c r="L1041" s="371"/>
      <c r="M1041" s="371"/>
      <c r="N1041" s="371"/>
    </row>
    <row r="1042" spans="6:14" ht="14.4">
      <c r="F1042" s="371"/>
      <c r="H1042" s="123"/>
      <c r="J1042" s="123"/>
      <c r="K1042" s="371"/>
      <c r="L1042" s="371"/>
      <c r="M1042" s="371"/>
      <c r="N1042" s="371"/>
    </row>
    <row r="1043" spans="6:14" ht="14.4">
      <c r="F1043" s="371"/>
      <c r="H1043" s="123"/>
      <c r="J1043" s="123"/>
      <c r="K1043" s="371"/>
      <c r="L1043" s="371"/>
      <c r="M1043" s="371"/>
      <c r="N1043" s="371"/>
    </row>
    <row r="1044" spans="6:14" ht="14.4">
      <c r="F1044" s="371"/>
      <c r="H1044" s="123"/>
      <c r="J1044" s="123"/>
      <c r="K1044" s="371"/>
      <c r="L1044" s="371"/>
      <c r="M1044" s="371"/>
      <c r="N1044" s="371"/>
    </row>
    <row r="1045" spans="6:14" ht="14.4">
      <c r="F1045" s="371"/>
      <c r="H1045" s="123"/>
      <c r="J1045" s="123"/>
      <c r="K1045" s="371"/>
      <c r="L1045" s="371"/>
      <c r="M1045" s="371"/>
      <c r="N1045" s="371"/>
    </row>
    <row r="1046" spans="6:14" ht="14.4">
      <c r="F1046" s="371"/>
      <c r="H1046" s="123"/>
      <c r="J1046" s="123"/>
      <c r="K1046" s="371"/>
      <c r="L1046" s="371"/>
      <c r="M1046" s="371"/>
      <c r="N1046" s="371"/>
    </row>
    <row r="1047" spans="6:14" ht="14.4">
      <c r="F1047" s="371"/>
      <c r="H1047" s="123"/>
      <c r="J1047" s="123"/>
      <c r="K1047" s="371"/>
      <c r="L1047" s="371"/>
      <c r="M1047" s="371"/>
      <c r="N1047" s="371"/>
    </row>
    <row r="1048" spans="6:14" ht="14.4">
      <c r="F1048" s="371"/>
      <c r="H1048" s="123"/>
      <c r="J1048" s="123"/>
      <c r="K1048" s="371"/>
      <c r="L1048" s="371"/>
      <c r="M1048" s="371"/>
      <c r="N1048" s="371"/>
    </row>
    <row r="1049" spans="6:14" ht="14.4">
      <c r="F1049" s="371"/>
      <c r="H1049" s="123"/>
      <c r="J1049" s="123"/>
      <c r="K1049" s="371"/>
      <c r="L1049" s="371"/>
      <c r="M1049" s="371"/>
      <c r="N1049" s="371"/>
    </row>
    <row r="1050" spans="6:14" ht="14.4">
      <c r="F1050" s="371"/>
      <c r="H1050" s="123"/>
      <c r="J1050" s="123"/>
      <c r="K1050" s="371"/>
      <c r="L1050" s="371"/>
      <c r="M1050" s="371"/>
      <c r="N1050" s="371"/>
    </row>
    <row r="1051" spans="6:14" ht="14.4">
      <c r="F1051" s="371"/>
      <c r="H1051" s="123"/>
      <c r="J1051" s="123"/>
      <c r="K1051" s="371"/>
      <c r="L1051" s="371"/>
      <c r="M1051" s="371"/>
      <c r="N1051" s="371"/>
    </row>
    <row r="1052" spans="6:14" ht="14.4">
      <c r="F1052" s="371"/>
      <c r="H1052" s="123"/>
      <c r="J1052" s="123"/>
      <c r="K1052" s="371"/>
      <c r="L1052" s="371"/>
      <c r="M1052" s="371"/>
      <c r="N1052" s="371"/>
    </row>
    <row r="1053" spans="6:14" ht="14.4">
      <c r="F1053" s="371"/>
      <c r="H1053" s="123"/>
      <c r="J1053" s="123"/>
      <c r="K1053" s="371"/>
      <c r="L1053" s="371"/>
      <c r="M1053" s="371"/>
      <c r="N1053" s="371"/>
    </row>
    <row r="1054" spans="6:14" ht="14.4">
      <c r="F1054" s="371"/>
      <c r="H1054" s="123"/>
      <c r="J1054" s="123"/>
      <c r="K1054" s="371"/>
      <c r="L1054" s="371"/>
      <c r="M1054" s="371"/>
      <c r="N1054" s="371"/>
    </row>
    <row r="1055" spans="6:14" ht="14.4">
      <c r="F1055" s="371"/>
      <c r="H1055" s="123"/>
      <c r="J1055" s="123"/>
      <c r="K1055" s="371"/>
      <c r="L1055" s="371"/>
      <c r="M1055" s="371"/>
      <c r="N1055" s="371"/>
    </row>
    <row r="1056" spans="6:14" ht="14.4">
      <c r="F1056" s="371"/>
      <c r="H1056" s="123"/>
      <c r="J1056" s="123"/>
      <c r="K1056" s="371"/>
      <c r="L1056" s="371"/>
      <c r="M1056" s="371"/>
      <c r="N1056" s="371"/>
    </row>
    <row r="1057" spans="6:14" ht="14.4">
      <c r="F1057" s="371"/>
      <c r="H1057" s="123"/>
      <c r="J1057" s="123"/>
      <c r="K1057" s="371"/>
      <c r="L1057" s="371"/>
      <c r="M1057" s="371"/>
      <c r="N1057" s="371"/>
    </row>
    <row r="1058" spans="6:14" ht="14.4">
      <c r="F1058" s="371"/>
      <c r="H1058" s="123"/>
      <c r="J1058" s="123"/>
      <c r="K1058" s="371"/>
      <c r="L1058" s="371"/>
      <c r="M1058" s="371"/>
      <c r="N1058" s="371"/>
    </row>
    <row r="1059" spans="6:14" ht="14.4">
      <c r="F1059" s="371"/>
      <c r="H1059" s="123"/>
      <c r="J1059" s="123"/>
      <c r="K1059" s="371"/>
      <c r="L1059" s="371"/>
      <c r="M1059" s="371"/>
      <c r="N1059" s="371"/>
    </row>
    <row r="1060" spans="6:14" ht="14.4">
      <c r="F1060" s="371"/>
      <c r="H1060" s="123"/>
      <c r="J1060" s="123"/>
      <c r="K1060" s="371"/>
      <c r="L1060" s="371"/>
      <c r="M1060" s="371"/>
      <c r="N1060" s="371"/>
    </row>
    <row r="1061" spans="6:14" ht="14.4">
      <c r="F1061" s="371"/>
      <c r="H1061" s="123"/>
      <c r="J1061" s="123"/>
      <c r="K1061" s="371"/>
      <c r="L1061" s="371"/>
      <c r="M1061" s="371"/>
      <c r="N1061" s="371"/>
    </row>
    <row r="1062" spans="6:14" ht="14.4">
      <c r="F1062" s="371"/>
      <c r="H1062" s="123"/>
      <c r="J1062" s="123"/>
      <c r="K1062" s="371"/>
      <c r="L1062" s="371"/>
      <c r="M1062" s="371"/>
      <c r="N1062" s="371"/>
    </row>
    <row r="1063" spans="6:14" ht="14.4">
      <c r="F1063" s="371"/>
      <c r="H1063" s="123"/>
      <c r="J1063" s="123"/>
      <c r="K1063" s="371"/>
      <c r="L1063" s="371"/>
      <c r="M1063" s="371"/>
      <c r="N1063" s="371"/>
    </row>
    <row r="1064" spans="6:14" ht="14.4">
      <c r="F1064" s="371"/>
      <c r="H1064" s="123"/>
      <c r="J1064" s="123"/>
      <c r="K1064" s="371"/>
      <c r="L1064" s="371"/>
      <c r="M1064" s="371"/>
      <c r="N1064" s="371"/>
    </row>
    <row r="1065" spans="6:14" ht="14.4">
      <c r="F1065" s="371"/>
      <c r="H1065" s="123"/>
      <c r="J1065" s="123"/>
      <c r="K1065" s="371"/>
      <c r="L1065" s="371"/>
      <c r="M1065" s="371"/>
      <c r="N1065" s="371"/>
    </row>
    <row r="1066" spans="6:14" ht="14.4">
      <c r="F1066" s="371"/>
      <c r="H1066" s="123"/>
      <c r="J1066" s="123"/>
      <c r="K1066" s="371"/>
      <c r="L1066" s="371"/>
      <c r="M1066" s="371"/>
      <c r="N1066" s="371"/>
    </row>
    <row r="1067" spans="6:14" ht="14.4">
      <c r="F1067" s="371"/>
      <c r="H1067" s="123"/>
      <c r="J1067" s="123"/>
      <c r="K1067" s="371"/>
      <c r="L1067" s="371"/>
      <c r="M1067" s="371"/>
      <c r="N1067" s="371"/>
    </row>
    <row r="1068" spans="6:14" ht="14.4">
      <c r="F1068" s="371"/>
      <c r="H1068" s="123"/>
      <c r="J1068" s="123"/>
      <c r="K1068" s="371"/>
      <c r="L1068" s="371"/>
      <c r="M1068" s="371"/>
      <c r="N1068" s="371"/>
    </row>
    <row r="1069" spans="6:14" ht="14.4">
      <c r="F1069" s="371"/>
      <c r="H1069" s="123"/>
      <c r="J1069" s="123"/>
      <c r="K1069" s="371"/>
      <c r="L1069" s="371"/>
      <c r="M1069" s="371"/>
      <c r="N1069" s="371"/>
    </row>
    <row r="1070" spans="6:14" ht="14.4">
      <c r="F1070" s="371"/>
      <c r="H1070" s="123"/>
      <c r="J1070" s="123"/>
      <c r="K1070" s="371"/>
      <c r="L1070" s="371"/>
      <c r="M1070" s="371"/>
      <c r="N1070" s="371"/>
    </row>
    <row r="1071" spans="6:14" ht="14.4">
      <c r="F1071" s="371"/>
      <c r="H1071" s="123"/>
      <c r="J1071" s="123"/>
      <c r="K1071" s="371"/>
      <c r="L1071" s="371"/>
      <c r="M1071" s="371"/>
      <c r="N1071" s="371"/>
    </row>
    <row r="1072" spans="6:14" ht="14.4">
      <c r="F1072" s="371"/>
      <c r="H1072" s="123"/>
      <c r="J1072" s="123"/>
      <c r="K1072" s="371"/>
      <c r="L1072" s="371"/>
      <c r="M1072" s="371"/>
      <c r="N1072" s="371"/>
    </row>
    <row r="1073" spans="6:14" ht="14.4">
      <c r="F1073" s="371"/>
      <c r="H1073" s="123"/>
      <c r="J1073" s="123"/>
      <c r="K1073" s="371"/>
      <c r="L1073" s="371"/>
      <c r="M1073" s="371"/>
      <c r="N1073" s="371"/>
    </row>
    <row r="1074" spans="6:14" ht="14.4">
      <c r="F1074" s="371"/>
      <c r="H1074" s="123"/>
      <c r="J1074" s="123"/>
      <c r="K1074" s="371"/>
      <c r="L1074" s="371"/>
      <c r="M1074" s="371"/>
      <c r="N1074" s="371"/>
    </row>
    <row r="1075" spans="6:14" ht="14.4">
      <c r="F1075" s="371"/>
      <c r="H1075" s="123"/>
      <c r="J1075" s="123"/>
      <c r="K1075" s="371"/>
      <c r="L1075" s="371"/>
      <c r="M1075" s="371"/>
      <c r="N1075" s="371"/>
    </row>
    <row r="1076" spans="6:14" ht="14.4">
      <c r="F1076" s="371"/>
      <c r="H1076" s="123"/>
      <c r="J1076" s="123"/>
      <c r="K1076" s="371"/>
      <c r="L1076" s="371"/>
      <c r="M1076" s="371"/>
      <c r="N1076" s="371"/>
    </row>
    <row r="1077" spans="6:14" ht="14.4">
      <c r="F1077" s="371"/>
      <c r="H1077" s="123"/>
      <c r="J1077" s="123"/>
      <c r="K1077" s="371"/>
      <c r="L1077" s="371"/>
      <c r="M1077" s="371"/>
      <c r="N1077" s="371"/>
    </row>
    <row r="1078" spans="6:14" ht="14.4">
      <c r="F1078" s="371"/>
      <c r="H1078" s="123"/>
      <c r="J1078" s="123"/>
      <c r="K1078" s="371"/>
      <c r="L1078" s="371"/>
      <c r="M1078" s="371"/>
      <c r="N1078" s="371"/>
    </row>
    <row r="1079" spans="6:14" ht="14.4">
      <c r="F1079" s="371"/>
      <c r="H1079" s="123"/>
      <c r="J1079" s="123"/>
      <c r="K1079" s="371"/>
      <c r="L1079" s="371"/>
      <c r="M1079" s="371"/>
      <c r="N1079" s="371"/>
    </row>
    <row r="1080" spans="6:14" ht="14.4">
      <c r="F1080" s="371"/>
      <c r="H1080" s="123"/>
      <c r="J1080" s="123"/>
      <c r="K1080" s="371"/>
      <c r="L1080" s="371"/>
      <c r="M1080" s="371"/>
      <c r="N1080" s="371"/>
    </row>
    <row r="1081" spans="6:14" ht="14.4">
      <c r="F1081" s="371"/>
      <c r="H1081" s="123"/>
      <c r="J1081" s="123"/>
      <c r="K1081" s="371"/>
      <c r="L1081" s="371"/>
      <c r="M1081" s="371"/>
      <c r="N1081" s="371"/>
    </row>
    <row r="1082" spans="6:14" ht="14.4">
      <c r="F1082" s="371"/>
      <c r="H1082" s="123"/>
      <c r="J1082" s="123"/>
      <c r="K1082" s="371"/>
      <c r="L1082" s="371"/>
      <c r="M1082" s="371"/>
      <c r="N1082" s="371"/>
    </row>
    <row r="1083" spans="6:14" ht="14.4">
      <c r="F1083" s="371"/>
      <c r="H1083" s="123"/>
      <c r="J1083" s="123"/>
      <c r="K1083" s="371"/>
      <c r="L1083" s="371"/>
      <c r="M1083" s="371"/>
      <c r="N1083" s="371"/>
    </row>
    <row r="1084" spans="6:14" ht="14.4">
      <c r="F1084" s="371"/>
      <c r="H1084" s="123"/>
      <c r="J1084" s="123"/>
      <c r="K1084" s="371"/>
      <c r="L1084" s="371"/>
      <c r="M1084" s="371"/>
      <c r="N1084" s="371"/>
    </row>
    <row r="1085" spans="6:14" ht="14.4">
      <c r="F1085" s="371"/>
      <c r="H1085" s="123"/>
      <c r="J1085" s="123"/>
      <c r="K1085" s="371"/>
      <c r="L1085" s="371"/>
      <c r="M1085" s="371"/>
      <c r="N1085" s="371"/>
    </row>
    <row r="1086" spans="6:14" ht="14.4">
      <c r="F1086" s="371"/>
      <c r="H1086" s="123"/>
      <c r="J1086" s="123"/>
      <c r="K1086" s="371"/>
      <c r="L1086" s="371"/>
      <c r="M1086" s="371"/>
      <c r="N1086" s="371"/>
    </row>
    <row r="1087" spans="6:14" ht="14.4">
      <c r="F1087" s="371"/>
      <c r="H1087" s="123"/>
      <c r="J1087" s="123"/>
      <c r="K1087" s="371"/>
      <c r="L1087" s="371"/>
      <c r="M1087" s="371"/>
      <c r="N1087" s="371"/>
    </row>
    <row r="1088" spans="6:14" ht="14.4">
      <c r="F1088" s="371"/>
      <c r="H1088" s="123"/>
      <c r="J1088" s="123"/>
      <c r="K1088" s="371"/>
      <c r="L1088" s="371"/>
      <c r="M1088" s="371"/>
      <c r="N1088" s="371"/>
    </row>
    <row r="1089" spans="6:14" ht="14.4">
      <c r="F1089" s="371"/>
      <c r="H1089" s="123"/>
      <c r="J1089" s="123"/>
      <c r="K1089" s="371"/>
      <c r="L1089" s="371"/>
      <c r="M1089" s="371"/>
      <c r="N1089" s="371"/>
    </row>
    <row r="1090" spans="6:14" ht="14.4">
      <c r="F1090" s="371"/>
      <c r="H1090" s="123"/>
      <c r="J1090" s="123"/>
      <c r="K1090" s="371"/>
      <c r="L1090" s="371"/>
      <c r="M1090" s="371"/>
      <c r="N1090" s="371"/>
    </row>
    <row r="1091" spans="6:14" ht="14.4">
      <c r="F1091" s="371"/>
      <c r="H1091" s="123"/>
      <c r="J1091" s="123"/>
      <c r="K1091" s="371"/>
      <c r="L1091" s="371"/>
      <c r="M1091" s="371"/>
      <c r="N1091" s="371"/>
    </row>
    <row r="1092" spans="6:14" ht="14.4">
      <c r="F1092" s="371"/>
      <c r="H1092" s="123"/>
      <c r="J1092" s="123"/>
      <c r="K1092" s="371"/>
      <c r="L1092" s="371"/>
      <c r="M1092" s="371"/>
      <c r="N1092" s="371"/>
    </row>
    <row r="1093" spans="6:14" ht="14.4">
      <c r="F1093" s="371"/>
      <c r="H1093" s="123"/>
      <c r="J1093" s="123"/>
      <c r="K1093" s="371"/>
      <c r="L1093" s="371"/>
      <c r="M1093" s="371"/>
      <c r="N1093" s="371"/>
    </row>
    <row r="1094" spans="6:14" ht="14.4">
      <c r="F1094" s="371"/>
      <c r="H1094" s="123"/>
      <c r="J1094" s="123"/>
      <c r="K1094" s="371"/>
      <c r="L1094" s="371"/>
      <c r="M1094" s="371"/>
      <c r="N1094" s="371"/>
    </row>
    <row r="1095" spans="6:14" ht="14.4">
      <c r="F1095" s="371"/>
      <c r="H1095" s="123"/>
      <c r="J1095" s="123"/>
      <c r="K1095" s="371"/>
      <c r="L1095" s="371"/>
      <c r="M1095" s="371"/>
      <c r="N1095" s="371"/>
    </row>
    <row r="1096" spans="6:14" ht="14.4">
      <c r="F1096" s="371"/>
      <c r="H1096" s="123"/>
      <c r="J1096" s="123"/>
      <c r="K1096" s="371"/>
      <c r="L1096" s="371"/>
      <c r="M1096" s="371"/>
      <c r="N1096" s="371"/>
    </row>
    <row r="1097" spans="6:14" ht="14.4">
      <c r="F1097" s="371"/>
      <c r="H1097" s="123"/>
      <c r="J1097" s="123"/>
      <c r="K1097" s="371"/>
      <c r="L1097" s="371"/>
      <c r="M1097" s="371"/>
      <c r="N1097" s="371"/>
    </row>
    <row r="1098" spans="6:14" ht="14.4">
      <c r="F1098" s="371"/>
      <c r="H1098" s="123"/>
      <c r="J1098" s="123"/>
      <c r="K1098" s="371"/>
      <c r="L1098" s="371"/>
      <c r="M1098" s="371"/>
      <c r="N1098" s="371"/>
    </row>
    <row r="1099" spans="6:14" ht="14.4">
      <c r="F1099" s="371"/>
      <c r="H1099" s="123"/>
      <c r="J1099" s="123"/>
      <c r="K1099" s="371"/>
      <c r="L1099" s="371"/>
      <c r="M1099" s="371"/>
      <c r="N1099" s="371"/>
    </row>
    <row r="1100" spans="6:14" ht="14.4">
      <c r="F1100" s="371"/>
      <c r="H1100" s="123"/>
      <c r="J1100" s="123"/>
      <c r="K1100" s="371"/>
      <c r="L1100" s="371"/>
      <c r="M1100" s="371"/>
      <c r="N1100" s="371"/>
    </row>
    <row r="1101" spans="6:14" ht="14.4">
      <c r="F1101" s="371"/>
      <c r="H1101" s="123"/>
      <c r="J1101" s="123"/>
      <c r="K1101" s="371"/>
      <c r="L1101" s="371"/>
      <c r="M1101" s="371"/>
      <c r="N1101" s="371"/>
    </row>
    <row r="1102" spans="6:14" ht="14.4">
      <c r="F1102" s="371"/>
      <c r="H1102" s="123"/>
      <c r="J1102" s="123"/>
      <c r="K1102" s="371"/>
      <c r="L1102" s="371"/>
      <c r="M1102" s="371"/>
      <c r="N1102" s="371"/>
    </row>
    <row r="1103" spans="6:14" ht="14.4">
      <c r="F1103" s="371"/>
      <c r="H1103" s="123"/>
      <c r="J1103" s="123"/>
      <c r="K1103" s="371"/>
      <c r="L1103" s="371"/>
      <c r="M1103" s="371"/>
      <c r="N1103" s="371"/>
    </row>
    <row r="1104" spans="6:14" ht="14.4">
      <c r="F1104" s="371"/>
      <c r="H1104" s="123"/>
      <c r="J1104" s="123"/>
      <c r="K1104" s="371"/>
      <c r="L1104" s="371"/>
      <c r="M1104" s="371"/>
      <c r="N1104" s="371"/>
    </row>
    <row r="1105" spans="6:14" ht="14.4">
      <c r="F1105" s="371"/>
      <c r="H1105" s="123"/>
      <c r="J1105" s="123"/>
      <c r="K1105" s="371"/>
      <c r="L1105" s="371"/>
      <c r="M1105" s="371"/>
      <c r="N1105" s="371"/>
    </row>
    <row r="1106" spans="6:14" ht="14.4">
      <c r="F1106" s="371"/>
      <c r="H1106" s="123"/>
      <c r="J1106" s="123"/>
      <c r="K1106" s="371"/>
      <c r="L1106" s="371"/>
      <c r="M1106" s="371"/>
      <c r="N1106" s="371"/>
    </row>
    <row r="1107" spans="6:14" ht="14.4">
      <c r="F1107" s="371"/>
      <c r="H1107" s="123"/>
      <c r="J1107" s="123"/>
      <c r="K1107" s="371"/>
      <c r="L1107" s="371"/>
      <c r="M1107" s="371"/>
      <c r="N1107" s="371"/>
    </row>
    <row r="1108" spans="6:14" ht="14.4">
      <c r="F1108" s="371"/>
      <c r="H1108" s="123"/>
      <c r="J1108" s="123"/>
      <c r="K1108" s="371"/>
      <c r="L1108" s="371"/>
      <c r="M1108" s="371"/>
      <c r="N1108" s="371"/>
    </row>
    <row r="1109" spans="6:14" ht="14.4">
      <c r="F1109" s="371"/>
      <c r="H1109" s="123"/>
      <c r="J1109" s="123"/>
      <c r="K1109" s="371"/>
      <c r="L1109" s="371"/>
      <c r="M1109" s="371"/>
      <c r="N1109" s="371"/>
    </row>
    <row r="1110" spans="6:14" ht="14.4">
      <c r="F1110" s="371"/>
      <c r="H1110" s="123"/>
      <c r="J1110" s="123"/>
      <c r="K1110" s="371"/>
      <c r="L1110" s="371"/>
      <c r="M1110" s="371"/>
      <c r="N1110" s="371"/>
    </row>
    <row r="1111" spans="6:14" ht="14.4">
      <c r="F1111" s="371"/>
      <c r="H1111" s="123"/>
      <c r="J1111" s="123"/>
      <c r="K1111" s="371"/>
      <c r="L1111" s="371"/>
      <c r="M1111" s="371"/>
      <c r="N1111" s="371"/>
    </row>
    <row r="1112" spans="6:14" ht="14.4">
      <c r="F1112" s="371"/>
      <c r="H1112" s="123"/>
      <c r="J1112" s="123"/>
      <c r="K1112" s="371"/>
      <c r="L1112" s="371"/>
      <c r="M1112" s="371"/>
      <c r="N1112" s="371"/>
    </row>
    <row r="1113" spans="6:14" ht="14.4">
      <c r="F1113" s="371"/>
      <c r="H1113" s="123"/>
      <c r="J1113" s="123"/>
      <c r="K1113" s="371"/>
      <c r="L1113" s="371"/>
      <c r="M1113" s="371"/>
      <c r="N1113" s="371"/>
    </row>
    <row r="1114" spans="6:14" ht="14.4">
      <c r="F1114" s="371"/>
      <c r="H1114" s="123"/>
      <c r="J1114" s="123"/>
      <c r="K1114" s="371"/>
      <c r="L1114" s="371"/>
      <c r="M1114" s="371"/>
      <c r="N1114" s="371"/>
    </row>
    <row r="1115" spans="6:14" ht="14.4">
      <c r="F1115" s="371"/>
      <c r="H1115" s="123"/>
      <c r="J1115" s="123"/>
      <c r="K1115" s="371"/>
      <c r="L1115" s="371"/>
      <c r="M1115" s="371"/>
      <c r="N1115" s="371"/>
    </row>
    <row r="1116" spans="6:14" ht="14.4">
      <c r="F1116" s="371"/>
      <c r="H1116" s="123"/>
      <c r="J1116" s="123"/>
      <c r="K1116" s="371"/>
      <c r="L1116" s="371"/>
      <c r="M1116" s="371"/>
      <c r="N1116" s="371"/>
    </row>
    <row r="1117" spans="6:14" ht="14.4">
      <c r="F1117" s="371"/>
      <c r="H1117" s="123"/>
      <c r="J1117" s="123"/>
      <c r="K1117" s="371"/>
      <c r="L1117" s="371"/>
      <c r="M1117" s="371"/>
      <c r="N1117" s="371"/>
    </row>
    <row r="1118" spans="6:14" ht="14.4">
      <c r="F1118" s="371"/>
      <c r="H1118" s="123"/>
      <c r="J1118" s="123"/>
      <c r="K1118" s="371"/>
      <c r="L1118" s="371"/>
      <c r="M1118" s="371"/>
      <c r="N1118" s="371"/>
    </row>
    <row r="1119" spans="6:14" ht="14.4">
      <c r="F1119" s="371"/>
      <c r="H1119" s="123"/>
      <c r="J1119" s="123"/>
      <c r="K1119" s="371"/>
      <c r="L1119" s="371"/>
      <c r="M1119" s="371"/>
      <c r="N1119" s="371"/>
    </row>
    <row r="1120" spans="6:14" ht="14.4">
      <c r="F1120" s="371"/>
      <c r="H1120" s="123"/>
      <c r="J1120" s="123"/>
      <c r="K1120" s="371"/>
      <c r="L1120" s="371"/>
      <c r="M1120" s="371"/>
      <c r="N1120" s="371"/>
    </row>
    <row r="1121" spans="6:14" ht="14.4">
      <c r="F1121" s="371"/>
      <c r="H1121" s="123"/>
      <c r="J1121" s="123"/>
      <c r="K1121" s="371"/>
      <c r="L1121" s="371"/>
      <c r="M1121" s="371"/>
      <c r="N1121" s="371"/>
    </row>
    <row r="1122" spans="6:14" ht="14.4">
      <c r="F1122" s="371"/>
      <c r="H1122" s="123"/>
      <c r="J1122" s="123"/>
      <c r="K1122" s="371"/>
      <c r="L1122" s="371"/>
      <c r="M1122" s="371"/>
      <c r="N1122" s="371"/>
    </row>
    <row r="1123" spans="6:14" ht="14.4">
      <c r="F1123" s="371"/>
      <c r="H1123" s="123"/>
      <c r="J1123" s="123"/>
      <c r="K1123" s="371"/>
      <c r="L1123" s="371"/>
      <c r="M1123" s="371"/>
      <c r="N1123" s="371"/>
    </row>
    <row r="1124" spans="6:14" ht="14.4">
      <c r="F1124" s="371"/>
      <c r="H1124" s="123"/>
      <c r="J1124" s="123"/>
      <c r="K1124" s="371"/>
      <c r="L1124" s="371"/>
      <c r="M1124" s="371"/>
      <c r="N1124" s="371"/>
    </row>
    <row r="1125" spans="6:14" ht="14.4">
      <c r="F1125" s="371"/>
      <c r="H1125" s="123"/>
      <c r="J1125" s="123"/>
      <c r="K1125" s="371"/>
      <c r="L1125" s="371"/>
      <c r="M1125" s="371"/>
      <c r="N1125" s="371"/>
    </row>
    <row r="1126" spans="6:14" ht="14.4">
      <c r="F1126" s="371"/>
      <c r="H1126" s="123"/>
      <c r="J1126" s="123"/>
      <c r="K1126" s="371"/>
      <c r="L1126" s="371"/>
      <c r="M1126" s="371"/>
      <c r="N1126" s="371"/>
    </row>
    <row r="1127" spans="6:14" ht="14.4">
      <c r="F1127" s="371"/>
      <c r="H1127" s="123"/>
      <c r="J1127" s="123"/>
      <c r="K1127" s="371"/>
      <c r="L1127" s="371"/>
      <c r="M1127" s="371"/>
      <c r="N1127" s="371"/>
    </row>
    <row r="1128" spans="6:14" ht="14.4">
      <c r="F1128" s="371"/>
      <c r="H1128" s="123"/>
      <c r="J1128" s="123"/>
      <c r="K1128" s="371"/>
      <c r="L1128" s="371"/>
      <c r="M1128" s="371"/>
      <c r="N1128" s="371"/>
    </row>
    <row r="1129" spans="6:14" ht="14.4">
      <c r="F1129" s="371"/>
      <c r="H1129" s="123"/>
      <c r="J1129" s="123"/>
      <c r="K1129" s="371"/>
      <c r="L1129" s="371"/>
      <c r="M1129" s="371"/>
      <c r="N1129" s="371"/>
    </row>
    <row r="1130" spans="6:14" ht="14.4">
      <c r="F1130" s="371"/>
      <c r="H1130" s="123"/>
      <c r="J1130" s="123"/>
      <c r="K1130" s="371"/>
      <c r="L1130" s="371"/>
      <c r="M1130" s="371"/>
      <c r="N1130" s="371"/>
    </row>
    <row r="1131" spans="6:14" ht="14.4">
      <c r="F1131" s="371"/>
      <c r="H1131" s="123"/>
      <c r="J1131" s="123"/>
      <c r="K1131" s="371"/>
      <c r="L1131" s="371"/>
      <c r="M1131" s="371"/>
      <c r="N1131" s="371"/>
    </row>
    <row r="1132" spans="6:14" ht="14.4">
      <c r="F1132" s="371"/>
      <c r="H1132" s="123"/>
      <c r="J1132" s="123"/>
      <c r="K1132" s="371"/>
      <c r="L1132" s="371"/>
      <c r="M1132" s="371"/>
      <c r="N1132" s="371"/>
    </row>
    <row r="1133" spans="6:14" ht="14.4">
      <c r="F1133" s="371"/>
      <c r="H1133" s="123"/>
      <c r="J1133" s="123"/>
      <c r="K1133" s="371"/>
      <c r="L1133" s="371"/>
      <c r="M1133" s="371"/>
      <c r="N1133" s="371"/>
    </row>
    <row r="1134" spans="6:14" ht="14.4">
      <c r="F1134" s="371"/>
      <c r="H1134" s="123"/>
      <c r="J1134" s="123"/>
      <c r="K1134" s="371"/>
      <c r="L1134" s="371"/>
      <c r="M1134" s="371"/>
      <c r="N1134" s="371"/>
    </row>
    <row r="1135" spans="6:14" ht="14.4">
      <c r="F1135" s="371"/>
      <c r="H1135" s="123"/>
      <c r="J1135" s="123"/>
      <c r="K1135" s="371"/>
      <c r="L1135" s="371"/>
      <c r="M1135" s="371"/>
      <c r="N1135" s="371"/>
    </row>
    <row r="1136" spans="6:14" ht="14.4">
      <c r="F1136" s="371"/>
      <c r="H1136" s="123"/>
      <c r="J1136" s="123"/>
      <c r="K1136" s="371"/>
      <c r="L1136" s="371"/>
      <c r="M1136" s="371"/>
      <c r="N1136" s="371"/>
    </row>
    <row r="1137" spans="6:14" ht="14.4">
      <c r="F1137" s="371"/>
      <c r="H1137" s="123"/>
      <c r="J1137" s="123"/>
      <c r="K1137" s="371"/>
      <c r="L1137" s="371"/>
      <c r="M1137" s="371"/>
      <c r="N1137" s="371"/>
    </row>
    <row r="1138" spans="6:14" ht="14.4">
      <c r="F1138" s="371"/>
      <c r="H1138" s="123"/>
      <c r="J1138" s="123"/>
      <c r="K1138" s="371"/>
      <c r="L1138" s="371"/>
      <c r="M1138" s="371"/>
      <c r="N1138" s="371"/>
    </row>
    <row r="1139" spans="6:14" ht="14.4">
      <c r="F1139" s="371"/>
      <c r="H1139" s="123"/>
      <c r="J1139" s="123"/>
      <c r="K1139" s="371"/>
      <c r="L1139" s="371"/>
      <c r="M1139" s="371"/>
      <c r="N1139" s="371"/>
    </row>
    <row r="1140" spans="6:14" ht="14.4">
      <c r="F1140" s="371"/>
      <c r="H1140" s="123"/>
      <c r="J1140" s="123"/>
      <c r="K1140" s="371"/>
      <c r="L1140" s="371"/>
      <c r="M1140" s="371"/>
      <c r="N1140" s="371"/>
    </row>
    <row r="1141" spans="6:14" ht="14.4">
      <c r="F1141" s="371"/>
      <c r="H1141" s="123"/>
      <c r="J1141" s="123"/>
      <c r="K1141" s="371"/>
      <c r="L1141" s="371"/>
      <c r="M1141" s="371"/>
      <c r="N1141" s="371"/>
    </row>
    <row r="1142" spans="6:14" ht="14.4">
      <c r="F1142" s="371"/>
      <c r="H1142" s="123"/>
      <c r="J1142" s="123"/>
      <c r="K1142" s="371"/>
      <c r="L1142" s="371"/>
      <c r="M1142" s="371"/>
      <c r="N1142" s="371"/>
    </row>
    <row r="1143" spans="6:14" ht="14.4">
      <c r="F1143" s="371"/>
      <c r="H1143" s="123"/>
      <c r="J1143" s="123"/>
      <c r="K1143" s="371"/>
      <c r="L1143" s="371"/>
      <c r="M1143" s="371"/>
      <c r="N1143" s="371"/>
    </row>
    <row r="1144" spans="6:14" ht="14.4">
      <c r="F1144" s="371"/>
      <c r="H1144" s="123"/>
      <c r="J1144" s="123"/>
      <c r="K1144" s="371"/>
      <c r="L1144" s="371"/>
      <c r="M1144" s="371"/>
      <c r="N1144" s="371"/>
    </row>
    <row r="1145" spans="6:14" ht="14.4">
      <c r="F1145" s="371"/>
      <c r="H1145" s="123"/>
      <c r="J1145" s="123"/>
      <c r="K1145" s="371"/>
      <c r="L1145" s="371"/>
      <c r="M1145" s="371"/>
      <c r="N1145" s="371"/>
    </row>
    <row r="1146" spans="6:14" ht="14.4">
      <c r="F1146" s="371"/>
      <c r="H1146" s="123"/>
      <c r="J1146" s="123"/>
      <c r="K1146" s="371"/>
      <c r="L1146" s="371"/>
      <c r="M1146" s="371"/>
      <c r="N1146" s="371"/>
    </row>
    <row r="1147" spans="6:14" ht="14.4">
      <c r="F1147" s="371"/>
      <c r="H1147" s="123"/>
      <c r="J1147" s="123"/>
      <c r="K1147" s="371"/>
      <c r="L1147" s="371"/>
      <c r="M1147" s="371"/>
      <c r="N1147" s="371"/>
    </row>
    <row r="1148" spans="6:14" ht="14.4">
      <c r="F1148" s="371"/>
      <c r="H1148" s="123"/>
      <c r="J1148" s="123"/>
      <c r="K1148" s="371"/>
      <c r="L1148" s="371"/>
      <c r="M1148" s="371"/>
      <c r="N1148" s="371"/>
    </row>
    <row r="1149" spans="6:14" ht="14.4">
      <c r="F1149" s="371"/>
      <c r="H1149" s="123"/>
      <c r="J1149" s="123"/>
      <c r="K1149" s="371"/>
      <c r="L1149" s="371"/>
      <c r="M1149" s="371"/>
      <c r="N1149" s="371"/>
    </row>
    <row r="1150" spans="6:14" ht="14.4">
      <c r="F1150" s="371"/>
      <c r="H1150" s="123"/>
      <c r="J1150" s="123"/>
      <c r="K1150" s="371"/>
      <c r="L1150" s="371"/>
      <c r="M1150" s="371"/>
      <c r="N1150" s="371"/>
    </row>
    <row r="1151" spans="6:14" ht="14.4">
      <c r="F1151" s="371"/>
      <c r="H1151" s="123"/>
      <c r="J1151" s="123"/>
      <c r="K1151" s="371"/>
      <c r="L1151" s="371"/>
      <c r="M1151" s="371"/>
      <c r="N1151" s="371"/>
    </row>
    <row r="1152" spans="6:14" ht="14.4">
      <c r="F1152" s="371"/>
      <c r="H1152" s="123"/>
      <c r="J1152" s="123"/>
      <c r="K1152" s="371"/>
      <c r="L1152" s="371"/>
      <c r="M1152" s="371"/>
      <c r="N1152" s="371"/>
    </row>
    <row r="1153" spans="6:14" ht="14.4">
      <c r="F1153" s="371"/>
      <c r="H1153" s="123"/>
      <c r="J1153" s="123"/>
      <c r="K1153" s="371"/>
      <c r="L1153" s="371"/>
      <c r="M1153" s="371"/>
      <c r="N1153" s="371"/>
    </row>
    <row r="1154" spans="6:14" ht="14.4">
      <c r="F1154" s="371"/>
      <c r="H1154" s="123"/>
      <c r="J1154" s="123"/>
      <c r="K1154" s="371"/>
      <c r="L1154" s="371"/>
      <c r="M1154" s="371"/>
      <c r="N1154" s="371"/>
    </row>
    <row r="1155" spans="6:14" ht="14.4">
      <c r="F1155" s="371"/>
      <c r="H1155" s="123"/>
      <c r="J1155" s="123"/>
      <c r="K1155" s="371"/>
      <c r="L1155" s="371"/>
      <c r="M1155" s="371"/>
      <c r="N1155" s="371"/>
    </row>
    <row r="1156" spans="6:14" ht="14.4">
      <c r="F1156" s="371"/>
      <c r="H1156" s="123"/>
      <c r="J1156" s="123"/>
      <c r="K1156" s="371"/>
      <c r="L1156" s="371"/>
      <c r="M1156" s="371"/>
      <c r="N1156" s="371"/>
    </row>
    <row r="1157" spans="6:14" ht="14.4">
      <c r="F1157" s="371"/>
      <c r="H1157" s="123"/>
      <c r="J1157" s="123"/>
      <c r="K1157" s="371"/>
      <c r="L1157" s="371"/>
      <c r="M1157" s="371"/>
      <c r="N1157" s="371"/>
    </row>
    <row r="1158" spans="6:14" ht="14.4">
      <c r="F1158" s="371"/>
      <c r="H1158" s="123"/>
      <c r="J1158" s="123"/>
      <c r="K1158" s="371"/>
      <c r="L1158" s="371"/>
      <c r="M1158" s="371"/>
      <c r="N1158" s="371"/>
    </row>
    <row r="1159" spans="6:14" ht="14.4">
      <c r="F1159" s="371"/>
      <c r="H1159" s="123"/>
      <c r="J1159" s="123"/>
      <c r="K1159" s="371"/>
      <c r="L1159" s="371"/>
      <c r="M1159" s="371"/>
      <c r="N1159" s="371"/>
    </row>
    <row r="1160" spans="6:14" ht="14.4">
      <c r="F1160" s="371"/>
      <c r="H1160" s="123"/>
      <c r="J1160" s="123"/>
      <c r="K1160" s="371"/>
      <c r="L1160" s="371"/>
      <c r="M1160" s="371"/>
      <c r="N1160" s="371"/>
    </row>
    <row r="1161" spans="6:14" ht="14.4">
      <c r="F1161" s="371"/>
      <c r="H1161" s="123"/>
      <c r="J1161" s="123"/>
      <c r="K1161" s="371"/>
      <c r="L1161" s="371"/>
      <c r="M1161" s="371"/>
      <c r="N1161" s="371"/>
    </row>
    <row r="1162" spans="6:14" ht="14.4">
      <c r="F1162" s="371"/>
      <c r="H1162" s="123"/>
      <c r="J1162" s="123"/>
      <c r="K1162" s="371"/>
      <c r="L1162" s="371"/>
      <c r="M1162" s="371"/>
      <c r="N1162" s="371"/>
    </row>
    <row r="1163" spans="6:14" ht="14.4">
      <c r="F1163" s="371"/>
      <c r="H1163" s="123"/>
      <c r="J1163" s="123"/>
      <c r="K1163" s="371"/>
      <c r="L1163" s="371"/>
      <c r="M1163" s="371"/>
      <c r="N1163" s="371"/>
    </row>
    <row r="1164" spans="6:14" ht="14.4">
      <c r="F1164" s="371"/>
      <c r="H1164" s="123"/>
      <c r="J1164" s="123"/>
      <c r="K1164" s="371"/>
      <c r="L1164" s="371"/>
      <c r="M1164" s="371"/>
      <c r="N1164" s="371"/>
    </row>
    <row r="1165" spans="6:14" ht="14.4">
      <c r="F1165" s="371"/>
      <c r="H1165" s="123"/>
      <c r="J1165" s="123"/>
      <c r="K1165" s="371"/>
      <c r="L1165" s="371"/>
      <c r="M1165" s="371"/>
      <c r="N1165" s="371"/>
    </row>
    <row r="1166" spans="6:14" ht="14.4">
      <c r="F1166" s="371"/>
      <c r="H1166" s="123"/>
      <c r="J1166" s="123"/>
      <c r="K1166" s="371"/>
      <c r="L1166" s="371"/>
      <c r="M1166" s="371"/>
      <c r="N1166" s="371"/>
    </row>
    <row r="1167" spans="6:14" ht="14.4">
      <c r="F1167" s="371"/>
      <c r="H1167" s="123"/>
      <c r="J1167" s="123"/>
      <c r="K1167" s="371"/>
      <c r="L1167" s="371"/>
      <c r="M1167" s="371"/>
      <c r="N1167" s="371"/>
    </row>
    <row r="1168" spans="6:14" ht="14.4">
      <c r="F1168" s="371"/>
      <c r="H1168" s="123"/>
      <c r="J1168" s="123"/>
      <c r="K1168" s="371"/>
      <c r="L1168" s="371"/>
      <c r="M1168" s="371"/>
      <c r="N1168" s="371"/>
    </row>
    <row r="1169" spans="6:14" ht="14.4">
      <c r="F1169" s="371"/>
      <c r="H1169" s="123"/>
      <c r="J1169" s="123"/>
      <c r="K1169" s="371"/>
      <c r="L1169" s="371"/>
      <c r="M1169" s="371"/>
      <c r="N1169" s="371"/>
    </row>
    <row r="1170" spans="6:14" ht="14.4">
      <c r="F1170" s="371"/>
      <c r="H1170" s="123"/>
      <c r="J1170" s="123"/>
      <c r="K1170" s="371"/>
      <c r="L1170" s="371"/>
      <c r="M1170" s="371"/>
      <c r="N1170" s="371"/>
    </row>
    <row r="1171" spans="6:14" ht="14.4">
      <c r="F1171" s="371"/>
      <c r="H1171" s="123"/>
      <c r="J1171" s="123"/>
      <c r="K1171" s="371"/>
      <c r="L1171" s="371"/>
      <c r="M1171" s="371"/>
      <c r="N1171" s="371"/>
    </row>
    <row r="1172" spans="6:14" ht="14.4">
      <c r="F1172" s="371"/>
      <c r="H1172" s="123"/>
      <c r="J1172" s="123"/>
      <c r="K1172" s="371"/>
      <c r="L1172" s="371"/>
      <c r="M1172" s="371"/>
      <c r="N1172" s="371"/>
    </row>
    <row r="1173" spans="6:14" ht="14.4">
      <c r="F1173" s="371"/>
      <c r="H1173" s="123"/>
      <c r="J1173" s="123"/>
      <c r="K1173" s="371"/>
      <c r="L1173" s="371"/>
      <c r="M1173" s="371"/>
      <c r="N1173" s="371"/>
    </row>
    <row r="1174" spans="6:14" ht="14.4">
      <c r="F1174" s="371"/>
      <c r="H1174" s="123"/>
      <c r="J1174" s="123"/>
      <c r="K1174" s="371"/>
      <c r="L1174" s="371"/>
      <c r="M1174" s="371"/>
      <c r="N1174" s="371"/>
    </row>
    <row r="1175" spans="6:14" ht="14.4">
      <c r="F1175" s="371"/>
      <c r="H1175" s="123"/>
      <c r="J1175" s="123"/>
      <c r="K1175" s="371"/>
      <c r="L1175" s="371"/>
      <c r="M1175" s="371"/>
      <c r="N1175" s="371"/>
    </row>
    <row r="1176" spans="6:14" ht="14.4">
      <c r="F1176" s="371"/>
      <c r="H1176" s="123"/>
      <c r="J1176" s="123"/>
      <c r="K1176" s="371"/>
      <c r="L1176" s="371"/>
      <c r="M1176" s="371"/>
      <c r="N1176" s="371"/>
    </row>
    <row r="1177" spans="6:14" ht="14.4">
      <c r="F1177" s="371"/>
      <c r="H1177" s="123"/>
      <c r="J1177" s="123"/>
      <c r="K1177" s="371"/>
      <c r="L1177" s="371"/>
      <c r="M1177" s="371"/>
      <c r="N1177" s="371"/>
    </row>
    <row r="1178" spans="6:14" ht="14.4">
      <c r="F1178" s="371"/>
      <c r="H1178" s="123"/>
      <c r="J1178" s="123"/>
      <c r="K1178" s="371"/>
      <c r="L1178" s="371"/>
      <c r="M1178" s="371"/>
      <c r="N1178" s="371"/>
    </row>
    <row r="1179" spans="6:14" ht="14.4">
      <c r="F1179" s="371"/>
      <c r="H1179" s="123"/>
      <c r="J1179" s="123"/>
      <c r="K1179" s="371"/>
      <c r="L1179" s="371"/>
      <c r="M1179" s="371"/>
      <c r="N1179" s="371"/>
    </row>
    <row r="1180" spans="6:14" ht="14.4">
      <c r="F1180" s="371"/>
      <c r="H1180" s="123"/>
      <c r="J1180" s="123"/>
      <c r="K1180" s="371"/>
      <c r="L1180" s="371"/>
      <c r="M1180" s="371"/>
      <c r="N1180" s="371"/>
    </row>
    <row r="1181" spans="6:14" ht="14.4">
      <c r="F1181" s="371"/>
      <c r="H1181" s="123"/>
      <c r="J1181" s="123"/>
      <c r="K1181" s="371"/>
      <c r="L1181" s="371"/>
      <c r="M1181" s="371"/>
      <c r="N1181" s="371"/>
    </row>
    <row r="1182" spans="6:14" ht="14.4">
      <c r="F1182" s="371"/>
      <c r="H1182" s="123"/>
      <c r="J1182" s="123"/>
      <c r="K1182" s="371"/>
      <c r="L1182" s="371"/>
      <c r="M1182" s="371"/>
      <c r="N1182" s="371"/>
    </row>
    <row r="1183" spans="6:14" ht="14.4">
      <c r="F1183" s="371"/>
      <c r="H1183" s="123"/>
      <c r="J1183" s="123"/>
      <c r="K1183" s="371"/>
      <c r="L1183" s="371"/>
      <c r="M1183" s="371"/>
      <c r="N1183" s="371"/>
    </row>
    <row r="1184" spans="6:14" ht="14.4">
      <c r="F1184" s="371"/>
      <c r="H1184" s="123"/>
      <c r="J1184" s="123"/>
      <c r="K1184" s="371"/>
      <c r="L1184" s="371"/>
      <c r="M1184" s="371"/>
      <c r="N1184" s="371"/>
    </row>
    <row r="1185" spans="6:14" ht="14.4">
      <c r="F1185" s="371"/>
      <c r="H1185" s="123"/>
      <c r="J1185" s="123"/>
      <c r="K1185" s="371"/>
      <c r="L1185" s="371"/>
      <c r="M1185" s="371"/>
      <c r="N1185" s="371"/>
    </row>
    <row r="1186" spans="6:14" ht="14.4">
      <c r="F1186" s="371"/>
      <c r="H1186" s="123"/>
      <c r="J1186" s="123"/>
      <c r="K1186" s="371"/>
      <c r="L1186" s="371"/>
      <c r="M1186" s="371"/>
      <c r="N1186" s="371"/>
    </row>
    <row r="1187" spans="6:14" ht="14.4">
      <c r="F1187" s="371"/>
      <c r="H1187" s="123"/>
      <c r="J1187" s="123"/>
      <c r="K1187" s="371"/>
      <c r="L1187" s="371"/>
      <c r="M1187" s="371"/>
      <c r="N1187" s="371"/>
    </row>
    <row r="1188" spans="6:14" ht="14.4">
      <c r="F1188" s="371"/>
      <c r="H1188" s="123"/>
      <c r="J1188" s="123"/>
      <c r="K1188" s="371"/>
      <c r="L1188" s="371"/>
      <c r="M1188" s="371"/>
      <c r="N1188" s="371"/>
    </row>
    <row r="1189" spans="6:14" ht="14.4">
      <c r="F1189" s="371"/>
      <c r="H1189" s="123"/>
      <c r="J1189" s="123"/>
      <c r="K1189" s="371"/>
      <c r="L1189" s="371"/>
      <c r="M1189" s="371"/>
      <c r="N1189" s="371"/>
    </row>
    <row r="1190" spans="6:14" ht="14.4">
      <c r="F1190" s="371"/>
      <c r="H1190" s="123"/>
      <c r="J1190" s="123"/>
      <c r="K1190" s="371"/>
      <c r="L1190" s="371"/>
      <c r="M1190" s="371"/>
      <c r="N1190" s="371"/>
    </row>
    <row r="1191" spans="6:14" ht="14.4">
      <c r="F1191" s="371"/>
      <c r="H1191" s="123"/>
      <c r="J1191" s="123"/>
      <c r="K1191" s="371"/>
      <c r="L1191" s="371"/>
      <c r="M1191" s="371"/>
      <c r="N1191" s="371"/>
    </row>
    <row r="1192" spans="6:14" ht="14.4">
      <c r="F1192" s="371"/>
      <c r="H1192" s="123"/>
      <c r="J1192" s="123"/>
      <c r="K1192" s="371"/>
      <c r="L1192" s="371"/>
      <c r="M1192" s="371"/>
      <c r="N1192" s="371"/>
    </row>
    <row r="1193" spans="6:14" ht="14.4">
      <c r="F1193" s="371"/>
      <c r="H1193" s="123"/>
      <c r="J1193" s="123"/>
      <c r="K1193" s="371"/>
      <c r="L1193" s="371"/>
      <c r="M1193" s="371"/>
      <c r="N1193" s="371"/>
    </row>
    <row r="1194" spans="6:14" ht="14.4">
      <c r="F1194" s="371"/>
      <c r="H1194" s="123"/>
      <c r="J1194" s="123"/>
      <c r="K1194" s="371"/>
      <c r="L1194" s="371"/>
      <c r="M1194" s="371"/>
      <c r="N1194" s="371"/>
    </row>
    <row r="1195" spans="6:14" ht="14.4">
      <c r="F1195" s="371"/>
      <c r="H1195" s="123"/>
      <c r="J1195" s="123"/>
      <c r="K1195" s="371"/>
      <c r="L1195" s="371"/>
      <c r="M1195" s="371"/>
      <c r="N1195" s="371"/>
    </row>
    <row r="1196" spans="6:14" ht="14.4">
      <c r="F1196" s="371"/>
      <c r="H1196" s="123"/>
      <c r="J1196" s="123"/>
      <c r="K1196" s="371"/>
      <c r="L1196" s="371"/>
      <c r="M1196" s="371"/>
      <c r="N1196" s="371"/>
    </row>
    <row r="1197" spans="6:14" ht="14.4">
      <c r="F1197" s="371"/>
      <c r="H1197" s="123"/>
      <c r="J1197" s="123"/>
      <c r="K1197" s="371"/>
      <c r="L1197" s="371"/>
      <c r="M1197" s="371"/>
      <c r="N1197" s="371"/>
    </row>
    <row r="1198" spans="6:14" ht="14.4">
      <c r="F1198" s="371"/>
      <c r="H1198" s="123"/>
      <c r="J1198" s="123"/>
      <c r="K1198" s="371"/>
      <c r="L1198" s="371"/>
      <c r="M1198" s="371"/>
      <c r="N1198" s="371"/>
    </row>
    <row r="1199" spans="6:14" ht="14.4">
      <c r="F1199" s="371"/>
      <c r="H1199" s="123"/>
      <c r="J1199" s="123"/>
      <c r="K1199" s="371"/>
      <c r="L1199" s="371"/>
      <c r="M1199" s="371"/>
      <c r="N1199" s="371"/>
    </row>
    <row r="1200" spans="6:14" ht="14.4">
      <c r="F1200" s="371"/>
      <c r="H1200" s="123"/>
      <c r="J1200" s="123"/>
      <c r="K1200" s="371"/>
      <c r="L1200" s="371"/>
      <c r="M1200" s="371"/>
      <c r="N1200" s="371"/>
    </row>
    <row r="1201" spans="6:14" ht="14.4">
      <c r="F1201" s="371"/>
      <c r="H1201" s="123"/>
      <c r="J1201" s="123"/>
      <c r="K1201" s="371"/>
      <c r="L1201" s="371"/>
      <c r="M1201" s="371"/>
      <c r="N1201" s="371"/>
    </row>
    <row r="1202" spans="6:14" ht="14.4">
      <c r="F1202" s="371"/>
      <c r="H1202" s="123"/>
      <c r="J1202" s="123"/>
      <c r="K1202" s="371"/>
      <c r="L1202" s="371"/>
      <c r="M1202" s="371"/>
      <c r="N1202" s="371"/>
    </row>
    <row r="1203" spans="6:14" ht="14.4">
      <c r="F1203" s="371"/>
      <c r="H1203" s="123"/>
      <c r="J1203" s="123"/>
      <c r="K1203" s="371"/>
      <c r="L1203" s="371"/>
      <c r="M1203" s="371"/>
      <c r="N1203" s="371"/>
    </row>
    <row r="1204" spans="6:14" ht="14.4">
      <c r="F1204" s="371"/>
      <c r="H1204" s="123"/>
      <c r="J1204" s="123"/>
      <c r="K1204" s="371"/>
      <c r="L1204" s="371"/>
      <c r="M1204" s="371"/>
      <c r="N1204" s="371"/>
    </row>
    <row r="1205" spans="6:14" ht="14.4">
      <c r="F1205" s="371"/>
      <c r="H1205" s="123"/>
      <c r="J1205" s="123"/>
      <c r="K1205" s="371"/>
      <c r="L1205" s="371"/>
      <c r="M1205" s="371"/>
      <c r="N1205" s="371"/>
    </row>
    <row r="1206" spans="6:14" ht="14.4">
      <c r="F1206" s="371"/>
      <c r="H1206" s="123"/>
      <c r="J1206" s="123"/>
      <c r="K1206" s="371"/>
      <c r="L1206" s="371"/>
      <c r="M1206" s="371"/>
      <c r="N1206" s="371"/>
    </row>
    <row r="1207" spans="6:14" ht="14.4">
      <c r="F1207" s="371"/>
      <c r="H1207" s="123"/>
      <c r="J1207" s="123"/>
      <c r="K1207" s="371"/>
      <c r="L1207" s="371"/>
      <c r="M1207" s="371"/>
      <c r="N1207" s="371"/>
    </row>
    <row r="1208" spans="6:14" ht="14.4">
      <c r="F1208" s="371"/>
      <c r="H1208" s="123"/>
      <c r="J1208" s="123"/>
      <c r="K1208" s="371"/>
      <c r="L1208" s="371"/>
      <c r="M1208" s="371"/>
      <c r="N1208" s="371"/>
    </row>
    <row r="1209" spans="6:14" ht="14.4">
      <c r="F1209" s="371"/>
      <c r="H1209" s="123"/>
      <c r="J1209" s="123"/>
      <c r="K1209" s="371"/>
      <c r="L1209" s="371"/>
      <c r="M1209" s="371"/>
      <c r="N1209" s="371"/>
    </row>
    <row r="1210" spans="6:14" ht="14.4">
      <c r="F1210" s="371"/>
      <c r="H1210" s="123"/>
      <c r="J1210" s="123"/>
      <c r="K1210" s="371"/>
      <c r="L1210" s="371"/>
      <c r="M1210" s="371"/>
      <c r="N1210" s="371"/>
    </row>
    <row r="1211" spans="6:14" ht="14.4">
      <c r="F1211" s="371"/>
      <c r="H1211" s="123"/>
      <c r="J1211" s="123"/>
      <c r="K1211" s="371"/>
      <c r="L1211" s="371"/>
      <c r="M1211" s="371"/>
      <c r="N1211" s="371"/>
    </row>
    <row r="1212" spans="6:14" ht="14.4">
      <c r="F1212" s="371"/>
      <c r="H1212" s="123"/>
      <c r="J1212" s="123"/>
      <c r="K1212" s="371"/>
      <c r="L1212" s="371"/>
      <c r="M1212" s="371"/>
      <c r="N1212" s="371"/>
    </row>
    <row r="1213" spans="6:14" ht="14.4">
      <c r="F1213" s="371"/>
      <c r="H1213" s="123"/>
      <c r="J1213" s="123"/>
      <c r="K1213" s="371"/>
      <c r="L1213" s="371"/>
      <c r="M1213" s="371"/>
      <c r="N1213" s="371"/>
    </row>
    <row r="1214" spans="6:14" ht="14.4">
      <c r="F1214" s="371"/>
      <c r="H1214" s="123"/>
      <c r="J1214" s="123"/>
      <c r="K1214" s="371"/>
      <c r="L1214" s="371"/>
      <c r="M1214" s="371"/>
      <c r="N1214" s="371"/>
    </row>
    <row r="1215" spans="6:14" ht="14.4">
      <c r="F1215" s="371"/>
      <c r="H1215" s="123"/>
      <c r="J1215" s="123"/>
      <c r="K1215" s="371"/>
      <c r="L1215" s="371"/>
      <c r="M1215" s="371"/>
      <c r="N1215" s="371"/>
    </row>
    <row r="1216" spans="6:14" ht="14.4">
      <c r="F1216" s="371"/>
      <c r="H1216" s="123"/>
      <c r="J1216" s="123"/>
      <c r="K1216" s="371"/>
      <c r="L1216" s="371"/>
      <c r="M1216" s="371"/>
      <c r="N1216" s="371"/>
    </row>
    <row r="1217" spans="6:14" ht="14.4">
      <c r="F1217" s="371"/>
      <c r="H1217" s="123"/>
      <c r="J1217" s="123"/>
      <c r="K1217" s="371"/>
      <c r="L1217" s="371"/>
      <c r="M1217" s="371"/>
      <c r="N1217" s="371"/>
    </row>
    <row r="1218" spans="6:14" ht="14.4">
      <c r="F1218" s="371"/>
      <c r="H1218" s="123"/>
      <c r="J1218" s="123"/>
      <c r="K1218" s="371"/>
      <c r="L1218" s="371"/>
      <c r="M1218" s="371"/>
      <c r="N1218" s="371"/>
    </row>
    <row r="1219" spans="6:14" ht="14.4">
      <c r="F1219" s="371"/>
      <c r="H1219" s="123"/>
      <c r="J1219" s="123"/>
      <c r="K1219" s="371"/>
      <c r="L1219" s="371"/>
      <c r="M1219" s="371"/>
      <c r="N1219" s="371"/>
    </row>
    <row r="1220" spans="6:14" ht="14.4">
      <c r="F1220" s="371"/>
      <c r="H1220" s="123"/>
      <c r="J1220" s="123"/>
      <c r="K1220" s="371"/>
      <c r="L1220" s="371"/>
      <c r="M1220" s="371"/>
      <c r="N1220" s="371"/>
    </row>
    <row r="1221" spans="6:14" ht="14.4">
      <c r="F1221" s="371"/>
      <c r="H1221" s="123"/>
      <c r="J1221" s="123"/>
      <c r="K1221" s="371"/>
      <c r="L1221" s="371"/>
      <c r="M1221" s="371"/>
      <c r="N1221" s="371"/>
    </row>
    <row r="1222" spans="6:14" ht="14.4">
      <c r="F1222" s="371"/>
      <c r="H1222" s="123"/>
      <c r="J1222" s="123"/>
      <c r="K1222" s="371"/>
      <c r="L1222" s="371"/>
      <c r="M1222" s="371"/>
      <c r="N1222" s="371"/>
    </row>
    <row r="1223" spans="6:14" ht="14.4">
      <c r="F1223" s="371"/>
      <c r="H1223" s="123"/>
      <c r="J1223" s="123"/>
      <c r="K1223" s="371"/>
      <c r="L1223" s="371"/>
      <c r="M1223" s="371"/>
      <c r="N1223" s="371"/>
    </row>
    <row r="1224" spans="6:14" ht="14.4">
      <c r="F1224" s="371"/>
      <c r="H1224" s="123"/>
      <c r="J1224" s="123"/>
      <c r="K1224" s="371"/>
      <c r="L1224" s="371"/>
      <c r="M1224" s="371"/>
      <c r="N1224" s="371"/>
    </row>
    <row r="1225" spans="6:14" ht="14.4">
      <c r="F1225" s="371"/>
      <c r="H1225" s="123"/>
      <c r="J1225" s="123"/>
      <c r="K1225" s="371"/>
      <c r="L1225" s="371"/>
      <c r="M1225" s="371"/>
      <c r="N1225" s="371"/>
    </row>
    <row r="1226" spans="6:14" ht="14.4">
      <c r="F1226" s="371"/>
      <c r="H1226" s="123"/>
      <c r="J1226" s="123"/>
      <c r="K1226" s="371"/>
      <c r="L1226" s="371"/>
      <c r="M1226" s="371"/>
      <c r="N1226" s="371"/>
    </row>
    <row r="1227" spans="6:14" ht="14.4">
      <c r="F1227" s="371"/>
      <c r="H1227" s="123"/>
      <c r="J1227" s="123"/>
      <c r="K1227" s="371"/>
      <c r="L1227" s="371"/>
      <c r="M1227" s="371"/>
      <c r="N1227" s="371"/>
    </row>
    <row r="1228" spans="6:14" ht="14.4">
      <c r="F1228" s="371"/>
      <c r="H1228" s="123"/>
      <c r="J1228" s="123"/>
      <c r="K1228" s="371"/>
      <c r="L1228" s="371"/>
      <c r="M1228" s="371"/>
      <c r="N1228" s="371"/>
    </row>
    <row r="1229" spans="6:14" ht="14.4">
      <c r="F1229" s="371"/>
      <c r="H1229" s="123"/>
      <c r="J1229" s="123"/>
      <c r="K1229" s="371"/>
      <c r="L1229" s="371"/>
      <c r="M1229" s="371"/>
      <c r="N1229" s="371"/>
    </row>
    <row r="1230" spans="6:14" ht="14.4">
      <c r="F1230" s="371"/>
      <c r="H1230" s="123"/>
      <c r="J1230" s="123"/>
      <c r="K1230" s="371"/>
      <c r="L1230" s="371"/>
      <c r="M1230" s="371"/>
      <c r="N1230" s="371"/>
    </row>
    <row r="1231" spans="6:14" ht="14.4">
      <c r="F1231" s="371"/>
      <c r="H1231" s="123"/>
      <c r="J1231" s="123"/>
      <c r="K1231" s="371"/>
      <c r="L1231" s="371"/>
      <c r="M1231" s="371"/>
      <c r="N1231" s="371"/>
    </row>
    <row r="1232" spans="6:14" ht="14.4">
      <c r="F1232" s="371"/>
      <c r="H1232" s="123"/>
      <c r="J1232" s="123"/>
      <c r="K1232" s="371"/>
      <c r="L1232" s="371"/>
      <c r="M1232" s="371"/>
      <c r="N1232" s="371"/>
    </row>
    <row r="1233" spans="6:14" ht="14.4">
      <c r="F1233" s="371"/>
      <c r="H1233" s="123"/>
      <c r="J1233" s="123"/>
      <c r="K1233" s="371"/>
      <c r="L1233" s="371"/>
      <c r="M1233" s="371"/>
      <c r="N1233" s="371"/>
    </row>
    <row r="1234" spans="6:14" ht="14.4">
      <c r="F1234" s="371"/>
      <c r="H1234" s="123"/>
      <c r="J1234" s="123"/>
      <c r="K1234" s="371"/>
      <c r="L1234" s="371"/>
      <c r="M1234" s="371"/>
      <c r="N1234" s="371"/>
    </row>
    <row r="1235" spans="6:14" ht="14.4">
      <c r="F1235" s="371"/>
      <c r="H1235" s="123"/>
      <c r="J1235" s="123"/>
      <c r="K1235" s="371"/>
      <c r="L1235" s="371"/>
      <c r="M1235" s="371"/>
      <c r="N1235" s="371"/>
    </row>
    <row r="1236" spans="6:14" ht="14.4">
      <c r="F1236" s="371"/>
      <c r="H1236" s="123"/>
      <c r="J1236" s="123"/>
      <c r="K1236" s="371"/>
      <c r="L1236" s="371"/>
      <c r="M1236" s="371"/>
      <c r="N1236" s="371"/>
    </row>
    <row r="1237" spans="6:14" ht="14.4">
      <c r="F1237" s="371"/>
      <c r="H1237" s="123"/>
      <c r="J1237" s="123"/>
      <c r="K1237" s="371"/>
      <c r="L1237" s="371"/>
      <c r="M1237" s="371"/>
      <c r="N1237" s="371"/>
    </row>
    <row r="1238" spans="6:14" ht="14.4">
      <c r="F1238" s="371"/>
      <c r="H1238" s="123"/>
      <c r="J1238" s="123"/>
      <c r="K1238" s="371"/>
      <c r="L1238" s="371"/>
      <c r="M1238" s="371"/>
      <c r="N1238" s="371"/>
    </row>
    <row r="1239" spans="6:14" ht="14.4">
      <c r="F1239" s="371"/>
      <c r="H1239" s="123"/>
      <c r="J1239" s="123"/>
      <c r="K1239" s="371"/>
      <c r="L1239" s="371"/>
      <c r="M1239" s="371"/>
      <c r="N1239" s="371"/>
    </row>
    <row r="1240" spans="6:14" ht="14.4">
      <c r="F1240" s="371"/>
      <c r="H1240" s="123"/>
      <c r="J1240" s="123"/>
      <c r="K1240" s="371"/>
      <c r="L1240" s="371"/>
      <c r="M1240" s="371"/>
      <c r="N1240" s="371"/>
    </row>
    <row r="1241" spans="6:14" ht="14.4">
      <c r="F1241" s="371"/>
      <c r="H1241" s="123"/>
      <c r="J1241" s="123"/>
      <c r="K1241" s="371"/>
      <c r="L1241" s="371"/>
      <c r="M1241" s="371"/>
      <c r="N1241" s="371"/>
    </row>
    <row r="1242" spans="6:14" ht="14.4">
      <c r="F1242" s="371"/>
      <c r="H1242" s="123"/>
      <c r="J1242" s="123"/>
      <c r="K1242" s="371"/>
      <c r="L1242" s="371"/>
      <c r="M1242" s="371"/>
      <c r="N1242" s="371"/>
    </row>
    <row r="1243" spans="6:14" ht="14.4">
      <c r="F1243" s="371"/>
      <c r="H1243" s="123"/>
      <c r="J1243" s="123"/>
      <c r="K1243" s="371"/>
      <c r="L1243" s="371"/>
      <c r="M1243" s="371"/>
      <c r="N1243" s="371"/>
    </row>
    <row r="1244" spans="6:14" ht="14.4">
      <c r="F1244" s="371"/>
      <c r="H1244" s="123"/>
      <c r="J1244" s="123"/>
      <c r="K1244" s="371"/>
      <c r="L1244" s="371"/>
      <c r="M1244" s="371"/>
      <c r="N1244" s="371"/>
    </row>
    <row r="1245" spans="6:14" ht="14.4">
      <c r="F1245" s="371"/>
      <c r="H1245" s="123"/>
      <c r="J1245" s="123"/>
      <c r="K1245" s="371"/>
      <c r="L1245" s="371"/>
      <c r="M1245" s="371"/>
      <c r="N1245" s="371"/>
    </row>
    <row r="1246" spans="6:14" ht="14.4">
      <c r="F1246" s="371"/>
      <c r="H1246" s="123"/>
      <c r="J1246" s="123"/>
      <c r="K1246" s="371"/>
      <c r="L1246" s="371"/>
      <c r="M1246" s="371"/>
      <c r="N1246" s="371"/>
    </row>
    <row r="1247" spans="6:14" ht="14.4">
      <c r="F1247" s="371"/>
      <c r="H1247" s="123"/>
      <c r="J1247" s="123"/>
      <c r="K1247" s="371"/>
      <c r="L1247" s="371"/>
      <c r="M1247" s="371"/>
      <c r="N1247" s="371"/>
    </row>
    <row r="1248" spans="6:14" ht="14.4">
      <c r="F1248" s="371"/>
      <c r="H1248" s="123"/>
      <c r="J1248" s="123"/>
      <c r="K1248" s="371"/>
      <c r="L1248" s="371"/>
      <c r="M1248" s="371"/>
      <c r="N1248" s="371"/>
    </row>
    <row r="1249" spans="6:14" ht="14.4">
      <c r="F1249" s="371"/>
      <c r="H1249" s="123"/>
      <c r="J1249" s="123"/>
      <c r="K1249" s="371"/>
      <c r="L1249" s="371"/>
      <c r="M1249" s="371"/>
      <c r="N1249" s="371"/>
    </row>
    <row r="1250" spans="6:14" ht="14.4">
      <c r="F1250" s="371"/>
      <c r="H1250" s="123"/>
      <c r="J1250" s="123"/>
      <c r="K1250" s="371"/>
      <c r="L1250" s="371"/>
      <c r="M1250" s="371"/>
      <c r="N1250" s="371"/>
    </row>
    <row r="1251" spans="6:14" ht="14.4">
      <c r="F1251" s="371"/>
      <c r="H1251" s="123"/>
      <c r="J1251" s="123"/>
      <c r="K1251" s="371"/>
      <c r="L1251" s="371"/>
      <c r="M1251" s="371"/>
      <c r="N1251" s="371"/>
    </row>
    <row r="1252" spans="6:14" ht="14.4">
      <c r="F1252" s="371"/>
      <c r="H1252" s="123"/>
      <c r="J1252" s="123"/>
      <c r="K1252" s="371"/>
      <c r="L1252" s="371"/>
      <c r="M1252" s="371"/>
      <c r="N1252" s="371"/>
    </row>
    <row r="1253" spans="6:14" ht="14.4">
      <c r="F1253" s="371"/>
      <c r="H1253" s="123"/>
      <c r="J1253" s="123"/>
      <c r="K1253" s="371"/>
      <c r="L1253" s="371"/>
      <c r="M1253" s="371"/>
      <c r="N1253" s="371"/>
    </row>
    <row r="1254" spans="6:14" ht="14.4">
      <c r="F1254" s="371"/>
      <c r="H1254" s="123"/>
      <c r="J1254" s="123"/>
      <c r="K1254" s="371"/>
      <c r="L1254" s="371"/>
      <c r="M1254" s="371"/>
      <c r="N1254" s="371"/>
    </row>
    <row r="1255" spans="6:14" ht="14.4">
      <c r="F1255" s="371"/>
      <c r="H1255" s="123"/>
      <c r="J1255" s="123"/>
      <c r="K1255" s="371"/>
      <c r="L1255" s="371"/>
      <c r="M1255" s="371"/>
      <c r="N1255" s="371"/>
    </row>
    <row r="1256" spans="6:14" ht="14.4">
      <c r="F1256" s="371"/>
      <c r="H1256" s="123"/>
      <c r="J1256" s="123"/>
      <c r="K1256" s="371"/>
      <c r="L1256" s="371"/>
      <c r="M1256" s="371"/>
      <c r="N1256" s="371"/>
    </row>
    <row r="1257" spans="6:14" ht="14.4">
      <c r="F1257" s="371"/>
      <c r="H1257" s="123"/>
      <c r="J1257" s="123"/>
      <c r="K1257" s="371"/>
      <c r="L1257" s="371"/>
      <c r="M1257" s="371"/>
      <c r="N1257" s="371"/>
    </row>
    <row r="1258" spans="6:14" ht="14.4">
      <c r="F1258" s="371"/>
      <c r="H1258" s="123"/>
      <c r="J1258" s="123"/>
      <c r="K1258" s="371"/>
      <c r="L1258" s="371"/>
      <c r="M1258" s="371"/>
      <c r="N1258" s="371"/>
    </row>
    <row r="1259" spans="6:14" ht="14.4">
      <c r="F1259" s="371"/>
      <c r="H1259" s="123"/>
      <c r="J1259" s="123"/>
      <c r="K1259" s="371"/>
      <c r="L1259" s="371"/>
      <c r="M1259" s="371"/>
      <c r="N1259" s="371"/>
    </row>
    <row r="1260" spans="6:14" ht="14.4">
      <c r="F1260" s="371"/>
      <c r="H1260" s="123"/>
      <c r="J1260" s="123"/>
      <c r="K1260" s="371"/>
      <c r="L1260" s="371"/>
      <c r="M1260" s="371"/>
      <c r="N1260" s="371"/>
    </row>
    <row r="1261" spans="6:14" ht="14.4">
      <c r="F1261" s="371"/>
      <c r="H1261" s="123"/>
      <c r="J1261" s="123"/>
      <c r="K1261" s="371"/>
      <c r="L1261" s="371"/>
      <c r="M1261" s="371"/>
      <c r="N1261" s="371"/>
    </row>
    <row r="1262" spans="6:14" ht="14.4">
      <c r="F1262" s="371"/>
      <c r="H1262" s="123"/>
      <c r="J1262" s="123"/>
      <c r="K1262" s="371"/>
      <c r="L1262" s="371"/>
      <c r="M1262" s="371"/>
      <c r="N1262" s="371"/>
    </row>
    <row r="1263" spans="6:14" ht="14.4">
      <c r="F1263" s="371"/>
      <c r="H1263" s="123"/>
      <c r="J1263" s="123"/>
      <c r="K1263" s="371"/>
      <c r="L1263" s="371"/>
      <c r="M1263" s="371"/>
      <c r="N1263" s="371"/>
    </row>
    <row r="1264" spans="6:14" ht="14.4">
      <c r="F1264" s="371"/>
      <c r="H1264" s="123"/>
      <c r="J1264" s="123"/>
      <c r="K1264" s="371"/>
      <c r="L1264" s="371"/>
      <c r="M1264" s="371"/>
      <c r="N1264" s="371"/>
    </row>
    <row r="1265" spans="6:14" ht="14.4">
      <c r="F1265" s="371"/>
      <c r="H1265" s="123"/>
      <c r="J1265" s="123"/>
      <c r="K1265" s="371"/>
      <c r="L1265" s="371"/>
      <c r="M1265" s="371"/>
      <c r="N1265" s="371"/>
    </row>
    <row r="1266" spans="6:14" ht="14.4">
      <c r="F1266" s="371"/>
      <c r="H1266" s="123"/>
      <c r="J1266" s="123"/>
      <c r="K1266" s="371"/>
      <c r="L1266" s="371"/>
      <c r="M1266" s="371"/>
      <c r="N1266" s="371"/>
    </row>
    <row r="1267" spans="6:14" ht="14.4">
      <c r="F1267" s="371"/>
      <c r="H1267" s="123"/>
      <c r="J1267" s="123"/>
      <c r="K1267" s="371"/>
      <c r="L1267" s="371"/>
      <c r="M1267" s="371"/>
      <c r="N1267" s="371"/>
    </row>
    <row r="1268" spans="6:14" ht="14.4">
      <c r="F1268" s="371"/>
      <c r="H1268" s="123"/>
      <c r="J1268" s="123"/>
      <c r="K1268" s="371"/>
      <c r="L1268" s="371"/>
      <c r="M1268" s="371"/>
      <c r="N1268" s="371"/>
    </row>
    <row r="1269" spans="6:14" ht="14.4">
      <c r="F1269" s="371"/>
      <c r="H1269" s="123"/>
      <c r="J1269" s="123"/>
      <c r="K1269" s="371"/>
      <c r="L1269" s="371"/>
      <c r="M1269" s="371"/>
      <c r="N1269" s="371"/>
    </row>
    <row r="1270" spans="6:14" ht="14.4">
      <c r="F1270" s="371"/>
      <c r="H1270" s="123"/>
      <c r="J1270" s="123"/>
      <c r="K1270" s="371"/>
      <c r="L1270" s="371"/>
      <c r="M1270" s="371"/>
      <c r="N1270" s="371"/>
    </row>
    <row r="1271" spans="6:14" ht="14.4">
      <c r="F1271" s="371"/>
      <c r="H1271" s="123"/>
      <c r="J1271" s="123"/>
      <c r="K1271" s="371"/>
      <c r="L1271" s="371"/>
      <c r="M1271" s="371"/>
      <c r="N1271" s="371"/>
    </row>
    <row r="1272" spans="6:14" ht="14.4">
      <c r="F1272" s="371"/>
      <c r="H1272" s="123"/>
      <c r="J1272" s="123"/>
      <c r="K1272" s="371"/>
      <c r="L1272" s="371"/>
      <c r="M1272" s="371"/>
      <c r="N1272" s="371"/>
    </row>
    <row r="1273" spans="6:14" ht="14.4">
      <c r="F1273" s="371"/>
      <c r="H1273" s="123"/>
      <c r="J1273" s="123"/>
      <c r="K1273" s="371"/>
      <c r="L1273" s="371"/>
      <c r="M1273" s="371"/>
      <c r="N1273" s="371"/>
    </row>
    <row r="1274" spans="6:14" ht="14.4">
      <c r="F1274" s="371"/>
      <c r="H1274" s="123"/>
      <c r="J1274" s="123"/>
      <c r="K1274" s="371"/>
      <c r="L1274" s="371"/>
      <c r="M1274" s="371"/>
      <c r="N1274" s="371"/>
    </row>
    <row r="1275" spans="6:14" ht="14.4">
      <c r="F1275" s="371"/>
      <c r="H1275" s="123"/>
      <c r="J1275" s="123"/>
      <c r="K1275" s="371"/>
      <c r="L1275" s="371"/>
      <c r="M1275" s="371"/>
      <c r="N1275" s="371"/>
    </row>
    <row r="1276" spans="6:14" ht="14.4">
      <c r="F1276" s="371"/>
      <c r="H1276" s="123"/>
      <c r="J1276" s="123"/>
      <c r="K1276" s="371"/>
      <c r="L1276" s="371"/>
      <c r="M1276" s="371"/>
      <c r="N1276" s="371"/>
    </row>
    <row r="1277" spans="6:14" ht="14.4">
      <c r="F1277" s="371"/>
      <c r="H1277" s="123"/>
      <c r="J1277" s="123"/>
      <c r="K1277" s="371"/>
      <c r="L1277" s="371"/>
      <c r="M1277" s="371"/>
      <c r="N1277" s="371"/>
    </row>
    <row r="1278" spans="6:14" ht="14.4">
      <c r="F1278" s="371"/>
      <c r="H1278" s="123"/>
      <c r="J1278" s="123"/>
      <c r="K1278" s="371"/>
      <c r="L1278" s="371"/>
      <c r="M1278" s="371"/>
      <c r="N1278" s="371"/>
    </row>
    <row r="1279" spans="6:14" ht="14.4">
      <c r="F1279" s="371"/>
      <c r="H1279" s="123"/>
      <c r="J1279" s="123"/>
      <c r="K1279" s="371"/>
      <c r="L1279" s="371"/>
      <c r="M1279" s="371"/>
      <c r="N1279" s="371"/>
    </row>
    <row r="1280" spans="6:14" ht="14.4">
      <c r="F1280" s="371"/>
      <c r="H1280" s="123"/>
      <c r="J1280" s="123"/>
      <c r="K1280" s="371"/>
      <c r="L1280" s="371"/>
      <c r="M1280" s="371"/>
      <c r="N1280" s="371"/>
    </row>
    <row r="1281" spans="6:14" ht="14.4">
      <c r="F1281" s="371"/>
      <c r="H1281" s="123"/>
      <c r="J1281" s="123"/>
      <c r="K1281" s="371"/>
      <c r="L1281" s="371"/>
      <c r="M1281" s="371"/>
      <c r="N1281" s="371"/>
    </row>
    <row r="1282" spans="6:14" ht="14.4">
      <c r="F1282" s="371"/>
      <c r="H1282" s="123"/>
      <c r="J1282" s="123"/>
      <c r="K1282" s="371"/>
      <c r="L1282" s="371"/>
      <c r="M1282" s="371"/>
      <c r="N1282" s="371"/>
    </row>
    <row r="1283" spans="6:14" ht="14.4">
      <c r="F1283" s="371"/>
      <c r="H1283" s="123"/>
      <c r="J1283" s="123"/>
      <c r="K1283" s="371"/>
      <c r="L1283" s="371"/>
      <c r="M1283" s="371"/>
      <c r="N1283" s="371"/>
    </row>
    <row r="1284" spans="6:14" ht="14.4">
      <c r="F1284" s="371"/>
      <c r="H1284" s="123"/>
      <c r="J1284" s="123"/>
      <c r="K1284" s="371"/>
      <c r="L1284" s="371"/>
      <c r="M1284" s="371"/>
      <c r="N1284" s="371"/>
    </row>
    <row r="1285" spans="6:14" ht="14.4">
      <c r="F1285" s="371"/>
      <c r="H1285" s="123"/>
      <c r="J1285" s="123"/>
      <c r="K1285" s="371"/>
      <c r="L1285" s="371"/>
      <c r="M1285" s="371"/>
      <c r="N1285" s="371"/>
    </row>
    <row r="1286" spans="6:14" ht="14.4">
      <c r="F1286" s="371"/>
      <c r="H1286" s="123"/>
      <c r="J1286" s="123"/>
      <c r="K1286" s="371"/>
      <c r="L1286" s="371"/>
      <c r="M1286" s="371"/>
      <c r="N1286" s="371"/>
    </row>
    <row r="1287" spans="6:14" ht="14.4">
      <c r="F1287" s="371"/>
      <c r="H1287" s="123"/>
      <c r="J1287" s="123"/>
      <c r="K1287" s="371"/>
      <c r="L1287" s="371"/>
      <c r="M1287" s="371"/>
      <c r="N1287" s="371"/>
    </row>
    <row r="1288" spans="6:14" ht="14.4">
      <c r="F1288" s="371"/>
      <c r="H1288" s="123"/>
      <c r="J1288" s="123"/>
      <c r="K1288" s="371"/>
      <c r="L1288" s="371"/>
      <c r="M1288" s="371"/>
      <c r="N1288" s="371"/>
    </row>
    <row r="1289" spans="6:14" ht="14.4">
      <c r="F1289" s="371"/>
      <c r="H1289" s="123"/>
      <c r="J1289" s="123"/>
      <c r="K1289" s="371"/>
      <c r="L1289" s="371"/>
      <c r="M1289" s="371"/>
      <c r="N1289" s="371"/>
    </row>
    <row r="1290" spans="6:14" ht="14.4">
      <c r="F1290" s="371"/>
      <c r="H1290" s="123"/>
      <c r="J1290" s="123"/>
      <c r="K1290" s="371"/>
      <c r="L1290" s="371"/>
      <c r="M1290" s="371"/>
      <c r="N1290" s="371"/>
    </row>
    <row r="1291" spans="6:14" ht="14.4">
      <c r="F1291" s="371"/>
      <c r="H1291" s="123"/>
      <c r="J1291" s="123"/>
      <c r="K1291" s="371"/>
      <c r="L1291" s="371"/>
      <c r="M1291" s="371"/>
      <c r="N1291" s="371"/>
    </row>
    <row r="1292" spans="6:14" ht="14.4">
      <c r="F1292" s="371"/>
      <c r="H1292" s="123"/>
      <c r="J1292" s="123"/>
      <c r="K1292" s="371"/>
      <c r="L1292" s="371"/>
      <c r="M1292" s="371"/>
      <c r="N1292" s="371"/>
    </row>
    <row r="1293" spans="6:14" ht="14.4">
      <c r="F1293" s="371"/>
      <c r="H1293" s="123"/>
      <c r="J1293" s="123"/>
      <c r="K1293" s="371"/>
      <c r="L1293" s="371"/>
      <c r="M1293" s="371"/>
      <c r="N1293" s="371"/>
    </row>
    <row r="1294" spans="6:14" ht="14.4">
      <c r="F1294" s="371"/>
      <c r="H1294" s="123"/>
      <c r="J1294" s="123"/>
      <c r="K1294" s="371"/>
      <c r="L1294" s="371"/>
      <c r="M1294" s="371"/>
      <c r="N1294" s="371"/>
    </row>
    <row r="1295" spans="6:14" ht="14.4">
      <c r="F1295" s="371"/>
      <c r="H1295" s="123"/>
      <c r="J1295" s="123"/>
      <c r="K1295" s="371"/>
      <c r="L1295" s="371"/>
      <c r="M1295" s="371"/>
      <c r="N1295" s="371"/>
    </row>
    <row r="1296" spans="6:14" ht="14.4">
      <c r="F1296" s="371"/>
      <c r="H1296" s="123"/>
      <c r="J1296" s="123"/>
      <c r="K1296" s="371"/>
      <c r="L1296" s="371"/>
      <c r="M1296" s="371"/>
      <c r="N1296" s="371"/>
    </row>
    <row r="1297" spans="6:14" ht="14.4">
      <c r="F1297" s="371"/>
      <c r="H1297" s="123"/>
      <c r="J1297" s="123"/>
      <c r="K1297" s="371"/>
      <c r="L1297" s="371"/>
      <c r="M1297" s="371"/>
      <c r="N1297" s="371"/>
    </row>
    <row r="1298" spans="6:14" ht="14.4">
      <c r="F1298" s="371"/>
      <c r="H1298" s="123"/>
      <c r="J1298" s="123"/>
      <c r="K1298" s="371"/>
      <c r="L1298" s="371"/>
      <c r="M1298" s="371"/>
      <c r="N1298" s="371"/>
    </row>
    <row r="1299" spans="6:14" ht="14.4">
      <c r="F1299" s="371"/>
      <c r="H1299" s="123"/>
      <c r="J1299" s="123"/>
      <c r="K1299" s="371"/>
      <c r="L1299" s="371"/>
      <c r="M1299" s="371"/>
      <c r="N1299" s="371"/>
    </row>
    <row r="1300" spans="6:14" ht="14.4">
      <c r="F1300" s="371"/>
      <c r="H1300" s="123"/>
      <c r="J1300" s="123"/>
      <c r="K1300" s="371"/>
      <c r="L1300" s="371"/>
      <c r="M1300" s="371"/>
      <c r="N1300" s="371"/>
    </row>
    <row r="1301" spans="6:14" ht="14.4">
      <c r="F1301" s="371"/>
      <c r="H1301" s="123"/>
      <c r="J1301" s="123"/>
      <c r="K1301" s="371"/>
      <c r="L1301" s="371"/>
      <c r="M1301" s="371"/>
      <c r="N1301" s="371"/>
    </row>
    <row r="1302" spans="6:14" ht="14.4">
      <c r="F1302" s="371"/>
      <c r="H1302" s="123"/>
      <c r="J1302" s="123"/>
      <c r="K1302" s="371"/>
      <c r="L1302" s="371"/>
      <c r="M1302" s="371"/>
      <c r="N1302" s="371"/>
    </row>
    <row r="1303" spans="6:14" ht="14.4">
      <c r="F1303" s="371"/>
      <c r="H1303" s="123"/>
      <c r="J1303" s="123"/>
      <c r="K1303" s="371"/>
      <c r="L1303" s="371"/>
      <c r="M1303" s="371"/>
      <c r="N1303" s="371"/>
    </row>
    <row r="1304" spans="6:14" ht="14.4">
      <c r="F1304" s="371"/>
      <c r="H1304" s="123"/>
      <c r="J1304" s="123"/>
      <c r="K1304" s="371"/>
      <c r="L1304" s="371"/>
      <c r="M1304" s="371"/>
      <c r="N1304" s="371"/>
    </row>
    <row r="1305" spans="6:14" ht="14.4">
      <c r="F1305" s="371"/>
      <c r="H1305" s="123"/>
      <c r="J1305" s="123"/>
      <c r="K1305" s="371"/>
      <c r="L1305" s="371"/>
      <c r="M1305" s="371"/>
      <c r="N1305" s="371"/>
    </row>
    <row r="1306" spans="6:14" ht="14.4">
      <c r="F1306" s="371"/>
      <c r="H1306" s="123"/>
      <c r="J1306" s="123"/>
      <c r="K1306" s="371"/>
      <c r="L1306" s="371"/>
      <c r="M1306" s="371"/>
      <c r="N1306" s="371"/>
    </row>
    <row r="1307" spans="6:14" ht="14.4">
      <c r="F1307" s="371"/>
      <c r="H1307" s="123"/>
      <c r="J1307" s="123"/>
      <c r="K1307" s="371"/>
      <c r="L1307" s="371"/>
      <c r="M1307" s="371"/>
      <c r="N1307" s="371"/>
    </row>
    <row r="1308" spans="6:14" ht="14.4">
      <c r="F1308" s="371"/>
      <c r="H1308" s="123"/>
      <c r="J1308" s="123"/>
      <c r="K1308" s="371"/>
      <c r="L1308" s="371"/>
      <c r="M1308" s="371"/>
      <c r="N1308" s="371"/>
    </row>
    <row r="1309" spans="6:14" ht="14.4">
      <c r="F1309" s="371"/>
      <c r="H1309" s="123"/>
      <c r="J1309" s="123"/>
      <c r="K1309" s="371"/>
      <c r="L1309" s="371"/>
      <c r="M1309" s="371"/>
      <c r="N1309" s="371"/>
    </row>
    <row r="1310" spans="6:14" ht="14.4">
      <c r="F1310" s="371"/>
      <c r="H1310" s="123"/>
      <c r="J1310" s="123"/>
      <c r="K1310" s="371"/>
      <c r="L1310" s="371"/>
      <c r="M1310" s="371"/>
      <c r="N1310" s="371"/>
    </row>
    <row r="1311" spans="6:14" ht="14.4">
      <c r="F1311" s="371"/>
      <c r="H1311" s="123"/>
      <c r="J1311" s="123"/>
      <c r="K1311" s="371"/>
      <c r="L1311" s="371"/>
      <c r="M1311" s="371"/>
      <c r="N1311" s="371"/>
    </row>
    <row r="1312" spans="6:14" ht="14.4">
      <c r="F1312" s="371"/>
      <c r="H1312" s="123"/>
      <c r="J1312" s="123"/>
      <c r="K1312" s="371"/>
      <c r="L1312" s="371"/>
      <c r="M1312" s="371"/>
      <c r="N1312" s="371"/>
    </row>
    <row r="1313" spans="6:14" ht="14.4">
      <c r="F1313" s="371"/>
      <c r="H1313" s="123"/>
      <c r="J1313" s="123"/>
      <c r="K1313" s="371"/>
      <c r="L1313" s="371"/>
      <c r="M1313" s="371"/>
      <c r="N1313" s="371"/>
    </row>
    <row r="1314" spans="6:14" ht="14.4">
      <c r="F1314" s="371"/>
      <c r="H1314" s="123"/>
      <c r="J1314" s="123"/>
      <c r="K1314" s="371"/>
      <c r="L1314" s="371"/>
      <c r="M1314" s="371"/>
      <c r="N1314" s="371"/>
    </row>
    <row r="1315" spans="6:14" ht="14.4">
      <c r="F1315" s="371"/>
      <c r="H1315" s="123"/>
      <c r="J1315" s="123"/>
      <c r="K1315" s="371"/>
      <c r="L1315" s="371"/>
      <c r="M1315" s="371"/>
      <c r="N1315" s="371"/>
    </row>
    <row r="1316" spans="6:14" ht="14.4">
      <c r="F1316" s="371"/>
      <c r="H1316" s="123"/>
      <c r="J1316" s="123"/>
      <c r="K1316" s="371"/>
      <c r="L1316" s="371"/>
      <c r="M1316" s="371"/>
      <c r="N1316" s="371"/>
    </row>
    <row r="1317" spans="6:14" ht="14.4">
      <c r="F1317" s="371"/>
      <c r="H1317" s="123"/>
      <c r="J1317" s="123"/>
      <c r="K1317" s="371"/>
      <c r="L1317" s="371"/>
      <c r="M1317" s="371"/>
      <c r="N1317" s="371"/>
    </row>
    <row r="1318" spans="6:14" ht="14.4">
      <c r="F1318" s="371"/>
      <c r="H1318" s="123"/>
      <c r="J1318" s="123"/>
      <c r="K1318" s="371"/>
      <c r="L1318" s="371"/>
      <c r="M1318" s="371"/>
      <c r="N1318" s="371"/>
    </row>
    <row r="1319" spans="6:14" ht="14.4">
      <c r="F1319" s="371"/>
      <c r="H1319" s="123"/>
      <c r="J1319" s="123"/>
      <c r="K1319" s="371"/>
      <c r="L1319" s="371"/>
      <c r="M1319" s="371"/>
      <c r="N1319" s="371"/>
    </row>
    <row r="1320" spans="6:14" ht="14.4">
      <c r="F1320" s="371"/>
      <c r="H1320" s="123"/>
      <c r="J1320" s="123"/>
      <c r="K1320" s="371"/>
      <c r="L1320" s="371"/>
      <c r="M1320" s="371"/>
      <c r="N1320" s="371"/>
    </row>
    <row r="1321" spans="6:14" ht="14.4">
      <c r="F1321" s="371"/>
      <c r="H1321" s="123"/>
      <c r="J1321" s="123"/>
      <c r="K1321" s="371"/>
      <c r="L1321" s="371"/>
      <c r="M1321" s="371"/>
      <c r="N1321" s="371"/>
    </row>
    <row r="1322" spans="6:14" ht="14.4">
      <c r="F1322" s="371"/>
      <c r="H1322" s="123"/>
      <c r="J1322" s="123"/>
      <c r="K1322" s="371"/>
      <c r="L1322" s="371"/>
      <c r="M1322" s="371"/>
      <c r="N1322" s="371"/>
    </row>
    <row r="1323" spans="6:14" ht="14.4">
      <c r="F1323" s="371"/>
      <c r="H1323" s="123"/>
      <c r="J1323" s="123"/>
      <c r="K1323" s="371"/>
      <c r="L1323" s="371"/>
      <c r="M1323" s="371"/>
      <c r="N1323" s="371"/>
    </row>
    <row r="1324" spans="6:14" ht="14.4">
      <c r="F1324" s="371"/>
      <c r="H1324" s="123"/>
      <c r="J1324" s="123"/>
      <c r="K1324" s="371"/>
      <c r="L1324" s="371"/>
      <c r="M1324" s="371"/>
      <c r="N1324" s="371"/>
    </row>
    <row r="1325" spans="6:14" ht="14.4">
      <c r="F1325" s="371"/>
      <c r="H1325" s="123"/>
      <c r="J1325" s="123"/>
      <c r="K1325" s="371"/>
      <c r="L1325" s="371"/>
      <c r="M1325" s="371"/>
      <c r="N1325" s="371"/>
    </row>
    <row r="1326" spans="6:14" ht="14.4">
      <c r="F1326" s="371"/>
      <c r="H1326" s="123"/>
      <c r="J1326" s="123"/>
      <c r="K1326" s="371"/>
      <c r="L1326" s="371"/>
      <c r="M1326" s="371"/>
      <c r="N1326" s="371"/>
    </row>
    <row r="1327" spans="6:14" ht="14.4">
      <c r="F1327" s="371"/>
      <c r="H1327" s="123"/>
      <c r="J1327" s="123"/>
      <c r="K1327" s="371"/>
      <c r="L1327" s="371"/>
      <c r="M1327" s="371"/>
      <c r="N1327" s="371"/>
    </row>
    <row r="1328" spans="6:14" ht="14.4">
      <c r="F1328" s="371"/>
      <c r="H1328" s="123"/>
      <c r="J1328" s="123"/>
      <c r="K1328" s="371"/>
      <c r="L1328" s="371"/>
      <c r="M1328" s="371"/>
      <c r="N1328" s="371"/>
    </row>
    <row r="1329" spans="6:14" ht="14.4">
      <c r="F1329" s="371"/>
      <c r="H1329" s="123"/>
      <c r="J1329" s="123"/>
      <c r="K1329" s="371"/>
      <c r="L1329" s="371"/>
      <c r="M1329" s="371"/>
      <c r="N1329" s="371"/>
    </row>
    <row r="1330" spans="6:14" ht="14.4">
      <c r="F1330" s="371"/>
      <c r="H1330" s="123"/>
      <c r="J1330" s="123"/>
      <c r="K1330" s="371"/>
      <c r="L1330" s="371"/>
      <c r="M1330" s="371"/>
      <c r="N1330" s="371"/>
    </row>
    <row r="1331" spans="6:14" ht="14.4">
      <c r="F1331" s="371"/>
      <c r="H1331" s="123"/>
      <c r="J1331" s="123"/>
      <c r="K1331" s="371"/>
      <c r="L1331" s="371"/>
      <c r="M1331" s="371"/>
      <c r="N1331" s="371"/>
    </row>
    <row r="1332" spans="6:14" ht="14.4">
      <c r="F1332" s="371"/>
      <c r="H1332" s="123"/>
      <c r="J1332" s="123"/>
      <c r="K1332" s="371"/>
      <c r="L1332" s="371"/>
      <c r="M1332" s="371"/>
      <c r="N1332" s="371"/>
    </row>
    <row r="1333" spans="6:14" ht="14.4">
      <c r="F1333" s="371"/>
      <c r="H1333" s="123"/>
      <c r="J1333" s="123"/>
      <c r="K1333" s="371"/>
      <c r="L1333" s="371"/>
      <c r="M1333" s="371"/>
      <c r="N1333" s="371"/>
    </row>
    <row r="1334" spans="6:14" ht="14.4">
      <c r="F1334" s="371"/>
      <c r="H1334" s="123"/>
      <c r="J1334" s="123"/>
      <c r="K1334" s="371"/>
      <c r="L1334" s="371"/>
      <c r="M1334" s="371"/>
      <c r="N1334" s="371"/>
    </row>
    <row r="1335" spans="6:14" ht="14.4">
      <c r="F1335" s="371"/>
      <c r="H1335" s="123"/>
      <c r="J1335" s="123"/>
      <c r="K1335" s="371"/>
      <c r="L1335" s="371"/>
      <c r="M1335" s="371"/>
      <c r="N1335" s="371"/>
    </row>
    <row r="1336" spans="6:14" ht="14.4">
      <c r="F1336" s="371"/>
      <c r="H1336" s="123"/>
      <c r="J1336" s="123"/>
      <c r="K1336" s="371"/>
      <c r="L1336" s="371"/>
      <c r="M1336" s="371"/>
      <c r="N1336" s="371"/>
    </row>
    <row r="1337" spans="6:14" ht="14.4">
      <c r="F1337" s="371"/>
      <c r="H1337" s="123"/>
      <c r="J1337" s="123"/>
      <c r="K1337" s="371"/>
      <c r="L1337" s="371"/>
      <c r="M1337" s="371"/>
      <c r="N1337" s="371"/>
    </row>
    <row r="1338" spans="6:14" ht="14.4">
      <c r="F1338" s="371"/>
      <c r="H1338" s="123"/>
      <c r="J1338" s="123"/>
      <c r="K1338" s="371"/>
      <c r="L1338" s="371"/>
      <c r="M1338" s="371"/>
      <c r="N1338" s="371"/>
    </row>
    <row r="1339" spans="6:14" ht="14.4">
      <c r="F1339" s="371"/>
      <c r="H1339" s="123"/>
      <c r="J1339" s="123"/>
      <c r="K1339" s="371"/>
      <c r="L1339" s="371"/>
      <c r="M1339" s="371"/>
      <c r="N1339" s="371"/>
    </row>
    <row r="1340" spans="6:14" ht="14.4">
      <c r="F1340" s="371"/>
      <c r="H1340" s="123"/>
      <c r="J1340" s="123"/>
      <c r="K1340" s="371"/>
      <c r="L1340" s="371"/>
      <c r="M1340" s="371"/>
      <c r="N1340" s="371"/>
    </row>
    <row r="1341" spans="6:14" ht="14.4">
      <c r="F1341" s="371"/>
      <c r="H1341" s="123"/>
      <c r="J1341" s="123"/>
      <c r="K1341" s="371"/>
      <c r="L1341" s="371"/>
      <c r="M1341" s="371"/>
      <c r="N1341" s="371"/>
    </row>
    <row r="1342" spans="6:14" ht="14.4">
      <c r="F1342" s="371"/>
      <c r="H1342" s="123"/>
      <c r="J1342" s="123"/>
      <c r="K1342" s="371"/>
      <c r="L1342" s="371"/>
      <c r="M1342" s="371"/>
      <c r="N1342" s="371"/>
    </row>
    <row r="1343" spans="6:14" ht="14.4">
      <c r="F1343" s="371"/>
      <c r="H1343" s="123"/>
      <c r="J1343" s="123"/>
      <c r="K1343" s="371"/>
      <c r="L1343" s="371"/>
      <c r="M1343" s="371"/>
      <c r="N1343" s="371"/>
    </row>
    <row r="1344" spans="6:14" ht="14.4">
      <c r="F1344" s="371"/>
      <c r="H1344" s="123"/>
      <c r="J1344" s="123"/>
      <c r="K1344" s="371"/>
      <c r="L1344" s="371"/>
      <c r="M1344" s="371"/>
      <c r="N1344" s="371"/>
    </row>
    <row r="1345" spans="6:14" ht="14.4">
      <c r="F1345" s="371"/>
      <c r="H1345" s="123"/>
      <c r="J1345" s="123"/>
      <c r="K1345" s="371"/>
      <c r="L1345" s="371"/>
      <c r="M1345" s="371"/>
      <c r="N1345" s="371"/>
    </row>
    <row r="1346" spans="6:14" ht="14.4">
      <c r="F1346" s="371"/>
      <c r="H1346" s="123"/>
      <c r="J1346" s="123"/>
      <c r="K1346" s="371"/>
      <c r="L1346" s="371"/>
      <c r="M1346" s="371"/>
      <c r="N1346" s="371"/>
    </row>
    <row r="1347" spans="6:14" ht="14.4">
      <c r="F1347" s="371"/>
      <c r="H1347" s="123"/>
      <c r="J1347" s="123"/>
      <c r="K1347" s="371"/>
      <c r="L1347" s="371"/>
      <c r="M1347" s="371"/>
      <c r="N1347" s="371"/>
    </row>
    <row r="1348" spans="6:14" ht="14.4">
      <c r="F1348" s="371"/>
      <c r="H1348" s="123"/>
      <c r="J1348" s="123"/>
      <c r="K1348" s="371"/>
      <c r="L1348" s="371"/>
      <c r="M1348" s="371"/>
      <c r="N1348" s="371"/>
    </row>
    <row r="1349" spans="6:14" ht="14.4">
      <c r="F1349" s="371"/>
      <c r="H1349" s="123"/>
      <c r="J1349" s="123"/>
      <c r="K1349" s="371"/>
      <c r="L1349" s="371"/>
      <c r="M1349" s="371"/>
      <c r="N1349" s="371"/>
    </row>
    <row r="1350" spans="6:14" ht="14.4">
      <c r="F1350" s="371"/>
      <c r="H1350" s="123"/>
      <c r="J1350" s="123"/>
      <c r="K1350" s="371"/>
      <c r="L1350" s="371"/>
      <c r="M1350" s="371"/>
      <c r="N1350" s="371"/>
    </row>
    <row r="1351" spans="6:14" ht="14.4">
      <c r="F1351" s="371"/>
      <c r="H1351" s="123"/>
      <c r="J1351" s="123"/>
      <c r="K1351" s="371"/>
      <c r="L1351" s="371"/>
      <c r="M1351" s="371"/>
      <c r="N1351" s="371"/>
    </row>
    <row r="1352" spans="6:14" ht="14.4">
      <c r="F1352" s="371"/>
      <c r="H1352" s="123"/>
      <c r="J1352" s="123"/>
      <c r="K1352" s="371"/>
      <c r="L1352" s="371"/>
      <c r="M1352" s="371"/>
      <c r="N1352" s="371"/>
    </row>
    <row r="1353" spans="6:14" ht="14.4">
      <c r="F1353" s="371"/>
      <c r="H1353" s="123"/>
      <c r="J1353" s="123"/>
      <c r="K1353" s="371"/>
      <c r="L1353" s="371"/>
      <c r="M1353" s="371"/>
      <c r="N1353" s="371"/>
    </row>
    <row r="1354" spans="6:14" ht="14.4">
      <c r="F1354" s="371"/>
      <c r="H1354" s="123"/>
      <c r="J1354" s="123"/>
      <c r="K1354" s="371"/>
      <c r="L1354" s="371"/>
      <c r="M1354" s="371"/>
      <c r="N1354" s="371"/>
    </row>
    <row r="1355" spans="6:14" ht="14.4">
      <c r="F1355" s="371"/>
      <c r="H1355" s="123"/>
      <c r="J1355" s="123"/>
      <c r="K1355" s="371"/>
      <c r="L1355" s="371"/>
      <c r="M1355" s="371"/>
      <c r="N1355" s="371"/>
    </row>
    <row r="1356" spans="6:14" ht="14.4">
      <c r="F1356" s="371"/>
      <c r="H1356" s="123"/>
      <c r="J1356" s="123"/>
      <c r="K1356" s="371"/>
      <c r="L1356" s="371"/>
      <c r="M1356" s="371"/>
      <c r="N1356" s="371"/>
    </row>
    <row r="1357" spans="6:14" ht="14.4">
      <c r="F1357" s="371"/>
      <c r="H1357" s="123"/>
      <c r="J1357" s="123"/>
      <c r="K1357" s="371"/>
      <c r="L1357" s="371"/>
      <c r="M1357" s="371"/>
      <c r="N1357" s="371"/>
    </row>
    <row r="1358" spans="6:14" ht="14.4">
      <c r="F1358" s="371"/>
      <c r="H1358" s="123"/>
      <c r="J1358" s="123"/>
      <c r="K1358" s="371"/>
      <c r="L1358" s="371"/>
      <c r="M1358" s="371"/>
      <c r="N1358" s="371"/>
    </row>
    <row r="1359" spans="6:14" ht="14.4">
      <c r="F1359" s="371"/>
      <c r="H1359" s="123"/>
      <c r="J1359" s="123"/>
      <c r="K1359" s="371"/>
      <c r="L1359" s="371"/>
      <c r="M1359" s="371"/>
      <c r="N1359" s="371"/>
    </row>
    <row r="1360" spans="6:14" ht="14.4">
      <c r="F1360" s="371"/>
      <c r="H1360" s="123"/>
      <c r="J1360" s="123"/>
      <c r="K1360" s="371"/>
      <c r="L1360" s="371"/>
      <c r="M1360" s="371"/>
      <c r="N1360" s="371"/>
    </row>
    <row r="1361" spans="6:14" ht="14.4">
      <c r="F1361" s="371"/>
      <c r="H1361" s="123"/>
      <c r="J1361" s="123"/>
      <c r="K1361" s="371"/>
      <c r="L1361" s="371"/>
      <c r="M1361" s="371"/>
      <c r="N1361" s="371"/>
    </row>
    <row r="1362" spans="6:14" ht="14.4">
      <c r="F1362" s="371"/>
      <c r="H1362" s="123"/>
      <c r="J1362" s="123"/>
      <c r="K1362" s="371"/>
      <c r="L1362" s="371"/>
      <c r="M1362" s="371"/>
      <c r="N1362" s="371"/>
    </row>
    <row r="1363" spans="6:14" ht="14.4">
      <c r="F1363" s="371"/>
      <c r="H1363" s="123"/>
      <c r="J1363" s="123"/>
      <c r="K1363" s="371"/>
      <c r="L1363" s="371"/>
      <c r="M1363" s="371"/>
      <c r="N1363" s="371"/>
    </row>
    <row r="1364" spans="6:14" ht="14.4">
      <c r="F1364" s="371"/>
      <c r="H1364" s="123"/>
      <c r="J1364" s="123"/>
      <c r="K1364" s="371"/>
      <c r="L1364" s="371"/>
      <c r="M1364" s="371"/>
      <c r="N1364" s="371"/>
    </row>
    <row r="1365" spans="6:14" ht="14.4">
      <c r="F1365" s="371"/>
      <c r="H1365" s="123"/>
      <c r="J1365" s="123"/>
      <c r="K1365" s="371"/>
      <c r="L1365" s="371"/>
      <c r="M1365" s="371"/>
      <c r="N1365" s="371"/>
    </row>
    <row r="1366" spans="6:14" ht="14.4">
      <c r="F1366" s="371"/>
      <c r="H1366" s="123"/>
      <c r="J1366" s="123"/>
      <c r="K1366" s="371"/>
      <c r="L1366" s="371"/>
      <c r="M1366" s="371"/>
      <c r="N1366" s="371"/>
    </row>
    <row r="1367" spans="6:14" ht="14.4">
      <c r="F1367" s="371"/>
      <c r="H1367" s="123"/>
      <c r="J1367" s="123"/>
      <c r="K1367" s="371"/>
      <c r="L1367" s="371"/>
      <c r="M1367" s="371"/>
      <c r="N1367" s="371"/>
    </row>
    <row r="1368" spans="6:14" ht="14.4">
      <c r="F1368" s="371"/>
      <c r="H1368" s="123"/>
      <c r="J1368" s="123"/>
      <c r="K1368" s="371"/>
      <c r="L1368" s="371"/>
      <c r="M1368" s="371"/>
      <c r="N1368" s="371"/>
    </row>
    <row r="1369" spans="6:14" ht="14.4">
      <c r="F1369" s="371"/>
      <c r="H1369" s="123"/>
      <c r="J1369" s="123"/>
      <c r="K1369" s="371"/>
      <c r="L1369" s="371"/>
      <c r="M1369" s="371"/>
      <c r="N1369" s="371"/>
    </row>
    <row r="1370" spans="6:14" ht="14.4">
      <c r="F1370" s="371"/>
      <c r="H1370" s="123"/>
      <c r="J1370" s="123"/>
      <c r="K1370" s="371"/>
      <c r="L1370" s="371"/>
      <c r="M1370" s="371"/>
      <c r="N1370" s="371"/>
    </row>
    <row r="1371" spans="6:14" ht="14.4">
      <c r="F1371" s="371"/>
      <c r="H1371" s="123"/>
      <c r="J1371" s="123"/>
      <c r="K1371" s="371"/>
      <c r="L1371" s="371"/>
      <c r="M1371" s="371"/>
      <c r="N1371" s="371"/>
    </row>
    <row r="1372" spans="6:14" ht="14.4">
      <c r="F1372" s="371"/>
      <c r="H1372" s="123"/>
      <c r="J1372" s="123"/>
      <c r="K1372" s="371"/>
      <c r="L1372" s="371"/>
      <c r="M1372" s="371"/>
      <c r="N1372" s="371"/>
    </row>
    <row r="1373" spans="6:14" ht="14.4">
      <c r="F1373" s="371"/>
      <c r="H1373" s="123"/>
      <c r="J1373" s="123"/>
      <c r="K1373" s="371"/>
      <c r="L1373" s="371"/>
      <c r="M1373" s="371"/>
      <c r="N1373" s="371"/>
    </row>
    <row r="1374" spans="6:14" ht="14.4">
      <c r="F1374" s="371"/>
      <c r="H1374" s="123"/>
      <c r="J1374" s="123"/>
      <c r="K1374" s="371"/>
      <c r="L1374" s="371"/>
      <c r="M1374" s="371"/>
      <c r="N1374" s="371"/>
    </row>
    <row r="1375" spans="6:14" ht="14.4">
      <c r="F1375" s="371"/>
      <c r="H1375" s="123"/>
      <c r="J1375" s="123"/>
      <c r="K1375" s="371"/>
      <c r="L1375" s="371"/>
      <c r="M1375" s="371"/>
      <c r="N1375" s="371"/>
    </row>
    <row r="1376" spans="6:14" ht="14.4">
      <c r="F1376" s="371"/>
      <c r="H1376" s="123"/>
      <c r="J1376" s="123"/>
      <c r="K1376" s="371"/>
      <c r="L1376" s="371"/>
      <c r="M1376" s="371"/>
      <c r="N1376" s="371"/>
    </row>
    <row r="1377" spans="6:14" ht="14.4">
      <c r="F1377" s="371"/>
      <c r="H1377" s="123"/>
      <c r="J1377" s="123"/>
      <c r="K1377" s="371"/>
      <c r="L1377" s="371"/>
      <c r="M1377" s="371"/>
      <c r="N1377" s="371"/>
    </row>
    <row r="1378" spans="6:14" ht="14.4">
      <c r="F1378" s="371"/>
      <c r="H1378" s="123"/>
      <c r="J1378" s="123"/>
      <c r="K1378" s="371"/>
      <c r="L1378" s="371"/>
      <c r="M1378" s="371"/>
      <c r="N1378" s="371"/>
    </row>
    <row r="1379" spans="6:14" ht="14.4">
      <c r="F1379" s="371"/>
      <c r="H1379" s="123"/>
      <c r="J1379" s="123"/>
      <c r="K1379" s="371"/>
      <c r="L1379" s="371"/>
      <c r="M1379" s="371"/>
      <c r="N1379" s="371"/>
    </row>
    <row r="1380" spans="6:14" ht="14.4">
      <c r="F1380" s="371"/>
      <c r="H1380" s="123"/>
      <c r="J1380" s="123"/>
      <c r="K1380" s="371"/>
      <c r="L1380" s="371"/>
      <c r="M1380" s="371"/>
      <c r="N1380" s="371"/>
    </row>
    <row r="1381" spans="6:14" ht="14.4">
      <c r="H1381" s="123"/>
      <c r="J1381" s="123"/>
      <c r="K1381" s="371"/>
      <c r="L1381" s="371"/>
      <c r="M1381" s="371"/>
      <c r="N1381" s="371"/>
    </row>
    <row r="1382" spans="6:14" ht="14.4">
      <c r="H1382" s="123"/>
      <c r="J1382" s="123"/>
      <c r="K1382" s="371"/>
      <c r="L1382" s="371"/>
      <c r="M1382" s="371"/>
      <c r="N1382" s="371"/>
    </row>
    <row r="1383" spans="6:14" ht="14.4">
      <c r="H1383" s="123"/>
      <c r="J1383" s="123"/>
      <c r="K1383" s="371"/>
      <c r="L1383" s="371"/>
      <c r="M1383" s="371"/>
      <c r="N1383" s="371"/>
    </row>
    <row r="1384" spans="6:14" ht="14.4">
      <c r="H1384" s="123"/>
      <c r="J1384" s="123"/>
      <c r="K1384" s="371"/>
      <c r="L1384" s="371"/>
      <c r="M1384" s="371"/>
      <c r="N1384" s="371"/>
    </row>
    <row r="1385" spans="6:14" ht="14.4">
      <c r="H1385" s="123"/>
      <c r="J1385" s="123"/>
      <c r="K1385" s="371"/>
      <c r="L1385" s="371"/>
      <c r="M1385" s="371"/>
      <c r="N1385" s="371"/>
    </row>
    <row r="1386" spans="6:14" ht="14.4">
      <c r="H1386" s="123"/>
      <c r="J1386" s="123"/>
      <c r="K1386" s="371"/>
      <c r="L1386" s="371"/>
      <c r="M1386" s="371"/>
      <c r="N1386" s="371"/>
    </row>
    <row r="1387" spans="6:14" ht="14.4">
      <c r="H1387" s="123"/>
      <c r="J1387" s="123"/>
      <c r="K1387" s="371"/>
      <c r="L1387" s="371"/>
      <c r="M1387" s="371"/>
      <c r="N1387" s="371"/>
    </row>
    <row r="1388" spans="6:14" ht="14.4">
      <c r="H1388" s="123"/>
      <c r="J1388" s="123"/>
      <c r="K1388" s="371"/>
      <c r="L1388" s="371"/>
      <c r="M1388" s="371"/>
      <c r="N1388" s="371"/>
    </row>
    <row r="1389" spans="6:14" ht="14.4">
      <c r="H1389" s="123"/>
      <c r="J1389" s="123"/>
      <c r="K1389" s="371"/>
      <c r="L1389" s="371"/>
      <c r="M1389" s="371"/>
      <c r="N1389" s="371"/>
    </row>
    <row r="1390" spans="6:14" ht="14.4">
      <c r="H1390" s="123"/>
      <c r="J1390" s="123"/>
      <c r="K1390" s="371"/>
      <c r="L1390" s="371"/>
      <c r="M1390" s="371"/>
      <c r="N1390" s="371"/>
    </row>
    <row r="1391" spans="6:14" ht="14.4">
      <c r="J1391" s="123"/>
      <c r="K1391" s="371"/>
      <c r="L1391" s="371"/>
      <c r="M1391" s="371"/>
      <c r="N1391" s="371"/>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80A8-A7F2-4A0D-B9C6-B85D74AFC9E4}">
  <sheetPr>
    <tabColor rgb="FFFFCC99"/>
  </sheetPr>
  <dimension ref="A2:X45"/>
  <sheetViews>
    <sheetView topLeftCell="A25" workbookViewId="0">
      <selection activeCell="D32" sqref="D32"/>
    </sheetView>
  </sheetViews>
  <sheetFormatPr defaultColWidth="9.109375" defaultRowHeight="15" customHeight="1"/>
  <cols>
    <col min="1" max="1" width="7" style="123" customWidth="1"/>
    <col min="2" max="2" width="17.109375" style="121" bestFit="1" customWidth="1"/>
    <col min="3" max="3" width="17.109375" style="123" customWidth="1"/>
    <col min="4" max="4" width="36.44140625" style="123" customWidth="1"/>
    <col min="5" max="5" width="14.109375" style="123" bestFit="1" customWidth="1"/>
    <col min="6" max="6" width="15.109375" style="123" customWidth="1"/>
    <col min="7" max="7" width="10.88671875" style="123" hidden="1" customWidth="1"/>
    <col min="8" max="8" width="12.88671875" style="123" hidden="1" customWidth="1"/>
    <col min="9" max="9" width="14.33203125" style="123" hidden="1" customWidth="1"/>
    <col min="10" max="10" width="12.44140625" style="123" bestFit="1" customWidth="1"/>
    <col min="11" max="11" width="14.33203125" style="121" bestFit="1" customWidth="1"/>
    <col min="12" max="12" width="12.44140625" style="121" bestFit="1" customWidth="1"/>
    <col min="13" max="13" width="14.33203125" style="121" bestFit="1" customWidth="1"/>
    <col min="14" max="14" width="11.5546875" style="121" customWidth="1"/>
    <col min="15" max="15" width="13.44140625" style="121" customWidth="1"/>
    <col min="16" max="18" width="9.109375" style="123"/>
    <col min="19" max="19" width="22.44140625" style="123" customWidth="1"/>
    <col min="20" max="16384" width="9.109375" style="123"/>
  </cols>
  <sheetData>
    <row r="2" spans="1:24" ht="14.4">
      <c r="A2" s="121"/>
      <c r="P2" s="123">
        <f>SUM(P4:P1058)</f>
        <v>142</v>
      </c>
      <c r="Q2" s="585">
        <f ca="1">SUM(Q4:Q1058)</f>
        <v>285</v>
      </c>
      <c r="R2" s="585">
        <f ca="1">SUM(R4:R1058)</f>
        <v>-150</v>
      </c>
    </row>
    <row r="3" spans="1:24" ht="14.4">
      <c r="A3" s="578" t="s">
        <v>292</v>
      </c>
      <c r="B3" s="578" t="s">
        <v>221</v>
      </c>
      <c r="C3" s="578" t="s">
        <v>293</v>
      </c>
      <c r="D3" s="578" t="s">
        <v>294</v>
      </c>
      <c r="E3" s="578" t="s">
        <v>267</v>
      </c>
      <c r="F3" s="578" t="s">
        <v>266</v>
      </c>
      <c r="G3" s="578" t="s">
        <v>295</v>
      </c>
      <c r="H3" s="578" t="s">
        <v>296</v>
      </c>
      <c r="I3" s="578" t="s">
        <v>297</v>
      </c>
      <c r="J3" s="578" t="s">
        <v>298</v>
      </c>
      <c r="K3" s="578" t="s">
        <v>299</v>
      </c>
      <c r="L3" s="578" t="s">
        <v>300</v>
      </c>
      <c r="M3" s="578" t="s">
        <v>301</v>
      </c>
      <c r="N3" s="578" t="s">
        <v>302</v>
      </c>
      <c r="O3" s="578" t="s">
        <v>10</v>
      </c>
      <c r="P3" s="578" t="s">
        <v>303</v>
      </c>
      <c r="Q3" s="578" t="s">
        <v>304</v>
      </c>
      <c r="R3" s="578" t="s">
        <v>305</v>
      </c>
      <c r="S3" s="578" t="s">
        <v>306</v>
      </c>
    </row>
    <row r="4" spans="1:24" ht="14.4">
      <c r="A4" s="123">
        <v>1</v>
      </c>
      <c r="B4" s="121" t="s">
        <v>245</v>
      </c>
      <c r="C4" s="121"/>
      <c r="D4" s="361" t="s">
        <v>2299</v>
      </c>
      <c r="E4" s="121"/>
      <c r="F4" s="350" t="s">
        <v>288</v>
      </c>
      <c r="G4" s="121"/>
      <c r="H4" s="121"/>
      <c r="I4" s="121"/>
      <c r="J4" s="329">
        <v>45187</v>
      </c>
      <c r="K4" s="327">
        <v>45216</v>
      </c>
      <c r="L4" s="327">
        <v>45186</v>
      </c>
      <c r="M4" s="148">
        <f>K4</f>
        <v>45216</v>
      </c>
      <c r="N4" s="148">
        <f>L4</f>
        <v>45186</v>
      </c>
      <c r="O4" s="148">
        <f>N4+P4-1</f>
        <v>45215</v>
      </c>
      <c r="P4" s="121">
        <f>IF(IF(J4="",0,IF(K4="",0,K4-J4))="",0,K4-J4+1)</f>
        <v>30</v>
      </c>
      <c r="Q4" s="125">
        <f ca="1">IF(L4="",0,IF(M4="",TODAY()-L4,M4-L4+1))</f>
        <v>31</v>
      </c>
      <c r="R4" s="125">
        <f t="shared" ref="R4:R5" ca="1" si="0">IF(Q4=0,0,P4-Q4)</f>
        <v>-1</v>
      </c>
    </row>
    <row r="5" spans="1:24" ht="28.8">
      <c r="A5" s="123">
        <v>2</v>
      </c>
      <c r="B5" s="121" t="s">
        <v>2300</v>
      </c>
      <c r="C5" s="121"/>
      <c r="D5" s="149" t="s">
        <v>2301</v>
      </c>
      <c r="F5" s="392" t="s">
        <v>279</v>
      </c>
      <c r="J5" s="334">
        <v>45217</v>
      </c>
      <c r="K5" s="334">
        <v>45220</v>
      </c>
      <c r="L5" s="446">
        <v>45218</v>
      </c>
      <c r="M5" s="334">
        <v>45231</v>
      </c>
      <c r="N5" s="148">
        <f t="shared" ref="N5" si="1">L5</f>
        <v>45218</v>
      </c>
      <c r="O5" s="148">
        <f t="shared" ref="O5" si="2">N5+P5-1</f>
        <v>45221</v>
      </c>
      <c r="P5" s="121">
        <f t="shared" ref="P5" si="3">IF(IF(J5="",0,IF(K5="",0,K5-J5))="",0,K5-J5+1)</f>
        <v>4</v>
      </c>
      <c r="Q5" s="125">
        <f t="shared" ref="Q5" ca="1" si="4">IF(L5="",0,IF(M5="",TODAY()-L5,M5-L5+1))</f>
        <v>14</v>
      </c>
      <c r="R5" s="125">
        <f t="shared" ca="1" si="0"/>
        <v>-10</v>
      </c>
    </row>
    <row r="6" spans="1:24" ht="41.4">
      <c r="A6" s="123">
        <v>3</v>
      </c>
      <c r="B6" s="121" t="s">
        <v>2300</v>
      </c>
      <c r="C6" s="121"/>
      <c r="D6" s="390" t="s">
        <v>2302</v>
      </c>
      <c r="E6" s="121"/>
      <c r="F6" s="392" t="s">
        <v>279</v>
      </c>
      <c r="J6" s="365">
        <v>45231</v>
      </c>
      <c r="K6" s="334">
        <v>45232</v>
      </c>
      <c r="L6" s="334">
        <v>45231</v>
      </c>
      <c r="M6" s="334">
        <v>45250</v>
      </c>
      <c r="N6" s="148">
        <f t="shared" ref="N6:N25" si="5">L6</f>
        <v>45231</v>
      </c>
      <c r="O6" s="148">
        <f t="shared" ref="O6:O25" si="6">N6+P6-1</f>
        <v>45232</v>
      </c>
      <c r="P6" s="121">
        <f t="shared" ref="P6:P25" si="7">IF(IF(J6="",0,IF(K6="",0,K6-J6))="",0,K6-J6+1)</f>
        <v>2</v>
      </c>
      <c r="Q6" s="125">
        <f t="shared" ref="Q6:Q25" ca="1" si="8">IF(L6="",0,IF(M6="",TODAY()-L6,M6-L6+1))</f>
        <v>20</v>
      </c>
      <c r="R6" s="125">
        <f t="shared" ref="R6:R25" ca="1" si="9">IF(Q6=0,0,P6-Q6)</f>
        <v>-18</v>
      </c>
    </row>
    <row r="7" spans="1:24" ht="43.2">
      <c r="A7" s="123">
        <v>4</v>
      </c>
      <c r="B7" s="121" t="s">
        <v>2300</v>
      </c>
      <c r="C7" s="121"/>
      <c r="D7" s="149" t="s">
        <v>2303</v>
      </c>
      <c r="E7" s="149"/>
      <c r="F7" s="386" t="s">
        <v>268</v>
      </c>
      <c r="J7" s="334">
        <v>45248</v>
      </c>
      <c r="K7" s="334">
        <v>45251</v>
      </c>
      <c r="L7" s="334">
        <v>45250</v>
      </c>
      <c r="N7" s="148"/>
      <c r="O7" s="148"/>
      <c r="P7" s="121" t="s">
        <v>2304</v>
      </c>
      <c r="Q7" s="125"/>
      <c r="R7" s="125">
        <f t="shared" si="9"/>
        <v>0</v>
      </c>
      <c r="X7" s="585"/>
    </row>
    <row r="8" spans="1:24" ht="14.4">
      <c r="A8" s="123">
        <v>5</v>
      </c>
      <c r="B8" s="318" t="s">
        <v>2305</v>
      </c>
      <c r="C8" s="318"/>
      <c r="D8" s="361" t="s">
        <v>2306</v>
      </c>
      <c r="E8" s="218" t="s">
        <v>1635</v>
      </c>
      <c r="F8" s="336" t="s">
        <v>270</v>
      </c>
      <c r="J8" s="344">
        <v>45259</v>
      </c>
      <c r="K8" s="344">
        <v>45264</v>
      </c>
      <c r="L8" s="344">
        <v>45261</v>
      </c>
      <c r="M8" s="335">
        <v>45268</v>
      </c>
      <c r="N8" s="148">
        <f t="shared" si="5"/>
        <v>45261</v>
      </c>
      <c r="O8" s="148">
        <f t="shared" si="6"/>
        <v>45266</v>
      </c>
      <c r="P8" s="121">
        <f t="shared" si="7"/>
        <v>6</v>
      </c>
      <c r="Q8" s="125">
        <f t="shared" ca="1" si="8"/>
        <v>8</v>
      </c>
      <c r="R8" s="125">
        <f t="shared" ca="1" si="9"/>
        <v>-2</v>
      </c>
    </row>
    <row r="9" spans="1:24" ht="28.8">
      <c r="A9" s="123">
        <v>6</v>
      </c>
      <c r="B9" s="318" t="s">
        <v>2305</v>
      </c>
      <c r="C9" s="318"/>
      <c r="D9" s="279" t="s">
        <v>2307</v>
      </c>
      <c r="E9" s="258"/>
      <c r="F9" s="350" t="s">
        <v>288</v>
      </c>
      <c r="J9" s="335">
        <v>45259</v>
      </c>
      <c r="K9" s="335">
        <v>45276</v>
      </c>
      <c r="L9" s="335">
        <v>45261</v>
      </c>
      <c r="M9" s="344">
        <v>45287</v>
      </c>
      <c r="N9" s="148">
        <f t="shared" si="5"/>
        <v>45261</v>
      </c>
      <c r="O9" s="148">
        <f t="shared" si="6"/>
        <v>45278</v>
      </c>
      <c r="P9" s="121">
        <f t="shared" si="7"/>
        <v>18</v>
      </c>
      <c r="Q9" s="125">
        <f t="shared" ca="1" si="8"/>
        <v>27</v>
      </c>
      <c r="R9" s="125">
        <f t="shared" ca="1" si="9"/>
        <v>-9</v>
      </c>
    </row>
    <row r="10" spans="1:24" ht="28.8">
      <c r="A10" s="123">
        <v>7</v>
      </c>
      <c r="B10" s="318" t="s">
        <v>2305</v>
      </c>
      <c r="C10" s="318"/>
      <c r="D10" s="279" t="s">
        <v>2308</v>
      </c>
      <c r="E10" s="121" t="s">
        <v>2309</v>
      </c>
      <c r="F10" s="336" t="s">
        <v>270</v>
      </c>
      <c r="J10" s="335">
        <v>45280</v>
      </c>
      <c r="K10" s="335">
        <v>45281</v>
      </c>
      <c r="L10" s="335">
        <v>45281</v>
      </c>
      <c r="M10" s="335">
        <v>45287</v>
      </c>
      <c r="N10" s="148">
        <f t="shared" si="5"/>
        <v>45281</v>
      </c>
      <c r="O10" s="148">
        <f t="shared" si="6"/>
        <v>45282</v>
      </c>
      <c r="P10" s="121">
        <f t="shared" si="7"/>
        <v>2</v>
      </c>
      <c r="Q10" s="125">
        <f t="shared" ca="1" si="8"/>
        <v>7</v>
      </c>
      <c r="R10" s="125">
        <f t="shared" ca="1" si="9"/>
        <v>-5</v>
      </c>
    </row>
    <row r="11" spans="1:24" ht="43.2">
      <c r="A11" s="123">
        <v>8</v>
      </c>
      <c r="B11" s="121" t="s">
        <v>2300</v>
      </c>
      <c r="C11" s="121"/>
      <c r="D11" s="177" t="s">
        <v>2310</v>
      </c>
      <c r="E11" s="258" t="s">
        <v>2125</v>
      </c>
      <c r="F11" s="386" t="s">
        <v>268</v>
      </c>
      <c r="J11" s="335">
        <v>45286</v>
      </c>
      <c r="K11" s="335">
        <v>45287</v>
      </c>
      <c r="L11" s="335">
        <v>45287</v>
      </c>
      <c r="M11" s="126"/>
      <c r="N11" s="148">
        <f t="shared" si="5"/>
        <v>45287</v>
      </c>
      <c r="O11" s="148">
        <f t="shared" si="6"/>
        <v>45286</v>
      </c>
      <c r="P11" s="121"/>
      <c r="Q11" s="125"/>
      <c r="R11" s="125">
        <f t="shared" si="9"/>
        <v>0</v>
      </c>
    </row>
    <row r="12" spans="1:24" ht="14.4">
      <c r="A12" s="123">
        <v>9</v>
      </c>
      <c r="B12" s="121" t="s">
        <v>2311</v>
      </c>
      <c r="C12" s="121"/>
      <c r="D12" s="177" t="s">
        <v>2312</v>
      </c>
      <c r="E12" s="258" t="s">
        <v>157</v>
      </c>
      <c r="F12" s="379" t="s">
        <v>273</v>
      </c>
      <c r="J12" s="335">
        <v>45288</v>
      </c>
      <c r="K12" s="335">
        <v>45295</v>
      </c>
      <c r="L12" s="335">
        <v>45289</v>
      </c>
      <c r="M12" s="293">
        <v>45324</v>
      </c>
      <c r="N12" s="148">
        <f t="shared" si="5"/>
        <v>45289</v>
      </c>
      <c r="O12" s="148">
        <f t="shared" si="6"/>
        <v>45296</v>
      </c>
      <c r="P12" s="121">
        <f t="shared" si="7"/>
        <v>8</v>
      </c>
      <c r="Q12" s="125">
        <f t="shared" ca="1" si="8"/>
        <v>36</v>
      </c>
      <c r="R12" s="125">
        <f t="shared" ca="1" si="9"/>
        <v>-28</v>
      </c>
    </row>
    <row r="13" spans="1:24" ht="14.4">
      <c r="A13" s="123">
        <v>10</v>
      </c>
      <c r="B13" s="121" t="s">
        <v>2300</v>
      </c>
      <c r="C13" s="121"/>
      <c r="D13" s="177" t="s">
        <v>2313</v>
      </c>
      <c r="E13" s="121" t="s">
        <v>2309</v>
      </c>
      <c r="F13" s="336" t="s">
        <v>270</v>
      </c>
      <c r="J13" s="335">
        <v>45290</v>
      </c>
      <c r="K13" s="335">
        <v>45292</v>
      </c>
      <c r="L13" s="335">
        <v>45296</v>
      </c>
      <c r="M13" s="335">
        <v>45296</v>
      </c>
      <c r="N13" s="148">
        <f t="shared" si="5"/>
        <v>45296</v>
      </c>
      <c r="O13" s="148">
        <f t="shared" si="6"/>
        <v>45298</v>
      </c>
      <c r="P13" s="121">
        <f t="shared" si="7"/>
        <v>3</v>
      </c>
      <c r="Q13" s="125">
        <f t="shared" ca="1" si="8"/>
        <v>1</v>
      </c>
      <c r="R13" s="125">
        <f t="shared" ca="1" si="9"/>
        <v>2</v>
      </c>
    </row>
    <row r="14" spans="1:24" ht="14.4">
      <c r="A14" s="123">
        <v>11</v>
      </c>
      <c r="B14" s="121" t="s">
        <v>2300</v>
      </c>
      <c r="C14" s="121"/>
      <c r="D14" s="177" t="s">
        <v>2314</v>
      </c>
      <c r="E14" s="123" t="s">
        <v>282</v>
      </c>
      <c r="F14" s="392" t="s">
        <v>279</v>
      </c>
      <c r="J14" s="335">
        <v>45300</v>
      </c>
      <c r="K14" s="335">
        <v>45301</v>
      </c>
      <c r="L14" s="335">
        <v>45300</v>
      </c>
      <c r="M14" s="344">
        <v>45300</v>
      </c>
      <c r="N14" s="148">
        <f t="shared" si="5"/>
        <v>45300</v>
      </c>
      <c r="O14" s="148">
        <f t="shared" si="6"/>
        <v>45301</v>
      </c>
      <c r="P14" s="121">
        <f t="shared" si="7"/>
        <v>2</v>
      </c>
      <c r="Q14" s="125">
        <f t="shared" ca="1" si="8"/>
        <v>1</v>
      </c>
      <c r="R14" s="125">
        <f t="shared" ca="1" si="9"/>
        <v>1</v>
      </c>
    </row>
    <row r="15" spans="1:24" ht="14.4">
      <c r="A15" s="123">
        <v>12</v>
      </c>
      <c r="B15" s="121" t="s">
        <v>2300</v>
      </c>
      <c r="C15" s="121"/>
      <c r="D15" s="177" t="s">
        <v>2315</v>
      </c>
      <c r="E15" s="343" t="s">
        <v>287</v>
      </c>
      <c r="F15" s="336" t="s">
        <v>270</v>
      </c>
      <c r="J15" s="335">
        <v>45301</v>
      </c>
      <c r="K15" s="335">
        <v>45302</v>
      </c>
      <c r="L15" s="335">
        <v>45302</v>
      </c>
      <c r="M15" s="335">
        <v>45302</v>
      </c>
      <c r="N15" s="148">
        <f t="shared" si="5"/>
        <v>45302</v>
      </c>
      <c r="O15" s="148">
        <f t="shared" si="6"/>
        <v>45303</v>
      </c>
      <c r="P15" s="121">
        <f t="shared" si="7"/>
        <v>2</v>
      </c>
      <c r="Q15" s="125">
        <f t="shared" ca="1" si="8"/>
        <v>1</v>
      </c>
      <c r="R15" s="125">
        <f t="shared" ca="1" si="9"/>
        <v>1</v>
      </c>
    </row>
    <row r="16" spans="1:24" ht="14.4">
      <c r="A16" s="123">
        <v>13</v>
      </c>
      <c r="B16" s="121" t="s">
        <v>2300</v>
      </c>
      <c r="C16" s="121"/>
      <c r="D16" s="177" t="s">
        <v>2316</v>
      </c>
      <c r="F16" s="392" t="s">
        <v>279</v>
      </c>
      <c r="J16" s="335">
        <v>45307</v>
      </c>
      <c r="K16" s="335">
        <v>45307</v>
      </c>
      <c r="L16" s="335">
        <v>45308</v>
      </c>
      <c r="M16" s="335">
        <v>45308</v>
      </c>
      <c r="N16" s="148">
        <f t="shared" si="5"/>
        <v>45308</v>
      </c>
      <c r="O16" s="148">
        <f t="shared" si="6"/>
        <v>45308</v>
      </c>
      <c r="P16" s="121">
        <f t="shared" si="7"/>
        <v>1</v>
      </c>
      <c r="Q16" s="125">
        <f t="shared" ca="1" si="8"/>
        <v>1</v>
      </c>
      <c r="R16" s="125">
        <f t="shared" ca="1" si="9"/>
        <v>0</v>
      </c>
    </row>
    <row r="17" spans="1:18" ht="14.4">
      <c r="A17" s="123">
        <v>14</v>
      </c>
      <c r="B17" s="121" t="s">
        <v>2300</v>
      </c>
      <c r="C17" s="121"/>
      <c r="D17" s="177" t="s">
        <v>2317</v>
      </c>
      <c r="F17" s="392" t="s">
        <v>279</v>
      </c>
      <c r="J17" s="335">
        <v>45307</v>
      </c>
      <c r="K17" s="335">
        <v>45308</v>
      </c>
      <c r="L17" s="335">
        <v>45308</v>
      </c>
      <c r="M17" s="344">
        <v>45311</v>
      </c>
      <c r="N17" s="148">
        <f t="shared" si="5"/>
        <v>45308</v>
      </c>
      <c r="O17" s="148">
        <f t="shared" si="6"/>
        <v>45309</v>
      </c>
      <c r="P17" s="121">
        <f t="shared" si="7"/>
        <v>2</v>
      </c>
      <c r="Q17" s="125">
        <f t="shared" ca="1" si="8"/>
        <v>4</v>
      </c>
      <c r="R17" s="125">
        <f t="shared" ca="1" si="9"/>
        <v>-2</v>
      </c>
    </row>
    <row r="18" spans="1:18" ht="14.4">
      <c r="A18" s="123">
        <v>15</v>
      </c>
      <c r="B18" s="121" t="s">
        <v>2300</v>
      </c>
      <c r="C18" s="121"/>
      <c r="D18" s="177" t="s">
        <v>2318</v>
      </c>
      <c r="F18" s="336" t="s">
        <v>270</v>
      </c>
      <c r="J18" s="335">
        <v>45308</v>
      </c>
      <c r="K18" s="335">
        <v>45308</v>
      </c>
      <c r="L18" s="335">
        <v>45308</v>
      </c>
      <c r="M18" s="335">
        <v>45309</v>
      </c>
      <c r="N18" s="148">
        <f t="shared" si="5"/>
        <v>45308</v>
      </c>
      <c r="O18" s="148">
        <f t="shared" si="6"/>
        <v>45308</v>
      </c>
      <c r="P18" s="121">
        <f t="shared" si="7"/>
        <v>1</v>
      </c>
      <c r="Q18" s="125">
        <f t="shared" ca="1" si="8"/>
        <v>2</v>
      </c>
      <c r="R18" s="125">
        <f t="shared" ca="1" si="9"/>
        <v>-1</v>
      </c>
    </row>
    <row r="19" spans="1:18" ht="14.4">
      <c r="A19" s="123">
        <v>16</v>
      </c>
      <c r="B19" s="121" t="s">
        <v>2300</v>
      </c>
      <c r="C19" s="121"/>
      <c r="D19" s="177" t="s">
        <v>2319</v>
      </c>
      <c r="E19" s="258"/>
      <c r="F19" s="386" t="s">
        <v>268</v>
      </c>
      <c r="J19" s="335">
        <v>45310</v>
      </c>
      <c r="K19" s="335">
        <v>45316</v>
      </c>
      <c r="L19" s="335"/>
      <c r="M19" s="126"/>
      <c r="N19" s="148"/>
      <c r="O19" s="148"/>
      <c r="P19" s="121">
        <f t="shared" si="7"/>
        <v>7</v>
      </c>
      <c r="Q19" s="125">
        <f t="shared" ca="1" si="8"/>
        <v>0</v>
      </c>
      <c r="R19" s="125">
        <f t="shared" ca="1" si="9"/>
        <v>0</v>
      </c>
    </row>
    <row r="20" spans="1:18" ht="28.8">
      <c r="A20" s="123">
        <v>17</v>
      </c>
      <c r="B20" s="121" t="s">
        <v>2300</v>
      </c>
      <c r="C20" s="121"/>
      <c r="D20" s="177" t="s">
        <v>2320</v>
      </c>
      <c r="E20" s="258"/>
      <c r="F20" s="336" t="s">
        <v>270</v>
      </c>
      <c r="J20" s="335">
        <v>45314</v>
      </c>
      <c r="K20" s="335">
        <v>45315</v>
      </c>
      <c r="L20" s="335">
        <v>45314</v>
      </c>
      <c r="M20" s="335">
        <v>45316</v>
      </c>
      <c r="N20" s="148">
        <f t="shared" si="5"/>
        <v>45314</v>
      </c>
      <c r="O20" s="148">
        <f t="shared" si="6"/>
        <v>45315</v>
      </c>
      <c r="P20" s="121">
        <f t="shared" si="7"/>
        <v>2</v>
      </c>
      <c r="Q20" s="125">
        <f t="shared" ca="1" si="8"/>
        <v>3</v>
      </c>
      <c r="R20" s="125">
        <f t="shared" ca="1" si="9"/>
        <v>-1</v>
      </c>
    </row>
    <row r="21" spans="1:18" ht="28.8">
      <c r="A21" s="123">
        <v>18</v>
      </c>
      <c r="B21" s="121" t="s">
        <v>2300</v>
      </c>
      <c r="C21" s="121"/>
      <c r="D21" s="177" t="s">
        <v>2321</v>
      </c>
      <c r="E21" s="123" t="s">
        <v>282</v>
      </c>
      <c r="F21" s="392" t="s">
        <v>279</v>
      </c>
      <c r="J21" s="335">
        <v>45316</v>
      </c>
      <c r="K21" s="335">
        <v>45322</v>
      </c>
      <c r="L21" s="335">
        <v>45320</v>
      </c>
      <c r="M21" s="344">
        <v>45357</v>
      </c>
      <c r="N21" s="148">
        <f t="shared" si="5"/>
        <v>45320</v>
      </c>
      <c r="O21" s="148">
        <f t="shared" si="6"/>
        <v>45326</v>
      </c>
      <c r="P21" s="121">
        <f t="shared" si="7"/>
        <v>7</v>
      </c>
      <c r="Q21" s="125">
        <f t="shared" ca="1" si="8"/>
        <v>38</v>
      </c>
      <c r="R21" s="125">
        <f t="shared" ca="1" si="9"/>
        <v>-31</v>
      </c>
    </row>
    <row r="22" spans="1:18" ht="28.8">
      <c r="A22" s="123">
        <v>19</v>
      </c>
      <c r="B22" s="218" t="s">
        <v>241</v>
      </c>
      <c r="C22" s="318" t="s">
        <v>2322</v>
      </c>
      <c r="D22" s="177" t="s">
        <v>2323</v>
      </c>
      <c r="E22" s="258"/>
      <c r="F22" s="336" t="s">
        <v>270</v>
      </c>
      <c r="J22" s="335">
        <v>45358</v>
      </c>
      <c r="K22" s="335">
        <v>45358</v>
      </c>
      <c r="L22" s="335">
        <v>45358</v>
      </c>
      <c r="M22" s="335">
        <v>45358</v>
      </c>
      <c r="N22" s="148">
        <f t="shared" si="5"/>
        <v>45358</v>
      </c>
      <c r="O22" s="148">
        <f t="shared" si="6"/>
        <v>45358</v>
      </c>
      <c r="P22" s="121">
        <f t="shared" si="7"/>
        <v>1</v>
      </c>
      <c r="Q22" s="125">
        <f t="shared" ca="1" si="8"/>
        <v>1</v>
      </c>
      <c r="R22" s="125">
        <f t="shared" ca="1" si="9"/>
        <v>0</v>
      </c>
    </row>
    <row r="23" spans="1:18" ht="43.2">
      <c r="A23" s="123">
        <v>20</v>
      </c>
      <c r="B23" s="121" t="s">
        <v>2300</v>
      </c>
      <c r="C23" s="485" t="s">
        <v>2324</v>
      </c>
      <c r="D23" s="177" t="s">
        <v>2325</v>
      </c>
      <c r="E23" s="258"/>
      <c r="F23" s="336" t="s">
        <v>270</v>
      </c>
      <c r="J23" s="335">
        <v>45372</v>
      </c>
      <c r="K23" s="335">
        <v>45373</v>
      </c>
      <c r="L23" s="335">
        <v>45372</v>
      </c>
      <c r="M23" s="335">
        <v>45373</v>
      </c>
      <c r="N23" s="148">
        <f t="shared" si="5"/>
        <v>45372</v>
      </c>
      <c r="O23" s="148">
        <f t="shared" si="6"/>
        <v>45373</v>
      </c>
      <c r="P23" s="121">
        <f t="shared" si="7"/>
        <v>2</v>
      </c>
      <c r="Q23" s="125">
        <f t="shared" ca="1" si="8"/>
        <v>2</v>
      </c>
      <c r="R23" s="125">
        <f t="shared" ca="1" si="9"/>
        <v>0</v>
      </c>
    </row>
    <row r="24" spans="1:18" ht="28.8">
      <c r="A24" s="123">
        <v>21</v>
      </c>
      <c r="B24" s="121" t="s">
        <v>2300</v>
      </c>
      <c r="C24" s="485" t="s">
        <v>2324</v>
      </c>
      <c r="D24" s="279" t="s">
        <v>2326</v>
      </c>
      <c r="E24" s="258"/>
      <c r="F24" s="336" t="s">
        <v>270</v>
      </c>
      <c r="J24" s="344">
        <v>45376</v>
      </c>
      <c r="K24" s="353">
        <v>45378</v>
      </c>
      <c r="L24" s="344">
        <v>45378</v>
      </c>
      <c r="M24" s="344">
        <v>45379</v>
      </c>
      <c r="N24" s="148">
        <f t="shared" si="5"/>
        <v>45378</v>
      </c>
      <c r="O24" s="148">
        <f t="shared" si="6"/>
        <v>45380</v>
      </c>
      <c r="P24" s="121">
        <f t="shared" si="7"/>
        <v>3</v>
      </c>
      <c r="Q24" s="125">
        <f t="shared" ca="1" si="8"/>
        <v>2</v>
      </c>
      <c r="R24" s="125">
        <f t="shared" ca="1" si="9"/>
        <v>1</v>
      </c>
    </row>
    <row r="25" spans="1:18" ht="28.8">
      <c r="A25" s="123">
        <v>22</v>
      </c>
      <c r="B25" s="121" t="s">
        <v>2300</v>
      </c>
      <c r="C25" s="318"/>
      <c r="D25" s="177" t="s">
        <v>2327</v>
      </c>
      <c r="E25" s="258"/>
      <c r="F25" s="470" t="s">
        <v>270</v>
      </c>
      <c r="G25" s="157"/>
      <c r="H25" s="157"/>
      <c r="I25" s="157"/>
      <c r="J25" s="466">
        <v>45383</v>
      </c>
      <c r="K25" s="466">
        <v>45384</v>
      </c>
      <c r="L25" s="466">
        <v>45383</v>
      </c>
      <c r="M25" s="466">
        <v>45388</v>
      </c>
      <c r="N25" s="134">
        <f t="shared" si="5"/>
        <v>45383</v>
      </c>
      <c r="O25" s="148">
        <f t="shared" si="6"/>
        <v>45384</v>
      </c>
      <c r="P25" s="121">
        <f t="shared" si="7"/>
        <v>2</v>
      </c>
      <c r="Q25" s="125">
        <f t="shared" ca="1" si="8"/>
        <v>6</v>
      </c>
      <c r="R25" s="125">
        <f t="shared" ca="1" si="9"/>
        <v>-4</v>
      </c>
    </row>
    <row r="26" spans="1:18" ht="28.8">
      <c r="A26" s="131">
        <v>23</v>
      </c>
      <c r="B26" s="131" t="s">
        <v>2300</v>
      </c>
      <c r="C26" s="631"/>
      <c r="D26" s="286" t="s">
        <v>2328</v>
      </c>
      <c r="E26" s="722"/>
      <c r="F26" s="336" t="s">
        <v>270</v>
      </c>
      <c r="J26" s="335">
        <v>45390</v>
      </c>
      <c r="K26" s="335">
        <v>45390</v>
      </c>
      <c r="L26" s="335">
        <v>45390</v>
      </c>
      <c r="M26" s="335">
        <v>45393</v>
      </c>
      <c r="N26" s="148">
        <f t="shared" ref="N26:N27" si="10">L26</f>
        <v>45390</v>
      </c>
      <c r="O26" s="724">
        <f t="shared" ref="O26:O27" si="11">N26+P26-1</f>
        <v>45390</v>
      </c>
      <c r="P26" s="121">
        <f t="shared" ref="P26:P27" si="12">IF(IF(J26="",0,IF(K26="",0,K26-J26))="",0,K26-J26+1)</f>
        <v>1</v>
      </c>
      <c r="Q26" s="125">
        <f t="shared" ref="Q26:Q27" ca="1" si="13">IF(L26="",0,IF(M26="",TODAY()-L26,M26-L26+1))</f>
        <v>4</v>
      </c>
      <c r="R26" s="125">
        <f t="shared" ref="R26:R27" ca="1" si="14">IF(Q26=0,0,P26-Q26)</f>
        <v>-3</v>
      </c>
    </row>
    <row r="27" spans="1:18" ht="28.8">
      <c r="A27" s="121">
        <v>24</v>
      </c>
      <c r="B27" s="465" t="s">
        <v>2300</v>
      </c>
      <c r="C27" s="318"/>
      <c r="D27" s="286" t="s">
        <v>2329</v>
      </c>
      <c r="E27" s="722"/>
      <c r="F27" s="336" t="s">
        <v>270</v>
      </c>
      <c r="J27" s="335">
        <v>45393</v>
      </c>
      <c r="K27" s="335">
        <v>45394</v>
      </c>
      <c r="L27" s="335">
        <v>45393</v>
      </c>
      <c r="M27" s="335">
        <v>45397</v>
      </c>
      <c r="N27" s="148">
        <f t="shared" si="10"/>
        <v>45393</v>
      </c>
      <c r="O27" s="640">
        <f t="shared" si="11"/>
        <v>45394</v>
      </c>
      <c r="P27" s="170">
        <f t="shared" si="12"/>
        <v>2</v>
      </c>
      <c r="Q27" s="125">
        <f t="shared" ca="1" si="13"/>
        <v>5</v>
      </c>
      <c r="R27" s="125">
        <f t="shared" ca="1" si="14"/>
        <v>-3</v>
      </c>
    </row>
    <row r="28" spans="1:18" ht="14.4">
      <c r="A28" s="121">
        <v>25</v>
      </c>
      <c r="B28" s="465" t="s">
        <v>2300</v>
      </c>
      <c r="C28" s="266"/>
      <c r="D28" s="177" t="s">
        <v>2330</v>
      </c>
      <c r="E28" s="723"/>
      <c r="F28" s="333" t="s">
        <v>178</v>
      </c>
      <c r="J28" s="335">
        <v>45398</v>
      </c>
      <c r="K28" s="335">
        <v>45411</v>
      </c>
      <c r="L28" s="335">
        <v>45399</v>
      </c>
      <c r="M28" s="311"/>
      <c r="N28" s="148">
        <f t="shared" ref="N28:N29" si="15">L28</f>
        <v>45399</v>
      </c>
      <c r="O28" s="640">
        <f t="shared" ref="O28:O29" si="16">N28+P28-1</f>
        <v>45412</v>
      </c>
      <c r="P28" s="170">
        <f t="shared" ref="P28:P29" si="17">IF(IF(J28="",0,IF(K28="",0,K28-J28))="",0,K28-J28+1)</f>
        <v>14</v>
      </c>
      <c r="Q28" s="125">
        <f t="shared" ref="Q28:Q29" ca="1" si="18">IF(L28="",0,IF(M28="",TODAY()-L28,M28-L28+1))</f>
        <v>49</v>
      </c>
      <c r="R28" s="125">
        <f t="shared" ref="R28:R29" ca="1" si="19">IF(Q28=0,0,P28-Q28)</f>
        <v>-35</v>
      </c>
    </row>
    <row r="29" spans="1:18" ht="28.8">
      <c r="A29" s="157">
        <v>26</v>
      </c>
      <c r="B29" s="483" t="s">
        <v>2300</v>
      </c>
      <c r="C29" s="657"/>
      <c r="D29" s="286" t="s">
        <v>2331</v>
      </c>
      <c r="E29" s="722"/>
      <c r="F29" s="470" t="s">
        <v>270</v>
      </c>
      <c r="G29" s="157"/>
      <c r="H29" s="157"/>
      <c r="I29" s="157"/>
      <c r="J29" s="466">
        <v>45414</v>
      </c>
      <c r="K29" s="466">
        <v>45415</v>
      </c>
      <c r="L29" s="466">
        <v>45414</v>
      </c>
      <c r="M29" s="466">
        <v>45419</v>
      </c>
      <c r="N29" s="134">
        <f t="shared" si="15"/>
        <v>45414</v>
      </c>
      <c r="O29" s="640">
        <f t="shared" si="16"/>
        <v>45415</v>
      </c>
      <c r="P29" s="170">
        <f t="shared" si="17"/>
        <v>2</v>
      </c>
      <c r="Q29" s="125">
        <f t="shared" ca="1" si="18"/>
        <v>6</v>
      </c>
      <c r="R29" s="125">
        <f t="shared" ca="1" si="19"/>
        <v>-4</v>
      </c>
    </row>
    <row r="30" spans="1:18" ht="14.4">
      <c r="A30" s="465">
        <v>27</v>
      </c>
      <c r="B30" s="121" t="s">
        <v>2300</v>
      </c>
      <c r="C30" s="218"/>
      <c r="D30" s="177" t="s">
        <v>2332</v>
      </c>
      <c r="F30" s="336" t="s">
        <v>270</v>
      </c>
      <c r="J30" s="335">
        <v>45418</v>
      </c>
      <c r="K30" s="335">
        <v>45435</v>
      </c>
      <c r="L30" s="335">
        <v>45419</v>
      </c>
      <c r="M30" s="158">
        <v>45434</v>
      </c>
      <c r="N30" s="134">
        <f t="shared" ref="N30" si="20">L30</f>
        <v>45419</v>
      </c>
      <c r="O30" s="640">
        <f t="shared" ref="O30" si="21">N30+P30-1</f>
        <v>45436</v>
      </c>
      <c r="P30" s="170">
        <f t="shared" ref="P30" si="22">IF(IF(J30="",0,IF(K30="",0,K30-J30))="",0,K30-J30+1)</f>
        <v>18</v>
      </c>
      <c r="Q30" s="125">
        <f t="shared" ref="Q30" ca="1" si="23">IF(L30="",0,IF(M30="",TODAY()-L30,M30-L30+1))</f>
        <v>16</v>
      </c>
      <c r="R30" s="125">
        <f t="shared" ref="R30" ca="1" si="24">IF(Q30=0,0,P30-Q30)</f>
        <v>2</v>
      </c>
    </row>
    <row r="31" spans="1:18" ht="28.8">
      <c r="A31" s="465">
        <v>28</v>
      </c>
      <c r="B31" s="121" t="s">
        <v>2300</v>
      </c>
      <c r="C31" s="218"/>
      <c r="D31" s="177" t="s">
        <v>197</v>
      </c>
      <c r="F31" s="620" t="s">
        <v>276</v>
      </c>
      <c r="J31" s="293">
        <v>45434</v>
      </c>
      <c r="K31" s="293">
        <v>45435</v>
      </c>
      <c r="L31" s="293">
        <v>45434</v>
      </c>
      <c r="M31" s="158"/>
      <c r="N31" s="148"/>
      <c r="O31" s="656"/>
      <c r="P31" s="121"/>
      <c r="Q31" s="125"/>
      <c r="R31" s="125"/>
    </row>
    <row r="32" spans="1:18" ht="14.4">
      <c r="A32" s="645"/>
      <c r="B32" s="218"/>
      <c r="C32" s="218"/>
      <c r="D32" s="121"/>
      <c r="F32" s="159"/>
      <c r="J32" s="293"/>
      <c r="K32" s="293"/>
      <c r="L32" s="293"/>
      <c r="M32" s="158"/>
      <c r="N32" s="148"/>
      <c r="O32" s="640"/>
      <c r="P32" s="121"/>
      <c r="Q32" s="125"/>
      <c r="R32" s="125"/>
    </row>
    <row r="33" spans="1:18" ht="30" customHeight="1">
      <c r="A33" s="465"/>
      <c r="B33" s="218"/>
      <c r="C33" s="218"/>
      <c r="D33" s="360"/>
      <c r="E33" s="121"/>
      <c r="F33" s="159"/>
      <c r="J33" s="293"/>
      <c r="K33" s="293"/>
      <c r="L33" s="218"/>
      <c r="M33" s="218"/>
      <c r="N33" s="148"/>
      <c r="O33" s="640"/>
      <c r="P33" s="121"/>
      <c r="Q33" s="125"/>
      <c r="R33" s="125"/>
    </row>
    <row r="34" spans="1:18" ht="14.4">
      <c r="A34" s="121"/>
      <c r="B34" s="480"/>
      <c r="C34" s="730"/>
      <c r="D34" s="469"/>
      <c r="E34" s="502"/>
      <c r="F34" s="556"/>
      <c r="G34" s="469"/>
      <c r="H34" s="469"/>
      <c r="I34" s="469"/>
      <c r="J34" s="469"/>
      <c r="K34" s="255"/>
      <c r="L34" s="255"/>
      <c r="M34" s="255"/>
      <c r="N34" s="255"/>
      <c r="O34" s="170"/>
    </row>
    <row r="35" spans="1:18" ht="14.4">
      <c r="F35" s="556"/>
      <c r="G35" s="469"/>
      <c r="H35" s="469"/>
      <c r="I35" s="469"/>
      <c r="J35" s="469"/>
      <c r="K35" s="255"/>
      <c r="L35" s="255"/>
      <c r="M35" s="255"/>
      <c r="N35" s="255"/>
    </row>
    <row r="36" spans="1:18" ht="14.4">
      <c r="F36" s="369"/>
    </row>
    <row r="37" spans="1:18" ht="14.4"/>
    <row r="38" spans="1:18" ht="14.4"/>
    <row r="39" spans="1:18" ht="14.4"/>
    <row r="40" spans="1:18" ht="14.4"/>
    <row r="41" spans="1:18" ht="14.4"/>
    <row r="42" spans="1:18" ht="14.4"/>
    <row r="43" spans="1:18" ht="14.4"/>
    <row r="44" spans="1:18" ht="14.4"/>
    <row r="45" spans="1:18" ht="14.4"/>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9B55-B11F-4CD8-AA5C-66AA12423231}">
  <sheetPr>
    <tabColor rgb="FFFFCC99"/>
  </sheetPr>
  <dimension ref="A2:X45"/>
  <sheetViews>
    <sheetView topLeftCell="A18" workbookViewId="0">
      <selection activeCell="D24" sqref="D24"/>
    </sheetView>
  </sheetViews>
  <sheetFormatPr defaultColWidth="9.109375" defaultRowHeight="15" customHeight="1"/>
  <cols>
    <col min="1" max="1" width="7" style="369" customWidth="1"/>
    <col min="2" max="2" width="17.109375" style="159" bestFit="1" customWidth="1"/>
    <col min="3" max="3" width="17.109375" style="369" customWidth="1"/>
    <col min="4" max="4" width="36.44140625" style="369" customWidth="1"/>
    <col min="5" max="5" width="14.109375" style="369" bestFit="1" customWidth="1"/>
    <col min="6" max="6" width="15.109375" style="369" customWidth="1"/>
    <col min="7" max="7" width="10.88671875" style="369" hidden="1" customWidth="1"/>
    <col min="8" max="8" width="12.88671875" style="369" hidden="1" customWidth="1"/>
    <col min="9" max="9" width="14.33203125" style="369" hidden="1" customWidth="1"/>
    <col min="10" max="10" width="12.44140625" style="369" bestFit="1" customWidth="1"/>
    <col min="11" max="11" width="14.33203125" style="159" bestFit="1" customWidth="1"/>
    <col min="12" max="12" width="12.44140625" style="159" bestFit="1" customWidth="1"/>
    <col min="13" max="13" width="14.33203125" style="159" bestFit="1" customWidth="1"/>
    <col min="14" max="14" width="11.5546875" style="159" customWidth="1"/>
    <col min="15" max="15" width="13.44140625" style="159" customWidth="1"/>
    <col min="16" max="18" width="9.109375" style="369"/>
    <col min="19" max="19" width="22.44140625" style="369" customWidth="1"/>
    <col min="20" max="16384" width="9.109375" style="369"/>
  </cols>
  <sheetData>
    <row r="2" spans="1:24" ht="14.4">
      <c r="A2" s="159"/>
      <c r="P2" s="369">
        <f>SUM(P4:P1058)</f>
        <v>155</v>
      </c>
      <c r="Q2" s="624">
        <f ca="1">SUM(Q4:Q1058)</f>
        <v>287</v>
      </c>
      <c r="R2" s="624">
        <f ca="1">SUM(R4:R1058)</f>
        <v>-132</v>
      </c>
    </row>
    <row r="3" spans="1:24" ht="14.4">
      <c r="A3" s="630" t="s">
        <v>292</v>
      </c>
      <c r="B3" s="630" t="s">
        <v>221</v>
      </c>
      <c r="C3" s="630" t="s">
        <v>293</v>
      </c>
      <c r="D3" s="630" t="s">
        <v>294</v>
      </c>
      <c r="E3" s="630" t="s">
        <v>267</v>
      </c>
      <c r="F3" s="630" t="s">
        <v>266</v>
      </c>
      <c r="G3" s="630" t="s">
        <v>295</v>
      </c>
      <c r="H3" s="630" t="s">
        <v>296</v>
      </c>
      <c r="I3" s="630" t="s">
        <v>297</v>
      </c>
      <c r="J3" s="630" t="s">
        <v>298</v>
      </c>
      <c r="K3" s="630" t="s">
        <v>299</v>
      </c>
      <c r="L3" s="630" t="s">
        <v>300</v>
      </c>
      <c r="M3" s="630" t="s">
        <v>301</v>
      </c>
      <c r="N3" s="630" t="s">
        <v>302</v>
      </c>
      <c r="O3" s="630" t="s">
        <v>10</v>
      </c>
      <c r="P3" s="630" t="s">
        <v>303</v>
      </c>
      <c r="Q3" s="630" t="s">
        <v>304</v>
      </c>
      <c r="R3" s="630" t="s">
        <v>305</v>
      </c>
      <c r="S3" s="630" t="s">
        <v>306</v>
      </c>
    </row>
    <row r="4" spans="1:24" ht="14.4">
      <c r="A4" s="369">
        <v>1</v>
      </c>
      <c r="B4" s="159" t="s">
        <v>2333</v>
      </c>
      <c r="C4" s="159"/>
      <c r="D4" s="238" t="s">
        <v>2334</v>
      </c>
      <c r="E4" s="159"/>
      <c r="F4" s="336" t="s">
        <v>270</v>
      </c>
      <c r="G4" s="159"/>
      <c r="H4" s="159"/>
      <c r="I4" s="159"/>
      <c r="J4" s="365">
        <v>45216</v>
      </c>
      <c r="K4" s="365">
        <v>45217</v>
      </c>
      <c r="L4" s="215">
        <v>45216</v>
      </c>
      <c r="M4" s="365">
        <v>45218</v>
      </c>
      <c r="N4" s="215">
        <f>L4</f>
        <v>45216</v>
      </c>
      <c r="O4" s="215">
        <f>N4+P4-1</f>
        <v>45217</v>
      </c>
      <c r="P4" s="159">
        <f t="shared" ref="P4" si="0">IF(IF(J4="",0,IF(K4="",0,K4-J4))="",0,K4-J4+1)</f>
        <v>2</v>
      </c>
      <c r="Q4" s="558">
        <f t="shared" ref="Q4" ca="1" si="1">IF(L4="",0,IF(M4="",TODAY()-L4,M4-L4+1))</f>
        <v>3</v>
      </c>
      <c r="R4" s="558">
        <f t="shared" ref="R4" ca="1" si="2">IF(Q4=0,0,P4-Q4)</f>
        <v>-1</v>
      </c>
    </row>
    <row r="5" spans="1:24" ht="14.4">
      <c r="A5" s="369">
        <v>2</v>
      </c>
      <c r="B5" s="238" t="s">
        <v>2335</v>
      </c>
      <c r="C5" s="238"/>
      <c r="D5" s="238" t="s">
        <v>2336</v>
      </c>
      <c r="F5" s="336" t="s">
        <v>279</v>
      </c>
      <c r="J5" s="365">
        <v>45218</v>
      </c>
      <c r="K5" s="365">
        <v>45220</v>
      </c>
      <c r="L5" s="365">
        <v>45218</v>
      </c>
      <c r="M5" s="365">
        <v>45220</v>
      </c>
      <c r="N5" s="215">
        <f t="shared" ref="N5" si="3">L5</f>
        <v>45218</v>
      </c>
      <c r="O5" s="215">
        <f t="shared" ref="O5" si="4">N5+P5-1</f>
        <v>45220</v>
      </c>
      <c r="P5" s="159">
        <f t="shared" ref="P5:P13" si="5">IF(IF(J5="",0,IF(K5="",0,K5-J5))="",0,K5-J5+1)</f>
        <v>3</v>
      </c>
      <c r="Q5" s="558">
        <f t="shared" ref="Q5:Q13" ca="1" si="6">IF(L5="",0,IF(M5="",TODAY()-L5,M5-L5+1))</f>
        <v>3</v>
      </c>
      <c r="R5" s="558">
        <f t="shared" ref="R5:R13" ca="1" si="7">IF(Q5=0,0,P5-Q5)</f>
        <v>0</v>
      </c>
    </row>
    <row r="6" spans="1:24" ht="28.8">
      <c r="A6" s="369">
        <v>3</v>
      </c>
      <c r="B6" s="159" t="s">
        <v>2333</v>
      </c>
      <c r="C6" s="159"/>
      <c r="D6" s="238" t="s">
        <v>2337</v>
      </c>
      <c r="E6" s="159"/>
      <c r="F6" s="350" t="s">
        <v>288</v>
      </c>
      <c r="J6" s="365">
        <v>45224</v>
      </c>
      <c r="K6" s="363">
        <v>45293</v>
      </c>
      <c r="L6" s="365">
        <v>45224</v>
      </c>
      <c r="M6" s="363">
        <v>45294</v>
      </c>
      <c r="N6" s="215">
        <f t="shared" ref="N6:N13" si="8">L6</f>
        <v>45224</v>
      </c>
      <c r="O6" s="215">
        <f t="shared" ref="O6:O13" si="9">N6+P6-1</f>
        <v>45293</v>
      </c>
      <c r="P6" s="159">
        <f t="shared" si="5"/>
        <v>70</v>
      </c>
      <c r="Q6" s="558">
        <f t="shared" ca="1" si="6"/>
        <v>71</v>
      </c>
      <c r="R6" s="558">
        <f t="shared" ca="1" si="7"/>
        <v>-1</v>
      </c>
    </row>
    <row r="7" spans="1:24" ht="28.8">
      <c r="A7" s="369">
        <v>4</v>
      </c>
      <c r="B7" s="159" t="s">
        <v>2333</v>
      </c>
      <c r="C7" s="159"/>
      <c r="D7" s="238" t="s">
        <v>2338</v>
      </c>
      <c r="E7" s="159"/>
      <c r="F7" s="333" t="s">
        <v>178</v>
      </c>
      <c r="J7" s="365">
        <v>45252</v>
      </c>
      <c r="K7" s="365">
        <v>45257</v>
      </c>
      <c r="L7" s="365">
        <v>45252</v>
      </c>
      <c r="M7" s="365">
        <v>45259</v>
      </c>
      <c r="N7" s="215">
        <f t="shared" si="8"/>
        <v>45252</v>
      </c>
      <c r="O7" s="215">
        <f t="shared" si="9"/>
        <v>45257</v>
      </c>
      <c r="P7" s="159">
        <f t="shared" si="5"/>
        <v>6</v>
      </c>
      <c r="Q7" s="558">
        <f t="shared" ca="1" si="6"/>
        <v>8</v>
      </c>
      <c r="R7" s="558">
        <f t="shared" ca="1" si="7"/>
        <v>-2</v>
      </c>
      <c r="X7" s="624"/>
    </row>
    <row r="8" spans="1:24" ht="72">
      <c r="A8" s="369">
        <v>5</v>
      </c>
      <c r="B8" s="159" t="s">
        <v>222</v>
      </c>
      <c r="C8" s="159"/>
      <c r="D8" s="238" t="s">
        <v>2339</v>
      </c>
      <c r="E8" s="622" t="s">
        <v>246</v>
      </c>
      <c r="F8" s="333" t="s">
        <v>178</v>
      </c>
      <c r="J8" s="363">
        <v>45294</v>
      </c>
      <c r="K8" s="365">
        <v>45265</v>
      </c>
      <c r="L8" s="363">
        <v>45294</v>
      </c>
      <c r="M8" s="365">
        <v>45265</v>
      </c>
      <c r="N8" s="215">
        <f t="shared" si="8"/>
        <v>45294</v>
      </c>
      <c r="O8" s="215">
        <f t="shared" si="9"/>
        <v>45265</v>
      </c>
      <c r="P8" s="159">
        <f t="shared" si="5"/>
        <v>-28</v>
      </c>
      <c r="Q8" s="558">
        <f t="shared" ca="1" si="6"/>
        <v>-28</v>
      </c>
      <c r="R8" s="558">
        <f t="shared" ca="1" si="7"/>
        <v>0</v>
      </c>
    </row>
    <row r="9" spans="1:24" ht="28.8">
      <c r="A9" s="369">
        <v>6</v>
      </c>
      <c r="B9" s="159" t="s">
        <v>258</v>
      </c>
      <c r="C9" s="159" t="s">
        <v>245</v>
      </c>
      <c r="D9" s="238" t="s">
        <v>2340</v>
      </c>
      <c r="E9" s="623" t="s">
        <v>274</v>
      </c>
      <c r="F9" s="492" t="s">
        <v>281</v>
      </c>
      <c r="J9" s="363">
        <v>45296</v>
      </c>
      <c r="K9" s="363">
        <v>45303</v>
      </c>
      <c r="L9" s="363">
        <v>45297</v>
      </c>
      <c r="M9" s="363">
        <v>45304</v>
      </c>
      <c r="N9" s="215">
        <f t="shared" si="8"/>
        <v>45297</v>
      </c>
      <c r="O9" s="215">
        <f t="shared" si="9"/>
        <v>45304</v>
      </c>
      <c r="P9" s="159">
        <f t="shared" si="5"/>
        <v>8</v>
      </c>
      <c r="Q9" s="558">
        <f t="shared" ca="1" si="6"/>
        <v>8</v>
      </c>
      <c r="R9" s="558">
        <f t="shared" ca="1" si="7"/>
        <v>0</v>
      </c>
    </row>
    <row r="10" spans="1:24" ht="39.75" customHeight="1">
      <c r="A10" s="369">
        <v>7</v>
      </c>
      <c r="B10" s="159" t="s">
        <v>258</v>
      </c>
      <c r="C10" s="159" t="s">
        <v>245</v>
      </c>
      <c r="D10" s="485" t="s">
        <v>2341</v>
      </c>
      <c r="E10" s="623" t="s">
        <v>274</v>
      </c>
      <c r="F10" s="333" t="s">
        <v>178</v>
      </c>
      <c r="J10" s="363">
        <v>45298</v>
      </c>
      <c r="K10" s="365">
        <v>45341</v>
      </c>
      <c r="L10" s="365">
        <v>45306</v>
      </c>
      <c r="M10" s="365">
        <v>45362</v>
      </c>
      <c r="N10" s="215">
        <f t="shared" si="8"/>
        <v>45306</v>
      </c>
      <c r="O10" s="215">
        <f t="shared" si="9"/>
        <v>45349</v>
      </c>
      <c r="P10" s="159">
        <f t="shared" si="5"/>
        <v>44</v>
      </c>
      <c r="Q10" s="558">
        <f t="shared" ca="1" si="6"/>
        <v>57</v>
      </c>
      <c r="R10" s="558">
        <f t="shared" ca="1" si="7"/>
        <v>-13</v>
      </c>
    </row>
    <row r="11" spans="1:24" ht="28.8">
      <c r="A11" s="369">
        <v>8</v>
      </c>
      <c r="B11" s="159" t="s">
        <v>245</v>
      </c>
      <c r="C11" s="159"/>
      <c r="D11" s="238" t="s">
        <v>2342</v>
      </c>
      <c r="E11" s="623" t="s">
        <v>287</v>
      </c>
      <c r="F11" s="336" t="s">
        <v>270</v>
      </c>
      <c r="J11" s="363">
        <v>45309</v>
      </c>
      <c r="K11" s="363">
        <v>45325</v>
      </c>
      <c r="L11" s="363">
        <v>45309</v>
      </c>
      <c r="M11" s="365">
        <v>45358</v>
      </c>
      <c r="N11" s="215">
        <f t="shared" si="8"/>
        <v>45309</v>
      </c>
      <c r="O11" s="215">
        <f t="shared" si="9"/>
        <v>45325</v>
      </c>
      <c r="P11" s="159">
        <f t="shared" si="5"/>
        <v>17</v>
      </c>
      <c r="Q11" s="558">
        <f t="shared" ca="1" si="6"/>
        <v>50</v>
      </c>
      <c r="R11" s="558">
        <f t="shared" ca="1" si="7"/>
        <v>-33</v>
      </c>
    </row>
    <row r="12" spans="1:24" ht="14.4">
      <c r="A12" s="369">
        <v>9</v>
      </c>
      <c r="B12" s="159" t="s">
        <v>245</v>
      </c>
      <c r="C12" s="159" t="s">
        <v>2148</v>
      </c>
      <c r="D12" s="602" t="s">
        <v>2343</v>
      </c>
      <c r="E12" s="623" t="s">
        <v>274</v>
      </c>
      <c r="F12" s="350" t="s">
        <v>288</v>
      </c>
      <c r="J12" s="363">
        <v>45362</v>
      </c>
      <c r="K12" s="363">
        <v>45369</v>
      </c>
      <c r="L12" s="363">
        <v>45364</v>
      </c>
      <c r="M12" s="363">
        <v>45371</v>
      </c>
      <c r="N12" s="215">
        <f t="shared" si="8"/>
        <v>45364</v>
      </c>
      <c r="O12" s="215">
        <f t="shared" si="9"/>
        <v>45371</v>
      </c>
      <c r="P12" s="159">
        <f t="shared" si="5"/>
        <v>8</v>
      </c>
      <c r="Q12" s="558">
        <f t="shared" ca="1" si="6"/>
        <v>8</v>
      </c>
      <c r="R12" s="558">
        <f t="shared" ca="1" si="7"/>
        <v>0</v>
      </c>
    </row>
    <row r="13" spans="1:24" ht="14.4">
      <c r="A13" s="369">
        <v>10</v>
      </c>
      <c r="B13" s="159" t="s">
        <v>245</v>
      </c>
      <c r="C13" s="159" t="s">
        <v>2149</v>
      </c>
      <c r="D13" s="602" t="s">
        <v>2344</v>
      </c>
      <c r="E13" s="623" t="s">
        <v>274</v>
      </c>
      <c r="F13" s="350" t="s">
        <v>288</v>
      </c>
      <c r="J13" s="625">
        <v>45370</v>
      </c>
      <c r="K13" s="625">
        <v>45376</v>
      </c>
      <c r="L13" s="625">
        <v>45370</v>
      </c>
      <c r="M13" s="363">
        <v>45379</v>
      </c>
      <c r="N13" s="215">
        <f t="shared" si="8"/>
        <v>45370</v>
      </c>
      <c r="O13" s="215">
        <f t="shared" si="9"/>
        <v>45376</v>
      </c>
      <c r="P13" s="159">
        <f t="shared" si="5"/>
        <v>7</v>
      </c>
      <c r="Q13" s="558">
        <f t="shared" ca="1" si="6"/>
        <v>10</v>
      </c>
      <c r="R13" s="558">
        <f t="shared" ca="1" si="7"/>
        <v>-3</v>
      </c>
    </row>
    <row r="14" spans="1:24" ht="28.8">
      <c r="A14" s="369">
        <v>11</v>
      </c>
      <c r="B14" s="159" t="s">
        <v>245</v>
      </c>
      <c r="C14" s="238" t="s">
        <v>2345</v>
      </c>
      <c r="D14" s="602" t="s">
        <v>2346</v>
      </c>
      <c r="E14" s="623" t="s">
        <v>274</v>
      </c>
      <c r="F14" s="333" t="s">
        <v>178</v>
      </c>
      <c r="J14" s="363">
        <v>45381</v>
      </c>
      <c r="K14" s="363">
        <v>45384</v>
      </c>
      <c r="L14" s="363">
        <v>45384</v>
      </c>
      <c r="M14" s="363">
        <v>45388</v>
      </c>
      <c r="N14" s="215">
        <f t="shared" ref="N14:N20" si="10">L14</f>
        <v>45384</v>
      </c>
      <c r="O14" s="215">
        <f t="shared" ref="O14:O20" si="11">N14+P14-1</f>
        <v>45387</v>
      </c>
      <c r="P14" s="159">
        <f t="shared" ref="P14:P20" si="12">IF(IF(J14="",0,IF(K14="",0,K14-J14))="",0,K14-J14+1)</f>
        <v>4</v>
      </c>
      <c r="Q14" s="558">
        <f t="shared" ref="Q14:Q20" ca="1" si="13">IF(L14="",0,IF(M14="",TODAY()-L14,M14-L14+1))</f>
        <v>5</v>
      </c>
      <c r="R14" s="558">
        <f t="shared" ref="R14:R20" ca="1" si="14">IF(Q14=0,0,P14-Q14)</f>
        <v>-1</v>
      </c>
    </row>
    <row r="15" spans="1:24" ht="14.4">
      <c r="A15" s="159">
        <v>12</v>
      </c>
      <c r="B15" s="159" t="s">
        <v>245</v>
      </c>
      <c r="C15" s="238" t="s">
        <v>2347</v>
      </c>
      <c r="D15" s="602" t="s">
        <v>2348</v>
      </c>
      <c r="E15" s="623" t="s">
        <v>274</v>
      </c>
      <c r="F15" s="348" t="s">
        <v>268</v>
      </c>
      <c r="J15" s="363">
        <v>45387</v>
      </c>
      <c r="K15" s="363">
        <v>45388</v>
      </c>
      <c r="L15" s="363">
        <v>45388</v>
      </c>
      <c r="M15" s="604"/>
      <c r="N15" s="215">
        <f t="shared" si="10"/>
        <v>45388</v>
      </c>
      <c r="O15" s="215">
        <f t="shared" si="11"/>
        <v>45389</v>
      </c>
      <c r="P15" s="159">
        <f t="shared" si="12"/>
        <v>2</v>
      </c>
      <c r="Q15" s="558">
        <f t="shared" ca="1" si="13"/>
        <v>60</v>
      </c>
      <c r="R15" s="558">
        <f t="shared" ca="1" si="14"/>
        <v>-58</v>
      </c>
    </row>
    <row r="16" spans="1:24" ht="28.8">
      <c r="A16" s="369">
        <v>13</v>
      </c>
      <c r="B16" s="159" t="s">
        <v>245</v>
      </c>
      <c r="C16" s="238"/>
      <c r="D16" s="602" t="s">
        <v>2349</v>
      </c>
      <c r="E16" s="622" t="s">
        <v>246</v>
      </c>
      <c r="F16" s="336" t="s">
        <v>270</v>
      </c>
      <c r="J16" s="363">
        <v>45388</v>
      </c>
      <c r="K16" s="363">
        <v>45388</v>
      </c>
      <c r="L16" s="363">
        <v>45388</v>
      </c>
      <c r="M16" s="604">
        <v>45388</v>
      </c>
      <c r="N16" s="215">
        <f t="shared" si="10"/>
        <v>45388</v>
      </c>
      <c r="O16" s="215">
        <f t="shared" si="11"/>
        <v>45388</v>
      </c>
      <c r="P16" s="159">
        <f t="shared" si="12"/>
        <v>1</v>
      </c>
      <c r="Q16" s="558">
        <f t="shared" ca="1" si="13"/>
        <v>1</v>
      </c>
      <c r="R16" s="558">
        <f t="shared" ca="1" si="14"/>
        <v>0</v>
      </c>
    </row>
    <row r="17" spans="1:19" ht="43.2">
      <c r="A17" s="159">
        <v>14</v>
      </c>
      <c r="B17" s="159" t="s">
        <v>245</v>
      </c>
      <c r="C17" s="238" t="s">
        <v>2350</v>
      </c>
      <c r="D17" s="602" t="s">
        <v>2351</v>
      </c>
      <c r="E17" s="159" t="s">
        <v>216</v>
      </c>
      <c r="F17" s="333" t="s">
        <v>178</v>
      </c>
      <c r="J17" s="363">
        <v>45390</v>
      </c>
      <c r="K17" s="363">
        <v>45393</v>
      </c>
      <c r="L17" s="363">
        <v>45390</v>
      </c>
      <c r="M17" s="363">
        <v>45399</v>
      </c>
      <c r="N17" s="215">
        <f t="shared" si="10"/>
        <v>45390</v>
      </c>
      <c r="O17" s="215">
        <f t="shared" si="11"/>
        <v>45393</v>
      </c>
      <c r="P17" s="159">
        <f t="shared" si="12"/>
        <v>4</v>
      </c>
      <c r="Q17" s="558">
        <f t="shared" ca="1" si="13"/>
        <v>10</v>
      </c>
      <c r="R17" s="558">
        <f t="shared" ca="1" si="14"/>
        <v>-6</v>
      </c>
    </row>
    <row r="18" spans="1:19" ht="14.4">
      <c r="A18" s="369">
        <v>15</v>
      </c>
      <c r="B18" s="159" t="s">
        <v>245</v>
      </c>
      <c r="C18" s="159"/>
      <c r="D18" s="602" t="s">
        <v>2352</v>
      </c>
      <c r="E18" s="159"/>
      <c r="F18" s="336" t="s">
        <v>270</v>
      </c>
      <c r="J18" s="363">
        <v>45397</v>
      </c>
      <c r="K18" s="363">
        <v>45397</v>
      </c>
      <c r="L18" s="363">
        <v>45398</v>
      </c>
      <c r="M18" s="363">
        <v>45398</v>
      </c>
      <c r="N18" s="215">
        <f t="shared" si="10"/>
        <v>45398</v>
      </c>
      <c r="O18" s="215">
        <f t="shared" si="11"/>
        <v>45398</v>
      </c>
      <c r="P18" s="159">
        <f t="shared" si="12"/>
        <v>1</v>
      </c>
      <c r="Q18" s="558">
        <f t="shared" ca="1" si="13"/>
        <v>1</v>
      </c>
      <c r="R18" s="558">
        <f t="shared" ca="1" si="14"/>
        <v>0</v>
      </c>
    </row>
    <row r="19" spans="1:19" ht="28.8">
      <c r="A19" s="159">
        <v>16</v>
      </c>
      <c r="B19" s="233" t="s">
        <v>245</v>
      </c>
      <c r="C19" s="669"/>
      <c r="D19" s="692" t="s">
        <v>2353</v>
      </c>
      <c r="E19" s="233" t="s">
        <v>216</v>
      </c>
      <c r="F19" s="658" t="s">
        <v>178</v>
      </c>
      <c r="G19" s="487"/>
      <c r="H19" s="487"/>
      <c r="I19" s="487"/>
      <c r="J19" s="772">
        <v>45398</v>
      </c>
      <c r="K19" s="772">
        <v>45402</v>
      </c>
      <c r="L19" s="772">
        <v>45399</v>
      </c>
      <c r="M19" s="464">
        <v>45414</v>
      </c>
      <c r="N19" s="773">
        <f t="shared" si="10"/>
        <v>45399</v>
      </c>
      <c r="O19" s="773">
        <f t="shared" si="11"/>
        <v>45403</v>
      </c>
      <c r="P19" s="233">
        <f t="shared" si="12"/>
        <v>5</v>
      </c>
      <c r="Q19" s="763">
        <f t="shared" ca="1" si="13"/>
        <v>16</v>
      </c>
      <c r="R19" s="763">
        <f t="shared" ca="1" si="14"/>
        <v>-11</v>
      </c>
    </row>
    <row r="20" spans="1:19" ht="43.2">
      <c r="A20" s="590">
        <v>17</v>
      </c>
      <c r="B20" s="159" t="s">
        <v>245</v>
      </c>
      <c r="C20" s="159"/>
      <c r="D20" s="602" t="s">
        <v>2354</v>
      </c>
      <c r="E20" s="159"/>
      <c r="F20" s="336" t="s">
        <v>270</v>
      </c>
      <c r="J20" s="363">
        <v>45401</v>
      </c>
      <c r="K20" s="363">
        <v>45401</v>
      </c>
      <c r="L20" s="363">
        <v>45401</v>
      </c>
      <c r="M20" s="363">
        <v>45404</v>
      </c>
      <c r="N20" s="215">
        <f t="shared" si="10"/>
        <v>45401</v>
      </c>
      <c r="O20" s="215">
        <f t="shared" si="11"/>
        <v>45401</v>
      </c>
      <c r="P20" s="159">
        <f t="shared" si="12"/>
        <v>1</v>
      </c>
      <c r="Q20" s="558">
        <f t="shared" ca="1" si="13"/>
        <v>4</v>
      </c>
      <c r="R20" s="558">
        <f t="shared" ca="1" si="14"/>
        <v>-3</v>
      </c>
      <c r="S20" s="540"/>
    </row>
    <row r="21" spans="1:19" ht="28.8">
      <c r="A21" s="590">
        <v>18</v>
      </c>
      <c r="B21" s="159" t="s">
        <v>258</v>
      </c>
      <c r="C21" s="159" t="s">
        <v>2355</v>
      </c>
      <c r="D21" s="602" t="s">
        <v>2356</v>
      </c>
      <c r="E21" s="623" t="s">
        <v>274</v>
      </c>
      <c r="F21" s="336" t="s">
        <v>270</v>
      </c>
      <c r="J21" s="507">
        <v>45413</v>
      </c>
      <c r="K21" s="507">
        <v>45416</v>
      </c>
      <c r="L21" s="507">
        <v>45414</v>
      </c>
      <c r="M21" s="507">
        <v>45430</v>
      </c>
      <c r="N21" s="215"/>
      <c r="O21" s="215"/>
      <c r="P21" s="159"/>
      <c r="Q21" s="558"/>
      <c r="R21" s="558"/>
      <c r="S21" s="540"/>
    </row>
    <row r="22" spans="1:19" ht="28.8">
      <c r="A22" s="590">
        <v>19</v>
      </c>
      <c r="B22" s="159" t="s">
        <v>258</v>
      </c>
      <c r="C22" s="159" t="s">
        <v>2355</v>
      </c>
      <c r="D22" s="177" t="s">
        <v>2357</v>
      </c>
      <c r="E22" s="159"/>
      <c r="F22" s="336" t="s">
        <v>270</v>
      </c>
      <c r="J22" s="507">
        <v>45440</v>
      </c>
      <c r="K22" s="507">
        <v>45440</v>
      </c>
      <c r="L22" s="507">
        <v>45441</v>
      </c>
      <c r="M22" s="335">
        <v>45443</v>
      </c>
      <c r="N22" s="215"/>
      <c r="O22" s="215"/>
      <c r="P22" s="159"/>
      <c r="Q22" s="558"/>
      <c r="R22" s="558"/>
      <c r="S22" s="540"/>
    </row>
    <row r="23" spans="1:19" ht="14.4">
      <c r="A23" s="590">
        <v>20</v>
      </c>
      <c r="B23" s="159" t="s">
        <v>245</v>
      </c>
      <c r="C23" s="159"/>
      <c r="D23" s="174" t="s">
        <v>2358</v>
      </c>
      <c r="E23" s="159"/>
      <c r="F23" s="336" t="s">
        <v>270</v>
      </c>
      <c r="J23" s="335">
        <v>45442</v>
      </c>
      <c r="K23" s="335">
        <v>45443</v>
      </c>
      <c r="L23" s="335">
        <v>45443</v>
      </c>
      <c r="M23" s="335">
        <v>45444</v>
      </c>
      <c r="N23" s="215"/>
      <c r="O23" s="215"/>
      <c r="P23" s="159"/>
      <c r="Q23" s="558"/>
      <c r="R23" s="558"/>
      <c r="S23" s="540"/>
    </row>
    <row r="24" spans="1:19" ht="28.8">
      <c r="A24" s="590">
        <v>21</v>
      </c>
      <c r="B24" s="159" t="s">
        <v>245</v>
      </c>
      <c r="C24" s="159" t="s">
        <v>2359</v>
      </c>
      <c r="D24" s="177" t="s">
        <v>195</v>
      </c>
      <c r="E24" s="159" t="s">
        <v>216</v>
      </c>
      <c r="F24" s="348" t="s">
        <v>276</v>
      </c>
      <c r="J24" s="335">
        <v>45444</v>
      </c>
      <c r="K24" s="335">
        <v>45447</v>
      </c>
      <c r="L24" s="335">
        <v>45444</v>
      </c>
      <c r="M24" s="561"/>
      <c r="N24" s="215"/>
      <c r="O24" s="215"/>
      <c r="P24" s="159"/>
      <c r="Q24" s="558"/>
      <c r="R24" s="558"/>
      <c r="S24" s="540"/>
    </row>
    <row r="25" spans="1:19" ht="14.4">
      <c r="A25" s="590"/>
      <c r="C25" s="159"/>
      <c r="D25" s="485"/>
      <c r="E25" s="238"/>
      <c r="F25" s="318"/>
      <c r="J25" s="561"/>
      <c r="K25" s="561"/>
      <c r="L25" s="561"/>
      <c r="M25" s="561"/>
      <c r="N25" s="215"/>
      <c r="O25" s="215"/>
      <c r="P25" s="159"/>
      <c r="Q25" s="558"/>
      <c r="R25" s="558"/>
      <c r="S25" s="540"/>
    </row>
    <row r="26" spans="1:19" ht="14.4">
      <c r="A26" s="590"/>
      <c r="C26" s="159"/>
      <c r="D26" s="602"/>
      <c r="E26" s="159"/>
      <c r="F26" s="159"/>
      <c r="J26" s="561"/>
      <c r="K26" s="561"/>
      <c r="L26" s="561"/>
      <c r="M26" s="561"/>
      <c r="N26" s="215"/>
      <c r="O26" s="215"/>
      <c r="P26" s="159"/>
      <c r="Q26" s="558"/>
      <c r="R26" s="558"/>
      <c r="S26" s="540"/>
    </row>
    <row r="27" spans="1:19" ht="14.4">
      <c r="A27" s="590"/>
      <c r="C27" s="159"/>
      <c r="D27" s="602"/>
      <c r="E27" s="159"/>
      <c r="F27" s="159"/>
      <c r="J27" s="561"/>
      <c r="K27" s="561"/>
      <c r="L27" s="561"/>
      <c r="M27" s="561"/>
      <c r="N27" s="215"/>
      <c r="O27" s="215"/>
      <c r="P27" s="159"/>
      <c r="Q27" s="558"/>
      <c r="R27" s="558"/>
      <c r="S27" s="540"/>
    </row>
    <row r="28" spans="1:19" ht="14.4">
      <c r="A28" s="590"/>
      <c r="C28" s="159"/>
      <c r="D28" s="602"/>
      <c r="E28" s="159"/>
      <c r="F28" s="159"/>
      <c r="J28" s="561"/>
      <c r="K28" s="561"/>
      <c r="L28" s="561"/>
      <c r="M28" s="561"/>
      <c r="N28" s="215"/>
      <c r="O28" s="215"/>
      <c r="P28" s="159"/>
      <c r="Q28" s="558"/>
      <c r="R28" s="558"/>
      <c r="S28" s="540"/>
    </row>
    <row r="29" spans="1:19" ht="14.4">
      <c r="A29" s="539"/>
      <c r="C29" s="238"/>
      <c r="D29" s="602"/>
      <c r="E29" s="389"/>
      <c r="F29" s="159"/>
      <c r="J29" s="561"/>
      <c r="K29" s="561"/>
      <c r="L29" s="561"/>
      <c r="M29" s="561"/>
      <c r="P29" s="159"/>
      <c r="Q29" s="558"/>
      <c r="R29" s="558"/>
      <c r="S29" s="540"/>
    </row>
    <row r="30" spans="1:19" ht="14.4">
      <c r="A30" s="159"/>
      <c r="B30" s="555"/>
      <c r="C30" s="555"/>
      <c r="D30" s="774"/>
      <c r="E30" s="555"/>
      <c r="F30" s="555"/>
      <c r="G30" s="556"/>
      <c r="H30" s="556"/>
      <c r="I30" s="556"/>
      <c r="J30" s="775"/>
      <c r="K30" s="775"/>
      <c r="L30" s="775"/>
      <c r="M30" s="776"/>
      <c r="N30" s="223"/>
      <c r="O30" s="223"/>
      <c r="P30" s="555"/>
      <c r="Q30" s="777"/>
      <c r="R30" s="777"/>
    </row>
    <row r="31" spans="1:19" ht="14.4">
      <c r="A31" s="159"/>
      <c r="C31" s="159"/>
      <c r="D31" s="602"/>
      <c r="E31" s="159"/>
      <c r="F31" s="159"/>
      <c r="J31" s="507"/>
      <c r="K31" s="507"/>
      <c r="L31" s="507"/>
      <c r="M31" s="557"/>
      <c r="N31" s="215"/>
      <c r="O31" s="215"/>
      <c r="P31" s="159"/>
      <c r="Q31" s="558"/>
      <c r="R31" s="558"/>
    </row>
    <row r="32" spans="1:19" ht="14.4">
      <c r="A32" s="159"/>
      <c r="C32" s="159"/>
      <c r="D32" s="602"/>
      <c r="E32" s="159"/>
      <c r="F32" s="159"/>
      <c r="J32" s="507"/>
      <c r="K32" s="507"/>
      <c r="L32" s="507"/>
      <c r="M32" s="557"/>
      <c r="N32" s="215"/>
      <c r="O32" s="215"/>
      <c r="P32" s="159"/>
      <c r="Q32" s="558"/>
      <c r="R32" s="558"/>
    </row>
    <row r="33" spans="1:18" ht="30" customHeight="1">
      <c r="A33" s="159"/>
      <c r="C33" s="159"/>
      <c r="D33" s="602"/>
      <c r="E33" s="159"/>
      <c r="F33" s="594"/>
      <c r="J33" s="507"/>
      <c r="K33" s="507"/>
      <c r="L33" s="318"/>
      <c r="M33" s="318"/>
      <c r="N33" s="215"/>
      <c r="O33" s="215"/>
      <c r="P33" s="159"/>
      <c r="Q33" s="558"/>
      <c r="R33" s="558"/>
    </row>
    <row r="34" spans="1:18" ht="14.4">
      <c r="A34" s="159"/>
      <c r="C34" s="159"/>
      <c r="D34" s="602"/>
      <c r="E34" s="159"/>
      <c r="F34" s="318"/>
    </row>
    <row r="35" spans="1:18" ht="14.4">
      <c r="C35" s="159"/>
      <c r="D35" s="159"/>
      <c r="E35" s="159"/>
      <c r="F35" s="159"/>
    </row>
    <row r="36" spans="1:18" ht="14.4">
      <c r="C36" s="159"/>
      <c r="D36" s="238"/>
      <c r="E36" s="159"/>
      <c r="F36" s="159"/>
    </row>
    <row r="37" spans="1:18" ht="14.4">
      <c r="C37" s="159"/>
      <c r="D37" s="159"/>
      <c r="E37" s="159"/>
      <c r="F37" s="159"/>
    </row>
    <row r="38" spans="1:18" ht="14.4">
      <c r="C38" s="159"/>
      <c r="D38" s="159"/>
      <c r="E38" s="159"/>
      <c r="F38" s="159"/>
    </row>
    <row r="39" spans="1:18" ht="14.4">
      <c r="C39" s="159"/>
    </row>
    <row r="40" spans="1:18" ht="14.4"/>
    <row r="41" spans="1:18" ht="14.4"/>
    <row r="42" spans="1:18" ht="14.4"/>
    <row r="43" spans="1:18" ht="14.4"/>
    <row r="44" spans="1:18" ht="14.4"/>
    <row r="45" spans="1:18" ht="14.4"/>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C99"/>
  </sheetPr>
  <dimension ref="A2:U54"/>
  <sheetViews>
    <sheetView workbookViewId="0">
      <pane ySplit="3" topLeftCell="A41" activePane="bottomLeft" state="frozen"/>
      <selection pane="bottomLeft" activeCell="K45" sqref="K45:M45"/>
    </sheetView>
  </sheetViews>
  <sheetFormatPr defaultColWidth="9.109375" defaultRowHeight="15" customHeight="1"/>
  <cols>
    <col min="1" max="1" width="7" style="121" bestFit="1" customWidth="1"/>
    <col min="2" max="2" width="17.109375" style="121" bestFit="1" customWidth="1"/>
    <col min="3" max="4" width="17.109375" style="121" customWidth="1"/>
    <col min="5" max="5" width="43.6640625" style="121" customWidth="1"/>
    <col min="6" max="6" width="14.88671875" style="121" customWidth="1"/>
    <col min="7" max="7" width="14.88671875" style="121" bestFit="1" customWidth="1"/>
    <col min="8" max="8" width="10.88671875" style="121" hidden="1" customWidth="1"/>
    <col min="9" max="9" width="12.88671875" style="121" hidden="1" customWidth="1"/>
    <col min="10" max="10" width="14.33203125" style="121" hidden="1" customWidth="1"/>
    <col min="11" max="11" width="12.44140625" style="121" bestFit="1" customWidth="1"/>
    <col min="12" max="12" width="14.33203125" style="121" bestFit="1" customWidth="1"/>
    <col min="13" max="13" width="12.44140625" style="121" bestFit="1" customWidth="1"/>
    <col min="14" max="14" width="14.33203125" style="121" bestFit="1" customWidth="1"/>
    <col min="15" max="15" width="11.5546875" style="121" bestFit="1" customWidth="1"/>
    <col min="16" max="16" width="13.44140625" style="121" bestFit="1" customWidth="1"/>
    <col min="17" max="17" width="9" style="121" bestFit="1" customWidth="1"/>
    <col min="18" max="18" width="9.109375" style="121"/>
    <col min="19" max="19" width="9.5546875" style="121" bestFit="1" customWidth="1"/>
    <col min="20" max="20" width="22.5546875" style="121" bestFit="1" customWidth="1"/>
    <col min="21" max="21" width="22.5546875" style="121" customWidth="1"/>
    <col min="22" max="16384" width="9.109375" style="121"/>
  </cols>
  <sheetData>
    <row r="2" spans="1:21" ht="14.4">
      <c r="Q2" s="121">
        <f>SUM(Q4:Q1067)</f>
        <v>211</v>
      </c>
      <c r="R2" s="577">
        <f ca="1">SUM(R4:R1067)</f>
        <v>325</v>
      </c>
      <c r="S2" s="577">
        <f ca="1">SUM(S4:S1067)</f>
        <v>-114</v>
      </c>
    </row>
    <row r="3" spans="1:21" ht="14.4">
      <c r="A3" s="578" t="s">
        <v>292</v>
      </c>
      <c r="B3" s="578" t="s">
        <v>221</v>
      </c>
      <c r="C3" s="578" t="s">
        <v>293</v>
      </c>
      <c r="D3" s="578" t="s">
        <v>1593</v>
      </c>
      <c r="E3" s="578" t="s">
        <v>294</v>
      </c>
      <c r="F3" s="578" t="s">
        <v>267</v>
      </c>
      <c r="G3" s="578" t="s">
        <v>266</v>
      </c>
      <c r="H3" s="578" t="s">
        <v>295</v>
      </c>
      <c r="I3" s="578" t="s">
        <v>296</v>
      </c>
      <c r="J3" s="578" t="s">
        <v>297</v>
      </c>
      <c r="K3" s="578" t="s">
        <v>298</v>
      </c>
      <c r="L3" s="578" t="s">
        <v>299</v>
      </c>
      <c r="M3" s="578" t="s">
        <v>300</v>
      </c>
      <c r="N3" s="578" t="s">
        <v>301</v>
      </c>
      <c r="O3" s="578" t="s">
        <v>302</v>
      </c>
      <c r="P3" s="578" t="s">
        <v>10</v>
      </c>
      <c r="Q3" s="578" t="s">
        <v>303</v>
      </c>
      <c r="R3" s="578" t="s">
        <v>304</v>
      </c>
      <c r="S3" s="578" t="s">
        <v>305</v>
      </c>
      <c r="T3" s="578" t="s">
        <v>306</v>
      </c>
      <c r="U3" s="578"/>
    </row>
    <row r="4" spans="1:21" ht="14.4">
      <c r="A4" s="121">
        <f t="shared" ref="A4:A24" si="0">ROW() - 3</f>
        <v>1</v>
      </c>
      <c r="B4" s="121" t="s">
        <v>236</v>
      </c>
      <c r="E4" s="121" t="s">
        <v>918</v>
      </c>
      <c r="F4" s="121" t="s">
        <v>271</v>
      </c>
      <c r="G4" s="336" t="s">
        <v>270</v>
      </c>
      <c r="K4" s="148">
        <v>45021</v>
      </c>
      <c r="L4" s="148">
        <v>45036</v>
      </c>
      <c r="M4" s="148">
        <v>45021</v>
      </c>
      <c r="N4" s="148">
        <v>45051</v>
      </c>
      <c r="O4" s="148">
        <f>M4</f>
        <v>45021</v>
      </c>
      <c r="P4" s="148">
        <f>O4+Q4-1</f>
        <v>45036</v>
      </c>
      <c r="Q4" s="121">
        <f t="shared" ref="Q4" si="1">IF(IF(K4="",0,IF(L4="",0,L4-K4))="",0,L4-K4+1)</f>
        <v>16</v>
      </c>
      <c r="R4" s="125">
        <f t="shared" ref="R4" ca="1" si="2">IF(M4="",0,IF(N4="",TODAY()-M4,N4-M4+1))</f>
        <v>31</v>
      </c>
      <c r="S4" s="125">
        <f t="shared" ref="S4" ca="1" si="3">IF(R4=0,0,Q4-R4)</f>
        <v>-15</v>
      </c>
    </row>
    <row r="5" spans="1:21" ht="14.4">
      <c r="A5" s="121">
        <f t="shared" si="0"/>
        <v>2</v>
      </c>
      <c r="B5" s="121" t="s">
        <v>245</v>
      </c>
      <c r="E5" s="121" t="s">
        <v>2360</v>
      </c>
      <c r="F5" s="121" t="s">
        <v>271</v>
      </c>
      <c r="G5" s="336" t="s">
        <v>270</v>
      </c>
      <c r="K5" s="148">
        <f>L4+1</f>
        <v>45037</v>
      </c>
      <c r="L5" s="148">
        <f>K5+3</f>
        <v>45040</v>
      </c>
      <c r="M5" s="148">
        <v>45072</v>
      </c>
      <c r="N5" s="148">
        <v>45078</v>
      </c>
      <c r="O5" s="148">
        <f>M5</f>
        <v>45072</v>
      </c>
      <c r="P5" s="148">
        <f>O5+Q5-1</f>
        <v>45075</v>
      </c>
      <c r="Q5" s="121">
        <f t="shared" ref="Q5" si="4">IF(IF(K5="",0,IF(L5="",0,L5-K5))="",0,L5-K5+1)</f>
        <v>4</v>
      </c>
      <c r="R5" s="125">
        <f t="shared" ref="R5" ca="1" si="5">IF(M5="",0,IF(N5="",TODAY()-M5,N5-M5+1))</f>
        <v>7</v>
      </c>
      <c r="S5" s="125">
        <f t="shared" ref="S5" ca="1" si="6">IF(R5=0,0,Q5-R5)</f>
        <v>-3</v>
      </c>
    </row>
    <row r="6" spans="1:21" ht="14.4">
      <c r="A6" s="121">
        <f t="shared" si="0"/>
        <v>3</v>
      </c>
      <c r="B6" s="121" t="s">
        <v>258</v>
      </c>
      <c r="C6" s="121" t="s">
        <v>245</v>
      </c>
      <c r="D6" s="121" t="s">
        <v>1723</v>
      </c>
      <c r="E6" s="121" t="s">
        <v>2361</v>
      </c>
      <c r="F6" s="121" t="s">
        <v>271</v>
      </c>
      <c r="G6" s="336" t="s">
        <v>279</v>
      </c>
      <c r="K6" s="148">
        <v>45079</v>
      </c>
      <c r="L6" s="148">
        <v>45091</v>
      </c>
      <c r="M6" s="148">
        <v>45079</v>
      </c>
      <c r="N6" s="148">
        <v>45105</v>
      </c>
      <c r="O6" s="148">
        <f>M6</f>
        <v>45079</v>
      </c>
      <c r="P6" s="148">
        <f>O6+Q6-1</f>
        <v>45091</v>
      </c>
      <c r="Q6" s="121">
        <f t="shared" ref="Q6" si="7">IF(IF(K6="",0,IF(L6="",0,L6-K6))="",0,L6-K6+1)</f>
        <v>13</v>
      </c>
      <c r="R6" s="125">
        <f t="shared" ref="R6" ca="1" si="8">IF(M6="",0,IF(N6="",TODAY()-M6,N6-M6+1))</f>
        <v>27</v>
      </c>
      <c r="S6" s="125">
        <f t="shared" ref="S6" ca="1" si="9">IF(R6=0,0,Q6-R6)</f>
        <v>-14</v>
      </c>
    </row>
    <row r="7" spans="1:21" ht="14.4">
      <c r="A7" s="121">
        <f t="shared" si="0"/>
        <v>4</v>
      </c>
      <c r="B7" s="121" t="s">
        <v>245</v>
      </c>
      <c r="C7" s="121" t="s">
        <v>23</v>
      </c>
      <c r="E7" s="121" t="s">
        <v>2362</v>
      </c>
      <c r="F7" s="121" t="s">
        <v>271</v>
      </c>
      <c r="G7" s="348" t="s">
        <v>268</v>
      </c>
      <c r="K7" s="158">
        <v>45106</v>
      </c>
      <c r="L7" s="293">
        <v>45147</v>
      </c>
      <c r="M7" s="158">
        <v>45106</v>
      </c>
      <c r="N7" s="293">
        <v>45147</v>
      </c>
      <c r="O7" s="148">
        <f t="shared" ref="O7:O9" si="10">M7</f>
        <v>45106</v>
      </c>
      <c r="P7" s="148">
        <f t="shared" ref="P7:P9" si="11">O7+Q7-1</f>
        <v>45147</v>
      </c>
      <c r="Q7" s="121">
        <f t="shared" ref="Q7:Q9" si="12">IF(IF(K7="",0,IF(L7="",0,L7-K7))="",0,L7-K7+1)</f>
        <v>42</v>
      </c>
      <c r="R7" s="125">
        <f t="shared" ref="R7:R9" ca="1" si="13">IF(M7="",0,IF(N7="",TODAY()-M7,N7-M7+1))</f>
        <v>42</v>
      </c>
      <c r="S7" s="125">
        <f t="shared" ref="S7:S9" ca="1" si="14">IF(R7=0,0,Q7-R7)</f>
        <v>0</v>
      </c>
    </row>
    <row r="8" spans="1:21" ht="43.2">
      <c r="A8" s="121">
        <f t="shared" si="0"/>
        <v>5</v>
      </c>
      <c r="B8" s="121" t="s">
        <v>222</v>
      </c>
      <c r="C8" s="121" t="s">
        <v>2363</v>
      </c>
      <c r="E8" s="121" t="s">
        <v>2364</v>
      </c>
      <c r="F8" s="149" t="s">
        <v>2365</v>
      </c>
      <c r="G8" s="350" t="s">
        <v>288</v>
      </c>
      <c r="K8" s="158">
        <v>45149</v>
      </c>
      <c r="L8" s="158">
        <v>45154</v>
      </c>
      <c r="M8" s="158">
        <v>45149</v>
      </c>
      <c r="N8" s="158">
        <v>45156</v>
      </c>
      <c r="O8" s="148">
        <f t="shared" si="10"/>
        <v>45149</v>
      </c>
      <c r="P8" s="148">
        <f t="shared" si="11"/>
        <v>45154</v>
      </c>
      <c r="Q8" s="121">
        <f t="shared" si="12"/>
        <v>6</v>
      </c>
      <c r="R8" s="125">
        <f t="shared" ca="1" si="13"/>
        <v>8</v>
      </c>
      <c r="S8" s="125">
        <f t="shared" ca="1" si="14"/>
        <v>-2</v>
      </c>
    </row>
    <row r="9" spans="1:21" ht="14.4">
      <c r="A9" s="121">
        <f t="shared" si="0"/>
        <v>6</v>
      </c>
      <c r="B9" s="121" t="s">
        <v>245</v>
      </c>
      <c r="E9" s="121" t="s">
        <v>2366</v>
      </c>
      <c r="F9" s="121" t="s">
        <v>246</v>
      </c>
      <c r="G9" s="336" t="s">
        <v>270</v>
      </c>
      <c r="K9" s="148">
        <v>45159</v>
      </c>
      <c r="L9" s="148">
        <v>45166</v>
      </c>
      <c r="M9" s="148">
        <v>45159</v>
      </c>
      <c r="N9" s="158">
        <v>45168</v>
      </c>
      <c r="O9" s="148">
        <f t="shared" si="10"/>
        <v>45159</v>
      </c>
      <c r="P9" s="148">
        <f t="shared" si="11"/>
        <v>45166</v>
      </c>
      <c r="Q9" s="121">
        <f t="shared" si="12"/>
        <v>8</v>
      </c>
      <c r="R9" s="125">
        <f t="shared" ca="1" si="13"/>
        <v>10</v>
      </c>
      <c r="S9" s="125">
        <f t="shared" ca="1" si="14"/>
        <v>-2</v>
      </c>
    </row>
    <row r="10" spans="1:21" ht="14.4">
      <c r="A10" s="121">
        <f t="shared" si="0"/>
        <v>7</v>
      </c>
      <c r="B10" s="121" t="s">
        <v>222</v>
      </c>
      <c r="C10" s="121" t="s">
        <v>2367</v>
      </c>
      <c r="E10" s="121" t="s">
        <v>2368</v>
      </c>
      <c r="F10" s="121" t="s">
        <v>216</v>
      </c>
      <c r="G10" s="350" t="s">
        <v>288</v>
      </c>
      <c r="K10" s="327">
        <v>45188</v>
      </c>
      <c r="L10" s="327">
        <v>45199</v>
      </c>
      <c r="M10" s="327">
        <v>45188</v>
      </c>
      <c r="N10" s="148">
        <v>45199</v>
      </c>
      <c r="O10" s="148">
        <f t="shared" ref="O10:O11" si="15">M10</f>
        <v>45188</v>
      </c>
      <c r="P10" s="148">
        <f t="shared" ref="P10:P11" si="16">O10+Q10-1</f>
        <v>45199</v>
      </c>
      <c r="Q10" s="121">
        <f t="shared" ref="Q10:Q11" si="17">IF(IF(K10="",0,IF(L10="",0,L10-K10))="",0,L10-K10+1)</f>
        <v>12</v>
      </c>
      <c r="R10" s="125">
        <f t="shared" ref="R10:R11" ca="1" si="18">IF(M10="",0,IF(N10="",TODAY()-M10,N10-M10+1))</f>
        <v>12</v>
      </c>
      <c r="S10" s="125">
        <f t="shared" ref="S10:S11" ca="1" si="19">IF(R10=0,0,Q10-R10)</f>
        <v>0</v>
      </c>
    </row>
    <row r="11" spans="1:21" ht="14.4">
      <c r="A11" s="121">
        <f t="shared" si="0"/>
        <v>8</v>
      </c>
      <c r="B11" s="121" t="s">
        <v>222</v>
      </c>
      <c r="C11" s="121" t="s">
        <v>2369</v>
      </c>
      <c r="E11" s="121" t="s">
        <v>2370</v>
      </c>
      <c r="F11" s="121" t="s">
        <v>216</v>
      </c>
      <c r="G11" s="350" t="s">
        <v>288</v>
      </c>
      <c r="K11" s="327">
        <v>45202</v>
      </c>
      <c r="L11" s="327">
        <v>45206</v>
      </c>
      <c r="M11" s="327">
        <v>45202</v>
      </c>
      <c r="N11" s="334">
        <v>45247</v>
      </c>
      <c r="O11" s="148">
        <f t="shared" si="15"/>
        <v>45202</v>
      </c>
      <c r="P11" s="148">
        <f t="shared" si="16"/>
        <v>45206</v>
      </c>
      <c r="Q11" s="121">
        <f t="shared" si="17"/>
        <v>5</v>
      </c>
      <c r="R11" s="125">
        <f t="shared" ca="1" si="18"/>
        <v>46</v>
      </c>
      <c r="S11" s="125">
        <f t="shared" ca="1" si="19"/>
        <v>-41</v>
      </c>
    </row>
    <row r="12" spans="1:21" ht="43.2">
      <c r="A12" s="121">
        <f t="shared" si="0"/>
        <v>9</v>
      </c>
      <c r="B12" s="149" t="s">
        <v>2371</v>
      </c>
      <c r="C12" s="149" t="s">
        <v>2372</v>
      </c>
      <c r="D12" s="149"/>
      <c r="E12" s="218" t="s">
        <v>2373</v>
      </c>
      <c r="F12" s="343" t="s">
        <v>2374</v>
      </c>
      <c r="G12" s="350" t="s">
        <v>288</v>
      </c>
      <c r="K12" s="334">
        <v>45251</v>
      </c>
      <c r="L12" s="293">
        <v>45275</v>
      </c>
      <c r="M12" s="334">
        <v>45251</v>
      </c>
      <c r="N12" s="293">
        <v>45276</v>
      </c>
      <c r="O12" s="148">
        <f t="shared" ref="O12:O14" si="20">M12</f>
        <v>45251</v>
      </c>
      <c r="P12" s="148">
        <f t="shared" ref="P12:P14" si="21">O12+Q12-1</f>
        <v>45275</v>
      </c>
      <c r="Q12" s="121">
        <f t="shared" ref="Q12:Q14" si="22">IF(IF(K12="",0,IF(L12="",0,L12-K12))="",0,L12-K12+1)</f>
        <v>25</v>
      </c>
      <c r="R12" s="125">
        <f t="shared" ref="R12:R14" ca="1" si="23">IF(M12="",0,IF(N12="",TODAY()-M12,N12-M12+1))</f>
        <v>26</v>
      </c>
      <c r="S12" s="125">
        <f t="shared" ref="S12:S14" ca="1" si="24">IF(R12=0,0,Q12-R12)</f>
        <v>-1</v>
      </c>
      <c r="T12" s="149" t="s">
        <v>2375</v>
      </c>
      <c r="U12" s="149"/>
    </row>
    <row r="13" spans="1:21" ht="43.2">
      <c r="A13" s="121">
        <f t="shared" si="0"/>
        <v>10</v>
      </c>
      <c r="B13" s="149" t="s">
        <v>2371</v>
      </c>
      <c r="C13" s="149"/>
      <c r="D13" s="149"/>
      <c r="E13" s="149" t="s">
        <v>2376</v>
      </c>
      <c r="F13" s="343" t="s">
        <v>2034</v>
      </c>
      <c r="G13" s="336" t="s">
        <v>270</v>
      </c>
      <c r="K13" s="334">
        <v>45253</v>
      </c>
      <c r="L13" s="334">
        <v>45257</v>
      </c>
      <c r="M13" s="334">
        <v>45254</v>
      </c>
      <c r="N13" s="334">
        <v>45259</v>
      </c>
      <c r="O13" s="148">
        <f t="shared" si="20"/>
        <v>45254</v>
      </c>
      <c r="P13" s="148">
        <f t="shared" si="21"/>
        <v>45258</v>
      </c>
      <c r="Q13" s="121">
        <f t="shared" si="22"/>
        <v>5</v>
      </c>
      <c r="R13" s="125">
        <f t="shared" ca="1" si="23"/>
        <v>6</v>
      </c>
      <c r="S13" s="125">
        <f t="shared" ca="1" si="24"/>
        <v>-1</v>
      </c>
    </row>
    <row r="14" spans="1:21" ht="28.8">
      <c r="A14" s="121">
        <f t="shared" si="0"/>
        <v>11</v>
      </c>
      <c r="B14" s="149" t="s">
        <v>2371</v>
      </c>
      <c r="C14" s="149"/>
      <c r="D14" s="149"/>
      <c r="E14" s="149" t="s">
        <v>2377</v>
      </c>
      <c r="F14" s="343" t="s">
        <v>2034</v>
      </c>
      <c r="G14" s="336" t="s">
        <v>270</v>
      </c>
      <c r="K14" s="334">
        <v>45259</v>
      </c>
      <c r="L14" s="334">
        <v>45260</v>
      </c>
      <c r="M14" s="334">
        <v>45259</v>
      </c>
      <c r="N14" s="334">
        <v>45261</v>
      </c>
      <c r="O14" s="148">
        <f t="shared" si="20"/>
        <v>45259</v>
      </c>
      <c r="P14" s="148">
        <f t="shared" si="21"/>
        <v>45260</v>
      </c>
      <c r="Q14" s="121">
        <f t="shared" si="22"/>
        <v>2</v>
      </c>
      <c r="R14" s="125">
        <f t="shared" ca="1" si="23"/>
        <v>3</v>
      </c>
      <c r="S14" s="125">
        <f t="shared" ca="1" si="24"/>
        <v>-1</v>
      </c>
    </row>
    <row r="15" spans="1:21" ht="14.4">
      <c r="A15" s="121">
        <f t="shared" si="0"/>
        <v>12</v>
      </c>
      <c r="B15" s="149" t="s">
        <v>2371</v>
      </c>
      <c r="C15" s="149"/>
      <c r="D15" s="149"/>
      <c r="E15" s="149" t="s">
        <v>2378</v>
      </c>
      <c r="F15" s="121" t="s">
        <v>2379</v>
      </c>
      <c r="G15" s="336" t="s">
        <v>270</v>
      </c>
      <c r="K15" s="293">
        <v>45262</v>
      </c>
      <c r="L15" s="293">
        <v>45265</v>
      </c>
      <c r="M15" s="293">
        <v>45264</v>
      </c>
      <c r="N15" s="293">
        <v>45266</v>
      </c>
      <c r="O15" s="148">
        <f t="shared" ref="O15:O24" si="25">M15</f>
        <v>45264</v>
      </c>
      <c r="P15" s="148">
        <f t="shared" ref="P15:P24" si="26">O15+Q15-1</f>
        <v>45267</v>
      </c>
      <c r="Q15" s="121">
        <f t="shared" ref="Q15:Q24" si="27">IF(IF(K15="",0,IF(L15="",0,L15-K15))="",0,L15-K15+1)</f>
        <v>4</v>
      </c>
      <c r="R15" s="125">
        <f t="shared" ref="R15:R24" ca="1" si="28">IF(M15="",0,IF(N15="",TODAY()-M15,N15-M15+1))</f>
        <v>3</v>
      </c>
      <c r="S15" s="125">
        <f t="shared" ref="S15:S24" ca="1" si="29">IF(R15=0,0,Q15-R15)</f>
        <v>1</v>
      </c>
    </row>
    <row r="16" spans="1:21" ht="43.2">
      <c r="A16" s="121">
        <f t="shared" si="0"/>
        <v>13</v>
      </c>
      <c r="B16" s="149" t="s">
        <v>2371</v>
      </c>
      <c r="C16" s="149" t="s">
        <v>2380</v>
      </c>
      <c r="D16" s="149"/>
      <c r="E16" s="121" t="s">
        <v>2381</v>
      </c>
      <c r="F16" s="343" t="s">
        <v>2374</v>
      </c>
      <c r="G16" s="333" t="s">
        <v>178</v>
      </c>
      <c r="K16" s="293">
        <v>45276</v>
      </c>
      <c r="L16" s="293">
        <v>45286</v>
      </c>
      <c r="M16" s="293">
        <v>45276</v>
      </c>
      <c r="N16" s="293">
        <v>45290</v>
      </c>
      <c r="O16" s="148"/>
      <c r="P16" s="148"/>
      <c r="R16" s="125"/>
      <c r="S16" s="125"/>
    </row>
    <row r="17" spans="1:19" ht="28.8">
      <c r="A17" s="121">
        <f t="shared" si="0"/>
        <v>14</v>
      </c>
      <c r="B17" s="121" t="s">
        <v>222</v>
      </c>
      <c r="C17" s="121" t="s">
        <v>2382</v>
      </c>
      <c r="E17" s="121" t="s">
        <v>2383</v>
      </c>
      <c r="F17" s="149" t="s">
        <v>1647</v>
      </c>
      <c r="G17" s="350" t="s">
        <v>288</v>
      </c>
      <c r="K17" s="293">
        <v>45289</v>
      </c>
      <c r="L17" s="293">
        <v>45293</v>
      </c>
      <c r="M17" s="293">
        <v>45294</v>
      </c>
      <c r="N17" s="293">
        <v>45306</v>
      </c>
      <c r="O17" s="148">
        <f t="shared" si="25"/>
        <v>45294</v>
      </c>
      <c r="P17" s="148">
        <f t="shared" si="26"/>
        <v>45298</v>
      </c>
      <c r="Q17" s="121">
        <f t="shared" si="27"/>
        <v>5</v>
      </c>
      <c r="R17" s="125">
        <f t="shared" ca="1" si="28"/>
        <v>13</v>
      </c>
      <c r="S17" s="125">
        <f t="shared" ca="1" si="29"/>
        <v>-8</v>
      </c>
    </row>
    <row r="18" spans="1:19" ht="14.4">
      <c r="A18" s="121">
        <f t="shared" si="0"/>
        <v>15</v>
      </c>
      <c r="B18" s="121" t="s">
        <v>222</v>
      </c>
      <c r="C18" s="121" t="s">
        <v>2384</v>
      </c>
      <c r="E18" s="121" t="s">
        <v>2385</v>
      </c>
      <c r="F18" s="121" t="s">
        <v>216</v>
      </c>
      <c r="G18" s="348" t="s">
        <v>276</v>
      </c>
      <c r="K18" s="293">
        <v>45294</v>
      </c>
      <c r="L18" s="293">
        <v>45295</v>
      </c>
      <c r="M18" s="293">
        <v>45294</v>
      </c>
      <c r="O18" s="148"/>
      <c r="P18" s="148"/>
      <c r="R18" s="125"/>
      <c r="S18" s="125"/>
    </row>
    <row r="19" spans="1:19" ht="43.2">
      <c r="A19" s="121">
        <f t="shared" si="0"/>
        <v>16</v>
      </c>
      <c r="B19" s="121" t="s">
        <v>222</v>
      </c>
      <c r="C19" s="149" t="s">
        <v>2386</v>
      </c>
      <c r="D19" s="149"/>
      <c r="E19" s="149" t="s">
        <v>2387</v>
      </c>
      <c r="F19" s="121" t="s">
        <v>246</v>
      </c>
      <c r="G19" s="336" t="s">
        <v>270</v>
      </c>
      <c r="K19" s="293">
        <v>45297</v>
      </c>
      <c r="L19" s="293">
        <v>45299</v>
      </c>
      <c r="M19" s="293">
        <v>45297</v>
      </c>
      <c r="N19" s="293">
        <v>45300</v>
      </c>
      <c r="O19" s="148">
        <f t="shared" si="25"/>
        <v>45297</v>
      </c>
      <c r="P19" s="148">
        <f t="shared" si="26"/>
        <v>45299</v>
      </c>
      <c r="Q19" s="121">
        <f t="shared" si="27"/>
        <v>3</v>
      </c>
      <c r="R19" s="125">
        <f t="shared" ca="1" si="28"/>
        <v>4</v>
      </c>
      <c r="S19" s="125">
        <f t="shared" ca="1" si="29"/>
        <v>-1</v>
      </c>
    </row>
    <row r="20" spans="1:19" ht="14.4">
      <c r="A20" s="121">
        <f t="shared" si="0"/>
        <v>17</v>
      </c>
      <c r="B20" s="121" t="s">
        <v>222</v>
      </c>
      <c r="C20" s="121" t="s">
        <v>2388</v>
      </c>
      <c r="E20" s="121" t="s">
        <v>2389</v>
      </c>
      <c r="G20" s="350" t="s">
        <v>288</v>
      </c>
      <c r="K20" s="293">
        <v>45300</v>
      </c>
      <c r="L20" s="293">
        <v>45301</v>
      </c>
      <c r="M20" s="293">
        <v>45300</v>
      </c>
      <c r="N20" s="334">
        <v>45306</v>
      </c>
      <c r="O20" s="148">
        <f t="shared" si="25"/>
        <v>45300</v>
      </c>
      <c r="P20" s="148">
        <f t="shared" si="26"/>
        <v>45301</v>
      </c>
      <c r="Q20" s="121">
        <f t="shared" si="27"/>
        <v>2</v>
      </c>
      <c r="R20" s="125">
        <f t="shared" ca="1" si="28"/>
        <v>7</v>
      </c>
      <c r="S20" s="125">
        <f t="shared" ca="1" si="29"/>
        <v>-5</v>
      </c>
    </row>
    <row r="21" spans="1:19" ht="28.8">
      <c r="A21" s="121">
        <v>18</v>
      </c>
      <c r="B21" s="121" t="s">
        <v>222</v>
      </c>
      <c r="E21" s="360" t="s">
        <v>2390</v>
      </c>
      <c r="F21" s="121" t="s">
        <v>2379</v>
      </c>
      <c r="G21" s="336" t="s">
        <v>270</v>
      </c>
      <c r="K21" s="293">
        <v>45302</v>
      </c>
      <c r="L21" s="293">
        <v>45303</v>
      </c>
      <c r="M21" s="293">
        <v>45302</v>
      </c>
      <c r="N21" s="293">
        <v>45307</v>
      </c>
      <c r="O21" s="148">
        <f t="shared" si="25"/>
        <v>45302</v>
      </c>
      <c r="P21" s="148">
        <f t="shared" si="26"/>
        <v>45303</v>
      </c>
      <c r="Q21" s="121">
        <f t="shared" si="27"/>
        <v>2</v>
      </c>
      <c r="R21" s="125">
        <f t="shared" ca="1" si="28"/>
        <v>6</v>
      </c>
      <c r="S21" s="125">
        <f t="shared" ca="1" si="29"/>
        <v>-4</v>
      </c>
    </row>
    <row r="22" spans="1:19" ht="28.8">
      <c r="A22" s="121">
        <f t="shared" si="0"/>
        <v>19</v>
      </c>
      <c r="B22" s="121" t="s">
        <v>222</v>
      </c>
      <c r="C22" s="149" t="s">
        <v>2372</v>
      </c>
      <c r="E22" s="360" t="s">
        <v>2391</v>
      </c>
      <c r="G22" s="336" t="s">
        <v>270</v>
      </c>
      <c r="K22" s="293">
        <v>45307</v>
      </c>
      <c r="L22" s="293">
        <v>45308</v>
      </c>
      <c r="M22" s="293">
        <v>45307</v>
      </c>
      <c r="N22" s="293">
        <v>45309</v>
      </c>
      <c r="O22" s="148">
        <f t="shared" si="25"/>
        <v>45307</v>
      </c>
      <c r="P22" s="148">
        <f t="shared" si="26"/>
        <v>45308</v>
      </c>
      <c r="Q22" s="121">
        <f t="shared" si="27"/>
        <v>2</v>
      </c>
      <c r="R22" s="125">
        <f t="shared" ca="1" si="28"/>
        <v>3</v>
      </c>
      <c r="S22" s="125">
        <f t="shared" ca="1" si="29"/>
        <v>-1</v>
      </c>
    </row>
    <row r="23" spans="1:19" ht="28.8">
      <c r="A23" s="121">
        <v>19</v>
      </c>
      <c r="B23" s="121" t="s">
        <v>222</v>
      </c>
      <c r="E23" s="360" t="s">
        <v>2392</v>
      </c>
      <c r="G23" s="333" t="s">
        <v>178</v>
      </c>
      <c r="K23" s="293">
        <v>45309</v>
      </c>
      <c r="L23" s="293">
        <v>45310</v>
      </c>
      <c r="M23" s="293">
        <v>45309</v>
      </c>
      <c r="N23" s="293">
        <v>45310</v>
      </c>
      <c r="O23" s="148">
        <f t="shared" si="25"/>
        <v>45309</v>
      </c>
      <c r="P23" s="148">
        <f t="shared" si="26"/>
        <v>45310</v>
      </c>
      <c r="Q23" s="121">
        <f t="shared" si="27"/>
        <v>2</v>
      </c>
      <c r="R23" s="125">
        <f t="shared" ca="1" si="28"/>
        <v>2</v>
      </c>
      <c r="S23" s="125">
        <f t="shared" ca="1" si="29"/>
        <v>0</v>
      </c>
    </row>
    <row r="24" spans="1:19" ht="57.6">
      <c r="A24" s="121">
        <f t="shared" si="0"/>
        <v>21</v>
      </c>
      <c r="B24" s="121" t="s">
        <v>222</v>
      </c>
      <c r="E24" s="360" t="s">
        <v>2393</v>
      </c>
      <c r="F24" s="121" t="s">
        <v>2379</v>
      </c>
      <c r="G24" s="333" t="s">
        <v>178</v>
      </c>
      <c r="K24" s="293">
        <v>45313</v>
      </c>
      <c r="L24" s="293">
        <v>45316</v>
      </c>
      <c r="M24" s="293">
        <v>45313</v>
      </c>
      <c r="N24" s="293">
        <v>45318</v>
      </c>
      <c r="O24" s="148">
        <f t="shared" si="25"/>
        <v>45313</v>
      </c>
      <c r="P24" s="148">
        <f t="shared" si="26"/>
        <v>45316</v>
      </c>
      <c r="Q24" s="121">
        <f t="shared" si="27"/>
        <v>4</v>
      </c>
      <c r="R24" s="125">
        <f t="shared" ca="1" si="28"/>
        <v>6</v>
      </c>
      <c r="S24" s="125">
        <f t="shared" ca="1" si="29"/>
        <v>-2</v>
      </c>
    </row>
    <row r="25" spans="1:19" ht="28.8">
      <c r="A25" s="121">
        <v>20</v>
      </c>
      <c r="B25" s="121" t="s">
        <v>222</v>
      </c>
      <c r="C25" s="121" t="s">
        <v>2394</v>
      </c>
      <c r="E25" s="360" t="s">
        <v>2395</v>
      </c>
      <c r="F25" s="149" t="s">
        <v>1647</v>
      </c>
      <c r="G25" s="348" t="s">
        <v>268</v>
      </c>
      <c r="K25" s="293">
        <v>45321</v>
      </c>
      <c r="L25" s="293">
        <v>45322</v>
      </c>
      <c r="M25" s="293">
        <v>45322</v>
      </c>
      <c r="N25" s="335">
        <v>45323</v>
      </c>
      <c r="O25" s="148">
        <f t="shared" ref="O25:O32" si="30">M25</f>
        <v>45322</v>
      </c>
      <c r="P25" s="148">
        <f t="shared" ref="P25:P32" si="31">O25+Q25-1</f>
        <v>45323</v>
      </c>
      <c r="Q25" s="121">
        <f t="shared" ref="Q25:Q32" si="32">IF(IF(K25="",0,IF(L25="",0,L25-K25))="",0,L25-K25+1)</f>
        <v>2</v>
      </c>
      <c r="R25" s="125">
        <f t="shared" ref="R25:R32" ca="1" si="33">IF(M25="",0,IF(N25="",TODAY()-M25,N25-M25+1))</f>
        <v>2</v>
      </c>
      <c r="S25" s="125">
        <f t="shared" ref="S25:S32" ca="1" si="34">IF(R25=0,0,Q25-R25)</f>
        <v>0</v>
      </c>
    </row>
    <row r="26" spans="1:19" ht="14.4">
      <c r="A26" s="121">
        <v>21</v>
      </c>
      <c r="B26" s="121" t="s">
        <v>222</v>
      </c>
      <c r="E26" s="177" t="s">
        <v>2396</v>
      </c>
      <c r="F26" s="121" t="s">
        <v>2379</v>
      </c>
      <c r="G26" s="336" t="s">
        <v>270</v>
      </c>
      <c r="K26" s="335">
        <v>45331</v>
      </c>
      <c r="L26" s="335">
        <v>45337</v>
      </c>
      <c r="M26" s="335">
        <v>45336</v>
      </c>
      <c r="N26" s="335">
        <v>45344</v>
      </c>
      <c r="O26" s="148">
        <f t="shared" si="30"/>
        <v>45336</v>
      </c>
      <c r="P26" s="148">
        <f t="shared" si="31"/>
        <v>45342</v>
      </c>
      <c r="Q26" s="121">
        <f t="shared" si="32"/>
        <v>7</v>
      </c>
      <c r="R26" s="125">
        <f t="shared" ca="1" si="33"/>
        <v>9</v>
      </c>
      <c r="S26" s="125">
        <f t="shared" ca="1" si="34"/>
        <v>-2</v>
      </c>
    </row>
    <row r="27" spans="1:19" ht="28.8">
      <c r="A27" s="121">
        <v>22</v>
      </c>
      <c r="B27" s="121" t="s">
        <v>222</v>
      </c>
      <c r="E27" s="177" t="s">
        <v>2397</v>
      </c>
      <c r="G27" s="336" t="s">
        <v>270</v>
      </c>
      <c r="K27" s="335">
        <v>45356</v>
      </c>
      <c r="L27" s="335">
        <v>45357</v>
      </c>
      <c r="M27" s="335">
        <v>45356</v>
      </c>
      <c r="N27" s="335">
        <v>45358</v>
      </c>
      <c r="O27" s="148">
        <f t="shared" si="30"/>
        <v>45356</v>
      </c>
      <c r="P27" s="148">
        <f t="shared" si="31"/>
        <v>45357</v>
      </c>
      <c r="Q27" s="121">
        <f t="shared" si="32"/>
        <v>2</v>
      </c>
      <c r="R27" s="125">
        <f t="shared" ca="1" si="33"/>
        <v>3</v>
      </c>
      <c r="S27" s="125">
        <f t="shared" ca="1" si="34"/>
        <v>-1</v>
      </c>
    </row>
    <row r="28" spans="1:19" ht="28.8">
      <c r="A28" s="121">
        <v>23</v>
      </c>
      <c r="B28" s="121" t="s">
        <v>222</v>
      </c>
      <c r="E28" s="177" t="s">
        <v>2398</v>
      </c>
      <c r="G28" s="336" t="s">
        <v>270</v>
      </c>
      <c r="K28" s="335">
        <v>45362</v>
      </c>
      <c r="L28" s="335">
        <v>45364</v>
      </c>
      <c r="M28" s="335">
        <v>45364</v>
      </c>
      <c r="N28" s="335">
        <v>45366</v>
      </c>
      <c r="O28" s="148">
        <f t="shared" si="30"/>
        <v>45364</v>
      </c>
      <c r="P28" s="148">
        <f t="shared" si="31"/>
        <v>45366</v>
      </c>
      <c r="Q28" s="121">
        <f t="shared" si="32"/>
        <v>3</v>
      </c>
      <c r="R28" s="125">
        <f t="shared" ca="1" si="33"/>
        <v>3</v>
      </c>
      <c r="S28" s="125">
        <f t="shared" ca="1" si="34"/>
        <v>0</v>
      </c>
    </row>
    <row r="29" spans="1:19" ht="43.2">
      <c r="A29" s="121">
        <v>24</v>
      </c>
      <c r="B29" s="121" t="s">
        <v>222</v>
      </c>
      <c r="C29" s="149" t="s">
        <v>2399</v>
      </c>
      <c r="E29" s="177" t="s">
        <v>2400</v>
      </c>
      <c r="F29" s="343" t="s">
        <v>283</v>
      </c>
      <c r="G29" s="336" t="s">
        <v>270</v>
      </c>
      <c r="K29" s="335">
        <v>45366</v>
      </c>
      <c r="L29" s="335">
        <v>45369</v>
      </c>
      <c r="M29" s="335">
        <v>45369</v>
      </c>
      <c r="N29" s="335">
        <v>45371</v>
      </c>
      <c r="O29" s="148">
        <f t="shared" si="30"/>
        <v>45369</v>
      </c>
      <c r="P29" s="148">
        <f t="shared" si="31"/>
        <v>45372</v>
      </c>
      <c r="Q29" s="121">
        <f t="shared" si="32"/>
        <v>4</v>
      </c>
      <c r="R29" s="125">
        <f t="shared" ca="1" si="33"/>
        <v>3</v>
      </c>
      <c r="S29" s="125">
        <f t="shared" ca="1" si="34"/>
        <v>1</v>
      </c>
    </row>
    <row r="30" spans="1:19" ht="14.4">
      <c r="A30" s="121">
        <v>25</v>
      </c>
      <c r="B30" s="121" t="s">
        <v>2039</v>
      </c>
      <c r="E30" s="177" t="s">
        <v>2401</v>
      </c>
      <c r="G30" s="336" t="s">
        <v>270</v>
      </c>
      <c r="K30" s="335">
        <v>45371</v>
      </c>
      <c r="L30" s="335">
        <v>45371</v>
      </c>
      <c r="M30" s="335">
        <v>45371</v>
      </c>
      <c r="N30" s="335">
        <v>45372</v>
      </c>
      <c r="O30" s="148">
        <f t="shared" si="30"/>
        <v>45371</v>
      </c>
      <c r="P30" s="148">
        <f t="shared" si="31"/>
        <v>45371</v>
      </c>
      <c r="Q30" s="121">
        <f t="shared" si="32"/>
        <v>1</v>
      </c>
      <c r="R30" s="125">
        <f t="shared" ca="1" si="33"/>
        <v>2</v>
      </c>
      <c r="S30" s="125">
        <f t="shared" ca="1" si="34"/>
        <v>-1</v>
      </c>
    </row>
    <row r="31" spans="1:19" ht="28.8">
      <c r="A31" s="121">
        <v>26</v>
      </c>
      <c r="B31" s="121" t="s">
        <v>222</v>
      </c>
      <c r="C31" s="121" t="s">
        <v>2363</v>
      </c>
      <c r="E31" s="177" t="s">
        <v>2402</v>
      </c>
      <c r="F31" s="121" t="s">
        <v>246</v>
      </c>
      <c r="G31" s="336" t="s">
        <v>270</v>
      </c>
      <c r="K31" s="335">
        <v>45372</v>
      </c>
      <c r="L31" s="335">
        <v>45373</v>
      </c>
      <c r="M31" s="335">
        <v>45372</v>
      </c>
      <c r="N31" s="335">
        <v>45373</v>
      </c>
      <c r="O31" s="148">
        <f t="shared" si="30"/>
        <v>45372</v>
      </c>
      <c r="P31" s="148">
        <f t="shared" si="31"/>
        <v>45373</v>
      </c>
      <c r="Q31" s="121">
        <f t="shared" si="32"/>
        <v>2</v>
      </c>
      <c r="R31" s="125">
        <f t="shared" ca="1" si="33"/>
        <v>2</v>
      </c>
      <c r="S31" s="125">
        <f t="shared" ca="1" si="34"/>
        <v>0</v>
      </c>
    </row>
    <row r="32" spans="1:19" ht="28.8">
      <c r="A32" s="121">
        <v>27</v>
      </c>
      <c r="B32" s="121" t="s">
        <v>222</v>
      </c>
      <c r="E32" s="177" t="s">
        <v>2403</v>
      </c>
      <c r="F32" s="121" t="s">
        <v>2379</v>
      </c>
      <c r="G32" s="336" t="s">
        <v>270</v>
      </c>
      <c r="K32" s="335">
        <v>45378</v>
      </c>
      <c r="L32" s="335">
        <v>45379</v>
      </c>
      <c r="M32" s="335">
        <v>45378</v>
      </c>
      <c r="N32" s="335">
        <v>45383</v>
      </c>
      <c r="O32" s="148">
        <f t="shared" si="30"/>
        <v>45378</v>
      </c>
      <c r="P32" s="148">
        <f t="shared" si="31"/>
        <v>45379</v>
      </c>
      <c r="Q32" s="121">
        <f t="shared" si="32"/>
        <v>2</v>
      </c>
      <c r="R32" s="125">
        <f t="shared" ca="1" si="33"/>
        <v>6</v>
      </c>
      <c r="S32" s="125">
        <f t="shared" ca="1" si="34"/>
        <v>-4</v>
      </c>
    </row>
    <row r="33" spans="1:21" ht="28.8">
      <c r="A33" s="121">
        <v>28</v>
      </c>
      <c r="B33" s="121" t="s">
        <v>222</v>
      </c>
      <c r="E33" s="177" t="s">
        <v>2404</v>
      </c>
      <c r="G33" s="350" t="s">
        <v>288</v>
      </c>
      <c r="K33" s="335">
        <v>45383</v>
      </c>
      <c r="L33" s="335">
        <v>45383</v>
      </c>
      <c r="M33" s="335">
        <v>45383</v>
      </c>
      <c r="N33" s="335">
        <v>45383</v>
      </c>
      <c r="O33" s="148">
        <f t="shared" ref="O33:O40" si="35">M33</f>
        <v>45383</v>
      </c>
      <c r="P33" s="148">
        <f t="shared" ref="P33:P40" si="36">O33+Q33-1</f>
        <v>45383</v>
      </c>
      <c r="Q33" s="121">
        <f t="shared" ref="Q33:Q40" si="37">IF(IF(K33="",0,IF(L33="",0,L33-K33))="",0,L33-K33+1)</f>
        <v>1</v>
      </c>
      <c r="R33" s="125">
        <f t="shared" ref="R33:R40" ca="1" si="38">IF(M33="",0,IF(N33="",TODAY()-M33,N33-M33+1))</f>
        <v>1</v>
      </c>
      <c r="S33" s="125">
        <f t="shared" ref="S33:S40" ca="1" si="39">IF(R33=0,0,Q33-R33)</f>
        <v>0</v>
      </c>
    </row>
    <row r="34" spans="1:21" ht="28.8">
      <c r="A34" s="121">
        <v>29</v>
      </c>
      <c r="B34" s="121" t="s">
        <v>222</v>
      </c>
      <c r="C34" s="121" t="s">
        <v>2405</v>
      </c>
      <c r="E34" s="177" t="s">
        <v>2406</v>
      </c>
      <c r="G34" s="350" t="s">
        <v>288</v>
      </c>
      <c r="K34" s="335">
        <v>45381</v>
      </c>
      <c r="L34" s="335">
        <v>45388</v>
      </c>
      <c r="M34" s="335">
        <v>45383</v>
      </c>
      <c r="N34" s="335">
        <v>45388</v>
      </c>
      <c r="O34" s="148">
        <f t="shared" si="35"/>
        <v>45383</v>
      </c>
      <c r="P34" s="148">
        <f t="shared" si="36"/>
        <v>45390</v>
      </c>
      <c r="Q34" s="121">
        <f t="shared" si="37"/>
        <v>8</v>
      </c>
      <c r="R34" s="125">
        <f t="shared" ca="1" si="38"/>
        <v>6</v>
      </c>
      <c r="S34" s="125">
        <f t="shared" ca="1" si="39"/>
        <v>2</v>
      </c>
    </row>
    <row r="35" spans="1:21" ht="28.8">
      <c r="A35" s="121">
        <v>30</v>
      </c>
      <c r="B35" s="121" t="s">
        <v>222</v>
      </c>
      <c r="C35" s="121" t="s">
        <v>2407</v>
      </c>
      <c r="E35" s="177" t="s">
        <v>2408</v>
      </c>
      <c r="G35" s="333" t="s">
        <v>178</v>
      </c>
      <c r="K35" s="335">
        <v>45390</v>
      </c>
      <c r="L35" s="335">
        <v>45393</v>
      </c>
      <c r="M35" s="335">
        <v>45390</v>
      </c>
      <c r="N35" s="335">
        <v>45394</v>
      </c>
      <c r="O35" s="148">
        <f t="shared" si="35"/>
        <v>45390</v>
      </c>
      <c r="P35" s="148">
        <f t="shared" si="36"/>
        <v>45393</v>
      </c>
      <c r="Q35" s="121">
        <f t="shared" si="37"/>
        <v>4</v>
      </c>
      <c r="R35" s="125">
        <f t="shared" ca="1" si="38"/>
        <v>5</v>
      </c>
      <c r="S35" s="125">
        <f t="shared" ca="1" si="39"/>
        <v>-1</v>
      </c>
    </row>
    <row r="36" spans="1:21" ht="28.8">
      <c r="A36" s="121">
        <v>31</v>
      </c>
      <c r="B36" s="121" t="s">
        <v>222</v>
      </c>
      <c r="C36" s="121" t="s">
        <v>2363</v>
      </c>
      <c r="E36" s="177" t="s">
        <v>2409</v>
      </c>
      <c r="G36" s="333" t="s">
        <v>178</v>
      </c>
      <c r="K36" s="335">
        <v>45394</v>
      </c>
      <c r="L36" s="335">
        <v>45394</v>
      </c>
      <c r="M36" s="335">
        <v>45394</v>
      </c>
      <c r="N36" s="335">
        <v>45394</v>
      </c>
      <c r="O36" s="148">
        <f t="shared" si="35"/>
        <v>45394</v>
      </c>
      <c r="P36" s="148">
        <f t="shared" si="36"/>
        <v>45394</v>
      </c>
      <c r="Q36" s="121">
        <f t="shared" si="37"/>
        <v>1</v>
      </c>
      <c r="R36" s="125">
        <f t="shared" ca="1" si="38"/>
        <v>1</v>
      </c>
      <c r="S36" s="125">
        <f t="shared" ca="1" si="39"/>
        <v>0</v>
      </c>
    </row>
    <row r="37" spans="1:21" ht="28.8">
      <c r="A37" s="121">
        <v>32</v>
      </c>
      <c r="B37" s="121" t="s">
        <v>222</v>
      </c>
      <c r="E37" s="177" t="s">
        <v>2410</v>
      </c>
      <c r="G37" s="333" t="s">
        <v>178</v>
      </c>
      <c r="K37" s="335">
        <v>45397</v>
      </c>
      <c r="L37" s="335">
        <v>45397</v>
      </c>
      <c r="M37" s="335">
        <v>45397</v>
      </c>
      <c r="N37" s="335">
        <v>45399</v>
      </c>
      <c r="O37" s="148">
        <f t="shared" si="35"/>
        <v>45397</v>
      </c>
      <c r="P37" s="148">
        <f t="shared" si="36"/>
        <v>45397</v>
      </c>
      <c r="Q37" s="121">
        <f t="shared" si="37"/>
        <v>1</v>
      </c>
      <c r="R37" s="125">
        <f t="shared" ca="1" si="38"/>
        <v>3</v>
      </c>
      <c r="S37" s="125">
        <f t="shared" ca="1" si="39"/>
        <v>-2</v>
      </c>
    </row>
    <row r="38" spans="1:21" ht="43.2">
      <c r="A38" s="121">
        <v>33</v>
      </c>
      <c r="B38" s="121" t="s">
        <v>222</v>
      </c>
      <c r="C38" s="121" t="s">
        <v>2369</v>
      </c>
      <c r="E38" s="177" t="s">
        <v>2411</v>
      </c>
      <c r="G38" s="333" t="s">
        <v>178</v>
      </c>
      <c r="K38" s="335">
        <v>45399</v>
      </c>
      <c r="L38" s="335">
        <v>45400</v>
      </c>
      <c r="M38" s="335">
        <v>45399</v>
      </c>
      <c r="N38" s="335">
        <v>45401</v>
      </c>
      <c r="O38" s="148">
        <f t="shared" si="35"/>
        <v>45399</v>
      </c>
      <c r="P38" s="148">
        <f t="shared" si="36"/>
        <v>45400</v>
      </c>
      <c r="Q38" s="121">
        <f t="shared" si="37"/>
        <v>2</v>
      </c>
      <c r="R38" s="125">
        <f t="shared" ca="1" si="38"/>
        <v>3</v>
      </c>
      <c r="S38" s="125">
        <f t="shared" ca="1" si="39"/>
        <v>-1</v>
      </c>
    </row>
    <row r="39" spans="1:21" ht="14.4">
      <c r="A39" s="121">
        <v>34</v>
      </c>
      <c r="B39" s="121" t="s">
        <v>258</v>
      </c>
      <c r="C39" s="121" t="s">
        <v>236</v>
      </c>
      <c r="E39" s="177" t="s">
        <v>2412</v>
      </c>
      <c r="G39" s="333" t="s">
        <v>178</v>
      </c>
      <c r="K39" s="335">
        <v>45401</v>
      </c>
      <c r="L39" s="335">
        <v>45406</v>
      </c>
      <c r="M39" s="335">
        <v>45401</v>
      </c>
      <c r="N39" s="335">
        <v>45408</v>
      </c>
      <c r="O39" s="148">
        <f t="shared" si="35"/>
        <v>45401</v>
      </c>
      <c r="P39" s="148">
        <f t="shared" si="36"/>
        <v>45406</v>
      </c>
      <c r="Q39" s="121">
        <f t="shared" si="37"/>
        <v>6</v>
      </c>
      <c r="R39" s="125">
        <f t="shared" ca="1" si="38"/>
        <v>8</v>
      </c>
      <c r="S39" s="125">
        <f t="shared" ca="1" si="39"/>
        <v>-2</v>
      </c>
    </row>
    <row r="40" spans="1:21" ht="14.4">
      <c r="A40" s="121">
        <v>35</v>
      </c>
      <c r="B40" s="131" t="s">
        <v>258</v>
      </c>
      <c r="C40" s="131"/>
      <c r="D40" s="131"/>
      <c r="E40" s="286" t="s">
        <v>2413</v>
      </c>
      <c r="F40" s="131"/>
      <c r="G40" s="725" t="s">
        <v>268</v>
      </c>
      <c r="H40" s="131"/>
      <c r="I40" s="131"/>
      <c r="J40" s="131"/>
      <c r="K40" s="466">
        <v>45408</v>
      </c>
      <c r="L40" s="466">
        <v>45408</v>
      </c>
      <c r="M40" s="466">
        <v>45408</v>
      </c>
      <c r="N40" s="466">
        <v>45411</v>
      </c>
      <c r="O40" s="134">
        <f t="shared" si="35"/>
        <v>45408</v>
      </c>
      <c r="P40" s="134">
        <f t="shared" si="36"/>
        <v>45408</v>
      </c>
      <c r="Q40" s="131">
        <f t="shared" si="37"/>
        <v>1</v>
      </c>
      <c r="R40" s="136">
        <f t="shared" ca="1" si="38"/>
        <v>4</v>
      </c>
      <c r="S40" s="136">
        <f t="shared" ca="1" si="39"/>
        <v>-3</v>
      </c>
      <c r="T40" s="131"/>
    </row>
    <row r="41" spans="1:21" ht="28.8">
      <c r="A41" s="465">
        <v>36</v>
      </c>
      <c r="B41" s="121" t="s">
        <v>222</v>
      </c>
      <c r="C41" s="192" t="s">
        <v>2414</v>
      </c>
      <c r="D41" s="131"/>
      <c r="E41" s="286" t="s">
        <v>2415</v>
      </c>
      <c r="F41" s="131"/>
      <c r="G41" s="658" t="s">
        <v>178</v>
      </c>
      <c r="H41" s="131"/>
      <c r="I41" s="131"/>
      <c r="J41" s="131"/>
      <c r="K41" s="466">
        <v>45411</v>
      </c>
      <c r="L41" s="335">
        <v>45412</v>
      </c>
      <c r="M41" s="335">
        <v>45411</v>
      </c>
      <c r="N41" s="335">
        <v>45412</v>
      </c>
      <c r="O41" s="148">
        <f t="shared" ref="O41" si="40">M41</f>
        <v>45411</v>
      </c>
      <c r="P41" s="148">
        <f t="shared" ref="P41" si="41">O41+Q41-1</f>
        <v>45412</v>
      </c>
      <c r="Q41" s="121">
        <f t="shared" ref="Q41" si="42">IF(IF(K41="",0,IF(L41="",0,L41-K41))="",0,L41-K41+1)</f>
        <v>2</v>
      </c>
      <c r="R41" s="125">
        <f t="shared" ref="R41" ca="1" si="43">IF(M41="",0,IF(N41="",TODAY()-M41,N41-M41+1))</f>
        <v>2</v>
      </c>
      <c r="S41" s="125">
        <f t="shared" ref="S41" ca="1" si="44">IF(R41=0,0,Q41-R41)</f>
        <v>0</v>
      </c>
      <c r="U41" s="170"/>
    </row>
    <row r="42" spans="1:21" ht="28.8">
      <c r="A42" s="465">
        <v>37</v>
      </c>
      <c r="B42" s="465" t="s">
        <v>258</v>
      </c>
      <c r="C42" s="149" t="s">
        <v>2416</v>
      </c>
      <c r="E42" s="177" t="s">
        <v>2417</v>
      </c>
      <c r="G42" s="333" t="s">
        <v>178</v>
      </c>
      <c r="K42" s="335">
        <v>45413</v>
      </c>
      <c r="L42" s="727">
        <v>45421</v>
      </c>
      <c r="M42" s="335">
        <v>45414</v>
      </c>
      <c r="N42" s="335">
        <v>45422</v>
      </c>
      <c r="O42" s="148"/>
      <c r="P42" s="148"/>
      <c r="R42" s="125"/>
      <c r="S42" s="125"/>
      <c r="U42" s="170"/>
    </row>
    <row r="43" spans="1:21" ht="14.4">
      <c r="A43" s="465">
        <v>38</v>
      </c>
      <c r="B43" s="465"/>
      <c r="E43" s="177" t="s">
        <v>2418</v>
      </c>
      <c r="G43" s="333" t="s">
        <v>178</v>
      </c>
      <c r="K43" s="335">
        <v>45426</v>
      </c>
      <c r="L43" s="727">
        <v>45430</v>
      </c>
      <c r="M43" s="335">
        <v>45426</v>
      </c>
      <c r="N43" s="335">
        <v>45434</v>
      </c>
      <c r="O43" s="148"/>
      <c r="P43" s="148"/>
      <c r="R43" s="125"/>
      <c r="S43" s="125"/>
      <c r="U43" s="170"/>
    </row>
    <row r="44" spans="1:21" ht="28.8">
      <c r="A44" s="465">
        <v>39</v>
      </c>
      <c r="B44" s="465" t="s">
        <v>264</v>
      </c>
      <c r="C44" s="149" t="s">
        <v>2416</v>
      </c>
      <c r="E44" s="177" t="s">
        <v>2419</v>
      </c>
      <c r="G44" s="333" t="s">
        <v>178</v>
      </c>
      <c r="K44" s="335">
        <v>45434</v>
      </c>
      <c r="L44" s="727">
        <v>45435</v>
      </c>
      <c r="M44" s="335">
        <v>45434</v>
      </c>
      <c r="N44" s="335">
        <v>45436</v>
      </c>
      <c r="O44" s="148"/>
      <c r="P44" s="148"/>
      <c r="R44" s="125"/>
      <c r="S44" s="125"/>
      <c r="U44" s="170"/>
    </row>
    <row r="45" spans="1:21" ht="28.8">
      <c r="A45" s="465">
        <v>40</v>
      </c>
      <c r="B45" s="218" t="s">
        <v>246</v>
      </c>
      <c r="C45" s="149" t="s">
        <v>2420</v>
      </c>
      <c r="E45" s="276" t="s">
        <v>190</v>
      </c>
      <c r="F45" s="238" t="s">
        <v>269</v>
      </c>
      <c r="G45" s="348" t="s">
        <v>276</v>
      </c>
      <c r="K45" s="335">
        <v>45439</v>
      </c>
      <c r="L45" s="727">
        <v>45444</v>
      </c>
      <c r="M45" s="335">
        <v>45440</v>
      </c>
      <c r="N45" s="335"/>
      <c r="O45" s="148"/>
      <c r="P45" s="148"/>
      <c r="R45" s="125"/>
      <c r="S45" s="125"/>
      <c r="U45" s="170"/>
    </row>
    <row r="46" spans="1:21" ht="14.4">
      <c r="A46" s="465"/>
      <c r="B46" s="465" t="s">
        <v>222</v>
      </c>
      <c r="E46" s="121" t="s">
        <v>2421</v>
      </c>
      <c r="F46" s="121" t="s">
        <v>216</v>
      </c>
      <c r="G46" s="261" t="s">
        <v>291</v>
      </c>
      <c r="L46" s="170"/>
      <c r="U46" s="170"/>
    </row>
    <row r="47" spans="1:21" ht="28.8">
      <c r="A47" s="465"/>
      <c r="B47" s="465" t="s">
        <v>222</v>
      </c>
      <c r="E47" s="149" t="s">
        <v>2422</v>
      </c>
      <c r="F47" s="121" t="s">
        <v>216</v>
      </c>
      <c r="G47" s="261" t="s">
        <v>291</v>
      </c>
      <c r="L47" s="170"/>
      <c r="U47" s="170"/>
    </row>
    <row r="48" spans="1:21" ht="14.4">
      <c r="A48" s="465"/>
      <c r="B48" s="121" t="s">
        <v>222</v>
      </c>
      <c r="C48" s="255"/>
      <c r="D48" s="255"/>
      <c r="E48" s="255" t="s">
        <v>2423</v>
      </c>
      <c r="F48" s="255" t="s">
        <v>216</v>
      </c>
      <c r="G48" s="659" t="s">
        <v>291</v>
      </c>
      <c r="H48" s="255"/>
      <c r="I48" s="255"/>
      <c r="J48" s="255"/>
      <c r="K48" s="255"/>
      <c r="U48" s="170"/>
    </row>
    <row r="49" spans="1:21" ht="14.4">
      <c r="A49" s="465"/>
      <c r="B49" s="121" t="s">
        <v>222</v>
      </c>
      <c r="E49" s="121" t="s">
        <v>2424</v>
      </c>
      <c r="F49" s="121" t="s">
        <v>216</v>
      </c>
      <c r="G49" s="261" t="s">
        <v>291</v>
      </c>
      <c r="U49" s="170"/>
    </row>
    <row r="50" spans="1:21" ht="14.4">
      <c r="A50" s="465"/>
      <c r="U50" s="170"/>
    </row>
    <row r="51" spans="1:21" ht="14.4">
      <c r="A51" s="465"/>
      <c r="U51" s="170"/>
    </row>
    <row r="52" spans="1:21" ht="14.4">
      <c r="B52" s="255"/>
      <c r="C52" s="255"/>
      <c r="D52" s="255"/>
      <c r="E52" s="276"/>
      <c r="F52" s="255"/>
      <c r="G52" s="555"/>
      <c r="H52" s="255"/>
      <c r="I52" s="255"/>
      <c r="J52" s="255"/>
      <c r="K52" s="464"/>
      <c r="L52" s="464"/>
      <c r="M52" s="464"/>
      <c r="N52" s="255"/>
      <c r="O52" s="255"/>
      <c r="P52" s="255"/>
      <c r="Q52" s="255"/>
      <c r="R52" s="255"/>
      <c r="S52" s="255"/>
      <c r="T52" s="255"/>
    </row>
    <row r="53" spans="1:21" ht="14.4"/>
    <row r="54" spans="1:21" ht="14.4"/>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2:S304"/>
  <sheetViews>
    <sheetView topLeftCell="A18" workbookViewId="0">
      <selection activeCell="D25" sqref="D25"/>
    </sheetView>
  </sheetViews>
  <sheetFormatPr defaultColWidth="9.109375" defaultRowHeight="15" customHeight="1"/>
  <cols>
    <col min="1" max="1" width="7" style="121" bestFit="1" customWidth="1"/>
    <col min="2" max="2" width="17.109375" style="126" bestFit="1" customWidth="1"/>
    <col min="3" max="3" width="17.109375" style="126" customWidth="1"/>
    <col min="4" max="4" width="47.109375" style="123" customWidth="1"/>
    <col min="5" max="5" width="14.88671875" style="123" bestFit="1" customWidth="1"/>
    <col min="6" max="6" width="14.88671875" style="126" bestFit="1" customWidth="1"/>
    <col min="7" max="7" width="10.88671875" style="126" hidden="1" customWidth="1"/>
    <col min="8" max="8" width="12.88671875" style="126" hidden="1" customWidth="1"/>
    <col min="9" max="9" width="14.33203125" style="126" hidden="1" customWidth="1"/>
    <col min="10" max="10" width="12.44140625" style="126" bestFit="1" customWidth="1"/>
    <col min="11" max="11" width="14.33203125" style="271" bestFit="1" customWidth="1"/>
    <col min="12" max="12" width="12.44140625" style="126" bestFit="1" customWidth="1"/>
    <col min="13" max="13" width="14.33203125" style="126" bestFit="1" customWidth="1"/>
    <col min="14" max="14" width="11.5546875" style="126" bestFit="1" customWidth="1"/>
    <col min="15" max="15" width="13.44140625" style="126" bestFit="1" customWidth="1"/>
    <col min="16" max="16" width="9" style="126" bestFit="1" customWidth="1"/>
    <col min="17" max="17" width="9.109375" style="126"/>
    <col min="18" max="18" width="9.5546875" style="126" bestFit="1" customWidth="1"/>
    <col min="19" max="19" width="22.5546875" style="126" bestFit="1" customWidth="1"/>
    <col min="20" max="16384" width="9.109375" style="126"/>
  </cols>
  <sheetData>
    <row r="2" spans="1:19" ht="14.4">
      <c r="P2" s="126">
        <f>SUM(P4:P1059)</f>
        <v>153</v>
      </c>
      <c r="Q2" s="580">
        <f ca="1">SUM(Q4:Q1059)</f>
        <v>308</v>
      </c>
      <c r="R2" s="580">
        <f ca="1">SUM(R4:R1059)</f>
        <v>-155</v>
      </c>
    </row>
    <row r="3" spans="1:19" ht="14.4">
      <c r="A3" s="578" t="s">
        <v>292</v>
      </c>
      <c r="B3" s="578" t="s">
        <v>221</v>
      </c>
      <c r="C3" s="578" t="s">
        <v>293</v>
      </c>
      <c r="D3" s="578" t="s">
        <v>294</v>
      </c>
      <c r="E3" s="578" t="s">
        <v>267</v>
      </c>
      <c r="F3" s="578" t="s">
        <v>266</v>
      </c>
      <c r="G3" s="578" t="s">
        <v>295</v>
      </c>
      <c r="H3" s="578" t="s">
        <v>296</v>
      </c>
      <c r="I3" s="578" t="s">
        <v>297</v>
      </c>
      <c r="J3" s="578" t="s">
        <v>298</v>
      </c>
      <c r="K3" s="578" t="s">
        <v>299</v>
      </c>
      <c r="L3" s="578" t="s">
        <v>300</v>
      </c>
      <c r="M3" s="578" t="s">
        <v>301</v>
      </c>
      <c r="N3" s="578" t="s">
        <v>302</v>
      </c>
      <c r="O3" s="578" t="s">
        <v>10</v>
      </c>
      <c r="P3" s="578" t="s">
        <v>303</v>
      </c>
      <c r="Q3" s="578" t="s">
        <v>304</v>
      </c>
      <c r="R3" s="578" t="s">
        <v>305</v>
      </c>
      <c r="S3" s="578" t="s">
        <v>306</v>
      </c>
    </row>
    <row r="4" spans="1:19" ht="28.8">
      <c r="A4" s="121">
        <f t="shared" ref="A4:A23" si="0">ROW() - 3</f>
        <v>1</v>
      </c>
      <c r="B4" s="121" t="s">
        <v>245</v>
      </c>
      <c r="C4" s="447" t="s">
        <v>2425</v>
      </c>
      <c r="D4" s="177" t="s">
        <v>2426</v>
      </c>
      <c r="E4" s="218" t="s">
        <v>2427</v>
      </c>
      <c r="F4" s="350" t="s">
        <v>288</v>
      </c>
      <c r="G4" s="121"/>
      <c r="H4" s="121"/>
      <c r="I4" s="121"/>
      <c r="J4" s="158">
        <v>45145</v>
      </c>
      <c r="K4" s="158">
        <v>45176</v>
      </c>
      <c r="L4" s="158">
        <v>45145</v>
      </c>
      <c r="M4" s="148">
        <v>45189</v>
      </c>
      <c r="N4" s="148">
        <f>L4</f>
        <v>45145</v>
      </c>
      <c r="O4" s="148">
        <f>N4+P4-1</f>
        <v>45176</v>
      </c>
      <c r="P4" s="121">
        <f t="shared" ref="P4" si="1">IF(IF(J4="",0,IF(K4="",0,K4-J4))="",0,K4-J4+1)</f>
        <v>32</v>
      </c>
      <c r="Q4" s="124">
        <f t="shared" ref="Q4" ca="1" si="2">IF(L4="",0,IF(M4="",TODAY()-L4,M4-L4+1))</f>
        <v>45</v>
      </c>
      <c r="R4" s="125">
        <f t="shared" ref="R4" ca="1" si="3">IF(Q4=0,0,P4-Q4)</f>
        <v>-13</v>
      </c>
    </row>
    <row r="5" spans="1:19" ht="14.4">
      <c r="A5" s="121">
        <f t="shared" si="0"/>
        <v>2</v>
      </c>
      <c r="B5" s="318" t="s">
        <v>245</v>
      </c>
      <c r="C5" s="447" t="s">
        <v>2428</v>
      </c>
      <c r="D5" s="279" t="s">
        <v>2429</v>
      </c>
      <c r="E5" s="218" t="s">
        <v>2427</v>
      </c>
      <c r="F5" s="350" t="s">
        <v>288</v>
      </c>
      <c r="G5" s="123"/>
      <c r="H5" s="123"/>
      <c r="I5" s="123"/>
      <c r="J5" s="148">
        <v>45189</v>
      </c>
      <c r="K5" s="148">
        <v>45199</v>
      </c>
      <c r="L5" s="148">
        <v>45189</v>
      </c>
      <c r="M5" s="148">
        <v>45203</v>
      </c>
      <c r="N5" s="148">
        <f t="shared" ref="N5:N9" si="4">L5</f>
        <v>45189</v>
      </c>
      <c r="O5" s="148">
        <f t="shared" ref="O5:O9" si="5">N5+P5-1</f>
        <v>45199</v>
      </c>
      <c r="P5" s="121">
        <f t="shared" ref="P5" si="6">IF(IF(J5="",0,IF(K5="",0,K5-J5))="",0,K5-J5+1)</f>
        <v>11</v>
      </c>
      <c r="Q5" s="124">
        <f t="shared" ref="Q5" ca="1" si="7">IF(L5="",0,IF(M5="",TODAY()-L5,M5-L5+1))</f>
        <v>15</v>
      </c>
      <c r="R5" s="125">
        <f t="shared" ref="R5" ca="1" si="8">IF(Q5=0,0,P5-Q5)</f>
        <v>-4</v>
      </c>
    </row>
    <row r="6" spans="1:19" ht="14.4">
      <c r="A6" s="121">
        <f t="shared" si="0"/>
        <v>3</v>
      </c>
      <c r="B6" s="318" t="s">
        <v>245</v>
      </c>
      <c r="C6" s="318" t="s">
        <v>2430</v>
      </c>
      <c r="D6" s="448" t="s">
        <v>2431</v>
      </c>
      <c r="E6" s="218" t="s">
        <v>1635</v>
      </c>
      <c r="F6" s="400" t="s">
        <v>270</v>
      </c>
      <c r="G6" s="123"/>
      <c r="H6" s="123"/>
      <c r="I6" s="123"/>
      <c r="J6" s="334">
        <v>45204</v>
      </c>
      <c r="K6" s="334">
        <v>45208</v>
      </c>
      <c r="L6" s="334">
        <v>45205</v>
      </c>
      <c r="M6" s="334">
        <v>45209</v>
      </c>
      <c r="N6" s="148">
        <f t="shared" si="4"/>
        <v>45205</v>
      </c>
      <c r="O6" s="148">
        <f t="shared" si="5"/>
        <v>45209</v>
      </c>
      <c r="P6" s="121">
        <f t="shared" ref="P6:P9" si="9">IF(IF(J6="",0,IF(K6="",0,K6-J6))="",0,K6-J6+1)</f>
        <v>5</v>
      </c>
      <c r="Q6" s="124">
        <f t="shared" ref="Q6:Q9" ca="1" si="10">IF(L6="",0,IF(M6="",TODAY()-L6,M6-L6+1))</f>
        <v>5</v>
      </c>
      <c r="R6" s="125">
        <f t="shared" ref="R6:R9" ca="1" si="11">IF(Q6=0,0,P6-Q6)</f>
        <v>0</v>
      </c>
    </row>
    <row r="7" spans="1:19" ht="43.2">
      <c r="A7" s="121">
        <f t="shared" si="0"/>
        <v>4</v>
      </c>
      <c r="B7" s="318" t="s">
        <v>245</v>
      </c>
      <c r="C7" s="318" t="s">
        <v>2432</v>
      </c>
      <c r="D7" s="149" t="s">
        <v>2433</v>
      </c>
      <c r="E7" s="343" t="s">
        <v>2374</v>
      </c>
      <c r="F7" s="350" t="s">
        <v>288</v>
      </c>
      <c r="G7" s="123"/>
      <c r="H7" s="123"/>
      <c r="I7" s="123"/>
      <c r="J7" s="334">
        <v>45209</v>
      </c>
      <c r="K7" s="334">
        <v>45241</v>
      </c>
      <c r="L7" s="334">
        <v>45209</v>
      </c>
      <c r="M7" s="334">
        <v>45251</v>
      </c>
      <c r="N7" s="148">
        <f t="shared" si="4"/>
        <v>45209</v>
      </c>
      <c r="O7" s="148">
        <f t="shared" si="5"/>
        <v>45241</v>
      </c>
      <c r="P7" s="121">
        <f t="shared" si="9"/>
        <v>33</v>
      </c>
      <c r="Q7" s="124">
        <f t="shared" ca="1" si="10"/>
        <v>43</v>
      </c>
      <c r="R7" s="125">
        <f t="shared" ca="1" si="11"/>
        <v>-10</v>
      </c>
    </row>
    <row r="8" spans="1:19" ht="43.2">
      <c r="A8" s="121">
        <f t="shared" si="0"/>
        <v>5</v>
      </c>
      <c r="B8" s="318" t="s">
        <v>245</v>
      </c>
      <c r="C8" s="318" t="s">
        <v>2430</v>
      </c>
      <c r="D8" s="149" t="s">
        <v>2434</v>
      </c>
      <c r="E8" s="343" t="s">
        <v>2374</v>
      </c>
      <c r="F8" s="350" t="s">
        <v>288</v>
      </c>
      <c r="G8" s="123"/>
      <c r="H8" s="123"/>
      <c r="I8" s="123"/>
      <c r="J8" s="334">
        <v>45244</v>
      </c>
      <c r="K8" s="335">
        <v>45275</v>
      </c>
      <c r="L8" s="335">
        <v>45248</v>
      </c>
      <c r="M8" s="335">
        <v>45282</v>
      </c>
      <c r="N8" s="148">
        <f t="shared" si="4"/>
        <v>45248</v>
      </c>
      <c r="O8" s="148">
        <f t="shared" si="5"/>
        <v>45279</v>
      </c>
      <c r="P8" s="121">
        <f t="shared" si="9"/>
        <v>32</v>
      </c>
      <c r="Q8" s="124">
        <f t="shared" ca="1" si="10"/>
        <v>35</v>
      </c>
      <c r="R8" s="125">
        <f t="shared" ca="1" si="11"/>
        <v>-3</v>
      </c>
    </row>
    <row r="9" spans="1:19" ht="52.5" customHeight="1">
      <c r="A9" s="121">
        <f t="shared" si="0"/>
        <v>6</v>
      </c>
      <c r="B9" s="318" t="s">
        <v>245</v>
      </c>
      <c r="C9" s="318"/>
      <c r="D9" s="325" t="s">
        <v>2435</v>
      </c>
      <c r="E9" s="258" t="s">
        <v>274</v>
      </c>
      <c r="F9" s="391" t="s">
        <v>178</v>
      </c>
      <c r="G9" s="123"/>
      <c r="H9" s="123"/>
      <c r="I9" s="123"/>
      <c r="J9" s="335">
        <v>45282</v>
      </c>
      <c r="K9" s="335">
        <v>45286</v>
      </c>
      <c r="L9" s="335">
        <v>45283</v>
      </c>
      <c r="M9" s="335">
        <v>45288</v>
      </c>
      <c r="N9" s="148">
        <f t="shared" si="4"/>
        <v>45283</v>
      </c>
      <c r="O9" s="148">
        <f t="shared" si="5"/>
        <v>45287</v>
      </c>
      <c r="P9" s="121">
        <f t="shared" si="9"/>
        <v>5</v>
      </c>
      <c r="Q9" s="124">
        <f t="shared" ca="1" si="10"/>
        <v>6</v>
      </c>
      <c r="R9" s="125">
        <f t="shared" ca="1" si="11"/>
        <v>-1</v>
      </c>
    </row>
    <row r="10" spans="1:19" ht="28.8">
      <c r="A10" s="121">
        <f t="shared" si="0"/>
        <v>7</v>
      </c>
      <c r="B10" s="318" t="s">
        <v>245</v>
      </c>
      <c r="C10" s="318"/>
      <c r="D10" s="449" t="s">
        <v>2436</v>
      </c>
      <c r="E10" s="258" t="s">
        <v>274</v>
      </c>
      <c r="F10" s="391" t="s">
        <v>178</v>
      </c>
      <c r="G10" s="123"/>
      <c r="H10" s="123"/>
      <c r="I10" s="123"/>
      <c r="J10" s="335">
        <v>45288</v>
      </c>
      <c r="K10" s="335">
        <v>45292</v>
      </c>
      <c r="L10" s="335">
        <v>45290</v>
      </c>
      <c r="M10" s="335">
        <v>45299</v>
      </c>
      <c r="N10" s="148">
        <f t="shared" ref="N10:N14" si="12">L10</f>
        <v>45290</v>
      </c>
      <c r="O10" s="148">
        <f t="shared" ref="O10:O14" si="13">N10+P10-1</f>
        <v>45294</v>
      </c>
      <c r="P10" s="121">
        <f t="shared" ref="P10:P14" si="14">IF(IF(J10="",0,IF(K10="",0,K10-J10))="",0,K10-J10+1)</f>
        <v>5</v>
      </c>
      <c r="Q10" s="124">
        <f t="shared" ref="Q10:Q14" ca="1" si="15">IF(L10="",0,IF(M10="",TODAY()-L10,M10-L10+1))</f>
        <v>10</v>
      </c>
      <c r="R10" s="125">
        <f t="shared" ref="R10:R14" ca="1" si="16">IF(Q10=0,0,P10-Q10)</f>
        <v>-5</v>
      </c>
    </row>
    <row r="11" spans="1:19" ht="28.8">
      <c r="A11" s="121">
        <f t="shared" si="0"/>
        <v>8</v>
      </c>
      <c r="B11" s="318" t="s">
        <v>222</v>
      </c>
      <c r="C11" s="318"/>
      <c r="D11" s="177" t="s">
        <v>2437</v>
      </c>
      <c r="E11" s="258"/>
      <c r="F11" s="391" t="s">
        <v>178</v>
      </c>
      <c r="G11" s="123"/>
      <c r="H11" s="123"/>
      <c r="I11" s="123"/>
      <c r="J11" s="474">
        <v>45289</v>
      </c>
      <c r="K11" s="335">
        <v>45289</v>
      </c>
      <c r="L11" s="335">
        <v>45289</v>
      </c>
      <c r="M11" s="335">
        <v>45290</v>
      </c>
      <c r="N11" s="148">
        <f t="shared" si="12"/>
        <v>45289</v>
      </c>
      <c r="O11" s="148">
        <f t="shared" si="13"/>
        <v>45289</v>
      </c>
      <c r="P11" s="121">
        <f t="shared" si="14"/>
        <v>1</v>
      </c>
      <c r="Q11" s="124">
        <f t="shared" ca="1" si="15"/>
        <v>2</v>
      </c>
      <c r="R11" s="125">
        <f t="shared" ca="1" si="16"/>
        <v>-1</v>
      </c>
    </row>
    <row r="12" spans="1:19" ht="14.4">
      <c r="A12" s="121">
        <f t="shared" si="0"/>
        <v>9</v>
      </c>
      <c r="B12" s="318" t="s">
        <v>245</v>
      </c>
      <c r="C12" s="318" t="s">
        <v>2438</v>
      </c>
      <c r="D12" s="177" t="s">
        <v>2439</v>
      </c>
      <c r="E12" s="258" t="s">
        <v>274</v>
      </c>
      <c r="F12" s="386" t="s">
        <v>268</v>
      </c>
      <c r="G12" s="123"/>
      <c r="H12" s="123"/>
      <c r="I12" s="123"/>
      <c r="J12" s="335">
        <v>45295</v>
      </c>
      <c r="K12" s="335">
        <v>45296</v>
      </c>
      <c r="L12" s="335">
        <v>45299</v>
      </c>
      <c r="M12" s="335">
        <v>45299</v>
      </c>
      <c r="N12" s="148">
        <f t="shared" si="12"/>
        <v>45299</v>
      </c>
      <c r="O12" s="148">
        <f t="shared" si="13"/>
        <v>45300</v>
      </c>
      <c r="P12" s="121">
        <f t="shared" si="14"/>
        <v>2</v>
      </c>
      <c r="Q12" s="124">
        <f t="shared" ca="1" si="15"/>
        <v>1</v>
      </c>
      <c r="R12" s="125">
        <f t="shared" ca="1" si="16"/>
        <v>1</v>
      </c>
    </row>
    <row r="13" spans="1:19" ht="28.8">
      <c r="A13" s="121">
        <f t="shared" si="0"/>
        <v>10</v>
      </c>
      <c r="B13" s="477" t="s">
        <v>245</v>
      </c>
      <c r="C13" s="520" t="s">
        <v>2428</v>
      </c>
      <c r="D13" s="475" t="s">
        <v>2440</v>
      </c>
      <c r="E13" s="343" t="s">
        <v>283</v>
      </c>
      <c r="F13" s="400" t="s">
        <v>270</v>
      </c>
      <c r="G13" s="123"/>
      <c r="H13" s="123"/>
      <c r="I13" s="123"/>
      <c r="J13" s="474">
        <v>45296</v>
      </c>
      <c r="K13" s="474">
        <v>45299</v>
      </c>
      <c r="L13" s="474">
        <v>45299</v>
      </c>
      <c r="M13" s="335">
        <v>45314</v>
      </c>
      <c r="N13" s="148">
        <f t="shared" si="12"/>
        <v>45299</v>
      </c>
      <c r="O13" s="148">
        <f t="shared" si="13"/>
        <v>45302</v>
      </c>
      <c r="P13" s="121">
        <f t="shared" si="14"/>
        <v>4</v>
      </c>
      <c r="Q13" s="124">
        <f t="shared" ca="1" si="15"/>
        <v>16</v>
      </c>
      <c r="R13" s="125">
        <f t="shared" ca="1" si="16"/>
        <v>-12</v>
      </c>
    </row>
    <row r="14" spans="1:19" ht="14.4">
      <c r="A14" s="121">
        <f t="shared" si="0"/>
        <v>11</v>
      </c>
      <c r="B14" s="318" t="s">
        <v>245</v>
      </c>
      <c r="C14" s="318" t="s">
        <v>2430</v>
      </c>
      <c r="D14" s="279" t="s">
        <v>2441</v>
      </c>
      <c r="E14" s="343" t="s">
        <v>287</v>
      </c>
      <c r="F14" s="400" t="s">
        <v>270</v>
      </c>
      <c r="J14" s="474">
        <v>45302</v>
      </c>
      <c r="K14" s="474">
        <v>45303</v>
      </c>
      <c r="L14" s="474">
        <v>45302</v>
      </c>
      <c r="M14" s="335">
        <v>45307</v>
      </c>
      <c r="N14" s="148">
        <f t="shared" si="12"/>
        <v>45302</v>
      </c>
      <c r="O14" s="148">
        <f t="shared" si="13"/>
        <v>45303</v>
      </c>
      <c r="P14" s="121">
        <f t="shared" si="14"/>
        <v>2</v>
      </c>
      <c r="Q14" s="124">
        <f t="shared" ca="1" si="15"/>
        <v>6</v>
      </c>
      <c r="R14" s="125">
        <f t="shared" ca="1" si="16"/>
        <v>-4</v>
      </c>
    </row>
    <row r="15" spans="1:19" ht="28.8">
      <c r="A15" s="121">
        <f t="shared" si="0"/>
        <v>12</v>
      </c>
      <c r="B15" s="318" t="s">
        <v>245</v>
      </c>
      <c r="C15" s="318" t="s">
        <v>2438</v>
      </c>
      <c r="D15" s="177" t="s">
        <v>2442</v>
      </c>
      <c r="E15" s="343" t="s">
        <v>2443</v>
      </c>
      <c r="F15" s="391" t="s">
        <v>178</v>
      </c>
      <c r="J15" s="335">
        <v>45320</v>
      </c>
      <c r="K15" s="335">
        <v>45323</v>
      </c>
      <c r="L15" s="335">
        <v>45320</v>
      </c>
      <c r="M15" s="335">
        <v>45369</v>
      </c>
      <c r="N15" s="148">
        <f t="shared" ref="N15:N20" si="17">L15</f>
        <v>45320</v>
      </c>
      <c r="O15" s="148">
        <f>N15+P15-1</f>
        <v>45323</v>
      </c>
      <c r="P15" s="121">
        <f t="shared" ref="P15:P20" si="18">IF(IF(J15="",0,IF(K15="",0,K15-J15))="",0,K15-J15+1)</f>
        <v>4</v>
      </c>
      <c r="Q15" s="124">
        <f t="shared" ref="Q15:Q20" ca="1" si="19">IF(L15="",0,IF(M15="",TODAY()-L15,M15-L15+1))</f>
        <v>50</v>
      </c>
      <c r="R15" s="125">
        <f t="shared" ref="R15:R20" ca="1" si="20">IF(Q15=0,0,P15-Q15)</f>
        <v>-46</v>
      </c>
    </row>
    <row r="16" spans="1:19" ht="57.6">
      <c r="A16" s="121">
        <f t="shared" si="0"/>
        <v>13</v>
      </c>
      <c r="B16" s="318" t="s">
        <v>245</v>
      </c>
      <c r="C16" s="318"/>
      <c r="D16" s="177" t="s">
        <v>2444</v>
      </c>
      <c r="E16" s="343" t="s">
        <v>287</v>
      </c>
      <c r="F16" s="400" t="s">
        <v>270</v>
      </c>
      <c r="J16" s="335">
        <v>45327</v>
      </c>
      <c r="K16" s="335">
        <v>45329</v>
      </c>
      <c r="L16" s="335">
        <v>45328</v>
      </c>
      <c r="M16" s="335">
        <v>45355</v>
      </c>
      <c r="N16" s="148">
        <f t="shared" si="17"/>
        <v>45328</v>
      </c>
      <c r="O16" s="148">
        <f t="shared" ref="O16:O20" si="21">N16+P16-1</f>
        <v>45330</v>
      </c>
      <c r="P16" s="121">
        <f t="shared" si="18"/>
        <v>3</v>
      </c>
      <c r="Q16" s="124">
        <f t="shared" ca="1" si="19"/>
        <v>28</v>
      </c>
      <c r="R16" s="125">
        <f t="shared" ca="1" si="20"/>
        <v>-25</v>
      </c>
    </row>
    <row r="17" spans="1:19" ht="43.2">
      <c r="A17" s="121">
        <f t="shared" si="0"/>
        <v>14</v>
      </c>
      <c r="B17" s="318" t="s">
        <v>245</v>
      </c>
      <c r="C17" s="177" t="s">
        <v>2445</v>
      </c>
      <c r="D17" s="177" t="s">
        <v>2446</v>
      </c>
      <c r="E17" s="343" t="s">
        <v>2443</v>
      </c>
      <c r="F17" s="392" t="s">
        <v>279</v>
      </c>
      <c r="J17" s="335">
        <v>45355</v>
      </c>
      <c r="K17" s="335">
        <v>45356</v>
      </c>
      <c r="L17" s="335">
        <v>45355</v>
      </c>
      <c r="M17" s="335">
        <v>45364</v>
      </c>
      <c r="N17" s="148">
        <f t="shared" si="17"/>
        <v>45355</v>
      </c>
      <c r="O17" s="148">
        <f t="shared" si="21"/>
        <v>45356</v>
      </c>
      <c r="P17" s="121">
        <f t="shared" si="18"/>
        <v>2</v>
      </c>
      <c r="Q17" s="124">
        <f t="shared" ca="1" si="19"/>
        <v>10</v>
      </c>
      <c r="R17" s="125">
        <f t="shared" ca="1" si="20"/>
        <v>-8</v>
      </c>
    </row>
    <row r="18" spans="1:19" ht="28.8">
      <c r="A18" s="121">
        <f t="shared" si="0"/>
        <v>15</v>
      </c>
      <c r="B18" s="318" t="s">
        <v>245</v>
      </c>
      <c r="C18" s="177" t="s">
        <v>2445</v>
      </c>
      <c r="D18" s="177" t="s">
        <v>2447</v>
      </c>
      <c r="E18" s="343" t="s">
        <v>283</v>
      </c>
      <c r="F18" s="392" t="s">
        <v>279</v>
      </c>
      <c r="J18" s="335">
        <v>45369</v>
      </c>
      <c r="K18" s="335">
        <v>45369</v>
      </c>
      <c r="L18" s="335">
        <v>45369</v>
      </c>
      <c r="M18" s="335">
        <v>45371</v>
      </c>
      <c r="N18" s="148">
        <f t="shared" si="17"/>
        <v>45369</v>
      </c>
      <c r="O18" s="148">
        <f t="shared" si="21"/>
        <v>45369</v>
      </c>
      <c r="P18" s="121">
        <f t="shared" si="18"/>
        <v>1</v>
      </c>
      <c r="Q18" s="124">
        <f t="shared" ca="1" si="19"/>
        <v>3</v>
      </c>
      <c r="R18" s="125">
        <f t="shared" ca="1" si="20"/>
        <v>-2</v>
      </c>
    </row>
    <row r="19" spans="1:19" ht="28.8">
      <c r="A19" s="121">
        <f t="shared" si="0"/>
        <v>16</v>
      </c>
      <c r="B19" s="121" t="s">
        <v>2039</v>
      </c>
      <c r="C19" s="177"/>
      <c r="D19" s="360" t="s">
        <v>2448</v>
      </c>
      <c r="E19" s="121" t="s">
        <v>2309</v>
      </c>
      <c r="F19" s="400" t="s">
        <v>270</v>
      </c>
      <c r="J19" s="335">
        <v>45371</v>
      </c>
      <c r="K19" s="335">
        <v>45372</v>
      </c>
      <c r="L19" s="335">
        <v>45371</v>
      </c>
      <c r="M19" s="335">
        <v>45372</v>
      </c>
      <c r="N19" s="148">
        <f t="shared" si="17"/>
        <v>45371</v>
      </c>
      <c r="O19" s="148">
        <f>N19+P19-1</f>
        <v>45372</v>
      </c>
      <c r="P19" s="121">
        <f t="shared" si="18"/>
        <v>2</v>
      </c>
      <c r="Q19" s="124">
        <f t="shared" ca="1" si="19"/>
        <v>2</v>
      </c>
      <c r="R19" s="125">
        <f t="shared" ca="1" si="20"/>
        <v>0</v>
      </c>
    </row>
    <row r="20" spans="1:19" ht="28.8">
      <c r="A20" s="121">
        <f t="shared" si="0"/>
        <v>17</v>
      </c>
      <c r="B20" s="318" t="s">
        <v>245</v>
      </c>
      <c r="C20" s="177" t="s">
        <v>2449</v>
      </c>
      <c r="D20" s="177" t="s">
        <v>2450</v>
      </c>
      <c r="E20" s="121"/>
      <c r="F20" s="392" t="s">
        <v>279</v>
      </c>
      <c r="J20" s="335">
        <v>45374</v>
      </c>
      <c r="K20" s="335">
        <v>45374</v>
      </c>
      <c r="L20" s="335">
        <v>45373</v>
      </c>
      <c r="M20" s="335">
        <v>45379</v>
      </c>
      <c r="N20" s="148">
        <f t="shared" si="17"/>
        <v>45373</v>
      </c>
      <c r="O20" s="148">
        <f t="shared" si="21"/>
        <v>45373</v>
      </c>
      <c r="P20" s="121">
        <f t="shared" si="18"/>
        <v>1</v>
      </c>
      <c r="Q20" s="124">
        <f t="shared" ca="1" si="19"/>
        <v>7</v>
      </c>
      <c r="R20" s="125">
        <f t="shared" ca="1" si="20"/>
        <v>-6</v>
      </c>
    </row>
    <row r="21" spans="1:19" ht="28.8">
      <c r="A21" s="121">
        <f t="shared" si="0"/>
        <v>18</v>
      </c>
      <c r="B21" s="318" t="s">
        <v>245</v>
      </c>
      <c r="C21" s="177" t="s">
        <v>2451</v>
      </c>
      <c r="D21" s="177" t="s">
        <v>2452</v>
      </c>
      <c r="E21" s="343" t="s">
        <v>287</v>
      </c>
      <c r="F21" s="400" t="s">
        <v>270</v>
      </c>
      <c r="J21" s="335">
        <v>45381</v>
      </c>
      <c r="K21" s="335">
        <v>45384</v>
      </c>
      <c r="L21" s="335">
        <v>45381</v>
      </c>
      <c r="M21" s="335">
        <v>45390</v>
      </c>
      <c r="N21" s="148">
        <f>L21</f>
        <v>45381</v>
      </c>
      <c r="O21" s="148">
        <f>N21+P21-1</f>
        <v>45384</v>
      </c>
      <c r="P21" s="121">
        <f>IF(IF(J21="",0,IF(K21="",0,K21-J21))="",0,K21-J21+1)</f>
        <v>4</v>
      </c>
      <c r="Q21" s="124">
        <f ca="1">IF(L21="",0,IF(M21="",TODAY()-L21,M21-L21+1))</f>
        <v>10</v>
      </c>
      <c r="R21" s="125">
        <f ca="1">IF(Q21=0,0,P21-Q21)</f>
        <v>-6</v>
      </c>
    </row>
    <row r="22" spans="1:19" ht="14.4">
      <c r="A22" s="121">
        <f t="shared" si="0"/>
        <v>19</v>
      </c>
      <c r="B22" s="318"/>
      <c r="C22" s="286"/>
      <c r="D22" s="286" t="s">
        <v>2453</v>
      </c>
      <c r="E22" s="131"/>
      <c r="F22" s="748" t="s">
        <v>270</v>
      </c>
      <c r="G22" s="137"/>
      <c r="H22" s="137"/>
      <c r="I22" s="137"/>
      <c r="J22" s="466">
        <v>45390</v>
      </c>
      <c r="K22" s="466">
        <v>45391</v>
      </c>
      <c r="L22" s="466">
        <v>45390</v>
      </c>
      <c r="M22" s="466">
        <v>45400</v>
      </c>
      <c r="N22" s="148">
        <f>L22</f>
        <v>45390</v>
      </c>
      <c r="O22" s="148">
        <f>N22+P22-1</f>
        <v>45391</v>
      </c>
      <c r="P22" s="121">
        <f>IF(IF(J22="",0,IF(K22="",0,K22-J22))="",0,K22-J22+1)</f>
        <v>2</v>
      </c>
      <c r="Q22" s="124">
        <f ca="1">IF(L22="",0,IF(M22="",TODAY()-L22,M22-L22+1))</f>
        <v>11</v>
      </c>
      <c r="R22" s="125">
        <f ca="1">IF(Q22=0,0,P22-Q22)</f>
        <v>-9</v>
      </c>
    </row>
    <row r="23" spans="1:19" ht="14.4">
      <c r="A23" s="121">
        <f t="shared" si="0"/>
        <v>20</v>
      </c>
      <c r="B23" s="635" t="s">
        <v>245</v>
      </c>
      <c r="C23" s="318" t="s">
        <v>2438</v>
      </c>
      <c r="D23" s="177" t="s">
        <v>2454</v>
      </c>
      <c r="E23" s="343" t="s">
        <v>283</v>
      </c>
      <c r="F23" s="400" t="s">
        <v>270</v>
      </c>
      <c r="J23" s="335">
        <v>45391</v>
      </c>
      <c r="K23" s="335">
        <v>45392</v>
      </c>
      <c r="L23" s="335">
        <v>45391</v>
      </c>
      <c r="M23" s="335">
        <v>45393</v>
      </c>
      <c r="N23" s="640">
        <f>L23</f>
        <v>45391</v>
      </c>
      <c r="O23" s="148">
        <f>N23+P23-1</f>
        <v>45392</v>
      </c>
      <c r="P23" s="121">
        <f>IF(IF(J23="",0,IF(K23="",0,K23-J23))="",0,K23-J23+1)</f>
        <v>2</v>
      </c>
      <c r="Q23" s="124">
        <f ca="1">IF(L23="",0,IF(M23="",TODAY()-L23,M23-L23+1))</f>
        <v>3</v>
      </c>
      <c r="R23" s="125">
        <f ca="1">IF(Q23=0,0,P23-Q23)</f>
        <v>-1</v>
      </c>
    </row>
    <row r="24" spans="1:19" ht="28.8">
      <c r="A24" s="121">
        <v>21</v>
      </c>
      <c r="B24" s="263" t="s">
        <v>265</v>
      </c>
      <c r="C24" s="218" t="s">
        <v>2455</v>
      </c>
      <c r="D24" s="177" t="s">
        <v>193</v>
      </c>
      <c r="E24" s="258" t="s">
        <v>274</v>
      </c>
      <c r="F24" s="348" t="s">
        <v>276</v>
      </c>
      <c r="J24" s="335">
        <v>45428</v>
      </c>
      <c r="K24" s="335">
        <v>45434</v>
      </c>
      <c r="L24" s="335">
        <v>45429</v>
      </c>
      <c r="M24" s="335"/>
      <c r="N24" s="640"/>
      <c r="O24" s="148"/>
      <c r="P24" s="121"/>
      <c r="Q24" s="124"/>
      <c r="R24" s="125"/>
    </row>
    <row r="25" spans="1:19" ht="28.8">
      <c r="A25" s="121">
        <v>22</v>
      </c>
      <c r="B25" s="263" t="s">
        <v>265</v>
      </c>
      <c r="C25" s="218" t="s">
        <v>2455</v>
      </c>
      <c r="D25" s="177" t="s">
        <v>2456</v>
      </c>
      <c r="E25" s="258" t="s">
        <v>274</v>
      </c>
      <c r="F25" s="121" t="s">
        <v>291</v>
      </c>
      <c r="J25" s="335">
        <v>45440</v>
      </c>
      <c r="K25" s="335"/>
      <c r="L25" s="335"/>
      <c r="M25" s="335"/>
      <c r="N25" s="640"/>
      <c r="O25" s="148"/>
      <c r="P25" s="121"/>
      <c r="Q25" s="124"/>
      <c r="R25" s="125"/>
    </row>
    <row r="26" spans="1:19" ht="14.4">
      <c r="A26" s="121">
        <v>23</v>
      </c>
      <c r="B26" s="465" t="s">
        <v>2039</v>
      </c>
      <c r="C26" s="218"/>
      <c r="D26" s="177" t="s">
        <v>2457</v>
      </c>
      <c r="E26" s="121" t="s">
        <v>2309</v>
      </c>
      <c r="F26" s="379" t="s">
        <v>273</v>
      </c>
      <c r="J26" s="335">
        <v>45407</v>
      </c>
      <c r="K26" s="335">
        <v>45409</v>
      </c>
      <c r="L26" s="335">
        <v>45407</v>
      </c>
      <c r="M26" s="572">
        <v>45411</v>
      </c>
      <c r="N26" s="640"/>
      <c r="O26" s="148"/>
      <c r="P26" s="121"/>
      <c r="Q26" s="124"/>
      <c r="R26" s="125"/>
    </row>
    <row r="27" spans="1:19" ht="14.4">
      <c r="B27" s="318" t="s">
        <v>245</v>
      </c>
      <c r="C27" s="749"/>
      <c r="D27" s="728" t="s">
        <v>2458</v>
      </c>
      <c r="E27" s="750" t="s">
        <v>274</v>
      </c>
      <c r="F27" s="729" t="s">
        <v>291</v>
      </c>
      <c r="G27" s="469"/>
      <c r="H27" s="469"/>
      <c r="I27" s="469"/>
      <c r="J27" s="743"/>
      <c r="K27" s="509"/>
      <c r="L27" s="743"/>
      <c r="M27" s="509"/>
      <c r="N27" s="148"/>
      <c r="O27" s="148"/>
      <c r="P27" s="121"/>
      <c r="Q27" s="124"/>
      <c r="R27" s="125"/>
      <c r="S27" s="123"/>
    </row>
    <row r="28" spans="1:19" ht="28.8">
      <c r="B28" s="318" t="s">
        <v>245</v>
      </c>
      <c r="C28" s="318"/>
      <c r="D28" s="279" t="s">
        <v>2459</v>
      </c>
      <c r="E28" s="258" t="s">
        <v>274</v>
      </c>
      <c r="F28" s="341" t="s">
        <v>291</v>
      </c>
      <c r="J28" s="158"/>
      <c r="K28" s="158"/>
      <c r="L28" s="158"/>
      <c r="M28" s="158"/>
      <c r="N28" s="148"/>
      <c r="O28" s="148"/>
      <c r="P28" s="121"/>
      <c r="Q28" s="124"/>
      <c r="R28" s="125"/>
    </row>
    <row r="29" spans="1:19" ht="28.8">
      <c r="B29" s="318" t="s">
        <v>245</v>
      </c>
      <c r="C29" s="318"/>
      <c r="D29" s="279" t="s">
        <v>2460</v>
      </c>
      <c r="E29" s="258" t="s">
        <v>274</v>
      </c>
      <c r="F29" s="341" t="s">
        <v>291</v>
      </c>
      <c r="J29" s="148"/>
      <c r="K29" s="148"/>
      <c r="L29" s="148"/>
      <c r="N29" s="148"/>
      <c r="O29" s="148"/>
      <c r="P29" s="121"/>
      <c r="Q29" s="124"/>
      <c r="R29" s="125"/>
    </row>
    <row r="30" spans="1:19" ht="28.8">
      <c r="B30" s="318" t="s">
        <v>245</v>
      </c>
      <c r="C30" s="318"/>
      <c r="D30" s="279" t="s">
        <v>2461</v>
      </c>
      <c r="E30" s="258" t="s">
        <v>274</v>
      </c>
      <c r="F30" s="341" t="s">
        <v>291</v>
      </c>
      <c r="L30" s="126" t="s">
        <v>344</v>
      </c>
    </row>
    <row r="31" spans="1:19" ht="28.8">
      <c r="B31" s="318" t="s">
        <v>245</v>
      </c>
      <c r="C31" s="318"/>
      <c r="D31" s="279" t="s">
        <v>2462</v>
      </c>
      <c r="E31" s="258" t="s">
        <v>274</v>
      </c>
      <c r="F31" s="341" t="s">
        <v>291</v>
      </c>
    </row>
    <row r="32" spans="1:19" ht="14.4">
      <c r="B32" s="318" t="s">
        <v>245</v>
      </c>
      <c r="C32" s="318"/>
      <c r="D32" s="279" t="s">
        <v>2463</v>
      </c>
      <c r="E32" s="258" t="s">
        <v>274</v>
      </c>
      <c r="F32" s="341" t="s">
        <v>291</v>
      </c>
    </row>
    <row r="33" spans="2:6" ht="28.8">
      <c r="B33" s="318" t="s">
        <v>245</v>
      </c>
      <c r="C33" s="318"/>
      <c r="D33" s="279" t="s">
        <v>2464</v>
      </c>
      <c r="E33" s="258" t="s">
        <v>274</v>
      </c>
      <c r="F33" s="341" t="s">
        <v>291</v>
      </c>
    </row>
    <row r="34" spans="2:6" ht="28.8">
      <c r="B34" s="318" t="s">
        <v>245</v>
      </c>
      <c r="C34" s="318"/>
      <c r="D34" s="279" t="s">
        <v>2465</v>
      </c>
      <c r="E34" s="258" t="s">
        <v>274</v>
      </c>
      <c r="F34" s="341" t="s">
        <v>291</v>
      </c>
    </row>
    <row r="35" spans="2:6" ht="28.8">
      <c r="B35" s="318" t="s">
        <v>245</v>
      </c>
      <c r="C35" s="318"/>
      <c r="D35" s="279" t="s">
        <v>2466</v>
      </c>
      <c r="E35" s="258" t="s">
        <v>274</v>
      </c>
      <c r="F35" s="341" t="s">
        <v>291</v>
      </c>
    </row>
    <row r="36" spans="2:6" ht="28.8">
      <c r="B36" s="318" t="s">
        <v>245</v>
      </c>
      <c r="C36" s="318"/>
      <c r="D36" s="279" t="s">
        <v>2467</v>
      </c>
      <c r="E36" s="258" t="s">
        <v>274</v>
      </c>
      <c r="F36" s="341" t="s">
        <v>291</v>
      </c>
    </row>
    <row r="37" spans="2:6" ht="28.8">
      <c r="B37" s="318" t="s">
        <v>245</v>
      </c>
      <c r="C37" s="318"/>
      <c r="D37" s="279" t="s">
        <v>2468</v>
      </c>
      <c r="E37" s="258" t="s">
        <v>274</v>
      </c>
      <c r="F37" s="341" t="s">
        <v>291</v>
      </c>
    </row>
    <row r="38" spans="2:6" ht="57.6">
      <c r="B38" s="318" t="s">
        <v>245</v>
      </c>
      <c r="C38" s="318"/>
      <c r="D38" s="279" t="s">
        <v>2469</v>
      </c>
      <c r="E38" s="258" t="s">
        <v>274</v>
      </c>
      <c r="F38" s="341" t="s">
        <v>291</v>
      </c>
    </row>
    <row r="39" spans="2:6" ht="28.8">
      <c r="B39" s="318" t="s">
        <v>245</v>
      </c>
      <c r="C39" s="318"/>
      <c r="D39" s="279" t="s">
        <v>2470</v>
      </c>
      <c r="E39" s="258" t="s">
        <v>274</v>
      </c>
      <c r="F39" s="341" t="s">
        <v>291</v>
      </c>
    </row>
    <row r="40" spans="2:6" ht="43.2">
      <c r="B40" s="318" t="s">
        <v>245</v>
      </c>
      <c r="C40" s="318"/>
      <c r="D40" s="279" t="s">
        <v>2471</v>
      </c>
      <c r="E40" s="258" t="s">
        <v>274</v>
      </c>
      <c r="F40" s="341" t="s">
        <v>291</v>
      </c>
    </row>
    <row r="41" spans="2:6" ht="14.4">
      <c r="B41" s="318" t="s">
        <v>245</v>
      </c>
      <c r="C41" s="318"/>
      <c r="D41" s="219" t="s">
        <v>2472</v>
      </c>
      <c r="E41" s="258" t="s">
        <v>271</v>
      </c>
      <c r="F41" s="341" t="s">
        <v>291</v>
      </c>
    </row>
    <row r="42" spans="2:6" ht="28.8">
      <c r="B42" s="318" t="s">
        <v>245</v>
      </c>
      <c r="C42" s="318"/>
      <c r="D42" s="279" t="s">
        <v>2473</v>
      </c>
      <c r="E42" s="258" t="s">
        <v>274</v>
      </c>
      <c r="F42" s="341" t="s">
        <v>291</v>
      </c>
    </row>
    <row r="43" spans="2:6" ht="28.8">
      <c r="B43" s="318" t="s">
        <v>245</v>
      </c>
      <c r="C43" s="318"/>
      <c r="D43" s="279" t="s">
        <v>2474</v>
      </c>
      <c r="E43" s="258" t="s">
        <v>274</v>
      </c>
      <c r="F43" s="341" t="s">
        <v>291</v>
      </c>
    </row>
    <row r="44" spans="2:6" ht="14.4"/>
    <row r="45" spans="2:6" ht="14.4"/>
    <row r="46" spans="2:6" ht="14.4"/>
    <row r="47" spans="2:6" ht="14.4"/>
    <row r="48" spans="2:6" ht="14.4"/>
    <row r="49" ht="14.4"/>
    <row r="50" ht="14.4"/>
    <row r="51" ht="14.4"/>
    <row r="52" ht="14.4"/>
    <row r="53" ht="14.4"/>
    <row r="54" ht="14.4"/>
    <row r="55" ht="14.4"/>
    <row r="56" ht="14.4"/>
    <row r="57" ht="14.4"/>
    <row r="58" ht="14.4"/>
    <row r="59" ht="14.4"/>
    <row r="60" ht="14.4"/>
    <row r="61" ht="14.4"/>
    <row r="62" ht="14.4"/>
    <row r="63" ht="14.4"/>
    <row r="64" ht="14.4"/>
    <row r="65" ht="14.4"/>
    <row r="66" ht="14.4"/>
    <row r="67" ht="14.4"/>
    <row r="68" ht="14.4"/>
    <row r="69" ht="14.4"/>
    <row r="70" ht="14.4"/>
    <row r="71" ht="14.4"/>
    <row r="72" ht="14.4"/>
    <row r="73" ht="14.4"/>
    <row r="74" ht="14.4"/>
    <row r="75" ht="14.4"/>
    <row r="76" ht="14.4"/>
    <row r="77" ht="14.4"/>
    <row r="78" ht="14.4"/>
    <row r="79" ht="14.4"/>
    <row r="80" ht="14.4"/>
    <row r="81" ht="14.4"/>
    <row r="82" ht="14.4"/>
    <row r="83" ht="14.4"/>
    <row r="84" ht="14.4"/>
    <row r="85" ht="14.4"/>
    <row r="86" ht="14.4"/>
    <row r="87" ht="14.4"/>
    <row r="88" ht="14.4"/>
    <row r="89" ht="14.4"/>
    <row r="90" ht="14.4"/>
    <row r="91" ht="14.4"/>
    <row r="92" ht="14.4"/>
    <row r="93" ht="14.4"/>
    <row r="94" ht="14.4"/>
    <row r="95" ht="14.4"/>
    <row r="96" ht="14.4"/>
    <row r="97" ht="14.4"/>
    <row r="98" ht="14.4"/>
    <row r="99" ht="14.4"/>
    <row r="100" ht="14.4"/>
    <row r="101" ht="14.4"/>
    <row r="102" ht="14.4"/>
    <row r="103" ht="14.4"/>
    <row r="104" ht="14.4"/>
    <row r="105" ht="14.4"/>
    <row r="106" ht="14.4"/>
    <row r="107" ht="14.4"/>
    <row r="108" ht="14.4"/>
    <row r="109" ht="14.4"/>
    <row r="110" ht="14.4"/>
    <row r="111" ht="14.4"/>
    <row r="112" ht="14.4"/>
    <row r="113" ht="14.4"/>
    <row r="114" ht="14.4"/>
    <row r="115" ht="14.4"/>
    <row r="116" ht="14.4"/>
    <row r="117" ht="14.4"/>
    <row r="118" ht="14.4"/>
    <row r="119" ht="14.4"/>
    <row r="120" ht="14.4"/>
    <row r="121" ht="14.4"/>
    <row r="122" ht="14.4"/>
    <row r="123" ht="14.4"/>
    <row r="124" ht="14.4"/>
    <row r="125" ht="14.4"/>
    <row r="126" ht="14.4"/>
    <row r="127" ht="14.4"/>
    <row r="128" ht="14.4"/>
    <row r="129" ht="14.4"/>
    <row r="130" ht="14.4"/>
    <row r="131" ht="14.4"/>
    <row r="132" ht="14.4"/>
    <row r="133" ht="14.4"/>
    <row r="134" ht="14.4"/>
    <row r="135" ht="14.4"/>
    <row r="136" ht="14.4"/>
    <row r="137" ht="14.4"/>
    <row r="138" ht="14.4"/>
    <row r="139" ht="14.4"/>
    <row r="140" ht="14.4"/>
    <row r="141" ht="14.4"/>
    <row r="142" ht="14.4"/>
    <row r="143" ht="14.4"/>
    <row r="144" ht="14.4"/>
    <row r="145" ht="14.4"/>
    <row r="146" ht="14.4"/>
    <row r="147" ht="14.4"/>
    <row r="148" ht="14.4"/>
    <row r="149" ht="14.4"/>
    <row r="150" ht="14.4"/>
    <row r="151" ht="14.4"/>
    <row r="152" ht="14.4"/>
    <row r="153" ht="14.4"/>
    <row r="154" ht="14.4"/>
    <row r="155" ht="14.4"/>
    <row r="156" ht="14.4"/>
    <row r="157" ht="14.4"/>
    <row r="158" ht="14.4"/>
    <row r="159" ht="14.4"/>
    <row r="160" ht="14.4"/>
    <row r="161" ht="14.4"/>
    <row r="162" ht="14.4"/>
    <row r="163" ht="14.4"/>
    <row r="164" ht="14.4"/>
    <row r="165" ht="14.4"/>
    <row r="166" ht="14.4"/>
    <row r="167" ht="14.4"/>
    <row r="168" ht="14.4"/>
    <row r="169" ht="14.4"/>
    <row r="170" ht="14.4"/>
    <row r="171" ht="14.4"/>
    <row r="172" ht="14.4"/>
    <row r="173" ht="14.4"/>
    <row r="174" ht="14.4"/>
    <row r="175" ht="14.4"/>
    <row r="176" ht="14.4"/>
    <row r="177" ht="14.4"/>
    <row r="178" ht="14.4"/>
    <row r="179" ht="14.4"/>
    <row r="180" ht="14.4"/>
    <row r="181" ht="14.4"/>
    <row r="182" ht="14.4"/>
    <row r="183" ht="14.4"/>
    <row r="184" ht="14.4"/>
    <row r="185" ht="14.4"/>
    <row r="186" ht="14.4"/>
    <row r="187" ht="14.4"/>
    <row r="188" ht="14.4"/>
    <row r="189" ht="14.4"/>
    <row r="190" ht="14.4"/>
    <row r="191" ht="14.4"/>
    <row r="192" ht="14.4"/>
    <row r="193" ht="14.4"/>
    <row r="194" ht="14.4"/>
    <row r="195" ht="14.4"/>
    <row r="196" ht="14.4"/>
    <row r="197" ht="14.4"/>
    <row r="198" ht="14.4"/>
    <row r="199" ht="14.4"/>
    <row r="200" ht="14.4"/>
    <row r="201" ht="14.4"/>
    <row r="202" ht="14.4"/>
    <row r="203" ht="14.4"/>
    <row r="204" ht="14.4"/>
    <row r="205" ht="14.4"/>
    <row r="206" ht="14.4"/>
    <row r="207" ht="14.4"/>
    <row r="208" ht="14.4"/>
    <row r="209" ht="14.4"/>
    <row r="210" ht="14.4"/>
    <row r="211" ht="14.4"/>
    <row r="212" ht="14.4"/>
    <row r="213" ht="14.4"/>
    <row r="214" ht="14.4"/>
    <row r="215" ht="14.4"/>
    <row r="216" ht="14.4"/>
    <row r="217" ht="14.4"/>
    <row r="218" ht="14.4"/>
    <row r="219" ht="14.4"/>
    <row r="220" ht="14.4"/>
    <row r="221" ht="14.4"/>
    <row r="222" ht="14.4"/>
    <row r="223" ht="14.4"/>
    <row r="224" ht="14.4"/>
    <row r="225" ht="14.4"/>
    <row r="226" ht="14.4"/>
    <row r="227" ht="14.4"/>
    <row r="228" ht="14.4"/>
    <row r="229" ht="14.4"/>
    <row r="230" ht="14.4"/>
    <row r="231" ht="14.4"/>
    <row r="232" ht="14.4"/>
    <row r="233" ht="14.4"/>
    <row r="234" ht="14.4"/>
    <row r="235" ht="14.4"/>
    <row r="236" ht="14.4"/>
    <row r="237" ht="14.4"/>
    <row r="238" ht="14.4"/>
    <row r="239" ht="14.4"/>
    <row r="240" ht="14.4"/>
    <row r="241" ht="14.4"/>
    <row r="242" ht="14.4"/>
    <row r="243" ht="14.4"/>
    <row r="244" ht="14.4"/>
    <row r="245" ht="14.4"/>
    <row r="246" ht="14.4"/>
    <row r="247" ht="14.4"/>
    <row r="248" ht="14.4"/>
    <row r="249" ht="14.4"/>
    <row r="250" ht="14.4"/>
    <row r="251" ht="14.4"/>
    <row r="252" ht="14.4"/>
    <row r="253" ht="14.4"/>
    <row r="254" ht="14.4"/>
    <row r="255" ht="14.4"/>
    <row r="256" ht="14.4"/>
    <row r="257" ht="14.4"/>
    <row r="258" ht="14.4"/>
    <row r="259" ht="14.4"/>
    <row r="260" ht="14.4"/>
    <row r="261" ht="14.4"/>
    <row r="262" ht="14.4"/>
    <row r="263" ht="14.4"/>
    <row r="264" ht="14.4"/>
    <row r="265" ht="14.4"/>
    <row r="266" ht="14.4"/>
    <row r="267" ht="14.4"/>
    <row r="268" ht="14.4"/>
    <row r="269" ht="14.4"/>
    <row r="270" ht="14.4"/>
    <row r="271" ht="14.4"/>
    <row r="272" ht="14.4"/>
    <row r="273" ht="14.4"/>
    <row r="274" ht="14.4"/>
    <row r="275" ht="14.4"/>
    <row r="276" ht="14.4"/>
    <row r="277" ht="14.4"/>
    <row r="278" ht="14.4"/>
    <row r="279" ht="14.4"/>
    <row r="280" ht="14.4"/>
    <row r="281" ht="14.4"/>
    <row r="282" ht="14.4"/>
    <row r="283" ht="14.4"/>
    <row r="284" ht="14.4"/>
    <row r="285" ht="14.4"/>
    <row r="286" ht="14.4"/>
    <row r="287" ht="14.4"/>
    <row r="288" ht="14.4"/>
    <row r="289" ht="14.4"/>
    <row r="290" ht="14.4"/>
    <row r="291" ht="14.4"/>
    <row r="292" ht="14.4"/>
    <row r="293" ht="14.4"/>
    <row r="294" ht="14.4"/>
    <row r="295" ht="14.4"/>
    <row r="296" ht="14.4"/>
    <row r="297" ht="14.4"/>
    <row r="298" ht="14.4"/>
    <row r="299" ht="14.4"/>
    <row r="300" ht="14.4"/>
    <row r="301" ht="14.4"/>
    <row r="302" ht="14.4"/>
    <row r="303" ht="14.4"/>
    <row r="304" ht="14.4"/>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69D11-8F18-4B52-9C96-4C523E126846}">
  <sheetPr>
    <tabColor rgb="FFFFFF00"/>
  </sheetPr>
  <dimension ref="A2:X68"/>
  <sheetViews>
    <sheetView topLeftCell="A55" workbookViewId="0">
      <selection activeCell="D62" sqref="D62"/>
    </sheetView>
  </sheetViews>
  <sheetFormatPr defaultColWidth="9.109375" defaultRowHeight="14.4"/>
  <cols>
    <col min="1" max="1" width="7" style="411" customWidth="1"/>
    <col min="2" max="2" width="17.109375" style="202" bestFit="1" customWidth="1"/>
    <col min="3" max="3" width="17.109375" style="411" customWidth="1"/>
    <col min="4" max="4" width="36.44140625" style="411" customWidth="1"/>
    <col min="5" max="5" width="14.109375" style="411" bestFit="1" customWidth="1"/>
    <col min="6" max="6" width="15.109375" style="411" customWidth="1"/>
    <col min="7" max="7" width="10.88671875" style="411" hidden="1" customWidth="1"/>
    <col min="8" max="8" width="12.88671875" style="411" hidden="1" customWidth="1"/>
    <col min="9" max="9" width="14.33203125" style="411" hidden="1" customWidth="1"/>
    <col min="10" max="10" width="12.44140625" style="411" bestFit="1" customWidth="1"/>
    <col min="11" max="11" width="14.33203125" style="202" bestFit="1" customWidth="1"/>
    <col min="12" max="12" width="12.44140625" style="202" bestFit="1" customWidth="1"/>
    <col min="13" max="13" width="14.33203125" style="202" bestFit="1" customWidth="1"/>
    <col min="14" max="14" width="11.5546875" style="202" customWidth="1"/>
    <col min="15" max="15" width="13.44140625" style="202" customWidth="1"/>
    <col min="16" max="18" width="9.109375" style="411"/>
    <col min="19" max="19" width="22.44140625" style="411" customWidth="1"/>
    <col min="20" max="16384" width="9.109375" style="411"/>
  </cols>
  <sheetData>
    <row r="2" spans="1:24">
      <c r="A2" s="202"/>
      <c r="P2" s="411">
        <f>SUM(P4:P1058)</f>
        <v>105</v>
      </c>
      <c r="Q2" s="626">
        <f ca="1">SUM(Q4:Q1058)</f>
        <v>472</v>
      </c>
      <c r="R2" s="626">
        <f ca="1">SUM(R4:R1058)</f>
        <v>-374</v>
      </c>
    </row>
    <row r="3" spans="1:24">
      <c r="A3" s="583" t="s">
        <v>292</v>
      </c>
      <c r="B3" s="583" t="s">
        <v>221</v>
      </c>
      <c r="C3" s="583" t="s">
        <v>293</v>
      </c>
      <c r="D3" s="583" t="s">
        <v>294</v>
      </c>
      <c r="E3" s="583" t="s">
        <v>267</v>
      </c>
      <c r="F3" s="583" t="s">
        <v>266</v>
      </c>
      <c r="G3" s="583" t="s">
        <v>295</v>
      </c>
      <c r="H3" s="583" t="s">
        <v>296</v>
      </c>
      <c r="I3" s="583" t="s">
        <v>297</v>
      </c>
      <c r="J3" s="583" t="s">
        <v>298</v>
      </c>
      <c r="K3" s="583" t="s">
        <v>299</v>
      </c>
      <c r="L3" s="583" t="s">
        <v>300</v>
      </c>
      <c r="M3" s="583" t="s">
        <v>301</v>
      </c>
      <c r="N3" s="583" t="s">
        <v>302</v>
      </c>
      <c r="O3" s="583" t="s">
        <v>10</v>
      </c>
      <c r="P3" s="583" t="s">
        <v>303</v>
      </c>
      <c r="Q3" s="583" t="s">
        <v>304</v>
      </c>
      <c r="R3" s="583" t="s">
        <v>305</v>
      </c>
      <c r="S3" s="583" t="s">
        <v>306</v>
      </c>
    </row>
    <row r="4" spans="1:24" ht="28.8">
      <c r="A4" s="411">
        <v>1</v>
      </c>
      <c r="B4" s="202" t="s">
        <v>265</v>
      </c>
      <c r="C4" s="202"/>
      <c r="D4" s="129" t="s">
        <v>2475</v>
      </c>
      <c r="E4" s="202"/>
      <c r="F4" s="542" t="s">
        <v>178</v>
      </c>
      <c r="G4" s="202"/>
      <c r="H4" s="202"/>
      <c r="I4" s="202"/>
      <c r="J4" s="543">
        <v>45216</v>
      </c>
      <c r="K4" s="543">
        <v>45216</v>
      </c>
      <c r="L4" s="543">
        <v>45216</v>
      </c>
      <c r="M4" s="543">
        <v>45217</v>
      </c>
      <c r="N4" s="544">
        <f>L4</f>
        <v>45216</v>
      </c>
      <c r="O4" s="544">
        <f>N4+P4-1</f>
        <v>45216</v>
      </c>
      <c r="P4" s="202">
        <f>IF(IF(J4="",0,IF(K4="",0,K4-J4))="",0,K4-J4+1)</f>
        <v>1</v>
      </c>
      <c r="Q4" s="545">
        <f ca="1">IF(L4="",0,IF(M4="",TODAY()-L4,M4-L4+1))</f>
        <v>2</v>
      </c>
      <c r="R4" s="545">
        <f t="shared" ref="R4:R5" ca="1" si="0">IF(Q4=0,0,P4-Q4)</f>
        <v>-1</v>
      </c>
    </row>
    <row r="5" spans="1:24" ht="28.8">
      <c r="A5" s="411">
        <v>2</v>
      </c>
      <c r="B5" s="202" t="s">
        <v>265</v>
      </c>
      <c r="C5" s="202" t="s">
        <v>2476</v>
      </c>
      <c r="D5" s="129" t="s">
        <v>2477</v>
      </c>
      <c r="F5" s="542" t="s">
        <v>178</v>
      </c>
      <c r="J5" s="543">
        <v>45218</v>
      </c>
      <c r="K5" s="543">
        <v>45218</v>
      </c>
      <c r="L5" s="543">
        <v>45218</v>
      </c>
      <c r="M5" s="543">
        <v>45226</v>
      </c>
      <c r="N5" s="544">
        <f t="shared" ref="N5:N44" si="1">L5</f>
        <v>45218</v>
      </c>
      <c r="O5" s="544">
        <f t="shared" ref="O5:O45" si="2">N5+P5-1</f>
        <v>45218</v>
      </c>
      <c r="P5" s="202">
        <f>IF(IF(J5="",0,IF(K5="",0,K5-J5))="",0,K5-J5+1)</f>
        <v>1</v>
      </c>
      <c r="Q5" s="545">
        <f ca="1">IF(L5="",0,IF(M5="",TODAY()-L5,M5-L5+1))</f>
        <v>9</v>
      </c>
      <c r="R5" s="545">
        <f t="shared" ca="1" si="0"/>
        <v>-8</v>
      </c>
    </row>
    <row r="6" spans="1:24" ht="28.8">
      <c r="A6" s="411">
        <v>3</v>
      </c>
      <c r="B6" s="202" t="s">
        <v>265</v>
      </c>
      <c r="C6" s="202" t="s">
        <v>2478</v>
      </c>
      <c r="D6" s="129" t="s">
        <v>2479</v>
      </c>
      <c r="E6" s="129"/>
      <c r="F6" s="542" t="s">
        <v>178</v>
      </c>
      <c r="J6" s="543">
        <v>45219</v>
      </c>
      <c r="K6" s="543">
        <v>45219</v>
      </c>
      <c r="L6" s="543">
        <v>45219</v>
      </c>
      <c r="M6" s="543">
        <v>45219</v>
      </c>
      <c r="N6" s="544">
        <f t="shared" si="1"/>
        <v>45219</v>
      </c>
      <c r="O6" s="544">
        <f t="shared" si="2"/>
        <v>45219</v>
      </c>
      <c r="P6" s="202">
        <f t="shared" ref="P6:P45" si="3">IF(IF(J6="",0,IF(K6="",0,K6-J6))="",0,K6-J6+1)</f>
        <v>1</v>
      </c>
      <c r="Q6" s="545">
        <f t="shared" ref="Q6:Q45" ca="1" si="4">IF(L6="",0,IF(M6="",TODAY()-L6,M6-L6+1))</f>
        <v>1</v>
      </c>
      <c r="R6" s="545">
        <f t="shared" ref="R6:R45" ca="1" si="5">IF(Q6=0,0,P6-Q6)</f>
        <v>0</v>
      </c>
    </row>
    <row r="7" spans="1:24" ht="28.8">
      <c r="A7" s="411">
        <v>4</v>
      </c>
      <c r="B7" s="202" t="s">
        <v>265</v>
      </c>
      <c r="C7" s="202" t="s">
        <v>2480</v>
      </c>
      <c r="D7" s="129" t="s">
        <v>2481</v>
      </c>
      <c r="E7" s="129"/>
      <c r="F7" s="542" t="s">
        <v>178</v>
      </c>
      <c r="J7" s="543">
        <v>45226</v>
      </c>
      <c r="K7" s="543">
        <v>45226</v>
      </c>
      <c r="L7" s="543">
        <v>45225</v>
      </c>
      <c r="M7" s="543">
        <v>45226</v>
      </c>
      <c r="N7" s="544">
        <f t="shared" si="1"/>
        <v>45225</v>
      </c>
      <c r="O7" s="544">
        <f t="shared" si="2"/>
        <v>45225</v>
      </c>
      <c r="P7" s="202">
        <f t="shared" si="3"/>
        <v>1</v>
      </c>
      <c r="Q7" s="545">
        <f t="shared" ca="1" si="4"/>
        <v>2</v>
      </c>
      <c r="R7" s="545">
        <f t="shared" ca="1" si="5"/>
        <v>-1</v>
      </c>
      <c r="X7" s="626"/>
    </row>
    <row r="8" spans="1:24" ht="28.8">
      <c r="A8" s="411">
        <v>5</v>
      </c>
      <c r="B8" s="202" t="s">
        <v>265</v>
      </c>
      <c r="C8" s="202" t="s">
        <v>2455</v>
      </c>
      <c r="D8" s="129" t="s">
        <v>2482</v>
      </c>
      <c r="E8" s="129"/>
      <c r="F8" s="542" t="s">
        <v>178</v>
      </c>
      <c r="J8" s="543">
        <v>45227</v>
      </c>
      <c r="K8" s="543">
        <v>45227</v>
      </c>
      <c r="L8" s="543">
        <v>45229</v>
      </c>
      <c r="M8" s="543">
        <v>45229</v>
      </c>
      <c r="N8" s="544">
        <f t="shared" si="1"/>
        <v>45229</v>
      </c>
      <c r="O8" s="544">
        <f t="shared" si="2"/>
        <v>45229</v>
      </c>
      <c r="P8" s="202">
        <f t="shared" si="3"/>
        <v>1</v>
      </c>
      <c r="Q8" s="545">
        <f t="shared" ca="1" si="4"/>
        <v>1</v>
      </c>
      <c r="R8" s="545">
        <f t="shared" ca="1" si="5"/>
        <v>0</v>
      </c>
    </row>
    <row r="9" spans="1:24" ht="28.8">
      <c r="A9" s="411">
        <v>6</v>
      </c>
      <c r="B9" s="202" t="s">
        <v>265</v>
      </c>
      <c r="C9" s="202" t="s">
        <v>2483</v>
      </c>
      <c r="D9" s="129" t="s">
        <v>2484</v>
      </c>
      <c r="E9" s="129" t="s">
        <v>669</v>
      </c>
      <c r="F9" s="542" t="s">
        <v>178</v>
      </c>
      <c r="J9" s="543">
        <v>45230</v>
      </c>
      <c r="K9" s="543">
        <v>45231</v>
      </c>
      <c r="L9" s="543">
        <v>45230</v>
      </c>
      <c r="M9" s="543">
        <v>45232</v>
      </c>
      <c r="N9" s="544">
        <f t="shared" si="1"/>
        <v>45230</v>
      </c>
      <c r="O9" s="544">
        <f t="shared" si="2"/>
        <v>45231</v>
      </c>
      <c r="P9" s="202">
        <f t="shared" si="3"/>
        <v>2</v>
      </c>
      <c r="Q9" s="545">
        <f t="shared" ca="1" si="4"/>
        <v>3</v>
      </c>
      <c r="R9" s="545">
        <f t="shared" ca="1" si="5"/>
        <v>-1</v>
      </c>
    </row>
    <row r="10" spans="1:24" ht="28.8">
      <c r="A10" s="411">
        <v>7</v>
      </c>
      <c r="B10" s="202" t="s">
        <v>265</v>
      </c>
      <c r="C10" s="202" t="s">
        <v>804</v>
      </c>
      <c r="D10" s="129" t="s">
        <v>2485</v>
      </c>
      <c r="E10" s="129" t="s">
        <v>669</v>
      </c>
      <c r="F10" s="542" t="s">
        <v>178</v>
      </c>
      <c r="J10" s="543">
        <v>45232</v>
      </c>
      <c r="K10" s="543">
        <v>45232</v>
      </c>
      <c r="L10" s="543">
        <v>45233</v>
      </c>
      <c r="M10" s="543">
        <v>45233</v>
      </c>
      <c r="N10" s="544">
        <f t="shared" si="1"/>
        <v>45233</v>
      </c>
      <c r="O10" s="544">
        <f t="shared" si="2"/>
        <v>45233</v>
      </c>
      <c r="P10" s="202">
        <f t="shared" si="3"/>
        <v>1</v>
      </c>
      <c r="Q10" s="545">
        <f t="shared" ca="1" si="4"/>
        <v>1</v>
      </c>
      <c r="R10" s="545">
        <f t="shared" ca="1" si="5"/>
        <v>0</v>
      </c>
    </row>
    <row r="11" spans="1:24" ht="28.8">
      <c r="A11" s="411">
        <v>8</v>
      </c>
      <c r="B11" s="202" t="s">
        <v>265</v>
      </c>
      <c r="C11" s="202" t="s">
        <v>2476</v>
      </c>
      <c r="D11" s="129" t="s">
        <v>2486</v>
      </c>
      <c r="E11" s="129" t="s">
        <v>669</v>
      </c>
      <c r="F11" s="542" t="s">
        <v>178</v>
      </c>
      <c r="J11" s="543">
        <v>45233</v>
      </c>
      <c r="K11" s="543">
        <v>45236</v>
      </c>
      <c r="L11" s="543">
        <v>45233</v>
      </c>
      <c r="M11" s="543">
        <v>45237</v>
      </c>
      <c r="N11" s="544">
        <f t="shared" si="1"/>
        <v>45233</v>
      </c>
      <c r="O11" s="544">
        <f t="shared" si="2"/>
        <v>45236</v>
      </c>
      <c r="P11" s="202">
        <f t="shared" si="3"/>
        <v>4</v>
      </c>
      <c r="Q11" s="545">
        <f t="shared" ca="1" si="4"/>
        <v>5</v>
      </c>
      <c r="R11" s="545">
        <f t="shared" ca="1" si="5"/>
        <v>-1</v>
      </c>
    </row>
    <row r="12" spans="1:24" ht="28.8">
      <c r="A12" s="411">
        <v>9</v>
      </c>
      <c r="B12" s="202" t="s">
        <v>265</v>
      </c>
      <c r="C12" s="202" t="s">
        <v>2487</v>
      </c>
      <c r="D12" s="129" t="s">
        <v>2488</v>
      </c>
      <c r="E12" s="129" t="s">
        <v>669</v>
      </c>
      <c r="F12" s="542" t="s">
        <v>178</v>
      </c>
      <c r="J12" s="543">
        <v>45238</v>
      </c>
      <c r="K12" s="543">
        <v>45238</v>
      </c>
      <c r="L12" s="543">
        <v>45239</v>
      </c>
      <c r="M12" s="543">
        <v>45239</v>
      </c>
      <c r="N12" s="544">
        <f t="shared" si="1"/>
        <v>45239</v>
      </c>
      <c r="O12" s="544">
        <f t="shared" si="2"/>
        <v>45239</v>
      </c>
      <c r="P12" s="202">
        <f t="shared" si="3"/>
        <v>1</v>
      </c>
      <c r="Q12" s="545">
        <f t="shared" ca="1" si="4"/>
        <v>1</v>
      </c>
      <c r="R12" s="545">
        <f t="shared" ca="1" si="5"/>
        <v>0</v>
      </c>
    </row>
    <row r="13" spans="1:24" ht="28.8">
      <c r="A13" s="411">
        <v>10</v>
      </c>
      <c r="B13" s="202" t="s">
        <v>265</v>
      </c>
      <c r="C13" s="202" t="s">
        <v>2268</v>
      </c>
      <c r="D13" s="129" t="s">
        <v>2489</v>
      </c>
      <c r="E13" s="129" t="s">
        <v>669</v>
      </c>
      <c r="F13" s="542" t="s">
        <v>178</v>
      </c>
      <c r="J13" s="543">
        <v>45240</v>
      </c>
      <c r="K13" s="543">
        <v>45243</v>
      </c>
      <c r="L13" s="543">
        <v>45240</v>
      </c>
      <c r="M13" s="543">
        <v>45245</v>
      </c>
      <c r="N13" s="544">
        <f t="shared" si="1"/>
        <v>45240</v>
      </c>
      <c r="O13" s="544">
        <f t="shared" si="2"/>
        <v>45243</v>
      </c>
      <c r="P13" s="202">
        <f t="shared" si="3"/>
        <v>4</v>
      </c>
      <c r="Q13" s="545">
        <f t="shared" ca="1" si="4"/>
        <v>6</v>
      </c>
      <c r="R13" s="545">
        <f t="shared" ca="1" si="5"/>
        <v>-2</v>
      </c>
    </row>
    <row r="14" spans="1:24" ht="43.2">
      <c r="A14" s="411">
        <v>11</v>
      </c>
      <c r="B14" s="202" t="s">
        <v>265</v>
      </c>
      <c r="C14" s="202"/>
      <c r="D14" s="129" t="s">
        <v>2490</v>
      </c>
      <c r="E14" s="129"/>
      <c r="F14" s="542" t="s">
        <v>178</v>
      </c>
      <c r="J14" s="543">
        <v>45245</v>
      </c>
      <c r="K14" s="543">
        <v>45245</v>
      </c>
      <c r="L14" s="543">
        <v>45245</v>
      </c>
      <c r="M14" s="543">
        <v>45246</v>
      </c>
      <c r="N14" s="544">
        <f t="shared" si="1"/>
        <v>45245</v>
      </c>
      <c r="O14" s="544">
        <f t="shared" si="2"/>
        <v>45245</v>
      </c>
      <c r="P14" s="202">
        <f t="shared" si="3"/>
        <v>1</v>
      </c>
      <c r="Q14" s="545">
        <f t="shared" ca="1" si="4"/>
        <v>2</v>
      </c>
      <c r="R14" s="545">
        <f t="shared" ca="1" si="5"/>
        <v>-1</v>
      </c>
    </row>
    <row r="15" spans="1:24" ht="28.8">
      <c r="A15" s="411">
        <v>12</v>
      </c>
      <c r="B15" s="202" t="s">
        <v>265</v>
      </c>
      <c r="C15" s="202" t="s">
        <v>2478</v>
      </c>
      <c r="D15" s="129" t="s">
        <v>2491</v>
      </c>
      <c r="E15" s="129" t="s">
        <v>669</v>
      </c>
      <c r="F15" s="542" t="s">
        <v>178</v>
      </c>
      <c r="J15" s="543">
        <v>45247</v>
      </c>
      <c r="K15" s="543">
        <v>45250</v>
      </c>
      <c r="L15" s="543">
        <v>45247</v>
      </c>
      <c r="M15" s="546">
        <v>45252</v>
      </c>
      <c r="N15" s="544">
        <f t="shared" si="1"/>
        <v>45247</v>
      </c>
      <c r="O15" s="544">
        <f t="shared" si="2"/>
        <v>45250</v>
      </c>
      <c r="P15" s="202">
        <f t="shared" si="3"/>
        <v>4</v>
      </c>
      <c r="Q15" s="545">
        <f t="shared" ca="1" si="4"/>
        <v>6</v>
      </c>
      <c r="R15" s="545">
        <f t="shared" ca="1" si="5"/>
        <v>-2</v>
      </c>
    </row>
    <row r="16" spans="1:24" ht="43.2">
      <c r="A16" s="411">
        <v>13</v>
      </c>
      <c r="B16" s="202" t="s">
        <v>265</v>
      </c>
      <c r="C16" s="202" t="s">
        <v>2492</v>
      </c>
      <c r="D16" s="415" t="s">
        <v>2493</v>
      </c>
      <c r="E16" s="129" t="s">
        <v>648</v>
      </c>
      <c r="F16" s="542" t="s">
        <v>178</v>
      </c>
      <c r="J16" s="546">
        <v>45258</v>
      </c>
      <c r="K16" s="546">
        <v>45258</v>
      </c>
      <c r="L16" s="546">
        <v>45258</v>
      </c>
      <c r="M16" s="546">
        <v>45258</v>
      </c>
      <c r="N16" s="544">
        <f t="shared" si="1"/>
        <v>45258</v>
      </c>
      <c r="O16" s="544">
        <f t="shared" si="2"/>
        <v>45258</v>
      </c>
      <c r="P16" s="202">
        <f t="shared" si="3"/>
        <v>1</v>
      </c>
      <c r="Q16" s="545">
        <f t="shared" ca="1" si="4"/>
        <v>1</v>
      </c>
      <c r="R16" s="545">
        <f t="shared" ca="1" si="5"/>
        <v>0</v>
      </c>
    </row>
    <row r="17" spans="1:18" ht="28.8">
      <c r="A17" s="411">
        <v>14</v>
      </c>
      <c r="B17" s="202" t="s">
        <v>265</v>
      </c>
      <c r="C17" s="202" t="s">
        <v>804</v>
      </c>
      <c r="D17" s="415" t="s">
        <v>2494</v>
      </c>
      <c r="E17" s="129" t="s">
        <v>669</v>
      </c>
      <c r="F17" s="542" t="s">
        <v>178</v>
      </c>
      <c r="J17" s="546">
        <v>45260</v>
      </c>
      <c r="K17" s="546">
        <v>45260</v>
      </c>
      <c r="L17" s="546">
        <v>45259</v>
      </c>
      <c r="M17" s="546">
        <v>45264</v>
      </c>
      <c r="N17" s="544">
        <f t="shared" si="1"/>
        <v>45259</v>
      </c>
      <c r="O17" s="544">
        <f t="shared" si="2"/>
        <v>45259</v>
      </c>
      <c r="P17" s="202">
        <f t="shared" si="3"/>
        <v>1</v>
      </c>
      <c r="Q17" s="545">
        <f t="shared" ca="1" si="4"/>
        <v>6</v>
      </c>
      <c r="R17" s="545">
        <f t="shared" ca="1" si="5"/>
        <v>-5</v>
      </c>
    </row>
    <row r="18" spans="1:18" ht="28.8">
      <c r="A18" s="411">
        <v>15</v>
      </c>
      <c r="B18" s="202" t="s">
        <v>265</v>
      </c>
      <c r="C18" s="202" t="s">
        <v>2480</v>
      </c>
      <c r="D18" s="415" t="s">
        <v>2495</v>
      </c>
      <c r="E18" s="129" t="s">
        <v>669</v>
      </c>
      <c r="F18" s="542" t="s">
        <v>178</v>
      </c>
      <c r="J18" s="546">
        <v>45264</v>
      </c>
      <c r="K18" s="546">
        <v>45264</v>
      </c>
      <c r="L18" s="546">
        <v>45264</v>
      </c>
      <c r="M18" s="546">
        <v>45266</v>
      </c>
      <c r="N18" s="544">
        <f t="shared" si="1"/>
        <v>45264</v>
      </c>
      <c r="O18" s="544">
        <f t="shared" si="2"/>
        <v>45264</v>
      </c>
      <c r="P18" s="202">
        <f t="shared" si="3"/>
        <v>1</v>
      </c>
      <c r="Q18" s="545">
        <f t="shared" ca="1" si="4"/>
        <v>3</v>
      </c>
      <c r="R18" s="545">
        <f t="shared" ca="1" si="5"/>
        <v>-2</v>
      </c>
    </row>
    <row r="19" spans="1:18" ht="28.8">
      <c r="A19" s="411">
        <v>16</v>
      </c>
      <c r="B19" s="202" t="s">
        <v>265</v>
      </c>
      <c r="C19" s="202" t="s">
        <v>2268</v>
      </c>
      <c r="D19" s="547" t="s">
        <v>2496</v>
      </c>
      <c r="E19" s="129" t="s">
        <v>669</v>
      </c>
      <c r="F19" s="542" t="s">
        <v>178</v>
      </c>
      <c r="J19" s="548">
        <v>45269</v>
      </c>
      <c r="K19" s="548">
        <v>45269</v>
      </c>
      <c r="L19" s="548">
        <v>45268</v>
      </c>
      <c r="M19" s="548">
        <v>45271</v>
      </c>
      <c r="N19" s="544">
        <f t="shared" si="1"/>
        <v>45268</v>
      </c>
      <c r="O19" s="544">
        <f t="shared" si="2"/>
        <v>45268</v>
      </c>
      <c r="P19" s="202">
        <f t="shared" si="3"/>
        <v>1</v>
      </c>
      <c r="Q19" s="545">
        <f t="shared" ca="1" si="4"/>
        <v>4</v>
      </c>
      <c r="R19" s="545">
        <f t="shared" ca="1" si="5"/>
        <v>-3</v>
      </c>
    </row>
    <row r="20" spans="1:18" ht="28.8">
      <c r="A20" s="411">
        <v>17</v>
      </c>
      <c r="B20" s="202" t="s">
        <v>265</v>
      </c>
      <c r="C20" s="202" t="s">
        <v>2480</v>
      </c>
      <c r="D20" s="547" t="s">
        <v>2497</v>
      </c>
      <c r="E20" s="129" t="s">
        <v>669</v>
      </c>
      <c r="F20" s="542" t="s">
        <v>178</v>
      </c>
      <c r="J20" s="548">
        <v>45273</v>
      </c>
      <c r="K20" s="548">
        <v>45273</v>
      </c>
      <c r="L20" s="548">
        <v>45272</v>
      </c>
      <c r="M20" s="548">
        <v>45274</v>
      </c>
      <c r="N20" s="544">
        <f t="shared" si="1"/>
        <v>45272</v>
      </c>
      <c r="O20" s="544">
        <f t="shared" si="2"/>
        <v>45272</v>
      </c>
      <c r="P20" s="202">
        <f t="shared" si="3"/>
        <v>1</v>
      </c>
      <c r="Q20" s="545">
        <f t="shared" ca="1" si="4"/>
        <v>3</v>
      </c>
      <c r="R20" s="545">
        <f t="shared" ca="1" si="5"/>
        <v>-2</v>
      </c>
    </row>
    <row r="21" spans="1:18">
      <c r="A21" s="411">
        <v>18</v>
      </c>
      <c r="B21" s="202" t="s">
        <v>265</v>
      </c>
      <c r="C21" s="202"/>
      <c r="D21" s="547" t="s">
        <v>2498</v>
      </c>
      <c r="E21" s="129" t="s">
        <v>2499</v>
      </c>
      <c r="F21" s="542" t="s">
        <v>178</v>
      </c>
      <c r="J21" s="548">
        <v>45276</v>
      </c>
      <c r="K21" s="548">
        <v>45276</v>
      </c>
      <c r="L21" s="546">
        <v>45275</v>
      </c>
      <c r="M21" s="548">
        <v>45276</v>
      </c>
      <c r="N21" s="544">
        <f t="shared" si="1"/>
        <v>45275</v>
      </c>
      <c r="O21" s="544">
        <f t="shared" si="2"/>
        <v>45275</v>
      </c>
      <c r="P21" s="202">
        <f t="shared" si="3"/>
        <v>1</v>
      </c>
      <c r="Q21" s="545">
        <f t="shared" ca="1" si="4"/>
        <v>2</v>
      </c>
      <c r="R21" s="545">
        <f t="shared" ca="1" si="5"/>
        <v>-1</v>
      </c>
    </row>
    <row r="22" spans="1:18">
      <c r="A22" s="411">
        <v>19</v>
      </c>
      <c r="B22" s="202" t="s">
        <v>265</v>
      </c>
      <c r="C22" s="202" t="s">
        <v>2476</v>
      </c>
      <c r="D22" s="551" t="s">
        <v>2500</v>
      </c>
      <c r="E22" s="129" t="s">
        <v>2501</v>
      </c>
      <c r="F22" s="542" t="s">
        <v>178</v>
      </c>
      <c r="J22" s="548">
        <v>45280</v>
      </c>
      <c r="K22" s="548">
        <v>45280</v>
      </c>
      <c r="L22" s="548">
        <v>45280</v>
      </c>
      <c r="M22" s="548">
        <v>45281</v>
      </c>
      <c r="N22" s="544">
        <f t="shared" si="1"/>
        <v>45280</v>
      </c>
      <c r="O22" s="544">
        <f t="shared" si="2"/>
        <v>45280</v>
      </c>
      <c r="P22" s="202">
        <f t="shared" si="3"/>
        <v>1</v>
      </c>
      <c r="Q22" s="545">
        <f t="shared" ca="1" si="4"/>
        <v>2</v>
      </c>
      <c r="R22" s="545">
        <f t="shared" ca="1" si="5"/>
        <v>-1</v>
      </c>
    </row>
    <row r="23" spans="1:18" ht="28.8">
      <c r="A23" s="411">
        <v>20</v>
      </c>
      <c r="B23" s="202" t="s">
        <v>265</v>
      </c>
      <c r="C23" s="202" t="s">
        <v>2502</v>
      </c>
      <c r="D23" s="547" t="s">
        <v>2503</v>
      </c>
      <c r="E23" s="129" t="s">
        <v>669</v>
      </c>
      <c r="F23" s="542" t="s">
        <v>178</v>
      </c>
      <c r="J23" s="548">
        <v>45282</v>
      </c>
      <c r="K23" s="548">
        <v>45282</v>
      </c>
      <c r="L23" s="548">
        <v>45281</v>
      </c>
      <c r="M23" s="548">
        <v>45286</v>
      </c>
      <c r="N23" s="544">
        <f t="shared" si="1"/>
        <v>45281</v>
      </c>
      <c r="O23" s="544">
        <f t="shared" si="2"/>
        <v>45281</v>
      </c>
      <c r="P23" s="202">
        <f t="shared" si="3"/>
        <v>1</v>
      </c>
      <c r="Q23" s="545">
        <f t="shared" ca="1" si="4"/>
        <v>6</v>
      </c>
      <c r="R23" s="545">
        <f t="shared" ca="1" si="5"/>
        <v>-5</v>
      </c>
    </row>
    <row r="24" spans="1:18" ht="28.8">
      <c r="A24" s="411">
        <v>21</v>
      </c>
      <c r="B24" s="202" t="s">
        <v>265</v>
      </c>
      <c r="C24" s="202" t="s">
        <v>804</v>
      </c>
      <c r="D24" s="547" t="s">
        <v>2504</v>
      </c>
      <c r="E24" s="129" t="s">
        <v>669</v>
      </c>
      <c r="F24" s="542" t="s">
        <v>178</v>
      </c>
      <c r="J24" s="548">
        <v>45287</v>
      </c>
      <c r="K24" s="548">
        <v>45287</v>
      </c>
      <c r="L24" s="548">
        <v>45286</v>
      </c>
      <c r="M24" s="548">
        <v>45288</v>
      </c>
      <c r="N24" s="544">
        <f t="shared" si="1"/>
        <v>45286</v>
      </c>
      <c r="O24" s="544">
        <f t="shared" si="2"/>
        <v>45286</v>
      </c>
      <c r="P24" s="202">
        <f t="shared" si="3"/>
        <v>1</v>
      </c>
      <c r="Q24" s="545">
        <f t="shared" ca="1" si="4"/>
        <v>3</v>
      </c>
      <c r="R24" s="545">
        <f t="shared" ca="1" si="5"/>
        <v>-2</v>
      </c>
    </row>
    <row r="25" spans="1:18" ht="28.8">
      <c r="A25" s="411">
        <v>22</v>
      </c>
      <c r="B25" s="202" t="s">
        <v>265</v>
      </c>
      <c r="C25" s="421" t="s">
        <v>2505</v>
      </c>
      <c r="D25" s="547" t="s">
        <v>2506</v>
      </c>
      <c r="E25" s="129" t="s">
        <v>669</v>
      </c>
      <c r="F25" s="542" t="s">
        <v>178</v>
      </c>
      <c r="J25" s="548">
        <v>45293</v>
      </c>
      <c r="K25" s="548">
        <v>45293</v>
      </c>
      <c r="L25" s="548">
        <v>45292</v>
      </c>
      <c r="M25" s="548">
        <v>45293</v>
      </c>
      <c r="N25" s="544">
        <f t="shared" si="1"/>
        <v>45292</v>
      </c>
      <c r="O25" s="544">
        <f t="shared" si="2"/>
        <v>45292</v>
      </c>
      <c r="P25" s="202">
        <f t="shared" si="3"/>
        <v>1</v>
      </c>
      <c r="Q25" s="545">
        <f t="shared" ca="1" si="4"/>
        <v>2</v>
      </c>
      <c r="R25" s="545">
        <f t="shared" ca="1" si="5"/>
        <v>-1</v>
      </c>
    </row>
    <row r="26" spans="1:18" ht="28.8">
      <c r="A26" s="411">
        <v>23</v>
      </c>
      <c r="B26" s="202" t="s">
        <v>265</v>
      </c>
      <c r="C26" s="421" t="s">
        <v>2507</v>
      </c>
      <c r="D26" s="547" t="s">
        <v>2508</v>
      </c>
      <c r="E26" s="129" t="s">
        <v>669</v>
      </c>
      <c r="F26" s="542" t="s">
        <v>178</v>
      </c>
      <c r="J26" s="548">
        <v>45295</v>
      </c>
      <c r="K26" s="548">
        <v>45295</v>
      </c>
      <c r="L26" s="548">
        <v>45294</v>
      </c>
      <c r="M26" s="335">
        <v>45303</v>
      </c>
      <c r="N26" s="544">
        <f t="shared" si="1"/>
        <v>45294</v>
      </c>
      <c r="O26" s="544">
        <f t="shared" si="2"/>
        <v>45294</v>
      </c>
      <c r="P26" s="202">
        <f t="shared" si="3"/>
        <v>1</v>
      </c>
      <c r="Q26" s="545">
        <f t="shared" ca="1" si="4"/>
        <v>10</v>
      </c>
      <c r="R26" s="545">
        <f t="shared" ca="1" si="5"/>
        <v>-9</v>
      </c>
    </row>
    <row r="27" spans="1:18" ht="43.2">
      <c r="A27" s="411">
        <v>24</v>
      </c>
      <c r="B27" s="202" t="s">
        <v>265</v>
      </c>
      <c r="C27" s="421" t="s">
        <v>2487</v>
      </c>
      <c r="D27" s="547" t="s">
        <v>2509</v>
      </c>
      <c r="E27" s="129" t="s">
        <v>669</v>
      </c>
      <c r="F27" s="542" t="s">
        <v>178</v>
      </c>
      <c r="J27" s="548">
        <v>45301</v>
      </c>
      <c r="K27" s="548">
        <v>45301</v>
      </c>
      <c r="L27" s="548">
        <v>45299</v>
      </c>
      <c r="M27" s="549">
        <v>45303</v>
      </c>
      <c r="N27" s="544">
        <f t="shared" si="1"/>
        <v>45299</v>
      </c>
      <c r="O27" s="544">
        <f t="shared" si="2"/>
        <v>45299</v>
      </c>
      <c r="P27" s="202">
        <f t="shared" si="3"/>
        <v>1</v>
      </c>
      <c r="Q27" s="545">
        <f t="shared" ca="1" si="4"/>
        <v>5</v>
      </c>
      <c r="R27" s="545">
        <f t="shared" ca="1" si="5"/>
        <v>-4</v>
      </c>
    </row>
    <row r="28" spans="1:18" ht="43.2">
      <c r="A28" s="411">
        <v>25</v>
      </c>
      <c r="B28" s="202" t="s">
        <v>265</v>
      </c>
      <c r="C28" s="202" t="s">
        <v>2510</v>
      </c>
      <c r="D28" s="550" t="s">
        <v>2511</v>
      </c>
      <c r="E28" s="129" t="s">
        <v>2501</v>
      </c>
      <c r="F28" s="542" t="s">
        <v>178</v>
      </c>
      <c r="J28" s="554">
        <v>45304</v>
      </c>
      <c r="K28" s="342" t="s">
        <v>2512</v>
      </c>
      <c r="L28" s="554">
        <v>45303</v>
      </c>
      <c r="M28" s="375">
        <v>45308</v>
      </c>
      <c r="N28" s="445">
        <f t="shared" si="1"/>
        <v>45303</v>
      </c>
      <c r="O28" s="544"/>
      <c r="P28" s="202"/>
      <c r="Q28" s="545">
        <f t="shared" ca="1" si="4"/>
        <v>6</v>
      </c>
      <c r="R28" s="545">
        <f t="shared" ca="1" si="5"/>
        <v>-6</v>
      </c>
    </row>
    <row r="29" spans="1:18" ht="43.2">
      <c r="A29" s="411">
        <v>26</v>
      </c>
      <c r="B29" s="202" t="s">
        <v>265</v>
      </c>
      <c r="C29" s="202"/>
      <c r="D29" s="547" t="s">
        <v>2513</v>
      </c>
      <c r="E29" s="202"/>
      <c r="F29" s="542" t="s">
        <v>178</v>
      </c>
      <c r="J29" s="548">
        <v>45308</v>
      </c>
      <c r="K29" s="548">
        <v>45308</v>
      </c>
      <c r="L29" s="548">
        <v>45308</v>
      </c>
      <c r="M29" s="548">
        <v>45308</v>
      </c>
      <c r="N29" s="544">
        <f t="shared" si="1"/>
        <v>45308</v>
      </c>
      <c r="O29" s="544">
        <f t="shared" si="2"/>
        <v>45308</v>
      </c>
      <c r="P29" s="202">
        <f t="shared" si="3"/>
        <v>1</v>
      </c>
      <c r="Q29" s="545">
        <f t="shared" ca="1" si="4"/>
        <v>1</v>
      </c>
      <c r="R29" s="545">
        <f t="shared" ca="1" si="5"/>
        <v>0</v>
      </c>
    </row>
    <row r="30" spans="1:18" ht="43.2">
      <c r="A30" s="411">
        <v>27</v>
      </c>
      <c r="B30" s="202" t="s">
        <v>265</v>
      </c>
      <c r="C30" s="129" t="s">
        <v>2514</v>
      </c>
      <c r="D30" s="547" t="s">
        <v>2515</v>
      </c>
      <c r="E30" s="202"/>
      <c r="F30" s="542" t="s">
        <v>178</v>
      </c>
      <c r="J30" s="548">
        <v>45310</v>
      </c>
      <c r="K30" s="548">
        <v>45310</v>
      </c>
      <c r="L30" s="548">
        <v>45308</v>
      </c>
      <c r="M30" s="548">
        <v>45308</v>
      </c>
      <c r="N30" s="544">
        <f t="shared" si="1"/>
        <v>45308</v>
      </c>
      <c r="O30" s="544">
        <f t="shared" si="2"/>
        <v>45308</v>
      </c>
      <c r="P30" s="202">
        <f t="shared" si="3"/>
        <v>1</v>
      </c>
      <c r="Q30" s="545">
        <f t="shared" ca="1" si="4"/>
        <v>1</v>
      </c>
      <c r="R30" s="545">
        <f t="shared" ca="1" si="5"/>
        <v>0</v>
      </c>
    </row>
    <row r="31" spans="1:18" ht="28.8">
      <c r="A31" s="411">
        <v>28</v>
      </c>
      <c r="B31" s="202" t="s">
        <v>265</v>
      </c>
      <c r="C31" s="202" t="s">
        <v>2455</v>
      </c>
      <c r="D31" s="547" t="s">
        <v>2516</v>
      </c>
      <c r="E31" s="129" t="s">
        <v>669</v>
      </c>
      <c r="F31" s="542" t="s">
        <v>178</v>
      </c>
      <c r="J31" s="548">
        <v>45313</v>
      </c>
      <c r="K31" s="548">
        <v>45313</v>
      </c>
      <c r="L31" s="548">
        <v>45313</v>
      </c>
      <c r="M31" s="548">
        <v>45314</v>
      </c>
      <c r="N31" s="544">
        <f t="shared" si="1"/>
        <v>45313</v>
      </c>
      <c r="O31" s="544">
        <f t="shared" si="2"/>
        <v>45313</v>
      </c>
      <c r="P31" s="202">
        <f t="shared" si="3"/>
        <v>1</v>
      </c>
      <c r="Q31" s="545">
        <f t="shared" ca="1" si="4"/>
        <v>2</v>
      </c>
      <c r="R31" s="545">
        <f t="shared" ca="1" si="5"/>
        <v>-1</v>
      </c>
    </row>
    <row r="32" spans="1:18" ht="28.8">
      <c r="A32" s="411">
        <v>29</v>
      </c>
      <c r="B32" s="202" t="s">
        <v>265</v>
      </c>
      <c r="C32" s="202" t="s">
        <v>2492</v>
      </c>
      <c r="D32" s="547" t="s">
        <v>2517</v>
      </c>
      <c r="E32" s="129" t="s">
        <v>669</v>
      </c>
      <c r="F32" s="542" t="s">
        <v>178</v>
      </c>
      <c r="J32" s="548">
        <v>45315</v>
      </c>
      <c r="K32" s="548">
        <v>45316</v>
      </c>
      <c r="L32" s="548">
        <v>45315</v>
      </c>
      <c r="M32" s="548">
        <v>45321</v>
      </c>
      <c r="N32" s="544">
        <f t="shared" si="1"/>
        <v>45315</v>
      </c>
      <c r="O32" s="544">
        <f t="shared" si="2"/>
        <v>45316</v>
      </c>
      <c r="P32" s="202">
        <f t="shared" si="3"/>
        <v>2</v>
      </c>
      <c r="Q32" s="545">
        <f t="shared" ca="1" si="4"/>
        <v>7</v>
      </c>
      <c r="R32" s="545">
        <f t="shared" ca="1" si="5"/>
        <v>-5</v>
      </c>
    </row>
    <row r="33" spans="1:18" ht="28.8">
      <c r="A33" s="411">
        <v>30</v>
      </c>
      <c r="B33" s="202" t="s">
        <v>265</v>
      </c>
      <c r="C33" s="202" t="s">
        <v>2518</v>
      </c>
      <c r="D33" s="547" t="s">
        <v>2519</v>
      </c>
      <c r="E33" s="129" t="s">
        <v>669</v>
      </c>
      <c r="F33" s="542" t="s">
        <v>178</v>
      </c>
      <c r="J33" s="548">
        <v>45322</v>
      </c>
      <c r="K33" s="548">
        <v>45322</v>
      </c>
      <c r="L33" s="548">
        <v>45321</v>
      </c>
      <c r="M33" s="548">
        <v>45323</v>
      </c>
      <c r="N33" s="544">
        <f t="shared" si="1"/>
        <v>45321</v>
      </c>
      <c r="O33" s="544">
        <f t="shared" si="2"/>
        <v>45321</v>
      </c>
      <c r="P33" s="202">
        <f t="shared" si="3"/>
        <v>1</v>
      </c>
      <c r="Q33" s="545">
        <f t="shared" ca="1" si="4"/>
        <v>3</v>
      </c>
      <c r="R33" s="545">
        <f t="shared" ca="1" si="5"/>
        <v>-2</v>
      </c>
    </row>
    <row r="34" spans="1:18" ht="28.8">
      <c r="A34" s="411">
        <v>31</v>
      </c>
      <c r="B34" s="202" t="s">
        <v>265</v>
      </c>
      <c r="C34" s="202" t="s">
        <v>1429</v>
      </c>
      <c r="D34" s="547" t="s">
        <v>2520</v>
      </c>
      <c r="E34" s="129" t="s">
        <v>669</v>
      </c>
      <c r="F34" s="542" t="s">
        <v>178</v>
      </c>
      <c r="J34" s="548">
        <v>45325</v>
      </c>
      <c r="K34" s="548">
        <v>45325</v>
      </c>
      <c r="L34" s="548">
        <v>45324</v>
      </c>
      <c r="M34" s="548">
        <v>45328</v>
      </c>
      <c r="N34" s="544">
        <f t="shared" si="1"/>
        <v>45324</v>
      </c>
      <c r="O34" s="544">
        <f t="shared" si="2"/>
        <v>45324</v>
      </c>
      <c r="P34" s="202">
        <f t="shared" si="3"/>
        <v>1</v>
      </c>
      <c r="Q34" s="545">
        <f t="shared" ca="1" si="4"/>
        <v>5</v>
      </c>
      <c r="R34" s="545">
        <f t="shared" ca="1" si="5"/>
        <v>-4</v>
      </c>
    </row>
    <row r="35" spans="1:18">
      <c r="A35" s="411">
        <v>32</v>
      </c>
      <c r="B35" s="202" t="s">
        <v>2039</v>
      </c>
      <c r="C35" s="202" t="s">
        <v>2521</v>
      </c>
      <c r="D35" s="202" t="s">
        <v>2522</v>
      </c>
      <c r="E35" s="202" t="s">
        <v>2309</v>
      </c>
      <c r="F35" s="552" t="s">
        <v>270</v>
      </c>
      <c r="J35" s="548">
        <v>45331</v>
      </c>
      <c r="K35" s="548">
        <v>45335</v>
      </c>
      <c r="L35" s="543">
        <v>45329</v>
      </c>
      <c r="M35" s="548">
        <v>45336</v>
      </c>
      <c r="N35" s="544">
        <f t="shared" si="1"/>
        <v>45329</v>
      </c>
      <c r="O35" s="544">
        <f t="shared" si="2"/>
        <v>45333</v>
      </c>
      <c r="P35" s="202">
        <f t="shared" si="3"/>
        <v>5</v>
      </c>
      <c r="Q35" s="545">
        <f t="shared" ca="1" si="4"/>
        <v>8</v>
      </c>
      <c r="R35" s="545">
        <f t="shared" ca="1" si="5"/>
        <v>-3</v>
      </c>
    </row>
    <row r="36" spans="1:18">
      <c r="A36" s="411">
        <v>33</v>
      </c>
      <c r="B36" s="202" t="s">
        <v>2039</v>
      </c>
      <c r="C36" s="202" t="s">
        <v>237</v>
      </c>
      <c r="D36" s="547" t="s">
        <v>2523</v>
      </c>
      <c r="E36" s="202" t="s">
        <v>2309</v>
      </c>
      <c r="F36" s="552" t="s">
        <v>270</v>
      </c>
      <c r="J36" s="548">
        <v>45336</v>
      </c>
      <c r="K36" s="548">
        <v>45342</v>
      </c>
      <c r="L36" s="551"/>
      <c r="M36" s="548">
        <v>45342</v>
      </c>
      <c r="N36" s="544">
        <f t="shared" si="1"/>
        <v>0</v>
      </c>
      <c r="O36" s="544">
        <f t="shared" si="2"/>
        <v>6</v>
      </c>
      <c r="P36" s="202">
        <f t="shared" si="3"/>
        <v>7</v>
      </c>
      <c r="Q36" s="545">
        <f t="shared" ca="1" si="4"/>
        <v>0</v>
      </c>
      <c r="R36" s="545">
        <f t="shared" ca="1" si="5"/>
        <v>0</v>
      </c>
    </row>
    <row r="37" spans="1:18" ht="43.2">
      <c r="A37" s="411">
        <v>34</v>
      </c>
      <c r="C37" s="202"/>
      <c r="D37" s="547" t="s">
        <v>2524</v>
      </c>
      <c r="E37" s="202" t="s">
        <v>2309</v>
      </c>
      <c r="F37" s="552" t="s">
        <v>270</v>
      </c>
      <c r="J37" s="548">
        <v>45344</v>
      </c>
      <c r="K37" s="548">
        <v>45344</v>
      </c>
      <c r="L37" s="548">
        <v>45343</v>
      </c>
      <c r="M37" s="548">
        <v>45345</v>
      </c>
      <c r="N37" s="544">
        <f t="shared" si="1"/>
        <v>45343</v>
      </c>
      <c r="O37" s="544">
        <f t="shared" si="2"/>
        <v>45343</v>
      </c>
      <c r="P37" s="202">
        <f t="shared" si="3"/>
        <v>1</v>
      </c>
      <c r="Q37" s="545">
        <f t="shared" ca="1" si="4"/>
        <v>3</v>
      </c>
      <c r="R37" s="545">
        <f t="shared" ca="1" si="5"/>
        <v>-2</v>
      </c>
    </row>
    <row r="38" spans="1:18" ht="43.2">
      <c r="A38" s="411">
        <v>35</v>
      </c>
      <c r="B38" s="202" t="s">
        <v>265</v>
      </c>
      <c r="C38" s="547" t="s">
        <v>2225</v>
      </c>
      <c r="D38" s="547" t="s">
        <v>2525</v>
      </c>
      <c r="E38" s="129" t="s">
        <v>669</v>
      </c>
      <c r="F38" s="542" t="s">
        <v>178</v>
      </c>
      <c r="J38" s="548">
        <v>45352</v>
      </c>
      <c r="K38" s="548">
        <v>45352</v>
      </c>
      <c r="L38" s="548">
        <v>45350</v>
      </c>
      <c r="M38" s="548">
        <v>45356</v>
      </c>
      <c r="N38" s="544">
        <f t="shared" si="1"/>
        <v>45350</v>
      </c>
      <c r="O38" s="544">
        <f t="shared" si="2"/>
        <v>45350</v>
      </c>
      <c r="P38" s="202">
        <f t="shared" si="3"/>
        <v>1</v>
      </c>
      <c r="Q38" s="545">
        <f t="shared" ca="1" si="4"/>
        <v>7</v>
      </c>
      <c r="R38" s="545">
        <f t="shared" ca="1" si="5"/>
        <v>-6</v>
      </c>
    </row>
    <row r="39" spans="1:18" ht="43.2">
      <c r="A39" s="411">
        <v>36</v>
      </c>
      <c r="B39" s="202" t="s">
        <v>265</v>
      </c>
      <c r="C39" s="129" t="s">
        <v>2225</v>
      </c>
      <c r="D39" s="547" t="s">
        <v>2526</v>
      </c>
      <c r="E39" s="129" t="s">
        <v>669</v>
      </c>
      <c r="F39" s="542" t="s">
        <v>178</v>
      </c>
      <c r="J39" s="548">
        <v>45356</v>
      </c>
      <c r="K39" s="548">
        <v>45358</v>
      </c>
      <c r="L39" s="548">
        <v>45356</v>
      </c>
      <c r="M39" s="548">
        <v>45362</v>
      </c>
      <c r="N39" s="544">
        <f t="shared" si="1"/>
        <v>45356</v>
      </c>
      <c r="O39" s="544">
        <f t="shared" si="2"/>
        <v>45358</v>
      </c>
      <c r="P39" s="202">
        <f t="shared" si="3"/>
        <v>3</v>
      </c>
      <c r="Q39" s="545">
        <f t="shared" ca="1" si="4"/>
        <v>7</v>
      </c>
      <c r="R39" s="545">
        <f t="shared" ca="1" si="5"/>
        <v>-4</v>
      </c>
    </row>
    <row r="40" spans="1:18" ht="43.2">
      <c r="A40" s="411">
        <v>37</v>
      </c>
      <c r="B40" s="202" t="s">
        <v>265</v>
      </c>
      <c r="C40" s="129" t="s">
        <v>2179</v>
      </c>
      <c r="D40" s="547" t="s">
        <v>2527</v>
      </c>
      <c r="E40" s="129" t="s">
        <v>669</v>
      </c>
      <c r="F40" s="591" t="s">
        <v>268</v>
      </c>
      <c r="J40" s="548">
        <v>45363</v>
      </c>
      <c r="K40" s="548">
        <v>45363</v>
      </c>
      <c r="L40" s="548">
        <v>45363</v>
      </c>
      <c r="M40" s="548"/>
      <c r="N40" s="544">
        <f t="shared" si="1"/>
        <v>45363</v>
      </c>
      <c r="O40" s="544">
        <f t="shared" si="2"/>
        <v>45363</v>
      </c>
      <c r="P40" s="202">
        <f t="shared" si="3"/>
        <v>1</v>
      </c>
      <c r="Q40" s="545">
        <f t="shared" ca="1" si="4"/>
        <v>85</v>
      </c>
      <c r="R40" s="545">
        <f t="shared" ca="1" si="5"/>
        <v>-84</v>
      </c>
    </row>
    <row r="41" spans="1:18" ht="28.8">
      <c r="A41" s="411">
        <v>38</v>
      </c>
      <c r="B41" s="202" t="s">
        <v>265</v>
      </c>
      <c r="C41" s="129" t="s">
        <v>2225</v>
      </c>
      <c r="D41" s="547" t="s">
        <v>2528</v>
      </c>
      <c r="E41" s="553" t="s">
        <v>287</v>
      </c>
      <c r="F41" s="552" t="s">
        <v>270</v>
      </c>
      <c r="J41" s="548">
        <v>45364</v>
      </c>
      <c r="K41" s="548">
        <v>45365</v>
      </c>
      <c r="L41" s="548">
        <v>45364</v>
      </c>
      <c r="M41" s="548">
        <v>45365</v>
      </c>
      <c r="N41" s="544">
        <f t="shared" si="1"/>
        <v>45364</v>
      </c>
      <c r="O41" s="544">
        <f t="shared" si="2"/>
        <v>45365</v>
      </c>
      <c r="P41" s="202">
        <f t="shared" si="3"/>
        <v>2</v>
      </c>
      <c r="Q41" s="545">
        <f t="shared" ca="1" si="4"/>
        <v>2</v>
      </c>
      <c r="R41" s="545">
        <f t="shared" ca="1" si="5"/>
        <v>0</v>
      </c>
    </row>
    <row r="42" spans="1:18" ht="28.8">
      <c r="A42" s="411">
        <v>39</v>
      </c>
      <c r="B42" s="202" t="s">
        <v>2039</v>
      </c>
      <c r="C42" s="202"/>
      <c r="D42" s="547" t="s">
        <v>2529</v>
      </c>
      <c r="E42" s="202" t="s">
        <v>2309</v>
      </c>
      <c r="F42" s="552" t="s">
        <v>270</v>
      </c>
      <c r="J42" s="548">
        <v>45369</v>
      </c>
      <c r="K42" s="548">
        <v>45369</v>
      </c>
      <c r="L42" s="548">
        <v>45369</v>
      </c>
      <c r="M42" s="548">
        <v>45369</v>
      </c>
      <c r="N42" s="544">
        <f t="shared" si="1"/>
        <v>45369</v>
      </c>
      <c r="O42" s="544">
        <f t="shared" si="2"/>
        <v>45369</v>
      </c>
      <c r="P42" s="202">
        <f t="shared" si="3"/>
        <v>1</v>
      </c>
      <c r="Q42" s="545">
        <f t="shared" ca="1" si="4"/>
        <v>1</v>
      </c>
      <c r="R42" s="545">
        <f t="shared" ca="1" si="5"/>
        <v>0</v>
      </c>
    </row>
    <row r="43" spans="1:18" ht="57.6">
      <c r="A43" s="411">
        <v>40</v>
      </c>
      <c r="B43" s="202" t="s">
        <v>2039</v>
      </c>
      <c r="C43" s="202" t="s">
        <v>1429</v>
      </c>
      <c r="D43" s="547" t="s">
        <v>2530</v>
      </c>
      <c r="E43" s="202" t="s">
        <v>2309</v>
      </c>
      <c r="F43" s="591" t="s">
        <v>268</v>
      </c>
      <c r="J43" s="548">
        <v>45370</v>
      </c>
      <c r="K43" s="548">
        <v>45378</v>
      </c>
      <c r="L43" s="548">
        <v>45370</v>
      </c>
      <c r="N43" s="544">
        <f t="shared" si="1"/>
        <v>45370</v>
      </c>
      <c r="O43" s="544">
        <f t="shared" si="2"/>
        <v>45378</v>
      </c>
      <c r="P43" s="202">
        <f t="shared" si="3"/>
        <v>9</v>
      </c>
      <c r="Q43" s="545">
        <f t="shared" ca="1" si="4"/>
        <v>78</v>
      </c>
      <c r="R43" s="545">
        <f t="shared" ca="1" si="5"/>
        <v>-69</v>
      </c>
    </row>
    <row r="44" spans="1:18" ht="28.8">
      <c r="A44" s="411">
        <v>41</v>
      </c>
      <c r="B44" s="202" t="s">
        <v>265</v>
      </c>
      <c r="C44" s="202" t="s">
        <v>1429</v>
      </c>
      <c r="D44" s="547" t="s">
        <v>2531</v>
      </c>
      <c r="E44" s="202"/>
      <c r="F44" s="542" t="s">
        <v>178</v>
      </c>
      <c r="J44" s="548">
        <v>45374</v>
      </c>
      <c r="K44" s="548">
        <v>45374</v>
      </c>
      <c r="L44" s="548">
        <v>45373</v>
      </c>
      <c r="M44" s="335">
        <v>45378</v>
      </c>
      <c r="N44" s="544">
        <f t="shared" si="1"/>
        <v>45373</v>
      </c>
      <c r="O44" s="544">
        <f t="shared" si="2"/>
        <v>45373</v>
      </c>
      <c r="P44" s="202">
        <f t="shared" si="3"/>
        <v>1</v>
      </c>
      <c r="Q44" s="545">
        <f t="shared" ca="1" si="4"/>
        <v>6</v>
      </c>
      <c r="R44" s="545">
        <f t="shared" ca="1" si="5"/>
        <v>-5</v>
      </c>
    </row>
    <row r="45" spans="1:18" ht="28.8">
      <c r="A45" s="411">
        <v>42</v>
      </c>
      <c r="B45" s="202" t="s">
        <v>265</v>
      </c>
      <c r="C45" s="411" t="s">
        <v>2518</v>
      </c>
      <c r="D45" s="547" t="s">
        <v>2532</v>
      </c>
      <c r="E45" s="202"/>
      <c r="F45" s="552" t="s">
        <v>270</v>
      </c>
      <c r="J45" s="548">
        <v>45378</v>
      </c>
      <c r="K45" s="548">
        <v>45379</v>
      </c>
      <c r="L45" s="548">
        <v>45378</v>
      </c>
      <c r="M45" s="548">
        <v>45381</v>
      </c>
      <c r="N45" s="544">
        <f t="shared" ref="N45:N53" si="6">L45</f>
        <v>45378</v>
      </c>
      <c r="O45" s="544">
        <f t="shared" si="2"/>
        <v>45379</v>
      </c>
      <c r="P45" s="202">
        <f t="shared" si="3"/>
        <v>2</v>
      </c>
      <c r="Q45" s="545">
        <f t="shared" ca="1" si="4"/>
        <v>4</v>
      </c>
      <c r="R45" s="545">
        <f t="shared" ca="1" si="5"/>
        <v>-2</v>
      </c>
    </row>
    <row r="46" spans="1:18" ht="28.8">
      <c r="A46" s="411">
        <v>43</v>
      </c>
      <c r="B46" s="202" t="s">
        <v>265</v>
      </c>
      <c r="C46" s="202" t="s">
        <v>2492</v>
      </c>
      <c r="D46" s="547" t="s">
        <v>2533</v>
      </c>
      <c r="E46" s="202"/>
      <c r="F46" s="542" t="s">
        <v>178</v>
      </c>
      <c r="J46" s="548">
        <v>45383</v>
      </c>
      <c r="K46" s="548">
        <v>45384</v>
      </c>
      <c r="L46" s="548">
        <v>45383</v>
      </c>
      <c r="M46" s="335">
        <v>45385</v>
      </c>
      <c r="N46" s="544">
        <f t="shared" si="6"/>
        <v>45383</v>
      </c>
      <c r="O46" s="544">
        <f t="shared" ref="O46:O53" si="7">N46+P46-1</f>
        <v>45384</v>
      </c>
      <c r="P46" s="202">
        <f t="shared" ref="P46:P53" si="8">IF(IF(J46="",0,IF(K46="",0,K46-J46))="",0,K46-J46+1)</f>
        <v>2</v>
      </c>
      <c r="Q46" s="545">
        <f t="shared" ref="Q46:Q53" ca="1" si="9">IF(L46="",0,IF(M46="",TODAY()-L46,M46-L46+1))</f>
        <v>3</v>
      </c>
      <c r="R46" s="545">
        <f t="shared" ref="R46:R53" ca="1" si="10">IF(Q46=0,0,P46-Q46)</f>
        <v>-1</v>
      </c>
    </row>
    <row r="47" spans="1:18" ht="28.8">
      <c r="A47" s="411">
        <v>44</v>
      </c>
      <c r="B47" s="202" t="s">
        <v>265</v>
      </c>
      <c r="C47" s="411" t="s">
        <v>2455</v>
      </c>
      <c r="D47" s="177" t="s">
        <v>2534</v>
      </c>
      <c r="E47" s="129" t="s">
        <v>669</v>
      </c>
      <c r="F47" s="542" t="s">
        <v>178</v>
      </c>
      <c r="J47" s="335">
        <v>45385</v>
      </c>
      <c r="K47" s="335">
        <v>45387</v>
      </c>
      <c r="L47" s="335">
        <v>45385</v>
      </c>
      <c r="M47" s="335">
        <v>45387</v>
      </c>
      <c r="N47" s="544">
        <f t="shared" si="6"/>
        <v>45385</v>
      </c>
      <c r="O47" s="544">
        <f t="shared" si="7"/>
        <v>45387</v>
      </c>
      <c r="P47" s="202">
        <f t="shared" si="8"/>
        <v>3</v>
      </c>
      <c r="Q47" s="545">
        <f t="shared" ca="1" si="9"/>
        <v>3</v>
      </c>
      <c r="R47" s="545">
        <f t="shared" ca="1" si="10"/>
        <v>0</v>
      </c>
    </row>
    <row r="48" spans="1:18" ht="28.8">
      <c r="A48" s="411">
        <v>45</v>
      </c>
      <c r="B48" s="202" t="s">
        <v>265</v>
      </c>
      <c r="C48" s="411" t="s">
        <v>2535</v>
      </c>
      <c r="D48" s="411" t="s">
        <v>2536</v>
      </c>
      <c r="E48" s="129" t="s">
        <v>669</v>
      </c>
      <c r="F48" s="591" t="s">
        <v>268</v>
      </c>
      <c r="J48" s="335">
        <v>45390</v>
      </c>
      <c r="K48" s="543">
        <v>45392</v>
      </c>
      <c r="L48" s="335">
        <v>45390</v>
      </c>
      <c r="N48" s="544">
        <f t="shared" si="6"/>
        <v>45390</v>
      </c>
      <c r="O48" s="544">
        <f t="shared" si="7"/>
        <v>45392</v>
      </c>
      <c r="P48" s="202">
        <f t="shared" si="8"/>
        <v>3</v>
      </c>
      <c r="Q48" s="545">
        <f t="shared" ca="1" si="9"/>
        <v>58</v>
      </c>
      <c r="R48" s="545">
        <f t="shared" ca="1" si="10"/>
        <v>-55</v>
      </c>
    </row>
    <row r="49" spans="1:19" ht="28.8">
      <c r="A49" s="411">
        <v>46</v>
      </c>
      <c r="B49" s="202" t="s">
        <v>265</v>
      </c>
      <c r="D49" s="361" t="s">
        <v>2537</v>
      </c>
      <c r="E49" s="129" t="s">
        <v>669</v>
      </c>
      <c r="F49" s="542" t="s">
        <v>178</v>
      </c>
      <c r="J49" s="335">
        <v>45390</v>
      </c>
      <c r="K49" s="335">
        <v>45393</v>
      </c>
      <c r="L49" s="335">
        <v>45390</v>
      </c>
      <c r="M49" s="335">
        <v>45394</v>
      </c>
      <c r="N49" s="544">
        <f t="shared" si="6"/>
        <v>45390</v>
      </c>
      <c r="O49" s="544">
        <f t="shared" si="7"/>
        <v>45393</v>
      </c>
      <c r="P49" s="202">
        <f t="shared" si="8"/>
        <v>4</v>
      </c>
      <c r="Q49" s="545">
        <f t="shared" ca="1" si="9"/>
        <v>5</v>
      </c>
      <c r="R49" s="545">
        <f t="shared" ca="1" si="10"/>
        <v>-1</v>
      </c>
    </row>
    <row r="50" spans="1:19" ht="28.8">
      <c r="A50" s="411">
        <v>47</v>
      </c>
      <c r="B50" s="202" t="s">
        <v>265</v>
      </c>
      <c r="C50" s="415" t="s">
        <v>2535</v>
      </c>
      <c r="D50" s="572" t="s">
        <v>2538</v>
      </c>
      <c r="F50" s="591" t="s">
        <v>268</v>
      </c>
      <c r="J50" s="335">
        <v>45390</v>
      </c>
      <c r="K50" s="335">
        <v>45392</v>
      </c>
      <c r="L50" s="335">
        <v>45390</v>
      </c>
      <c r="N50" s="544">
        <f t="shared" si="6"/>
        <v>45390</v>
      </c>
      <c r="O50" s="544">
        <f t="shared" si="7"/>
        <v>45392</v>
      </c>
      <c r="P50" s="202">
        <f t="shared" si="8"/>
        <v>3</v>
      </c>
      <c r="Q50" s="545">
        <f t="shared" ca="1" si="9"/>
        <v>58</v>
      </c>
      <c r="R50" s="545">
        <f t="shared" ca="1" si="10"/>
        <v>-55</v>
      </c>
    </row>
    <row r="51" spans="1:19" ht="43.2">
      <c r="A51" s="411">
        <v>48</v>
      </c>
      <c r="B51" s="202" t="s">
        <v>265</v>
      </c>
      <c r="C51" s="129" t="s">
        <v>2179</v>
      </c>
      <c r="D51" s="177" t="s">
        <v>2539</v>
      </c>
      <c r="F51" s="542" t="s">
        <v>178</v>
      </c>
      <c r="J51" s="335">
        <v>45390</v>
      </c>
      <c r="K51" s="335">
        <v>45393</v>
      </c>
      <c r="L51" s="335">
        <v>45390</v>
      </c>
      <c r="M51" s="335">
        <v>45394</v>
      </c>
      <c r="N51" s="544">
        <f t="shared" si="6"/>
        <v>45390</v>
      </c>
      <c r="O51" s="544">
        <f t="shared" si="7"/>
        <v>45393</v>
      </c>
      <c r="P51" s="202">
        <f t="shared" si="8"/>
        <v>4</v>
      </c>
      <c r="Q51" s="545">
        <f t="shared" ca="1" si="9"/>
        <v>5</v>
      </c>
      <c r="R51" s="545">
        <f t="shared" ca="1" si="10"/>
        <v>-1</v>
      </c>
    </row>
    <row r="52" spans="1:19" ht="43.2">
      <c r="A52" s="411">
        <v>49</v>
      </c>
      <c r="B52" s="202" t="s">
        <v>265</v>
      </c>
      <c r="C52" s="661" t="s">
        <v>2518</v>
      </c>
      <c r="D52" s="286" t="s">
        <v>2540</v>
      </c>
      <c r="E52" s="661"/>
      <c r="F52" s="662" t="s">
        <v>270</v>
      </c>
      <c r="G52" s="661"/>
      <c r="H52" s="661"/>
      <c r="I52" s="661"/>
      <c r="J52" s="466">
        <v>45395</v>
      </c>
      <c r="K52" s="466">
        <v>45395</v>
      </c>
      <c r="L52" s="466">
        <v>45395</v>
      </c>
      <c r="M52" s="466">
        <v>45397</v>
      </c>
      <c r="N52" s="678">
        <f t="shared" si="6"/>
        <v>45395</v>
      </c>
      <c r="O52" s="678">
        <f t="shared" si="7"/>
        <v>45395</v>
      </c>
      <c r="P52" s="272">
        <f t="shared" si="8"/>
        <v>1</v>
      </c>
      <c r="Q52" s="679">
        <f t="shared" ca="1" si="9"/>
        <v>3</v>
      </c>
      <c r="R52" s="679">
        <f t="shared" ca="1" si="10"/>
        <v>-2</v>
      </c>
    </row>
    <row r="53" spans="1:19" ht="57.6">
      <c r="A53" s="411">
        <v>50</v>
      </c>
      <c r="B53" s="660" t="s">
        <v>265</v>
      </c>
      <c r="C53" s="411" t="s">
        <v>2455</v>
      </c>
      <c r="D53" s="177" t="s">
        <v>2541</v>
      </c>
      <c r="F53" s="542" t="s">
        <v>178</v>
      </c>
      <c r="J53" s="335">
        <v>45398</v>
      </c>
      <c r="K53" s="335">
        <v>45399</v>
      </c>
      <c r="L53" s="335">
        <v>45399</v>
      </c>
      <c r="M53" s="335">
        <v>45400</v>
      </c>
      <c r="N53" s="544">
        <f t="shared" si="6"/>
        <v>45399</v>
      </c>
      <c r="O53" s="544">
        <f t="shared" si="7"/>
        <v>45400</v>
      </c>
      <c r="P53" s="202">
        <f t="shared" si="8"/>
        <v>2</v>
      </c>
      <c r="Q53" s="545">
        <f t="shared" ca="1" si="9"/>
        <v>2</v>
      </c>
      <c r="R53" s="545">
        <f t="shared" ca="1" si="10"/>
        <v>0</v>
      </c>
      <c r="S53" s="677"/>
    </row>
    <row r="54" spans="1:19" ht="28.8">
      <c r="A54" s="411">
        <v>51</v>
      </c>
      <c r="B54" s="660" t="s">
        <v>265</v>
      </c>
      <c r="D54" s="177" t="s">
        <v>2542</v>
      </c>
      <c r="F54" s="552" t="s">
        <v>270</v>
      </c>
      <c r="J54" s="335">
        <v>45404</v>
      </c>
      <c r="K54" s="335">
        <v>45406</v>
      </c>
      <c r="L54" s="335">
        <v>45404</v>
      </c>
      <c r="M54" s="335">
        <v>45409</v>
      </c>
      <c r="N54" s="544">
        <f t="shared" ref="N54:N57" si="11">L54</f>
        <v>45404</v>
      </c>
      <c r="O54" s="544">
        <f t="shared" ref="O54:O57" si="12">N54+P54-1</f>
        <v>45406</v>
      </c>
      <c r="P54" s="202">
        <f t="shared" ref="P54:P57" si="13">IF(IF(J54="",0,IF(K54="",0,K54-J54))="",0,K54-J54+1)</f>
        <v>3</v>
      </c>
      <c r="Q54" s="545">
        <f t="shared" ref="Q54:Q57" ca="1" si="14">IF(L54="",0,IF(M54="",TODAY()-L54,M54-L54+1))</f>
        <v>6</v>
      </c>
      <c r="R54" s="545">
        <f t="shared" ref="R54:R57" ca="1" si="15">IF(Q54=0,0,P54-Q54)</f>
        <v>-3</v>
      </c>
      <c r="S54" s="677"/>
    </row>
    <row r="55" spans="1:19" ht="43.2">
      <c r="B55" s="660" t="s">
        <v>265</v>
      </c>
      <c r="D55" s="177" t="s">
        <v>2543</v>
      </c>
      <c r="F55" s="552" t="s">
        <v>270</v>
      </c>
      <c r="J55" s="335">
        <v>45411</v>
      </c>
      <c r="K55" s="335">
        <v>45412</v>
      </c>
      <c r="L55" s="335">
        <v>45411</v>
      </c>
      <c r="M55" s="335">
        <v>45412</v>
      </c>
      <c r="N55" s="544">
        <f t="shared" si="11"/>
        <v>45411</v>
      </c>
      <c r="O55" s="544">
        <f t="shared" si="12"/>
        <v>45412</v>
      </c>
      <c r="P55" s="202">
        <f t="shared" si="13"/>
        <v>2</v>
      </c>
      <c r="Q55" s="545">
        <f t="shared" ca="1" si="14"/>
        <v>2</v>
      </c>
      <c r="R55" s="545">
        <f t="shared" ca="1" si="15"/>
        <v>0</v>
      </c>
      <c r="S55" s="677"/>
    </row>
    <row r="56" spans="1:19" ht="43.2">
      <c r="A56" s="661">
        <v>52</v>
      </c>
      <c r="B56" s="735" t="s">
        <v>265</v>
      </c>
      <c r="C56" s="661"/>
      <c r="D56" s="286" t="s">
        <v>2544</v>
      </c>
      <c r="E56" s="304" t="s">
        <v>160</v>
      </c>
      <c r="F56" s="662" t="s">
        <v>270</v>
      </c>
      <c r="G56" s="466">
        <v>45413</v>
      </c>
      <c r="H56" s="466">
        <v>45414</v>
      </c>
      <c r="I56" s="466">
        <v>45413</v>
      </c>
      <c r="J56" s="307">
        <v>45413</v>
      </c>
      <c r="K56" s="307">
        <v>45414</v>
      </c>
      <c r="L56" s="307">
        <v>45413</v>
      </c>
      <c r="M56" s="482">
        <v>45420</v>
      </c>
      <c r="N56" s="678">
        <f t="shared" si="11"/>
        <v>45413</v>
      </c>
      <c r="O56" s="678">
        <f t="shared" si="12"/>
        <v>45414</v>
      </c>
      <c r="P56" s="272">
        <f t="shared" si="13"/>
        <v>2</v>
      </c>
      <c r="Q56" s="679">
        <f t="shared" ca="1" si="14"/>
        <v>8</v>
      </c>
      <c r="R56" s="679">
        <f t="shared" ca="1" si="15"/>
        <v>-6</v>
      </c>
      <c r="S56" s="677"/>
    </row>
    <row r="57" spans="1:19" ht="43.2">
      <c r="A57" s="411">
        <v>53</v>
      </c>
      <c r="B57" s="202" t="s">
        <v>265</v>
      </c>
      <c r="D57" s="177" t="s">
        <v>2545</v>
      </c>
      <c r="F57" s="552" t="s">
        <v>270</v>
      </c>
      <c r="J57" s="293">
        <v>45420</v>
      </c>
      <c r="K57" s="293">
        <v>45421</v>
      </c>
      <c r="L57" s="293">
        <v>45420</v>
      </c>
      <c r="M57" s="293">
        <v>45426</v>
      </c>
      <c r="N57" s="544">
        <f t="shared" si="11"/>
        <v>45420</v>
      </c>
      <c r="O57" s="544">
        <f t="shared" si="12"/>
        <v>45421</v>
      </c>
      <c r="P57" s="202">
        <f t="shared" si="13"/>
        <v>2</v>
      </c>
      <c r="Q57" s="545">
        <f t="shared" ca="1" si="14"/>
        <v>7</v>
      </c>
      <c r="R57" s="545">
        <f t="shared" ca="1" si="15"/>
        <v>-5</v>
      </c>
      <c r="S57" s="677"/>
    </row>
    <row r="58" spans="1:19" ht="43.2">
      <c r="A58" s="411">
        <v>54</v>
      </c>
      <c r="B58" s="202" t="s">
        <v>265</v>
      </c>
      <c r="C58" s="415" t="s">
        <v>2225</v>
      </c>
      <c r="D58" s="177" t="s">
        <v>2546</v>
      </c>
      <c r="E58" s="197" t="s">
        <v>216</v>
      </c>
      <c r="F58" s="348" t="s">
        <v>276</v>
      </c>
      <c r="J58" s="293">
        <v>45426</v>
      </c>
      <c r="K58" s="293">
        <v>45432</v>
      </c>
      <c r="L58" s="293">
        <v>45427</v>
      </c>
      <c r="M58" s="293">
        <v>45429</v>
      </c>
      <c r="S58" s="677"/>
    </row>
    <row r="59" spans="1:19">
      <c r="A59" s="411">
        <v>55</v>
      </c>
      <c r="B59" s="202" t="s">
        <v>265</v>
      </c>
      <c r="D59" s="174" t="s">
        <v>2547</v>
      </c>
      <c r="F59" s="552" t="s">
        <v>270</v>
      </c>
      <c r="J59" s="293">
        <v>45432</v>
      </c>
      <c r="K59" s="293">
        <v>45432</v>
      </c>
      <c r="L59" s="293">
        <v>45433</v>
      </c>
      <c r="M59" s="293">
        <v>45435</v>
      </c>
      <c r="S59" s="677"/>
    </row>
    <row r="60" spans="1:19">
      <c r="A60" s="411">
        <v>56</v>
      </c>
      <c r="B60" s="202" t="s">
        <v>265</v>
      </c>
      <c r="D60" s="174" t="s">
        <v>2548</v>
      </c>
      <c r="E60" s="218" t="s">
        <v>277</v>
      </c>
      <c r="F60" s="552" t="s">
        <v>270</v>
      </c>
      <c r="J60" s="293">
        <v>45435</v>
      </c>
      <c r="K60" s="293">
        <v>45436</v>
      </c>
      <c r="L60" s="293">
        <v>45435</v>
      </c>
      <c r="M60" s="293">
        <v>45439</v>
      </c>
      <c r="S60" s="677"/>
    </row>
    <row r="61" spans="1:19" ht="28.8">
      <c r="A61" s="411">
        <v>57</v>
      </c>
      <c r="B61" s="202" t="s">
        <v>265</v>
      </c>
      <c r="D61" s="177" t="s">
        <v>2549</v>
      </c>
      <c r="E61" s="197" t="s">
        <v>246</v>
      </c>
      <c r="F61" s="552" t="s">
        <v>270</v>
      </c>
      <c r="J61" s="293">
        <v>45439</v>
      </c>
      <c r="K61" s="293">
        <v>45440</v>
      </c>
      <c r="L61" s="293">
        <v>45439</v>
      </c>
      <c r="M61" s="335">
        <v>45441</v>
      </c>
      <c r="S61" s="677"/>
    </row>
    <row r="62" spans="1:19">
      <c r="A62" s="411">
        <v>58</v>
      </c>
      <c r="B62" s="202" t="s">
        <v>265</v>
      </c>
      <c r="D62" s="174" t="s">
        <v>187</v>
      </c>
      <c r="F62" s="348" t="s">
        <v>276</v>
      </c>
      <c r="J62" s="335">
        <v>45442</v>
      </c>
      <c r="K62" s="335">
        <v>45443</v>
      </c>
      <c r="L62" s="335">
        <v>45442</v>
      </c>
      <c r="S62" s="677"/>
    </row>
    <row r="63" spans="1:19">
      <c r="S63" s="677"/>
    </row>
    <row r="64" spans="1:19">
      <c r="S64" s="677"/>
    </row>
    <row r="65" spans="1:19">
      <c r="S65" s="677"/>
    </row>
    <row r="66" spans="1:19">
      <c r="S66" s="677"/>
    </row>
    <row r="67" spans="1:19">
      <c r="S67" s="677"/>
    </row>
    <row r="68" spans="1:19">
      <c r="A68" s="663"/>
      <c r="B68" s="664"/>
      <c r="C68" s="663"/>
      <c r="D68" s="663"/>
      <c r="E68" s="663"/>
      <c r="F68" s="663"/>
      <c r="G68" s="663"/>
      <c r="H68" s="663"/>
      <c r="I68" s="663"/>
      <c r="J68" s="663"/>
      <c r="K68" s="664"/>
      <c r="L68" s="664"/>
      <c r="M68" s="664"/>
      <c r="N68" s="664"/>
      <c r="O68" s="664"/>
      <c r="P68" s="663"/>
      <c r="Q68" s="663"/>
      <c r="R68" s="663"/>
    </row>
  </sheetData>
  <autoFilter ref="A3:X53" xr:uid="{92169D11-8F18-4B52-9C96-4C523E126846}"/>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FFFF00"/>
  </sheetPr>
  <dimension ref="A1:S1432"/>
  <sheetViews>
    <sheetView zoomScale="85" zoomScaleNormal="85" workbookViewId="0">
      <pane ySplit="2" topLeftCell="A189" activePane="bottomLeft" state="frozen"/>
      <selection pane="bottomLeft" activeCell="J204" sqref="J204:L204"/>
    </sheetView>
  </sheetViews>
  <sheetFormatPr defaultColWidth="9.109375" defaultRowHeight="15" customHeight="1"/>
  <cols>
    <col min="1" max="1" width="5" style="121" customWidth="1"/>
    <col min="2" max="2" width="17.109375" style="121" customWidth="1"/>
    <col min="3" max="3" width="16.88671875" style="121" customWidth="1"/>
    <col min="4" max="5" width="48.109375" style="121" customWidth="1"/>
    <col min="6" max="6" width="34.5546875" style="121" customWidth="1"/>
    <col min="7" max="9" width="0.109375" style="121" customWidth="1"/>
    <col min="10" max="10" width="11.88671875" style="121" bestFit="1" customWidth="1"/>
    <col min="11" max="13" width="13.6640625" style="121" bestFit="1" customWidth="1"/>
    <col min="14" max="14" width="13.109375" style="121" customWidth="1"/>
    <col min="15" max="15" width="13.33203125" style="121" customWidth="1"/>
    <col min="16" max="16" width="8.5546875" style="121" bestFit="1" customWidth="1"/>
    <col min="17" max="17" width="8.6640625" style="121" bestFit="1" customWidth="1"/>
    <col min="18" max="18" width="9.44140625" style="121" bestFit="1" customWidth="1"/>
    <col min="19" max="19" width="23.44140625" style="121" customWidth="1"/>
    <col min="20" max="16384" width="9.109375" style="121"/>
  </cols>
  <sheetData>
    <row r="1" spans="1:19" ht="14.4">
      <c r="A1" s="828"/>
      <c r="B1" s="828"/>
      <c r="C1" s="828"/>
      <c r="D1" s="828"/>
      <c r="E1" s="828"/>
      <c r="F1" s="828"/>
      <c r="G1" s="828"/>
      <c r="H1" s="828"/>
      <c r="I1" s="828"/>
      <c r="J1" s="828"/>
      <c r="K1" s="828"/>
      <c r="L1" s="828"/>
      <c r="M1" s="828"/>
      <c r="N1" s="387"/>
      <c r="O1" s="387"/>
      <c r="P1" s="121">
        <f>SUM(P3:P231)</f>
        <v>489</v>
      </c>
      <c r="Q1" s="125">
        <f ca="1">SUM(Q3:Q1131)</f>
        <v>570</v>
      </c>
      <c r="R1" s="121">
        <f ca="1">SUM(R3:R1131)</f>
        <v>-96</v>
      </c>
    </row>
    <row r="2" spans="1:19" ht="14.4">
      <c r="A2" s="578" t="s">
        <v>480</v>
      </c>
      <c r="B2" s="578" t="s">
        <v>221</v>
      </c>
      <c r="C2" s="578" t="s">
        <v>293</v>
      </c>
      <c r="D2" s="578" t="s">
        <v>294</v>
      </c>
      <c r="E2" s="578" t="s">
        <v>267</v>
      </c>
      <c r="F2" s="578" t="s">
        <v>266</v>
      </c>
      <c r="G2" s="578" t="s">
        <v>297</v>
      </c>
      <c r="H2" s="578"/>
      <c r="I2" s="578"/>
      <c r="J2" s="578" t="s">
        <v>298</v>
      </c>
      <c r="K2" s="578" t="s">
        <v>299</v>
      </c>
      <c r="L2" s="578" t="s">
        <v>300</v>
      </c>
      <c r="M2" s="578" t="s">
        <v>301</v>
      </c>
      <c r="N2" s="578" t="s">
        <v>302</v>
      </c>
      <c r="O2" s="578" t="s">
        <v>10</v>
      </c>
      <c r="P2" s="578" t="s">
        <v>303</v>
      </c>
      <c r="Q2" s="578" t="s">
        <v>304</v>
      </c>
      <c r="R2" s="578" t="s">
        <v>305</v>
      </c>
      <c r="S2" s="578" t="s">
        <v>306</v>
      </c>
    </row>
    <row r="3" spans="1:19" ht="14.4">
      <c r="A3" s="248">
        <f t="shared" ref="A3:A34" si="0">ROW() - 2</f>
        <v>1</v>
      </c>
      <c r="B3" s="248"/>
      <c r="C3" s="248"/>
      <c r="D3" s="121" t="s">
        <v>2550</v>
      </c>
      <c r="E3" s="121" t="s">
        <v>30</v>
      </c>
      <c r="F3" s="336" t="s">
        <v>279</v>
      </c>
      <c r="J3" s="148">
        <v>44799</v>
      </c>
      <c r="K3" s="148">
        <v>44810</v>
      </c>
      <c r="L3" s="148">
        <v>44799</v>
      </c>
      <c r="M3" s="148">
        <v>44813</v>
      </c>
      <c r="N3" s="148"/>
      <c r="O3" s="148"/>
      <c r="P3" s="121">
        <f>IF(IF(J3="",0,IF(K3="",0,K3-J3))="",0,K3-J3+1)</f>
        <v>12</v>
      </c>
      <c r="Q3" s="125">
        <f ca="1">IF(L3="",0,IF(M3="",TODAY()-L3,M3-L3+1))</f>
        <v>15</v>
      </c>
      <c r="R3" s="125">
        <f ca="1">IF(Q3=0,0,P3-Q3)</f>
        <v>-3</v>
      </c>
    </row>
    <row r="4" spans="1:19" ht="28.8">
      <c r="A4" s="248">
        <f t="shared" si="0"/>
        <v>2</v>
      </c>
      <c r="B4" s="248"/>
      <c r="C4" s="248"/>
      <c r="D4" s="149" t="s">
        <v>2551</v>
      </c>
      <c r="E4" s="121" t="s">
        <v>30</v>
      </c>
      <c r="F4" s="336" t="s">
        <v>279</v>
      </c>
      <c r="J4" s="122">
        <v>44816</v>
      </c>
      <c r="K4" s="148">
        <v>44817</v>
      </c>
      <c r="L4" s="122">
        <v>44816</v>
      </c>
      <c r="M4" s="148">
        <v>44817</v>
      </c>
      <c r="N4" s="148"/>
      <c r="O4" s="148"/>
      <c r="P4" s="121">
        <f t="shared" ref="P4:P19" si="1">IF(IF(J4="",0,IF(K4="",0,K4-J4))="",0,K4-J4+1)</f>
        <v>2</v>
      </c>
      <c r="Q4" s="125">
        <f t="shared" ref="Q4:Q19" ca="1" si="2">IF(L4="",0,IF(M4="",TODAY()-L4,M4-L4+1))</f>
        <v>2</v>
      </c>
      <c r="R4" s="125">
        <f t="shared" ref="R4:R19" ca="1" si="3">IF(Q4=0,0,P4-Q4)</f>
        <v>0</v>
      </c>
    </row>
    <row r="5" spans="1:19" ht="14.4">
      <c r="A5" s="248">
        <f t="shared" si="0"/>
        <v>3</v>
      </c>
      <c r="B5" s="248"/>
      <c r="C5" s="248"/>
      <c r="D5" s="121" t="s">
        <v>2552</v>
      </c>
      <c r="E5" s="121" t="s">
        <v>30</v>
      </c>
      <c r="F5" s="336" t="s">
        <v>279</v>
      </c>
      <c r="J5" s="122">
        <v>44818</v>
      </c>
      <c r="K5" s="148">
        <v>44819</v>
      </c>
      <c r="L5" s="122">
        <v>44818</v>
      </c>
      <c r="M5" s="148">
        <v>44819</v>
      </c>
      <c r="N5" s="148"/>
      <c r="O5" s="148"/>
      <c r="P5" s="121">
        <f t="shared" si="1"/>
        <v>2</v>
      </c>
      <c r="Q5" s="125">
        <f t="shared" ca="1" si="2"/>
        <v>2</v>
      </c>
      <c r="R5" s="125">
        <f t="shared" ca="1" si="3"/>
        <v>0</v>
      </c>
    </row>
    <row r="6" spans="1:19" ht="14.4">
      <c r="A6" s="248">
        <f t="shared" si="0"/>
        <v>4</v>
      </c>
      <c r="B6" s="248"/>
      <c r="C6" s="248"/>
      <c r="D6" s="121" t="s">
        <v>2553</v>
      </c>
      <c r="E6" s="121" t="s">
        <v>30</v>
      </c>
      <c r="F6" s="336" t="s">
        <v>279</v>
      </c>
      <c r="J6" s="148">
        <v>44819</v>
      </c>
      <c r="K6" s="148">
        <v>44821</v>
      </c>
      <c r="L6" s="148">
        <v>44820</v>
      </c>
      <c r="M6" s="148">
        <v>44821</v>
      </c>
      <c r="N6" s="148"/>
      <c r="O6" s="148"/>
      <c r="P6" s="121">
        <f t="shared" si="1"/>
        <v>3</v>
      </c>
      <c r="Q6" s="125">
        <f t="shared" ca="1" si="2"/>
        <v>2</v>
      </c>
      <c r="R6" s="125">
        <f t="shared" ca="1" si="3"/>
        <v>1</v>
      </c>
    </row>
    <row r="7" spans="1:19" ht="14.4">
      <c r="A7" s="248">
        <f t="shared" si="0"/>
        <v>5</v>
      </c>
      <c r="B7" s="248"/>
      <c r="C7" s="248"/>
      <c r="D7" s="121" t="s">
        <v>2554</v>
      </c>
      <c r="E7" s="121" t="s">
        <v>30</v>
      </c>
      <c r="F7" s="336" t="s">
        <v>279</v>
      </c>
      <c r="J7" s="148">
        <v>44825</v>
      </c>
      <c r="K7" s="148">
        <v>44825</v>
      </c>
      <c r="L7" s="148">
        <v>44825</v>
      </c>
      <c r="M7" s="148">
        <v>44825</v>
      </c>
      <c r="N7" s="148"/>
      <c r="O7" s="148"/>
      <c r="P7" s="121">
        <f t="shared" si="1"/>
        <v>1</v>
      </c>
      <c r="Q7" s="125">
        <f t="shared" ca="1" si="2"/>
        <v>1</v>
      </c>
      <c r="R7" s="125">
        <f t="shared" ca="1" si="3"/>
        <v>0</v>
      </c>
    </row>
    <row r="8" spans="1:19" ht="14.4">
      <c r="A8" s="248">
        <f t="shared" si="0"/>
        <v>6</v>
      </c>
      <c r="B8" s="248"/>
      <c r="C8" s="248"/>
      <c r="D8" s="121" t="s">
        <v>2555</v>
      </c>
      <c r="E8" s="121" t="s">
        <v>30</v>
      </c>
      <c r="F8" s="336" t="s">
        <v>279</v>
      </c>
      <c r="J8" s="148">
        <v>44826</v>
      </c>
      <c r="K8" s="148">
        <v>44827</v>
      </c>
      <c r="L8" s="148">
        <v>44826</v>
      </c>
      <c r="M8" s="148">
        <v>44827</v>
      </c>
      <c r="N8" s="148"/>
      <c r="O8" s="148"/>
      <c r="P8" s="121">
        <f t="shared" si="1"/>
        <v>2</v>
      </c>
      <c r="Q8" s="125">
        <f t="shared" ca="1" si="2"/>
        <v>2</v>
      </c>
      <c r="R8" s="125">
        <f t="shared" ca="1" si="3"/>
        <v>0</v>
      </c>
    </row>
    <row r="9" spans="1:19" ht="14.4">
      <c r="A9" s="248">
        <f t="shared" si="0"/>
        <v>7</v>
      </c>
      <c r="B9" s="248"/>
      <c r="C9" s="248"/>
      <c r="D9" s="352" t="s">
        <v>2556</v>
      </c>
      <c r="E9" s="121" t="s">
        <v>30</v>
      </c>
      <c r="F9" s="336" t="s">
        <v>279</v>
      </c>
      <c r="J9" s="148">
        <v>44830</v>
      </c>
      <c r="K9" s="148">
        <v>44830</v>
      </c>
      <c r="L9" s="148">
        <v>44830</v>
      </c>
      <c r="M9" s="148">
        <v>44830</v>
      </c>
      <c r="N9" s="148"/>
      <c r="O9" s="148"/>
      <c r="P9" s="121">
        <f t="shared" si="1"/>
        <v>1</v>
      </c>
      <c r="Q9" s="125">
        <f t="shared" ca="1" si="2"/>
        <v>1</v>
      </c>
      <c r="R9" s="125">
        <f t="shared" ca="1" si="3"/>
        <v>0</v>
      </c>
    </row>
    <row r="10" spans="1:19" ht="14.4">
      <c r="A10" s="248">
        <f t="shared" si="0"/>
        <v>8</v>
      </c>
      <c r="B10" s="248"/>
      <c r="C10" s="248"/>
      <c r="D10" s="149" t="s">
        <v>2557</v>
      </c>
      <c r="E10" s="121" t="s">
        <v>30</v>
      </c>
      <c r="F10" s="336" t="s">
        <v>279</v>
      </c>
      <c r="J10" s="148">
        <v>44831</v>
      </c>
      <c r="K10" s="148">
        <v>44832</v>
      </c>
      <c r="L10" s="148">
        <v>44831</v>
      </c>
      <c r="M10" s="148">
        <v>44832</v>
      </c>
      <c r="N10" s="148"/>
      <c r="O10" s="148"/>
      <c r="P10" s="121">
        <f t="shared" si="1"/>
        <v>2</v>
      </c>
      <c r="Q10" s="125">
        <f t="shared" ca="1" si="2"/>
        <v>2</v>
      </c>
      <c r="R10" s="125">
        <f t="shared" ca="1" si="3"/>
        <v>0</v>
      </c>
    </row>
    <row r="11" spans="1:19" ht="14.4">
      <c r="A11" s="248">
        <f t="shared" si="0"/>
        <v>9</v>
      </c>
      <c r="B11" s="248"/>
      <c r="C11" s="248"/>
      <c r="D11" s="149" t="s">
        <v>2558</v>
      </c>
      <c r="E11" s="121" t="s">
        <v>30</v>
      </c>
      <c r="F11" s="336" t="s">
        <v>279</v>
      </c>
      <c r="J11" s="148">
        <v>44833</v>
      </c>
      <c r="K11" s="148">
        <v>44834</v>
      </c>
      <c r="L11" s="148">
        <v>44833</v>
      </c>
      <c r="M11" s="148">
        <v>44833</v>
      </c>
      <c r="N11" s="148"/>
      <c r="O11" s="148"/>
      <c r="P11" s="121">
        <f t="shared" si="1"/>
        <v>2</v>
      </c>
      <c r="Q11" s="125">
        <f t="shared" ca="1" si="2"/>
        <v>1</v>
      </c>
      <c r="R11" s="125">
        <f t="shared" ca="1" si="3"/>
        <v>1</v>
      </c>
    </row>
    <row r="12" spans="1:19" ht="14.4">
      <c r="A12" s="248">
        <f t="shared" si="0"/>
        <v>10</v>
      </c>
      <c r="B12" s="248"/>
      <c r="C12" s="248"/>
      <c r="D12" s="149" t="s">
        <v>2559</v>
      </c>
      <c r="E12" s="121" t="s">
        <v>30</v>
      </c>
      <c r="F12" s="336" t="s">
        <v>279</v>
      </c>
      <c r="J12" s="148">
        <v>44835</v>
      </c>
      <c r="K12" s="148">
        <v>44837</v>
      </c>
      <c r="P12" s="121">
        <f t="shared" si="1"/>
        <v>3</v>
      </c>
      <c r="Q12" s="125">
        <f t="shared" ca="1" si="2"/>
        <v>0</v>
      </c>
      <c r="R12" s="125">
        <f t="shared" ca="1" si="3"/>
        <v>0</v>
      </c>
    </row>
    <row r="13" spans="1:19" ht="14.4">
      <c r="A13" s="248">
        <f t="shared" si="0"/>
        <v>11</v>
      </c>
      <c r="B13" s="248"/>
      <c r="C13" s="248"/>
      <c r="D13" s="149" t="s">
        <v>2560</v>
      </c>
      <c r="E13" s="121" t="s">
        <v>30</v>
      </c>
      <c r="F13" s="336" t="s">
        <v>279</v>
      </c>
      <c r="J13" s="148">
        <v>44840</v>
      </c>
      <c r="K13" s="148">
        <v>44841</v>
      </c>
      <c r="L13" s="148">
        <v>44834</v>
      </c>
      <c r="M13" s="148">
        <v>44835</v>
      </c>
      <c r="N13" s="148"/>
      <c r="O13" s="148"/>
      <c r="P13" s="121">
        <f t="shared" si="1"/>
        <v>2</v>
      </c>
      <c r="Q13" s="125">
        <f t="shared" ca="1" si="2"/>
        <v>2</v>
      </c>
      <c r="R13" s="125">
        <f t="shared" ca="1" si="3"/>
        <v>0</v>
      </c>
    </row>
    <row r="14" spans="1:19" ht="14.4">
      <c r="A14" s="248">
        <f t="shared" si="0"/>
        <v>12</v>
      </c>
      <c r="B14" s="248"/>
      <c r="C14" s="248"/>
      <c r="D14" s="343" t="s">
        <v>2561</v>
      </c>
      <c r="E14" s="121" t="s">
        <v>30</v>
      </c>
      <c r="F14" s="336" t="s">
        <v>279</v>
      </c>
      <c r="J14" s="148">
        <v>44844</v>
      </c>
      <c r="K14" s="148">
        <v>44845</v>
      </c>
      <c r="L14" s="148">
        <v>44837</v>
      </c>
      <c r="M14" s="148">
        <v>44843</v>
      </c>
      <c r="N14" s="148"/>
      <c r="O14" s="148"/>
      <c r="P14" s="121">
        <f t="shared" si="1"/>
        <v>2</v>
      </c>
      <c r="Q14" s="125">
        <f t="shared" ca="1" si="2"/>
        <v>7</v>
      </c>
      <c r="R14" s="125">
        <f t="shared" ca="1" si="3"/>
        <v>-5</v>
      </c>
    </row>
    <row r="15" spans="1:19" ht="28.8">
      <c r="A15" s="248">
        <f t="shared" si="0"/>
        <v>13</v>
      </c>
      <c r="B15" s="248"/>
      <c r="C15" s="248"/>
      <c r="D15" s="149" t="s">
        <v>2562</v>
      </c>
      <c r="E15" s="121" t="s">
        <v>30</v>
      </c>
      <c r="F15" s="336" t="s">
        <v>279</v>
      </c>
      <c r="J15" s="148">
        <v>44846</v>
      </c>
      <c r="K15" s="148">
        <v>44846</v>
      </c>
      <c r="L15" s="148">
        <v>44846</v>
      </c>
      <c r="M15" s="148">
        <v>44846</v>
      </c>
      <c r="N15" s="148"/>
      <c r="O15" s="148"/>
      <c r="P15" s="121">
        <f t="shared" si="1"/>
        <v>1</v>
      </c>
      <c r="Q15" s="125">
        <f t="shared" ca="1" si="2"/>
        <v>1</v>
      </c>
      <c r="R15" s="125">
        <f t="shared" ca="1" si="3"/>
        <v>0</v>
      </c>
    </row>
    <row r="16" spans="1:19" ht="15.6">
      <c r="A16" s="248">
        <f t="shared" si="0"/>
        <v>14</v>
      </c>
      <c r="B16" s="248"/>
      <c r="C16" s="248"/>
      <c r="D16" s="450" t="s">
        <v>2563</v>
      </c>
      <c r="E16" s="121" t="s">
        <v>30</v>
      </c>
      <c r="F16" s="336" t="s">
        <v>279</v>
      </c>
      <c r="J16" s="148">
        <v>44847</v>
      </c>
      <c r="K16" s="148">
        <v>44849</v>
      </c>
      <c r="L16" s="148">
        <v>44847</v>
      </c>
      <c r="M16" s="148">
        <v>44849</v>
      </c>
      <c r="N16" s="148"/>
      <c r="O16" s="148"/>
      <c r="P16" s="121">
        <f t="shared" si="1"/>
        <v>3</v>
      </c>
      <c r="Q16" s="125">
        <f t="shared" ca="1" si="2"/>
        <v>3</v>
      </c>
      <c r="R16" s="125">
        <f t="shared" ca="1" si="3"/>
        <v>0</v>
      </c>
    </row>
    <row r="17" spans="1:18" ht="14.4">
      <c r="A17" s="248">
        <f t="shared" si="0"/>
        <v>15</v>
      </c>
      <c r="B17" s="248"/>
      <c r="C17" s="248"/>
      <c r="D17" s="121" t="s">
        <v>2564</v>
      </c>
      <c r="E17" s="121" t="s">
        <v>30</v>
      </c>
      <c r="F17" s="336" t="s">
        <v>279</v>
      </c>
      <c r="J17" s="148">
        <v>44853</v>
      </c>
      <c r="K17" s="148">
        <v>44855</v>
      </c>
      <c r="L17" s="148">
        <v>44853</v>
      </c>
      <c r="M17" s="148">
        <v>44855</v>
      </c>
      <c r="N17" s="148"/>
      <c r="O17" s="148"/>
      <c r="P17" s="121">
        <f t="shared" si="1"/>
        <v>3</v>
      </c>
      <c r="Q17" s="125">
        <f t="shared" ca="1" si="2"/>
        <v>3</v>
      </c>
      <c r="R17" s="125">
        <f t="shared" ca="1" si="3"/>
        <v>0</v>
      </c>
    </row>
    <row r="18" spans="1:18" ht="14.4">
      <c r="A18" s="248">
        <f t="shared" si="0"/>
        <v>16</v>
      </c>
      <c r="B18" s="248"/>
      <c r="C18" s="248"/>
      <c r="D18" s="121" t="s">
        <v>2565</v>
      </c>
      <c r="E18" s="121" t="s">
        <v>30</v>
      </c>
      <c r="F18" s="336" t="s">
        <v>279</v>
      </c>
      <c r="J18" s="148">
        <v>44858</v>
      </c>
      <c r="K18" s="122">
        <v>44860</v>
      </c>
      <c r="L18" s="148">
        <v>44858</v>
      </c>
      <c r="M18" s="122">
        <v>44860</v>
      </c>
      <c r="N18" s="122"/>
      <c r="O18" s="122"/>
      <c r="P18" s="121">
        <f t="shared" si="1"/>
        <v>3</v>
      </c>
      <c r="Q18" s="125">
        <f t="shared" ca="1" si="2"/>
        <v>3</v>
      </c>
      <c r="R18" s="125">
        <f t="shared" ca="1" si="3"/>
        <v>0</v>
      </c>
    </row>
    <row r="19" spans="1:18" ht="14.4">
      <c r="A19" s="248">
        <f t="shared" si="0"/>
        <v>17</v>
      </c>
      <c r="B19" s="248"/>
      <c r="C19" s="248"/>
      <c r="D19" s="121" t="s">
        <v>2566</v>
      </c>
      <c r="E19" s="121" t="s">
        <v>30</v>
      </c>
      <c r="F19" s="336" t="s">
        <v>279</v>
      </c>
      <c r="J19" s="148">
        <v>44861</v>
      </c>
      <c r="K19" s="122">
        <v>44862</v>
      </c>
      <c r="L19" s="148">
        <v>44865</v>
      </c>
      <c r="M19" s="148">
        <v>44866</v>
      </c>
      <c r="N19" s="148"/>
      <c r="O19" s="148"/>
      <c r="P19" s="121">
        <f t="shared" si="1"/>
        <v>2</v>
      </c>
      <c r="Q19" s="125">
        <f t="shared" ca="1" si="2"/>
        <v>2</v>
      </c>
      <c r="R19" s="125">
        <f t="shared" ca="1" si="3"/>
        <v>0</v>
      </c>
    </row>
    <row r="20" spans="1:18" ht="14.4">
      <c r="A20" s="248">
        <f t="shared" si="0"/>
        <v>18</v>
      </c>
      <c r="B20" s="248"/>
      <c r="C20" s="248"/>
      <c r="D20" s="121" t="s">
        <v>2567</v>
      </c>
      <c r="E20" s="121" t="s">
        <v>30</v>
      </c>
      <c r="F20" s="336" t="s">
        <v>279</v>
      </c>
      <c r="J20" s="148">
        <v>44863</v>
      </c>
      <c r="K20" s="122">
        <v>44865</v>
      </c>
      <c r="L20" s="148">
        <v>44867</v>
      </c>
      <c r="M20" s="122">
        <v>44868</v>
      </c>
      <c r="N20" s="148"/>
      <c r="O20" s="148"/>
      <c r="P20" s="121">
        <f t="shared" ref="P20:P30" si="4">IF(IF(J20="",0,IF(K20="",0,K20-J20))="",0,K20-J20+1)</f>
        <v>3</v>
      </c>
      <c r="Q20" s="125">
        <f t="shared" ref="Q20:Q30" ca="1" si="5">IF(L20="",0,IF(M20="",TODAY()-L20,M20-L20+1))</f>
        <v>2</v>
      </c>
      <c r="R20" s="125">
        <f t="shared" ref="R20:R30" ca="1" si="6">IF(Q20=0,0,P20-Q20)</f>
        <v>1</v>
      </c>
    </row>
    <row r="21" spans="1:18" ht="14.4">
      <c r="A21" s="248">
        <f t="shared" si="0"/>
        <v>19</v>
      </c>
      <c r="B21" s="248"/>
      <c r="C21" s="248"/>
      <c r="D21" s="121" t="s">
        <v>2568</v>
      </c>
      <c r="E21" s="121" t="s">
        <v>30</v>
      </c>
      <c r="F21" s="336" t="s">
        <v>279</v>
      </c>
      <c r="J21" s="148">
        <v>44869</v>
      </c>
      <c r="K21" s="122">
        <v>44870</v>
      </c>
      <c r="L21" s="148">
        <v>44869</v>
      </c>
      <c r="M21" s="148">
        <v>44870</v>
      </c>
      <c r="N21" s="130"/>
      <c r="O21" s="130"/>
      <c r="P21" s="121">
        <f t="shared" si="4"/>
        <v>2</v>
      </c>
      <c r="Q21" s="125">
        <f t="shared" ca="1" si="5"/>
        <v>2</v>
      </c>
      <c r="R21" s="125">
        <f t="shared" ca="1" si="6"/>
        <v>0</v>
      </c>
    </row>
    <row r="22" spans="1:18" ht="14.4">
      <c r="A22" s="248">
        <f t="shared" si="0"/>
        <v>20</v>
      </c>
      <c r="B22" s="248"/>
      <c r="C22" s="248"/>
      <c r="D22" s="121" t="s">
        <v>2569</v>
      </c>
      <c r="E22" s="121" t="s">
        <v>30</v>
      </c>
      <c r="F22" s="336" t="s">
        <v>279</v>
      </c>
      <c r="J22" s="148">
        <v>44872</v>
      </c>
      <c r="K22" s="122">
        <v>44873</v>
      </c>
      <c r="L22" s="148">
        <v>44872</v>
      </c>
      <c r="M22" s="148">
        <v>44872</v>
      </c>
      <c r="N22" s="130"/>
      <c r="O22" s="130"/>
      <c r="P22" s="121">
        <f t="shared" si="4"/>
        <v>2</v>
      </c>
      <c r="Q22" s="125">
        <f t="shared" ca="1" si="5"/>
        <v>1</v>
      </c>
      <c r="R22" s="125">
        <f t="shared" ca="1" si="6"/>
        <v>1</v>
      </c>
    </row>
    <row r="23" spans="1:18" ht="14.4">
      <c r="A23" s="248">
        <f t="shared" si="0"/>
        <v>21</v>
      </c>
      <c r="B23" s="248"/>
      <c r="C23" s="248"/>
      <c r="D23" s="121" t="s">
        <v>2570</v>
      </c>
      <c r="E23" s="121" t="s">
        <v>30</v>
      </c>
      <c r="F23" s="336" t="s">
        <v>279</v>
      </c>
      <c r="J23" s="148">
        <v>44874</v>
      </c>
      <c r="K23" s="122">
        <v>44875</v>
      </c>
      <c r="L23" s="148">
        <v>44873</v>
      </c>
      <c r="M23" s="148">
        <v>44874</v>
      </c>
      <c r="N23" s="130"/>
      <c r="O23" s="130"/>
      <c r="P23" s="121">
        <f t="shared" si="4"/>
        <v>2</v>
      </c>
      <c r="Q23" s="125">
        <f t="shared" ca="1" si="5"/>
        <v>2</v>
      </c>
      <c r="R23" s="125">
        <f t="shared" ca="1" si="6"/>
        <v>0</v>
      </c>
    </row>
    <row r="24" spans="1:18" ht="14.4">
      <c r="A24" s="248">
        <f t="shared" si="0"/>
        <v>22</v>
      </c>
      <c r="B24" s="248"/>
      <c r="C24" s="248"/>
      <c r="D24" s="121" t="s">
        <v>2571</v>
      </c>
      <c r="E24" s="121" t="s">
        <v>30</v>
      </c>
      <c r="F24" s="336" t="s">
        <v>279</v>
      </c>
      <c r="J24" s="148">
        <v>44875</v>
      </c>
      <c r="K24" s="122">
        <v>44876</v>
      </c>
      <c r="L24" s="148">
        <v>44875</v>
      </c>
      <c r="M24" s="122">
        <v>44876</v>
      </c>
      <c r="N24" s="130"/>
      <c r="O24" s="130"/>
      <c r="P24" s="121">
        <f t="shared" si="4"/>
        <v>2</v>
      </c>
      <c r="Q24" s="125">
        <f t="shared" ca="1" si="5"/>
        <v>2</v>
      </c>
      <c r="R24" s="125">
        <f t="shared" ca="1" si="6"/>
        <v>0</v>
      </c>
    </row>
    <row r="25" spans="1:18" ht="14.4">
      <c r="A25" s="248">
        <f t="shared" si="0"/>
        <v>23</v>
      </c>
      <c r="B25" s="248"/>
      <c r="C25" s="248"/>
      <c r="D25" s="121" t="s">
        <v>2572</v>
      </c>
      <c r="E25" s="121" t="s">
        <v>30</v>
      </c>
      <c r="F25" s="336" t="s">
        <v>279</v>
      </c>
      <c r="J25" s="148">
        <v>44879</v>
      </c>
      <c r="K25" s="122">
        <v>44881</v>
      </c>
      <c r="L25" s="148">
        <v>44879</v>
      </c>
      <c r="M25" s="148">
        <v>44879</v>
      </c>
      <c r="N25" s="130"/>
      <c r="O25" s="130"/>
      <c r="P25" s="121">
        <f t="shared" si="4"/>
        <v>3</v>
      </c>
      <c r="Q25" s="125">
        <f t="shared" ca="1" si="5"/>
        <v>1</v>
      </c>
      <c r="R25" s="125">
        <f t="shared" ca="1" si="6"/>
        <v>2</v>
      </c>
    </row>
    <row r="26" spans="1:18" ht="14.4">
      <c r="A26" s="248">
        <f t="shared" si="0"/>
        <v>24</v>
      </c>
      <c r="B26" s="248"/>
      <c r="C26" s="248"/>
      <c r="D26" s="121" t="s">
        <v>2573</v>
      </c>
      <c r="E26" s="121" t="s">
        <v>30</v>
      </c>
      <c r="F26" s="336" t="s">
        <v>279</v>
      </c>
      <c r="J26" s="148">
        <v>44882</v>
      </c>
      <c r="K26" s="122">
        <v>44883</v>
      </c>
      <c r="L26" s="148">
        <v>44881</v>
      </c>
      <c r="M26" s="148">
        <v>44883</v>
      </c>
      <c r="N26" s="130"/>
      <c r="O26" s="130"/>
      <c r="P26" s="121">
        <f t="shared" si="4"/>
        <v>2</v>
      </c>
      <c r="Q26" s="125">
        <f t="shared" ca="1" si="5"/>
        <v>3</v>
      </c>
      <c r="R26" s="125">
        <f t="shared" ca="1" si="6"/>
        <v>-1</v>
      </c>
    </row>
    <row r="27" spans="1:18" ht="14.4">
      <c r="A27" s="248">
        <f t="shared" si="0"/>
        <v>25</v>
      </c>
      <c r="B27" s="248"/>
      <c r="C27" s="248"/>
      <c r="D27" s="121" t="s">
        <v>2574</v>
      </c>
      <c r="E27" s="121" t="s">
        <v>30</v>
      </c>
      <c r="F27" s="336" t="s">
        <v>279</v>
      </c>
      <c r="J27" s="148">
        <v>44884</v>
      </c>
      <c r="K27" s="122">
        <v>44887</v>
      </c>
      <c r="L27" s="148">
        <v>44884</v>
      </c>
      <c r="M27" s="148">
        <v>44884</v>
      </c>
      <c r="N27" s="130"/>
      <c r="O27" s="130"/>
      <c r="P27" s="121">
        <f t="shared" si="4"/>
        <v>4</v>
      </c>
      <c r="Q27" s="125">
        <f t="shared" ca="1" si="5"/>
        <v>1</v>
      </c>
      <c r="R27" s="125">
        <f t="shared" ca="1" si="6"/>
        <v>3</v>
      </c>
    </row>
    <row r="28" spans="1:18" ht="14.4">
      <c r="A28" s="248">
        <f t="shared" si="0"/>
        <v>26</v>
      </c>
      <c r="B28" s="248"/>
      <c r="C28" s="248"/>
      <c r="D28" s="121" t="s">
        <v>2575</v>
      </c>
      <c r="E28" s="121" t="s">
        <v>30</v>
      </c>
      <c r="F28" s="336" t="s">
        <v>279</v>
      </c>
      <c r="J28" s="148">
        <v>44888</v>
      </c>
      <c r="K28" s="122">
        <v>44889</v>
      </c>
      <c r="L28" s="148">
        <v>44887</v>
      </c>
      <c r="M28" s="148">
        <v>44888</v>
      </c>
      <c r="N28" s="130"/>
      <c r="O28" s="130"/>
      <c r="P28" s="121">
        <f t="shared" si="4"/>
        <v>2</v>
      </c>
      <c r="Q28" s="125">
        <f t="shared" ca="1" si="5"/>
        <v>2</v>
      </c>
      <c r="R28" s="125">
        <f t="shared" ca="1" si="6"/>
        <v>0</v>
      </c>
    </row>
    <row r="29" spans="1:18" ht="14.4">
      <c r="A29" s="248">
        <f t="shared" si="0"/>
        <v>27</v>
      </c>
      <c r="B29" s="248"/>
      <c r="C29" s="248"/>
      <c r="D29" s="121" t="s">
        <v>2576</v>
      </c>
      <c r="E29" s="121" t="s">
        <v>30</v>
      </c>
      <c r="F29" s="336" t="s">
        <v>279</v>
      </c>
      <c r="J29" s="148">
        <v>44890</v>
      </c>
      <c r="K29" s="122">
        <v>44893</v>
      </c>
      <c r="L29" s="148">
        <v>44890</v>
      </c>
      <c r="M29" s="122">
        <v>44893</v>
      </c>
      <c r="N29" s="130"/>
      <c r="O29" s="130"/>
      <c r="P29" s="121">
        <f t="shared" si="4"/>
        <v>4</v>
      </c>
      <c r="Q29" s="125">
        <f t="shared" ca="1" si="5"/>
        <v>4</v>
      </c>
      <c r="R29" s="125">
        <f t="shared" ca="1" si="6"/>
        <v>0</v>
      </c>
    </row>
    <row r="30" spans="1:18" ht="14.4">
      <c r="A30" s="248">
        <f t="shared" si="0"/>
        <v>28</v>
      </c>
      <c r="B30" s="248"/>
      <c r="C30" s="248"/>
      <c r="D30" s="121" t="s">
        <v>2577</v>
      </c>
      <c r="E30" s="121" t="s">
        <v>30</v>
      </c>
      <c r="F30" s="336" t="s">
        <v>279</v>
      </c>
      <c r="J30" s="148">
        <v>44894</v>
      </c>
      <c r="K30" s="122">
        <v>44895</v>
      </c>
      <c r="L30" s="148">
        <v>44894</v>
      </c>
      <c r="M30" s="122">
        <v>44895</v>
      </c>
      <c r="N30" s="130"/>
      <c r="O30" s="130"/>
      <c r="P30" s="121">
        <f t="shared" si="4"/>
        <v>2</v>
      </c>
      <c r="Q30" s="125">
        <f t="shared" ca="1" si="5"/>
        <v>2</v>
      </c>
      <c r="R30" s="125">
        <f t="shared" ca="1" si="6"/>
        <v>0</v>
      </c>
    </row>
    <row r="31" spans="1:18" ht="14.4">
      <c r="A31" s="248">
        <f t="shared" si="0"/>
        <v>29</v>
      </c>
      <c r="B31" s="248"/>
      <c r="C31" s="248"/>
      <c r="D31" s="121" t="s">
        <v>2578</v>
      </c>
      <c r="E31" s="121" t="s">
        <v>30</v>
      </c>
      <c r="F31" s="336" t="s">
        <v>279</v>
      </c>
      <c r="J31" s="122">
        <v>44894</v>
      </c>
      <c r="K31" s="122">
        <v>44896</v>
      </c>
      <c r="L31" s="122">
        <v>44894</v>
      </c>
      <c r="M31" s="122">
        <v>44896</v>
      </c>
      <c r="N31" s="130"/>
      <c r="O31" s="130"/>
      <c r="P31" s="121">
        <f t="shared" ref="P31:P40" si="7">IF(IF(J31="",0,IF(K31="",0,K31-J31))="",0,K31-J31+1)</f>
        <v>3</v>
      </c>
      <c r="Q31" s="125">
        <f t="shared" ref="Q31:Q40" ca="1" si="8">IF(L31="",0,IF(M31="",TODAY()-L31,M31-L31+1))</f>
        <v>3</v>
      </c>
      <c r="R31" s="125">
        <f t="shared" ref="R31:R40" ca="1" si="9">IF(Q31=0,0,P31-Q31)</f>
        <v>0</v>
      </c>
    </row>
    <row r="32" spans="1:18" ht="14.4">
      <c r="A32" s="248">
        <f t="shared" si="0"/>
        <v>30</v>
      </c>
      <c r="B32" s="248"/>
      <c r="C32" s="248"/>
      <c r="D32" s="121" t="s">
        <v>2579</v>
      </c>
      <c r="E32" s="121" t="s">
        <v>30</v>
      </c>
      <c r="F32" s="336" t="s">
        <v>279</v>
      </c>
      <c r="J32" s="122">
        <v>44897</v>
      </c>
      <c r="K32" s="122">
        <v>44898</v>
      </c>
      <c r="L32" s="122">
        <v>44895</v>
      </c>
      <c r="M32" s="122">
        <v>44896</v>
      </c>
      <c r="N32" s="130"/>
      <c r="O32" s="130"/>
      <c r="P32" s="121">
        <f t="shared" si="7"/>
        <v>2</v>
      </c>
      <c r="Q32" s="125">
        <f t="shared" ca="1" si="8"/>
        <v>2</v>
      </c>
      <c r="R32" s="125">
        <f t="shared" ca="1" si="9"/>
        <v>0</v>
      </c>
    </row>
    <row r="33" spans="1:19" ht="50.4">
      <c r="A33" s="248">
        <f t="shared" si="0"/>
        <v>31</v>
      </c>
      <c r="B33" s="248"/>
      <c r="C33" s="248"/>
      <c r="D33" s="451" t="s">
        <v>2580</v>
      </c>
      <c r="E33" s="121" t="s">
        <v>30</v>
      </c>
      <c r="F33" s="336" t="s">
        <v>279</v>
      </c>
      <c r="J33" s="122">
        <v>44899</v>
      </c>
      <c r="K33" s="334">
        <v>44900</v>
      </c>
      <c r="L33" s="122">
        <v>44898</v>
      </c>
      <c r="M33" s="122">
        <v>44900</v>
      </c>
      <c r="N33" s="130"/>
      <c r="O33" s="130"/>
      <c r="P33" s="121">
        <f t="shared" si="7"/>
        <v>2</v>
      </c>
      <c r="Q33" s="125">
        <f t="shared" ca="1" si="8"/>
        <v>3</v>
      </c>
      <c r="R33" s="125">
        <f t="shared" ca="1" si="9"/>
        <v>-1</v>
      </c>
    </row>
    <row r="34" spans="1:19" ht="16.8">
      <c r="A34" s="248">
        <f t="shared" si="0"/>
        <v>32</v>
      </c>
      <c r="B34" s="248"/>
      <c r="C34" s="248"/>
      <c r="D34" s="451" t="s">
        <v>2581</v>
      </c>
      <c r="E34" s="121" t="s">
        <v>30</v>
      </c>
      <c r="F34" s="336" t="s">
        <v>279</v>
      </c>
      <c r="J34" s="122">
        <f>K33+1</f>
        <v>44901</v>
      </c>
      <c r="K34" s="334">
        <f>J34+1</f>
        <v>44902</v>
      </c>
      <c r="L34" s="122">
        <v>44901</v>
      </c>
      <c r="M34" s="122">
        <v>44902</v>
      </c>
      <c r="N34" s="130"/>
      <c r="O34" s="130"/>
      <c r="P34" s="121">
        <f t="shared" si="7"/>
        <v>2</v>
      </c>
      <c r="Q34" s="125">
        <f t="shared" ca="1" si="8"/>
        <v>2</v>
      </c>
      <c r="R34" s="125">
        <f t="shared" ca="1" si="9"/>
        <v>0</v>
      </c>
    </row>
    <row r="35" spans="1:19" ht="14.4">
      <c r="A35" s="248">
        <f t="shared" ref="A35:A66" si="10">ROW() - 2</f>
        <v>33</v>
      </c>
      <c r="B35" s="248"/>
      <c r="C35" s="248"/>
      <c r="D35" s="121" t="s">
        <v>2582</v>
      </c>
      <c r="E35" s="121" t="s">
        <v>30</v>
      </c>
      <c r="F35" s="336" t="s">
        <v>279</v>
      </c>
      <c r="J35" s="122">
        <v>44900</v>
      </c>
      <c r="K35" s="122">
        <v>44901</v>
      </c>
      <c r="L35" s="148">
        <v>44904</v>
      </c>
      <c r="M35" s="148">
        <v>44907</v>
      </c>
      <c r="N35" s="130"/>
      <c r="O35" s="130"/>
      <c r="P35" s="121">
        <f t="shared" si="7"/>
        <v>2</v>
      </c>
      <c r="Q35" s="125">
        <f t="shared" ca="1" si="8"/>
        <v>4</v>
      </c>
      <c r="R35" s="125">
        <f t="shared" ca="1" si="9"/>
        <v>-2</v>
      </c>
    </row>
    <row r="36" spans="1:19" ht="14.4">
      <c r="A36" s="248">
        <f t="shared" si="10"/>
        <v>34</v>
      </c>
      <c r="B36" s="248"/>
      <c r="C36" s="248"/>
      <c r="D36" s="121" t="s">
        <v>2583</v>
      </c>
      <c r="E36" s="121" t="s">
        <v>30</v>
      </c>
      <c r="F36" s="336" t="s">
        <v>279</v>
      </c>
      <c r="J36" s="122">
        <v>44902</v>
      </c>
      <c r="K36" s="122">
        <v>44903</v>
      </c>
      <c r="L36" s="148">
        <v>44907</v>
      </c>
      <c r="M36" s="148">
        <v>44908</v>
      </c>
      <c r="N36" s="130"/>
      <c r="O36" s="130"/>
      <c r="P36" s="121">
        <f t="shared" si="7"/>
        <v>2</v>
      </c>
      <c r="Q36" s="125">
        <f t="shared" ca="1" si="8"/>
        <v>2</v>
      </c>
      <c r="R36" s="125">
        <f t="shared" ca="1" si="9"/>
        <v>0</v>
      </c>
    </row>
    <row r="37" spans="1:19" ht="14.4">
      <c r="A37" s="248">
        <f t="shared" si="10"/>
        <v>35</v>
      </c>
      <c r="B37" s="248"/>
      <c r="C37" s="248"/>
      <c r="D37" s="121" t="s">
        <v>2584</v>
      </c>
      <c r="E37" s="121" t="s">
        <v>30</v>
      </c>
      <c r="F37" s="336" t="s">
        <v>279</v>
      </c>
      <c r="J37" s="122">
        <v>44904</v>
      </c>
      <c r="K37" s="122">
        <v>44904</v>
      </c>
      <c r="L37" s="148">
        <v>44908</v>
      </c>
      <c r="M37" s="148">
        <v>44909</v>
      </c>
      <c r="N37" s="130"/>
      <c r="O37" s="130"/>
      <c r="P37" s="121">
        <f t="shared" si="7"/>
        <v>1</v>
      </c>
      <c r="Q37" s="125">
        <f t="shared" ca="1" si="8"/>
        <v>2</v>
      </c>
      <c r="R37" s="125">
        <f t="shared" ca="1" si="9"/>
        <v>-1</v>
      </c>
    </row>
    <row r="38" spans="1:19" ht="14.4">
      <c r="A38" s="248">
        <f t="shared" si="10"/>
        <v>36</v>
      </c>
      <c r="B38" s="248"/>
      <c r="C38" s="248"/>
      <c r="D38" s="121" t="s">
        <v>2585</v>
      </c>
      <c r="E38" s="121" t="s">
        <v>30</v>
      </c>
      <c r="F38" s="336" t="s">
        <v>279</v>
      </c>
      <c r="J38" s="122">
        <v>44907</v>
      </c>
      <c r="K38" s="122">
        <v>44908</v>
      </c>
      <c r="L38" s="148">
        <v>44910</v>
      </c>
      <c r="M38" s="148">
        <v>44911</v>
      </c>
      <c r="N38" s="130"/>
      <c r="O38" s="130"/>
      <c r="P38" s="121">
        <f t="shared" si="7"/>
        <v>2</v>
      </c>
      <c r="Q38" s="125">
        <f t="shared" ca="1" si="8"/>
        <v>2</v>
      </c>
      <c r="R38" s="125">
        <f t="shared" ca="1" si="9"/>
        <v>0</v>
      </c>
    </row>
    <row r="39" spans="1:19" ht="16.8">
      <c r="A39" s="248">
        <f t="shared" si="10"/>
        <v>37</v>
      </c>
      <c r="B39" s="248"/>
      <c r="C39" s="248"/>
      <c r="D39" s="451" t="s">
        <v>2586</v>
      </c>
      <c r="E39" s="121" t="s">
        <v>30</v>
      </c>
      <c r="F39" s="336" t="s">
        <v>279</v>
      </c>
      <c r="J39" s="122">
        <v>44908</v>
      </c>
      <c r="K39" s="122">
        <v>44909</v>
      </c>
      <c r="L39" s="122">
        <v>44908</v>
      </c>
      <c r="M39" s="122">
        <v>44909</v>
      </c>
      <c r="N39" s="130"/>
      <c r="O39" s="130"/>
      <c r="P39" s="121">
        <f t="shared" si="7"/>
        <v>2</v>
      </c>
      <c r="Q39" s="125">
        <f t="shared" ca="1" si="8"/>
        <v>2</v>
      </c>
      <c r="R39" s="125">
        <f t="shared" ca="1" si="9"/>
        <v>0</v>
      </c>
    </row>
    <row r="40" spans="1:19" ht="16.8">
      <c r="A40" s="248">
        <f t="shared" si="10"/>
        <v>38</v>
      </c>
      <c r="B40" s="248"/>
      <c r="C40" s="248"/>
      <c r="D40" s="451" t="s">
        <v>2587</v>
      </c>
      <c r="E40" s="121" t="s">
        <v>30</v>
      </c>
      <c r="F40" s="336" t="s">
        <v>279</v>
      </c>
      <c r="J40" s="122">
        <v>44910</v>
      </c>
      <c r="K40" s="122">
        <v>44911</v>
      </c>
      <c r="L40" s="122">
        <v>44910</v>
      </c>
      <c r="M40" s="122">
        <v>44911</v>
      </c>
      <c r="N40" s="130"/>
      <c r="O40" s="130"/>
      <c r="P40" s="121">
        <f t="shared" si="7"/>
        <v>2</v>
      </c>
      <c r="Q40" s="125">
        <f t="shared" ca="1" si="8"/>
        <v>2</v>
      </c>
      <c r="R40" s="125">
        <f t="shared" ca="1" si="9"/>
        <v>0</v>
      </c>
    </row>
    <row r="41" spans="1:19" ht="16.8">
      <c r="A41" s="248">
        <f t="shared" si="10"/>
        <v>39</v>
      </c>
      <c r="B41" s="248"/>
      <c r="C41" s="248"/>
      <c r="D41" s="451" t="s">
        <v>2588</v>
      </c>
      <c r="E41" s="121" t="s">
        <v>30</v>
      </c>
      <c r="F41" s="336" t="s">
        <v>279</v>
      </c>
      <c r="J41" s="122">
        <v>44912</v>
      </c>
      <c r="K41" s="122">
        <v>44915</v>
      </c>
      <c r="L41" s="122">
        <v>44912</v>
      </c>
      <c r="M41" s="122">
        <v>44915</v>
      </c>
      <c r="N41" s="130"/>
      <c r="O41" s="130"/>
      <c r="P41" s="121">
        <f t="shared" ref="P41:P45" si="11">IF(IF(J41="",0,IF(K41="",0,K41-J41))="",0,K41-J41+1)</f>
        <v>4</v>
      </c>
      <c r="Q41" s="125">
        <f t="shared" ref="Q41:Q43" ca="1" si="12">IF(L41="",0,IF(M41="",TODAY()-L41,M41-L41+1))</f>
        <v>4</v>
      </c>
      <c r="R41" s="125">
        <f t="shared" ref="R41:R43" ca="1" si="13">IF(Q41=0,0,P41-Q41)</f>
        <v>0</v>
      </c>
    </row>
    <row r="42" spans="1:19" ht="16.8">
      <c r="A42" s="248">
        <f t="shared" si="10"/>
        <v>40</v>
      </c>
      <c r="B42" s="248"/>
      <c r="C42" s="248"/>
      <c r="D42" s="451" t="s">
        <v>2589</v>
      </c>
      <c r="E42" s="121" t="s">
        <v>30</v>
      </c>
      <c r="F42" s="336" t="s">
        <v>279</v>
      </c>
      <c r="J42" s="122">
        <v>44916</v>
      </c>
      <c r="K42" s="122">
        <v>44917</v>
      </c>
      <c r="L42" s="148">
        <v>44916</v>
      </c>
      <c r="M42" s="148">
        <v>44917</v>
      </c>
      <c r="N42" s="130"/>
      <c r="O42" s="130"/>
      <c r="P42" s="121">
        <f t="shared" si="11"/>
        <v>2</v>
      </c>
      <c r="Q42" s="125">
        <f t="shared" ca="1" si="12"/>
        <v>2</v>
      </c>
      <c r="R42" s="125">
        <f t="shared" ca="1" si="13"/>
        <v>0</v>
      </c>
    </row>
    <row r="43" spans="1:19" ht="30">
      <c r="A43" s="248">
        <f t="shared" si="10"/>
        <v>41</v>
      </c>
      <c r="B43" s="248"/>
      <c r="C43" s="248"/>
      <c r="D43" s="452" t="s">
        <v>2590</v>
      </c>
      <c r="E43" s="121" t="s">
        <v>30</v>
      </c>
      <c r="F43" s="336" t="s">
        <v>279</v>
      </c>
      <c r="J43" s="122">
        <f>K42+1</f>
        <v>44918</v>
      </c>
      <c r="K43" s="122">
        <f>J43+7</f>
        <v>44925</v>
      </c>
      <c r="L43" s="148">
        <f>M42+1</f>
        <v>44918</v>
      </c>
      <c r="M43" s="148">
        <v>44924</v>
      </c>
      <c r="N43" s="130"/>
      <c r="O43" s="130"/>
      <c r="P43" s="121">
        <f t="shared" si="11"/>
        <v>8</v>
      </c>
      <c r="Q43" s="125">
        <f t="shared" ca="1" si="12"/>
        <v>7</v>
      </c>
      <c r="R43" s="125">
        <f t="shared" ca="1" si="13"/>
        <v>1</v>
      </c>
    </row>
    <row r="44" spans="1:19">
      <c r="A44" s="248">
        <f t="shared" si="10"/>
        <v>42</v>
      </c>
      <c r="B44" s="248"/>
      <c r="C44" s="248"/>
      <c r="D44" s="452" t="s">
        <v>2591</v>
      </c>
      <c r="E44" s="121" t="s">
        <v>30</v>
      </c>
      <c r="F44" s="336" t="s">
        <v>279</v>
      </c>
      <c r="J44" s="122">
        <f>K43+1</f>
        <v>44926</v>
      </c>
      <c r="K44" s="122">
        <f>J44+3</f>
        <v>44929</v>
      </c>
      <c r="L44" s="148">
        <v>44928</v>
      </c>
      <c r="M44" s="148">
        <v>44930</v>
      </c>
      <c r="N44" s="130"/>
      <c r="O44" s="130"/>
      <c r="P44" s="121">
        <f t="shared" si="11"/>
        <v>4</v>
      </c>
      <c r="Q44" s="125">
        <f t="shared" ref="Q44:Q45" ca="1" si="14">IF(L44="",0,IF(M44="",TODAY()-L44,M44-L44+1))</f>
        <v>3</v>
      </c>
      <c r="R44" s="125">
        <f t="shared" ref="R44:R45" ca="1" si="15">IF(Q44=0,0,P44-Q44)</f>
        <v>1</v>
      </c>
    </row>
    <row r="45" spans="1:19">
      <c r="A45" s="248">
        <f t="shared" si="10"/>
        <v>43</v>
      </c>
      <c r="B45" s="248"/>
      <c r="C45" s="248"/>
      <c r="D45" s="452" t="s">
        <v>2592</v>
      </c>
      <c r="E45" s="121" t="s">
        <v>30</v>
      </c>
      <c r="F45" s="336" t="s">
        <v>279</v>
      </c>
      <c r="J45" s="122">
        <f>K44+1</f>
        <v>44930</v>
      </c>
      <c r="K45" s="122">
        <f>J45+1</f>
        <v>44931</v>
      </c>
      <c r="L45" s="148">
        <v>44931</v>
      </c>
      <c r="M45" s="148">
        <v>44932</v>
      </c>
      <c r="N45" s="130"/>
      <c r="O45" s="130"/>
      <c r="P45" s="121">
        <f t="shared" si="11"/>
        <v>2</v>
      </c>
      <c r="Q45" s="125">
        <f t="shared" ca="1" si="14"/>
        <v>2</v>
      </c>
      <c r="R45" s="125">
        <f t="shared" ca="1" si="15"/>
        <v>0</v>
      </c>
    </row>
    <row r="46" spans="1:19">
      <c r="A46" s="248">
        <f t="shared" si="10"/>
        <v>44</v>
      </c>
      <c r="B46" s="248"/>
      <c r="C46" s="248"/>
      <c r="D46" s="452" t="s">
        <v>2593</v>
      </c>
      <c r="E46" s="121" t="s">
        <v>30</v>
      </c>
      <c r="F46" s="336" t="s">
        <v>279</v>
      </c>
      <c r="J46" s="122">
        <f>K45+1</f>
        <v>44932</v>
      </c>
      <c r="K46" s="122">
        <f>J46+2</f>
        <v>44934</v>
      </c>
      <c r="L46" s="148">
        <v>44933</v>
      </c>
      <c r="M46" s="148">
        <v>44933</v>
      </c>
      <c r="N46" s="130"/>
      <c r="O46" s="130"/>
      <c r="P46" s="121">
        <f t="shared" ref="P46:P47" si="16">IF(IF(J46="",0,IF(K46="",0,K46-J46))="",0,K46-J46+1)</f>
        <v>3</v>
      </c>
      <c r="Q46" s="125">
        <f t="shared" ref="Q46:Q47" ca="1" si="17">IF(L46="",0,IF(M46="",TODAY()-L46,M46-L46+1))</f>
        <v>1</v>
      </c>
      <c r="R46" s="125">
        <f t="shared" ref="R46:R47" ca="1" si="18">IF(Q46=0,0,P46-Q46)</f>
        <v>2</v>
      </c>
    </row>
    <row r="47" spans="1:19" ht="14.4">
      <c r="A47" s="248">
        <f t="shared" si="10"/>
        <v>45</v>
      </c>
      <c r="B47" s="248"/>
      <c r="C47" s="248"/>
      <c r="D47" s="121" t="s">
        <v>2594</v>
      </c>
      <c r="E47" s="121" t="s">
        <v>30</v>
      </c>
      <c r="F47" s="336" t="s">
        <v>279</v>
      </c>
      <c r="J47" s="148">
        <v>44935</v>
      </c>
      <c r="K47" s="122">
        <v>44937</v>
      </c>
      <c r="L47" s="148">
        <v>44935</v>
      </c>
      <c r="M47" s="148">
        <v>44938</v>
      </c>
      <c r="N47" s="130"/>
      <c r="O47" s="130"/>
      <c r="P47" s="121">
        <f t="shared" si="16"/>
        <v>3</v>
      </c>
      <c r="Q47" s="125">
        <f t="shared" ca="1" si="17"/>
        <v>4</v>
      </c>
      <c r="R47" s="125">
        <f t="shared" ca="1" si="18"/>
        <v>-1</v>
      </c>
    </row>
    <row r="48" spans="1:19" ht="14.4">
      <c r="A48" s="248">
        <f t="shared" si="10"/>
        <v>46</v>
      </c>
      <c r="B48" s="248"/>
      <c r="C48" s="248"/>
      <c r="D48" s="121" t="s">
        <v>2595</v>
      </c>
      <c r="E48" s="121" t="s">
        <v>30</v>
      </c>
      <c r="F48" s="336" t="s">
        <v>279</v>
      </c>
      <c r="J48" s="148">
        <f t="shared" ref="J48:J51" si="19">K47+1</f>
        <v>44938</v>
      </c>
      <c r="K48" s="122">
        <f>J48</f>
        <v>44938</v>
      </c>
      <c r="L48" s="148">
        <v>44939</v>
      </c>
      <c r="M48" s="148">
        <v>44944</v>
      </c>
      <c r="N48" s="130"/>
      <c r="O48" s="130"/>
      <c r="P48" s="121">
        <f t="shared" ref="P48" si="20">IF(IF(J48="",0,IF(K48="",0,K48-J48))="",0,K48-J48+1)</f>
        <v>1</v>
      </c>
      <c r="Q48" s="125">
        <f t="shared" ref="Q48" ca="1" si="21">IF(L48="",0,IF(M48="",TODAY()-L48,M48-L48+1))</f>
        <v>6</v>
      </c>
      <c r="R48" s="125">
        <f t="shared" ref="R48" ca="1" si="22">IF(Q48=0,0,P48-Q48)</f>
        <v>-5</v>
      </c>
      <c r="S48" s="121" t="s">
        <v>2596</v>
      </c>
    </row>
    <row r="49" spans="1:18" ht="14.4">
      <c r="A49" s="248">
        <f t="shared" si="10"/>
        <v>47</v>
      </c>
      <c r="B49" s="248"/>
      <c r="C49" s="248"/>
      <c r="D49" s="121" t="s">
        <v>2597</v>
      </c>
      <c r="E49" s="121" t="s">
        <v>30</v>
      </c>
      <c r="F49" s="336" t="s">
        <v>279</v>
      </c>
      <c r="J49" s="148">
        <f t="shared" si="19"/>
        <v>44939</v>
      </c>
      <c r="K49" s="122">
        <f>J49+1</f>
        <v>44940</v>
      </c>
      <c r="L49" s="148">
        <v>44945</v>
      </c>
      <c r="M49" s="148">
        <f>L49+1</f>
        <v>44946</v>
      </c>
      <c r="N49" s="130"/>
      <c r="O49" s="130"/>
      <c r="P49" s="121">
        <f t="shared" ref="P49" si="23">IF(IF(J49="",0,IF(K49="",0,K49-J49))="",0,K49-J49+1)</f>
        <v>2</v>
      </c>
      <c r="Q49" s="125">
        <f t="shared" ref="Q49" ca="1" si="24">IF(L49="",0,IF(M49="",TODAY()-L49,M49-L49+1))</f>
        <v>2</v>
      </c>
      <c r="R49" s="125">
        <f t="shared" ref="R49" ca="1" si="25">IF(Q49=0,0,P49-Q49)</f>
        <v>0</v>
      </c>
    </row>
    <row r="50" spans="1:18" ht="28.8">
      <c r="A50" s="248">
        <f t="shared" si="10"/>
        <v>48</v>
      </c>
      <c r="B50" s="248"/>
      <c r="C50" s="248"/>
      <c r="D50" s="149" t="s">
        <v>2598</v>
      </c>
      <c r="E50" s="121" t="s">
        <v>30</v>
      </c>
      <c r="F50" s="336" t="s">
        <v>279</v>
      </c>
      <c r="J50" s="148">
        <f t="shared" si="19"/>
        <v>44941</v>
      </c>
      <c r="K50" s="122">
        <f>J50+2</f>
        <v>44943</v>
      </c>
      <c r="L50" s="148">
        <v>44947</v>
      </c>
      <c r="M50" s="148">
        <v>44947</v>
      </c>
      <c r="N50" s="130"/>
      <c r="O50" s="130"/>
      <c r="P50" s="121">
        <f t="shared" ref="P50:P62" si="26">IF(IF(J50="",0,IF(K50="",0,K50-J50))="",0,K50-J50+1)</f>
        <v>3</v>
      </c>
      <c r="Q50" s="125">
        <f t="shared" ref="Q50:Q62" ca="1" si="27">IF(L50="",0,IF(M50="",TODAY()-L50,M50-L50+1))</f>
        <v>1</v>
      </c>
      <c r="R50" s="125">
        <f t="shared" ref="R50:R62" ca="1" si="28">IF(Q50=0,0,P50-Q50)</f>
        <v>2</v>
      </c>
    </row>
    <row r="51" spans="1:18" ht="14.4">
      <c r="A51" s="248">
        <f t="shared" si="10"/>
        <v>49</v>
      </c>
      <c r="B51" s="248"/>
      <c r="C51" s="248"/>
      <c r="D51" s="149" t="s">
        <v>2599</v>
      </c>
      <c r="E51" s="121" t="s">
        <v>30</v>
      </c>
      <c r="F51" s="336" t="s">
        <v>279</v>
      </c>
      <c r="J51" s="148">
        <f t="shared" si="19"/>
        <v>44944</v>
      </c>
      <c r="K51" s="122">
        <f>J51+1</f>
        <v>44945</v>
      </c>
      <c r="L51" s="148">
        <v>44949</v>
      </c>
      <c r="M51" s="148">
        <f>L51+1</f>
        <v>44950</v>
      </c>
      <c r="N51" s="130"/>
      <c r="O51" s="130"/>
      <c r="P51" s="121">
        <f t="shared" si="26"/>
        <v>2</v>
      </c>
      <c r="Q51" s="125">
        <f t="shared" ca="1" si="27"/>
        <v>2</v>
      </c>
      <c r="R51" s="125">
        <f t="shared" ca="1" si="28"/>
        <v>0</v>
      </c>
    </row>
    <row r="52" spans="1:18" ht="14.4">
      <c r="A52" s="248">
        <f t="shared" si="10"/>
        <v>50</v>
      </c>
      <c r="B52" s="248"/>
      <c r="C52" s="248"/>
      <c r="D52" s="149" t="s">
        <v>2600</v>
      </c>
      <c r="E52" s="121" t="s">
        <v>30</v>
      </c>
      <c r="F52" s="336" t="s">
        <v>279</v>
      </c>
      <c r="J52" s="148">
        <f>K51+1</f>
        <v>44946</v>
      </c>
      <c r="K52" s="122">
        <f>J52+1</f>
        <v>44947</v>
      </c>
      <c r="L52" s="148">
        <v>44951</v>
      </c>
      <c r="M52" s="148">
        <f>L52</f>
        <v>44951</v>
      </c>
      <c r="N52" s="130"/>
      <c r="O52" s="130"/>
      <c r="P52" s="121">
        <f t="shared" ref="P52:P53" si="29">IF(IF(J52="",0,IF(K52="",0,K52-J52))="",0,K52-J52+1)</f>
        <v>2</v>
      </c>
      <c r="Q52" s="125">
        <f t="shared" ref="Q52:Q53" ca="1" si="30">IF(L52="",0,IF(M52="",TODAY()-L52,M52-L52+1))</f>
        <v>1</v>
      </c>
      <c r="R52" s="125">
        <f t="shared" ref="R52:R53" ca="1" si="31">IF(Q52=0,0,P52-Q52)</f>
        <v>1</v>
      </c>
    </row>
    <row r="53" spans="1:18" ht="14.4">
      <c r="A53" s="248">
        <f t="shared" si="10"/>
        <v>51</v>
      </c>
      <c r="B53" s="248"/>
      <c r="C53" s="248"/>
      <c r="D53" s="149" t="s">
        <v>2601</v>
      </c>
      <c r="E53" s="121" t="s">
        <v>30</v>
      </c>
      <c r="F53" s="336" t="s">
        <v>279</v>
      </c>
      <c r="J53" s="148">
        <f>K52+1</f>
        <v>44948</v>
      </c>
      <c r="K53" s="122">
        <f>J53</f>
        <v>44948</v>
      </c>
      <c r="L53" s="148">
        <v>44953</v>
      </c>
      <c r="M53" s="148">
        <v>44953</v>
      </c>
      <c r="N53" s="130"/>
      <c r="O53" s="130"/>
      <c r="P53" s="121">
        <f t="shared" si="29"/>
        <v>1</v>
      </c>
      <c r="Q53" s="125">
        <f t="shared" ca="1" si="30"/>
        <v>1</v>
      </c>
      <c r="R53" s="125">
        <f t="shared" ca="1" si="31"/>
        <v>0</v>
      </c>
    </row>
    <row r="54" spans="1:18" ht="14.4">
      <c r="A54" s="248">
        <f t="shared" si="10"/>
        <v>52</v>
      </c>
      <c r="B54" s="248"/>
      <c r="C54" s="248"/>
      <c r="D54" s="149" t="s">
        <v>2602</v>
      </c>
      <c r="E54" s="121" t="s">
        <v>30</v>
      </c>
      <c r="F54" s="336" t="s">
        <v>279</v>
      </c>
      <c r="J54" s="148">
        <f>K53+1</f>
        <v>44949</v>
      </c>
      <c r="K54" s="122">
        <f>J54+1</f>
        <v>44950</v>
      </c>
      <c r="L54" s="148">
        <f>M53+3</f>
        <v>44956</v>
      </c>
      <c r="M54" s="148">
        <f>L54+1</f>
        <v>44957</v>
      </c>
      <c r="N54" s="130"/>
      <c r="O54" s="130"/>
      <c r="P54" s="121">
        <f t="shared" ref="P54" si="32">IF(IF(J54="",0,IF(K54="",0,K54-J54))="",0,K54-J54+1)</f>
        <v>2</v>
      </c>
      <c r="Q54" s="125">
        <f t="shared" ref="Q54" ca="1" si="33">IF(L54="",0,IF(M54="",TODAY()-L54,M54-L54+1))</f>
        <v>2</v>
      </c>
      <c r="R54" s="125">
        <f t="shared" ref="R54" ca="1" si="34">IF(Q54=0,0,P54-Q54)</f>
        <v>0</v>
      </c>
    </row>
    <row r="55" spans="1:18" ht="14.4">
      <c r="A55" s="248">
        <f t="shared" si="10"/>
        <v>53</v>
      </c>
      <c r="B55" s="248"/>
      <c r="C55" s="248"/>
      <c r="D55" s="149" t="s">
        <v>2603</v>
      </c>
      <c r="E55" s="121" t="s">
        <v>30</v>
      </c>
      <c r="F55" s="336" t="s">
        <v>279</v>
      </c>
      <c r="J55" s="148">
        <f>K54+1</f>
        <v>44951</v>
      </c>
      <c r="K55" s="122">
        <f>J55+2</f>
        <v>44953</v>
      </c>
      <c r="L55" s="148">
        <v>44959</v>
      </c>
      <c r="M55" s="148">
        <v>44959</v>
      </c>
      <c r="N55" s="130"/>
      <c r="O55" s="130"/>
      <c r="P55" s="121">
        <f t="shared" ref="P55" si="35">IF(IF(J55="",0,IF(K55="",0,K55-J55))="",0,K55-J55+1)</f>
        <v>3</v>
      </c>
      <c r="Q55" s="125">
        <f t="shared" ref="Q55" ca="1" si="36">IF(L55="",0,IF(M55="",TODAY()-L55,M55-L55+1))</f>
        <v>1</v>
      </c>
      <c r="R55" s="125">
        <f t="shared" ref="R55" ca="1" si="37">IF(Q55=0,0,P55-Q55)</f>
        <v>2</v>
      </c>
    </row>
    <row r="56" spans="1:18" ht="28.8">
      <c r="A56" s="248">
        <f t="shared" si="10"/>
        <v>54</v>
      </c>
      <c r="B56" s="248"/>
      <c r="C56" s="248"/>
      <c r="D56" s="149" t="s">
        <v>2604</v>
      </c>
      <c r="E56" s="121" t="s">
        <v>30</v>
      </c>
      <c r="F56" s="336" t="s">
        <v>279</v>
      </c>
      <c r="J56" s="148">
        <f>K55+1</f>
        <v>44954</v>
      </c>
      <c r="K56" s="122">
        <f>J56+1</f>
        <v>44955</v>
      </c>
      <c r="L56" s="148">
        <f>M55+1</f>
        <v>44960</v>
      </c>
      <c r="M56" s="148">
        <v>44962</v>
      </c>
      <c r="N56" s="130"/>
      <c r="O56" s="130"/>
      <c r="P56" s="121">
        <f t="shared" ref="P56:P58" si="38">IF(IF(J56="",0,IF(K56="",0,K56-J56))="",0,K56-J56+1)</f>
        <v>2</v>
      </c>
      <c r="Q56" s="125">
        <f t="shared" ref="Q56:Q58" ca="1" si="39">IF(L56="",0,IF(M56="",TODAY()-L56,M56-L56+1))</f>
        <v>3</v>
      </c>
      <c r="R56" s="125">
        <f t="shared" ref="R56:R58" ca="1" si="40">IF(Q56=0,0,P56-Q56)</f>
        <v>-1</v>
      </c>
    </row>
    <row r="57" spans="1:18" ht="14.4">
      <c r="A57" s="248">
        <f t="shared" si="10"/>
        <v>55</v>
      </c>
      <c r="B57" s="248"/>
      <c r="C57" s="248"/>
      <c r="D57" s="121" t="s">
        <v>2605</v>
      </c>
      <c r="E57" s="121" t="s">
        <v>30</v>
      </c>
      <c r="F57" s="336" t="s">
        <v>279</v>
      </c>
      <c r="J57" s="122"/>
      <c r="K57" s="122"/>
      <c r="N57" s="130"/>
      <c r="O57" s="130"/>
      <c r="P57" s="121">
        <f t="shared" si="38"/>
        <v>1</v>
      </c>
      <c r="Q57" s="125">
        <f t="shared" ca="1" si="39"/>
        <v>0</v>
      </c>
      <c r="R57" s="125">
        <f t="shared" ca="1" si="40"/>
        <v>0</v>
      </c>
    </row>
    <row r="58" spans="1:18" ht="28.8">
      <c r="A58" s="248">
        <f t="shared" si="10"/>
        <v>56</v>
      </c>
      <c r="B58" s="248"/>
      <c r="C58" s="248"/>
      <c r="D58" s="149" t="s">
        <v>2606</v>
      </c>
      <c r="E58" s="121" t="s">
        <v>30</v>
      </c>
      <c r="F58" s="336" t="s">
        <v>279</v>
      </c>
      <c r="J58" s="122"/>
      <c r="K58" s="122"/>
      <c r="N58" s="130"/>
      <c r="O58" s="130"/>
      <c r="P58" s="121">
        <f t="shared" si="38"/>
        <v>1</v>
      </c>
      <c r="Q58" s="125">
        <f t="shared" ca="1" si="39"/>
        <v>0</v>
      </c>
      <c r="R58" s="125">
        <f t="shared" ca="1" si="40"/>
        <v>0</v>
      </c>
    </row>
    <row r="59" spans="1:18" ht="28.8">
      <c r="A59" s="248">
        <f t="shared" si="10"/>
        <v>57</v>
      </c>
      <c r="B59" s="248"/>
      <c r="C59" s="248"/>
      <c r="D59" s="149" t="s">
        <v>2607</v>
      </c>
      <c r="E59" s="121" t="s">
        <v>30</v>
      </c>
      <c r="F59" s="336" t="s">
        <v>279</v>
      </c>
      <c r="J59" s="122"/>
      <c r="K59" s="122"/>
      <c r="N59" s="130"/>
      <c r="O59" s="130"/>
      <c r="P59" s="121">
        <f t="shared" si="26"/>
        <v>1</v>
      </c>
      <c r="Q59" s="125">
        <f t="shared" ca="1" si="27"/>
        <v>0</v>
      </c>
      <c r="R59" s="125">
        <f t="shared" ca="1" si="28"/>
        <v>0</v>
      </c>
    </row>
    <row r="60" spans="1:18" ht="28.8">
      <c r="A60" s="248">
        <f t="shared" si="10"/>
        <v>58</v>
      </c>
      <c r="B60" s="248"/>
      <c r="C60" s="248"/>
      <c r="D60" s="149" t="s">
        <v>2608</v>
      </c>
      <c r="E60" s="121" t="s">
        <v>30</v>
      </c>
      <c r="F60" s="336" t="s">
        <v>279</v>
      </c>
      <c r="J60" s="122"/>
      <c r="K60" s="122"/>
      <c r="N60" s="130"/>
      <c r="O60" s="130"/>
      <c r="P60" s="121">
        <f t="shared" si="26"/>
        <v>1</v>
      </c>
      <c r="Q60" s="125">
        <f t="shared" ca="1" si="27"/>
        <v>0</v>
      </c>
      <c r="R60" s="125">
        <f t="shared" ca="1" si="28"/>
        <v>0</v>
      </c>
    </row>
    <row r="61" spans="1:18" ht="14.4">
      <c r="A61" s="248">
        <f t="shared" si="10"/>
        <v>59</v>
      </c>
      <c r="B61" s="248"/>
      <c r="C61" s="248"/>
      <c r="D61" s="149" t="s">
        <v>2609</v>
      </c>
      <c r="E61" s="121" t="s">
        <v>30</v>
      </c>
      <c r="F61" s="336" t="s">
        <v>279</v>
      </c>
      <c r="G61" s="122"/>
      <c r="H61" s="122"/>
      <c r="I61" s="122"/>
      <c r="J61" s="122"/>
      <c r="K61" s="122"/>
      <c r="N61" s="130"/>
      <c r="O61" s="130"/>
      <c r="P61" s="121">
        <f t="shared" si="26"/>
        <v>1</v>
      </c>
      <c r="Q61" s="125">
        <f t="shared" ca="1" si="27"/>
        <v>0</v>
      </c>
      <c r="R61" s="125">
        <f t="shared" ca="1" si="28"/>
        <v>0</v>
      </c>
    </row>
    <row r="62" spans="1:18" ht="28.8">
      <c r="A62" s="248">
        <f t="shared" si="10"/>
        <v>60</v>
      </c>
      <c r="B62" s="248"/>
      <c r="C62" s="248"/>
      <c r="D62" s="149" t="s">
        <v>2610</v>
      </c>
      <c r="E62" s="121" t="s">
        <v>30</v>
      </c>
      <c r="F62" s="336" t="s">
        <v>279</v>
      </c>
      <c r="G62" s="122"/>
      <c r="H62" s="122"/>
      <c r="I62" s="122"/>
      <c r="J62" s="122">
        <f>K56+1</f>
        <v>44956</v>
      </c>
      <c r="K62" s="122">
        <f>J62+1</f>
        <v>44957</v>
      </c>
      <c r="L62" s="148">
        <f>M56+1</f>
        <v>44963</v>
      </c>
      <c r="M62" s="148">
        <f>L62+1</f>
        <v>44964</v>
      </c>
      <c r="N62" s="130"/>
      <c r="O62" s="130"/>
      <c r="P62" s="121">
        <f t="shared" si="26"/>
        <v>2</v>
      </c>
      <c r="Q62" s="125">
        <f t="shared" ca="1" si="27"/>
        <v>2</v>
      </c>
      <c r="R62" s="125">
        <f t="shared" ca="1" si="28"/>
        <v>0</v>
      </c>
    </row>
    <row r="63" spans="1:18" ht="14.4">
      <c r="A63" s="248">
        <f t="shared" si="10"/>
        <v>61</v>
      </c>
      <c r="B63" s="248"/>
      <c r="C63" s="248"/>
      <c r="D63" s="149" t="s">
        <v>2611</v>
      </c>
      <c r="E63" s="121" t="s">
        <v>30</v>
      </c>
      <c r="F63" s="336" t="s">
        <v>279</v>
      </c>
      <c r="G63" s="122"/>
      <c r="H63" s="122"/>
      <c r="I63" s="122"/>
      <c r="J63" s="122">
        <f>K62+1</f>
        <v>44958</v>
      </c>
      <c r="K63" s="122">
        <f>J63+1</f>
        <v>44959</v>
      </c>
      <c r="L63" s="148">
        <f>M62+1</f>
        <v>44965</v>
      </c>
      <c r="M63" s="148">
        <f>L63+1</f>
        <v>44966</v>
      </c>
      <c r="N63" s="130"/>
      <c r="O63" s="130"/>
      <c r="P63" s="121">
        <f t="shared" ref="P63" si="41">IF(IF(J63="",0,IF(K63="",0,K63-J63))="",0,K63-J63+1)</f>
        <v>2</v>
      </c>
      <c r="Q63" s="125">
        <f t="shared" ref="Q63" ca="1" si="42">IF(L63="",0,IF(M63="",TODAY()-L63,M63-L63+1))</f>
        <v>2</v>
      </c>
      <c r="R63" s="125">
        <f t="shared" ref="R63" ca="1" si="43">IF(Q63=0,0,P63-Q63)</f>
        <v>0</v>
      </c>
    </row>
    <row r="64" spans="1:18" ht="14.4">
      <c r="A64" s="248">
        <f t="shared" si="10"/>
        <v>62</v>
      </c>
      <c r="B64" s="248"/>
      <c r="C64" s="248"/>
      <c r="D64" s="149" t="s">
        <v>2612</v>
      </c>
      <c r="E64" s="121" t="s">
        <v>30</v>
      </c>
      <c r="F64" s="336" t="s">
        <v>279</v>
      </c>
      <c r="G64" s="122"/>
      <c r="H64" s="122"/>
      <c r="I64" s="122"/>
      <c r="J64" s="122">
        <f>K63+1</f>
        <v>44960</v>
      </c>
      <c r="K64" s="122">
        <f>J64+3</f>
        <v>44963</v>
      </c>
      <c r="L64" s="148">
        <v>44967</v>
      </c>
      <c r="M64" s="148">
        <v>44970</v>
      </c>
      <c r="N64" s="130"/>
      <c r="O64" s="130"/>
      <c r="P64" s="121">
        <f t="shared" ref="P64" si="44">IF(IF(J64="",0,IF(K64="",0,K64-J64))="",0,K64-J64+1)</f>
        <v>4</v>
      </c>
      <c r="Q64" s="125">
        <f t="shared" ref="Q64" ca="1" si="45">IF(L64="",0,IF(M64="",TODAY()-L64,M64-L64+1))</f>
        <v>4</v>
      </c>
      <c r="R64" s="125">
        <f t="shared" ref="R64" ca="1" si="46">IF(Q64=0,0,P64-Q64)</f>
        <v>0</v>
      </c>
    </row>
    <row r="65" spans="1:18" ht="14.4">
      <c r="A65" s="248">
        <f t="shared" si="10"/>
        <v>63</v>
      </c>
      <c r="B65" s="248"/>
      <c r="C65" s="248"/>
      <c r="D65" s="149" t="s">
        <v>2613</v>
      </c>
      <c r="E65" s="121" t="s">
        <v>30</v>
      </c>
      <c r="F65" s="336" t="s">
        <v>279</v>
      </c>
      <c r="G65" s="122"/>
      <c r="H65" s="122"/>
      <c r="I65" s="122"/>
      <c r="J65" s="122">
        <f>K64+1</f>
        <v>44964</v>
      </c>
      <c r="K65" s="122">
        <f>J65+1</f>
        <v>44965</v>
      </c>
      <c r="L65" s="148">
        <v>44971</v>
      </c>
      <c r="M65" s="148">
        <f>L65+1</f>
        <v>44972</v>
      </c>
      <c r="N65" s="130">
        <f>L65</f>
        <v>44971</v>
      </c>
      <c r="O65" s="130">
        <f>N65+P65-1</f>
        <v>44972</v>
      </c>
      <c r="P65" s="121">
        <f t="shared" ref="P65" si="47">IF(IF(J65="",0,IF(K65="",0,K65-J65))="",0,K65-J65+1)</f>
        <v>2</v>
      </c>
      <c r="Q65" s="125">
        <f t="shared" ref="Q65" ca="1" si="48">IF(L65="",0,IF(M65="",TODAY()-L65,M65-L65+1))</f>
        <v>2</v>
      </c>
      <c r="R65" s="125">
        <f t="shared" ref="R65" ca="1" si="49">IF(Q65=0,0,P65-Q65)</f>
        <v>0</v>
      </c>
    </row>
    <row r="66" spans="1:18" ht="14.4">
      <c r="A66" s="248">
        <f t="shared" si="10"/>
        <v>64</v>
      </c>
      <c r="B66" s="248"/>
      <c r="C66" s="248"/>
      <c r="D66" s="149" t="s">
        <v>2614</v>
      </c>
      <c r="E66" s="121" t="s">
        <v>30</v>
      </c>
      <c r="F66" s="336" t="s">
        <v>279</v>
      </c>
      <c r="G66" s="122"/>
      <c r="H66" s="122"/>
      <c r="I66" s="122"/>
      <c r="J66" s="122">
        <f>K65+6</f>
        <v>44971</v>
      </c>
      <c r="K66" s="122">
        <f>J66+2</f>
        <v>44973</v>
      </c>
      <c r="L66" s="148">
        <v>44977</v>
      </c>
      <c r="M66" s="148">
        <v>44979</v>
      </c>
      <c r="N66" s="130">
        <f t="shared" ref="N66:N67" si="50">IF(L66="",IF(M65="",O65+1,M65+1),L66)</f>
        <v>44977</v>
      </c>
      <c r="O66" s="130">
        <f t="shared" ref="O66:O67" si="51">IF(N66="","",N66+P66-1)</f>
        <v>44979</v>
      </c>
      <c r="P66" s="121">
        <f t="shared" ref="P66:P67" si="52">IF(IF(J66="",0,IF(K66="",0,K66-J66))="",0,K66-J66+1)</f>
        <v>3</v>
      </c>
      <c r="Q66" s="125">
        <f t="shared" ref="Q66:Q67" ca="1" si="53">IF(L66="",0,IF(M66="",TODAY()-L66,M66-L66+1))</f>
        <v>3</v>
      </c>
      <c r="R66" s="125">
        <f t="shared" ref="R66:R67" ca="1" si="54">IF(Q66=0,0,P66-Q66)</f>
        <v>0</v>
      </c>
    </row>
    <row r="67" spans="1:18" ht="14.4">
      <c r="A67" s="248">
        <f t="shared" ref="A67:A98" si="55">ROW() - 2</f>
        <v>65</v>
      </c>
      <c r="B67" s="248"/>
      <c r="C67" s="248"/>
      <c r="D67" s="149" t="s">
        <v>2615</v>
      </c>
      <c r="E67" s="121" t="s">
        <v>30</v>
      </c>
      <c r="F67" s="336" t="s">
        <v>279</v>
      </c>
      <c r="G67" s="122"/>
      <c r="H67" s="122"/>
      <c r="I67" s="122"/>
      <c r="J67" s="122">
        <f t="shared" ref="J67:J90" si="56">K66+1</f>
        <v>44974</v>
      </c>
      <c r="K67" s="122">
        <f>J67+3</f>
        <v>44977</v>
      </c>
      <c r="L67" s="148">
        <v>44980</v>
      </c>
      <c r="M67" s="148">
        <f>L67+3</f>
        <v>44983</v>
      </c>
      <c r="N67" s="130">
        <f t="shared" si="50"/>
        <v>44980</v>
      </c>
      <c r="O67" s="130">
        <f t="shared" si="51"/>
        <v>44983</v>
      </c>
      <c r="P67" s="121">
        <f t="shared" si="52"/>
        <v>4</v>
      </c>
      <c r="Q67" s="125">
        <f t="shared" ca="1" si="53"/>
        <v>4</v>
      </c>
      <c r="R67" s="125">
        <f t="shared" ca="1" si="54"/>
        <v>0</v>
      </c>
    </row>
    <row r="68" spans="1:18" ht="14.4">
      <c r="A68" s="248">
        <f t="shared" si="55"/>
        <v>66</v>
      </c>
      <c r="B68" s="248"/>
      <c r="C68" s="248"/>
      <c r="D68" s="218" t="s">
        <v>2616</v>
      </c>
      <c r="E68" s="121" t="s">
        <v>30</v>
      </c>
      <c r="F68" s="336" t="s">
        <v>279</v>
      </c>
      <c r="G68" s="122"/>
      <c r="H68" s="122"/>
      <c r="I68" s="122"/>
      <c r="J68" s="122">
        <f t="shared" si="56"/>
        <v>44978</v>
      </c>
      <c r="K68" s="122">
        <f>J68+1</f>
        <v>44979</v>
      </c>
      <c r="L68" s="158">
        <v>44985</v>
      </c>
      <c r="M68" s="158">
        <v>44986</v>
      </c>
      <c r="N68" s="130">
        <f t="shared" ref="N68:N69" si="57">IF(L68="",IF(M67="",O67+1,M67+1),L68)</f>
        <v>44985</v>
      </c>
      <c r="O68" s="130">
        <f t="shared" ref="O68:O69" si="58">IF(N68="","",N68+P68-1)</f>
        <v>44986</v>
      </c>
      <c r="P68" s="121">
        <f t="shared" ref="P68:P69" si="59">IF(IF(J68="",0,IF(K68="",0,K68-J68))="",0,K68-J68+1)</f>
        <v>2</v>
      </c>
      <c r="Q68" s="125">
        <f t="shared" ref="Q68:Q69" ca="1" si="60">IF(L68="",0,IF(M68="",TODAY()-L68,M68-L68+1))</f>
        <v>2</v>
      </c>
      <c r="R68" s="125">
        <f t="shared" ref="R68:R69" ca="1" si="61">IF(Q68=0,0,P68-Q68)</f>
        <v>0</v>
      </c>
    </row>
    <row r="69" spans="1:18" ht="14.4">
      <c r="A69" s="248">
        <f t="shared" si="55"/>
        <v>67</v>
      </c>
      <c r="B69" s="248"/>
      <c r="C69" s="248"/>
      <c r="D69" s="218" t="s">
        <v>2617</v>
      </c>
      <c r="E69" s="121" t="s">
        <v>30</v>
      </c>
      <c r="F69" s="336" t="s">
        <v>279</v>
      </c>
      <c r="G69" s="122"/>
      <c r="H69" s="122"/>
      <c r="I69" s="122"/>
      <c r="J69" s="122">
        <f t="shared" si="56"/>
        <v>44980</v>
      </c>
      <c r="K69" s="122">
        <f>J69</f>
        <v>44980</v>
      </c>
      <c r="L69" s="158">
        <f>M68+1</f>
        <v>44987</v>
      </c>
      <c r="M69" s="158">
        <f>L69+1</f>
        <v>44988</v>
      </c>
      <c r="N69" s="130">
        <f t="shared" si="57"/>
        <v>44987</v>
      </c>
      <c r="O69" s="130">
        <f t="shared" si="58"/>
        <v>44987</v>
      </c>
      <c r="P69" s="121">
        <f t="shared" si="59"/>
        <v>1</v>
      </c>
      <c r="Q69" s="125">
        <f t="shared" ca="1" si="60"/>
        <v>2</v>
      </c>
      <c r="R69" s="125">
        <f t="shared" ca="1" si="61"/>
        <v>-1</v>
      </c>
    </row>
    <row r="70" spans="1:18" ht="28.8">
      <c r="A70" s="248">
        <f t="shared" si="55"/>
        <v>68</v>
      </c>
      <c r="B70" s="248"/>
      <c r="C70" s="248"/>
      <c r="D70" s="360" t="s">
        <v>2618</v>
      </c>
      <c r="E70" s="121" t="s">
        <v>30</v>
      </c>
      <c r="F70" s="336" t="s">
        <v>279</v>
      </c>
      <c r="G70" s="122"/>
      <c r="H70" s="122"/>
      <c r="I70" s="122"/>
      <c r="J70" s="122">
        <f t="shared" si="56"/>
        <v>44981</v>
      </c>
      <c r="K70" s="122">
        <f>J70+3</f>
        <v>44984</v>
      </c>
      <c r="L70" s="158">
        <f>M69+1</f>
        <v>44989</v>
      </c>
      <c r="M70" s="158">
        <f>L71-1</f>
        <v>44991</v>
      </c>
      <c r="N70" s="130">
        <f t="shared" ref="N70" si="62">IF(L70="",IF(M69="",O69+1,M69+1),L70)</f>
        <v>44989</v>
      </c>
      <c r="O70" s="130">
        <f t="shared" ref="O70" si="63">IF(N70="","",N70+P70-1)</f>
        <v>44992</v>
      </c>
      <c r="P70" s="121">
        <f t="shared" ref="P70" si="64">IF(IF(J70="",0,IF(K70="",0,K70-J70))="",0,K70-J70+1)</f>
        <v>4</v>
      </c>
      <c r="Q70" s="125">
        <f t="shared" ref="Q70" ca="1" si="65">IF(L70="",0,IF(M70="",TODAY()-L70,M70-L70+1))</f>
        <v>3</v>
      </c>
      <c r="R70" s="125">
        <f t="shared" ref="R70" ca="1" si="66">IF(Q70=0,0,P70-Q70)</f>
        <v>1</v>
      </c>
    </row>
    <row r="71" spans="1:18" ht="14.4">
      <c r="A71" s="248">
        <f t="shared" si="55"/>
        <v>69</v>
      </c>
      <c r="B71" s="248"/>
      <c r="C71" s="248"/>
      <c r="D71" s="360" t="s">
        <v>2619</v>
      </c>
      <c r="E71" s="121" t="s">
        <v>30</v>
      </c>
      <c r="F71" s="275" t="s">
        <v>279</v>
      </c>
      <c r="G71" s="122"/>
      <c r="H71" s="122"/>
      <c r="I71" s="122"/>
      <c r="J71" s="122">
        <f t="shared" si="56"/>
        <v>44985</v>
      </c>
      <c r="K71" s="122">
        <f>J71+2</f>
        <v>44987</v>
      </c>
      <c r="L71" s="158">
        <v>44992</v>
      </c>
      <c r="M71" s="158">
        <f>L71+2</f>
        <v>44994</v>
      </c>
      <c r="N71" s="130">
        <f t="shared" ref="N71:N72" si="67">IF(L71="",IF(M70="",O70+1,M70+1),L71)</f>
        <v>44992</v>
      </c>
      <c r="O71" s="130">
        <f t="shared" ref="O71:O72" si="68">IF(N71="","",N71+P71-1)</f>
        <v>44994</v>
      </c>
      <c r="P71" s="121">
        <f t="shared" ref="P71:P76" si="69">IF(IF(J71="",0,IF(K71="",0,K71-J71))="",0,K71-J71+1)</f>
        <v>3</v>
      </c>
      <c r="Q71" s="125">
        <f t="shared" ref="Q71:Q76" ca="1" si="70">IF(L71="",0,IF(M71="",TODAY()-L71,M71-L71+1))</f>
        <v>3</v>
      </c>
      <c r="R71" s="125">
        <f t="shared" ref="R71:R76" ca="1" si="71">IF(Q71=0,0,P71-Q71)</f>
        <v>0</v>
      </c>
    </row>
    <row r="72" spans="1:18" ht="14.4">
      <c r="A72" s="248">
        <f t="shared" si="55"/>
        <v>70</v>
      </c>
      <c r="B72" s="248"/>
      <c r="C72" s="248"/>
      <c r="D72" s="360" t="s">
        <v>2620</v>
      </c>
      <c r="E72" s="121" t="s">
        <v>30</v>
      </c>
      <c r="F72" s="275" t="s">
        <v>279</v>
      </c>
      <c r="G72" s="122"/>
      <c r="H72" s="122"/>
      <c r="I72" s="122"/>
      <c r="J72" s="122">
        <f t="shared" si="56"/>
        <v>44988</v>
      </c>
      <c r="K72" s="122">
        <f>J72+1+2</f>
        <v>44991</v>
      </c>
      <c r="L72" s="158">
        <f>M71+1</f>
        <v>44995</v>
      </c>
      <c r="M72" s="158">
        <f>L72+3</f>
        <v>44998</v>
      </c>
      <c r="N72" s="130">
        <f t="shared" si="67"/>
        <v>44995</v>
      </c>
      <c r="O72" s="130">
        <f t="shared" si="68"/>
        <v>44998</v>
      </c>
      <c r="P72" s="121">
        <f t="shared" si="69"/>
        <v>4</v>
      </c>
      <c r="Q72" s="125">
        <f t="shared" ca="1" si="70"/>
        <v>4</v>
      </c>
      <c r="R72" s="125">
        <f t="shared" ca="1" si="71"/>
        <v>0</v>
      </c>
    </row>
    <row r="73" spans="1:18" ht="14.4">
      <c r="A73" s="248">
        <f t="shared" si="55"/>
        <v>71</v>
      </c>
      <c r="B73" s="248"/>
      <c r="C73" s="248"/>
      <c r="D73" s="360" t="s">
        <v>2621</v>
      </c>
      <c r="E73" s="121" t="s">
        <v>30</v>
      </c>
      <c r="F73" s="275" t="s">
        <v>279</v>
      </c>
      <c r="G73" s="122"/>
      <c r="H73" s="122"/>
      <c r="I73" s="122"/>
      <c r="J73" s="122">
        <f t="shared" si="56"/>
        <v>44992</v>
      </c>
      <c r="K73" s="122">
        <f>J73+1</f>
        <v>44993</v>
      </c>
      <c r="L73" s="158">
        <f>M72+1</f>
        <v>44999</v>
      </c>
      <c r="M73" s="158">
        <f>L73+1</f>
        <v>45000</v>
      </c>
      <c r="N73" s="130">
        <f t="shared" ref="N73:N76" si="72">IF(L73="",IF(M72="",O72+1,M72+1),L73)</f>
        <v>44999</v>
      </c>
      <c r="O73" s="130">
        <f t="shared" ref="O73:O76" si="73">IF(N73="","",N73+P73-1)</f>
        <v>45000</v>
      </c>
      <c r="P73" s="121">
        <f t="shared" si="69"/>
        <v>2</v>
      </c>
      <c r="Q73" s="125">
        <f t="shared" ca="1" si="70"/>
        <v>2</v>
      </c>
      <c r="R73" s="125">
        <f t="shared" ca="1" si="71"/>
        <v>0</v>
      </c>
    </row>
    <row r="74" spans="1:18" ht="14.4">
      <c r="A74" s="248">
        <f t="shared" si="55"/>
        <v>72</v>
      </c>
      <c r="B74" s="248"/>
      <c r="C74" s="248"/>
      <c r="D74" s="360" t="s">
        <v>2622</v>
      </c>
      <c r="E74" s="121" t="s">
        <v>30</v>
      </c>
      <c r="F74" s="275" t="s">
        <v>279</v>
      </c>
      <c r="G74" s="122"/>
      <c r="H74" s="122"/>
      <c r="I74" s="122"/>
      <c r="J74" s="122">
        <f t="shared" si="56"/>
        <v>44994</v>
      </c>
      <c r="K74" s="122">
        <f>J74+3</f>
        <v>44997</v>
      </c>
      <c r="L74" s="158">
        <f>M73+1+1</f>
        <v>45002</v>
      </c>
      <c r="M74" s="158">
        <f>L74+3</f>
        <v>45005</v>
      </c>
      <c r="N74" s="130">
        <f t="shared" si="72"/>
        <v>45002</v>
      </c>
      <c r="O74" s="130">
        <f t="shared" si="73"/>
        <v>45005</v>
      </c>
      <c r="P74" s="121">
        <f t="shared" si="69"/>
        <v>4</v>
      </c>
      <c r="Q74" s="125">
        <f t="shared" ca="1" si="70"/>
        <v>4</v>
      </c>
      <c r="R74" s="125">
        <f t="shared" ca="1" si="71"/>
        <v>0</v>
      </c>
    </row>
    <row r="75" spans="1:18" ht="14.4">
      <c r="A75" s="248">
        <f t="shared" si="55"/>
        <v>73</v>
      </c>
      <c r="B75" s="248"/>
      <c r="C75" s="248"/>
      <c r="D75" s="360" t="s">
        <v>2623</v>
      </c>
      <c r="E75" s="121" t="s">
        <v>30</v>
      </c>
      <c r="F75" s="275" t="s">
        <v>279</v>
      </c>
      <c r="G75" s="122"/>
      <c r="H75" s="122"/>
      <c r="I75" s="122"/>
      <c r="J75" s="122">
        <f t="shared" si="56"/>
        <v>44998</v>
      </c>
      <c r="K75" s="122">
        <f>J75+1</f>
        <v>44999</v>
      </c>
      <c r="L75" s="158">
        <f>M74+1</f>
        <v>45006</v>
      </c>
      <c r="M75" s="158">
        <f>L75+1</f>
        <v>45007</v>
      </c>
      <c r="N75" s="130">
        <f t="shared" si="72"/>
        <v>45006</v>
      </c>
      <c r="O75" s="130">
        <f t="shared" si="73"/>
        <v>45007</v>
      </c>
      <c r="P75" s="121">
        <f t="shared" si="69"/>
        <v>2</v>
      </c>
      <c r="Q75" s="125">
        <f t="shared" ca="1" si="70"/>
        <v>2</v>
      </c>
      <c r="R75" s="125">
        <f t="shared" ca="1" si="71"/>
        <v>0</v>
      </c>
    </row>
    <row r="76" spans="1:18" ht="14.4">
      <c r="A76" s="248">
        <f t="shared" si="55"/>
        <v>74</v>
      </c>
      <c r="B76" s="248"/>
      <c r="C76" s="248"/>
      <c r="D76" s="360" t="s">
        <v>2624</v>
      </c>
      <c r="E76" s="121" t="s">
        <v>30</v>
      </c>
      <c r="F76" s="275" t="s">
        <v>279</v>
      </c>
      <c r="G76" s="122"/>
      <c r="H76" s="122"/>
      <c r="I76" s="122"/>
      <c r="J76" s="122">
        <f t="shared" si="56"/>
        <v>45000</v>
      </c>
      <c r="K76" s="122">
        <f>J76+1+5</f>
        <v>45006</v>
      </c>
      <c r="L76" s="158">
        <f>M75+1</f>
        <v>45008</v>
      </c>
      <c r="M76" s="158">
        <f>L76+6</f>
        <v>45014</v>
      </c>
      <c r="N76" s="130">
        <f t="shared" si="72"/>
        <v>45008</v>
      </c>
      <c r="O76" s="130">
        <f t="shared" si="73"/>
        <v>45014</v>
      </c>
      <c r="P76" s="121">
        <f t="shared" si="69"/>
        <v>7</v>
      </c>
      <c r="Q76" s="125">
        <f t="shared" ca="1" si="70"/>
        <v>7</v>
      </c>
      <c r="R76" s="125">
        <f t="shared" ca="1" si="71"/>
        <v>0</v>
      </c>
    </row>
    <row r="77" spans="1:18" ht="14.4">
      <c r="A77" s="248">
        <f t="shared" si="55"/>
        <v>75</v>
      </c>
      <c r="B77" s="248"/>
      <c r="C77" s="248"/>
      <c r="D77" s="360" t="s">
        <v>2625</v>
      </c>
      <c r="E77" s="121" t="s">
        <v>30</v>
      </c>
      <c r="F77" s="388" t="s">
        <v>270</v>
      </c>
      <c r="G77" s="122"/>
      <c r="H77" s="122"/>
      <c r="I77" s="122"/>
      <c r="J77" s="122">
        <f t="shared" si="56"/>
        <v>45007</v>
      </c>
      <c r="K77" s="122">
        <f>J77+3</f>
        <v>45010</v>
      </c>
      <c r="L77" s="158">
        <v>45015</v>
      </c>
      <c r="M77" s="158">
        <v>45019</v>
      </c>
      <c r="N77" s="130">
        <f t="shared" ref="N77:N78" si="74">IF(L77="",IF(M76="",O76+1,M76+1),L77)</f>
        <v>45015</v>
      </c>
      <c r="O77" s="130">
        <f t="shared" ref="O77:O78" si="75">IF(N77="","",N77+P77-1)</f>
        <v>45018</v>
      </c>
      <c r="P77" s="121">
        <f t="shared" ref="P77:P78" si="76">IF(IF(J77="",0,IF(K77="",0,K77-J77))="",0,K77-J77+1)</f>
        <v>4</v>
      </c>
      <c r="Q77" s="125">
        <f t="shared" ref="Q77:Q78" ca="1" si="77">IF(L77="",0,IF(M77="",TODAY()-L77,M77-L77+1))</f>
        <v>5</v>
      </c>
      <c r="R77" s="125">
        <f t="shared" ref="R77:R78" ca="1" si="78">IF(Q77=0,0,P77-Q77)</f>
        <v>-1</v>
      </c>
    </row>
    <row r="78" spans="1:18" ht="14.4">
      <c r="A78" s="248">
        <f t="shared" si="55"/>
        <v>76</v>
      </c>
      <c r="B78" s="248"/>
      <c r="C78" s="248"/>
      <c r="D78" s="360" t="s">
        <v>2626</v>
      </c>
      <c r="E78" s="121" t="s">
        <v>30</v>
      </c>
      <c r="F78" s="388" t="s">
        <v>270</v>
      </c>
      <c r="G78" s="122"/>
      <c r="H78" s="122"/>
      <c r="I78" s="122"/>
      <c r="J78" s="122">
        <f t="shared" si="56"/>
        <v>45011</v>
      </c>
      <c r="K78" s="122">
        <f>J78+3</f>
        <v>45014</v>
      </c>
      <c r="L78" s="158">
        <v>45020</v>
      </c>
      <c r="M78" s="158">
        <v>45023</v>
      </c>
      <c r="N78" s="130">
        <f t="shared" si="74"/>
        <v>45020</v>
      </c>
      <c r="O78" s="130">
        <f t="shared" si="75"/>
        <v>45023</v>
      </c>
      <c r="P78" s="121">
        <f t="shared" si="76"/>
        <v>4</v>
      </c>
      <c r="Q78" s="125">
        <f t="shared" ca="1" si="77"/>
        <v>4</v>
      </c>
      <c r="R78" s="125">
        <f t="shared" ca="1" si="78"/>
        <v>0</v>
      </c>
    </row>
    <row r="79" spans="1:18" ht="14.4">
      <c r="A79" s="248">
        <f t="shared" si="55"/>
        <v>77</v>
      </c>
      <c r="B79" s="248"/>
      <c r="C79" s="248"/>
      <c r="D79" s="360" t="s">
        <v>2627</v>
      </c>
      <c r="E79" s="121" t="s">
        <v>30</v>
      </c>
      <c r="F79" s="275" t="s">
        <v>279</v>
      </c>
      <c r="G79" s="122"/>
      <c r="H79" s="122"/>
      <c r="I79" s="122"/>
      <c r="J79" s="122">
        <f t="shared" si="56"/>
        <v>45015</v>
      </c>
      <c r="K79" s="122">
        <f>J79+1</f>
        <v>45016</v>
      </c>
      <c r="L79" s="158">
        <v>45026</v>
      </c>
      <c r="M79" s="158">
        <v>45027</v>
      </c>
      <c r="N79" s="130">
        <f t="shared" ref="N79:N80" si="79">IF(L79="",IF(M78="",O78+1,M78+1),L79)</f>
        <v>45026</v>
      </c>
      <c r="O79" s="130">
        <f t="shared" ref="O79:O80" si="80">IF(N79="","",N79+P79-1)</f>
        <v>45027</v>
      </c>
      <c r="P79" s="121">
        <f t="shared" ref="P79:P80" si="81">IF(IF(J79="",0,IF(K79="",0,K79-J79))="",0,K79-J79+1)</f>
        <v>2</v>
      </c>
      <c r="Q79" s="125">
        <f t="shared" ref="Q79:Q80" ca="1" si="82">IF(L79="",0,IF(M79="",TODAY()-L79,M79-L79+1))</f>
        <v>2</v>
      </c>
      <c r="R79" s="125">
        <f t="shared" ref="R79:R80" ca="1" si="83">IF(Q79=0,0,P79-Q79)</f>
        <v>0</v>
      </c>
    </row>
    <row r="80" spans="1:18" ht="14.4">
      <c r="A80" s="248">
        <f t="shared" si="55"/>
        <v>78</v>
      </c>
      <c r="B80" s="248"/>
      <c r="C80" s="248"/>
      <c r="D80" s="360" t="s">
        <v>2628</v>
      </c>
      <c r="E80" s="121" t="s">
        <v>30</v>
      </c>
      <c r="F80" s="388" t="s">
        <v>270</v>
      </c>
      <c r="G80" s="122"/>
      <c r="H80" s="122"/>
      <c r="I80" s="122"/>
      <c r="J80" s="122">
        <f t="shared" si="56"/>
        <v>45017</v>
      </c>
      <c r="K80" s="122">
        <f>J80+1</f>
        <v>45018</v>
      </c>
      <c r="L80" s="158">
        <v>45028</v>
      </c>
      <c r="M80" s="158">
        <f>L80+6</f>
        <v>45034</v>
      </c>
      <c r="N80" s="130">
        <f t="shared" si="79"/>
        <v>45028</v>
      </c>
      <c r="O80" s="130">
        <f t="shared" si="80"/>
        <v>45029</v>
      </c>
      <c r="P80" s="121">
        <f t="shared" si="81"/>
        <v>2</v>
      </c>
      <c r="Q80" s="125">
        <f t="shared" ca="1" si="82"/>
        <v>7</v>
      </c>
      <c r="R80" s="125">
        <f t="shared" ca="1" si="83"/>
        <v>-5</v>
      </c>
    </row>
    <row r="81" spans="1:18" ht="14.4">
      <c r="A81" s="248">
        <f t="shared" si="55"/>
        <v>79</v>
      </c>
      <c r="B81" s="248"/>
      <c r="C81" s="248"/>
      <c r="D81" s="360" t="s">
        <v>2629</v>
      </c>
      <c r="E81" s="121" t="s">
        <v>30</v>
      </c>
      <c r="F81" s="275" t="s">
        <v>279</v>
      </c>
      <c r="G81" s="122"/>
      <c r="H81" s="122"/>
      <c r="I81" s="122"/>
      <c r="J81" s="122">
        <f t="shared" si="56"/>
        <v>45019</v>
      </c>
      <c r="K81" s="122">
        <f>J81+1</f>
        <v>45020</v>
      </c>
      <c r="L81" s="158">
        <v>45035</v>
      </c>
      <c r="M81" s="158">
        <v>45035</v>
      </c>
      <c r="N81" s="130">
        <f t="shared" ref="N81" si="84">IF(L81="",IF(M80="",O80+1,M80+1),L81)</f>
        <v>45035</v>
      </c>
      <c r="O81" s="130">
        <f t="shared" ref="O81" si="85">IF(N81="","",N81+P81-1)</f>
        <v>45036</v>
      </c>
      <c r="P81" s="121">
        <f t="shared" ref="P81" si="86">IF(IF(J81="",0,IF(K81="",0,K81-J81))="",0,K81-J81+1)</f>
        <v>2</v>
      </c>
      <c r="Q81" s="125">
        <f t="shared" ref="Q81" ca="1" si="87">IF(L81="",0,IF(M81="",TODAY()-L81,M81-L81+1))</f>
        <v>1</v>
      </c>
      <c r="R81" s="125">
        <f t="shared" ref="R81" ca="1" si="88">IF(Q81=0,0,P81-Q81)</f>
        <v>1</v>
      </c>
    </row>
    <row r="82" spans="1:18" ht="14.4">
      <c r="A82" s="248">
        <f t="shared" si="55"/>
        <v>80</v>
      </c>
      <c r="B82" s="248"/>
      <c r="C82" s="248"/>
      <c r="D82" s="360" t="s">
        <v>2630</v>
      </c>
      <c r="E82" s="121" t="s">
        <v>30</v>
      </c>
      <c r="F82" s="275" t="s">
        <v>279</v>
      </c>
      <c r="G82" s="122"/>
      <c r="H82" s="122"/>
      <c r="I82" s="122"/>
      <c r="J82" s="122">
        <f t="shared" si="56"/>
        <v>45021</v>
      </c>
      <c r="K82" s="122">
        <f>J82+1</f>
        <v>45022</v>
      </c>
      <c r="L82" s="158">
        <v>45040</v>
      </c>
      <c r="M82" s="158">
        <v>45040</v>
      </c>
      <c r="N82" s="130">
        <f t="shared" ref="N82:N83" si="89">IF(L82="",IF(M81="",O81+1,M81+1),L82)</f>
        <v>45040</v>
      </c>
      <c r="O82" s="130">
        <f t="shared" ref="O82:O83" si="90">IF(N82="","",N82+P82-1)</f>
        <v>45041</v>
      </c>
      <c r="P82" s="121">
        <f t="shared" ref="P82:P83" si="91">IF(IF(J82="",0,IF(K82="",0,K82-J82))="",0,K82-J82+1)</f>
        <v>2</v>
      </c>
      <c r="Q82" s="125">
        <f t="shared" ref="Q82:Q83" ca="1" si="92">IF(L82="",0,IF(M82="",TODAY()-L82,M82-L82+1))</f>
        <v>1</v>
      </c>
      <c r="R82" s="125">
        <f t="shared" ref="R82:R83" ca="1" si="93">IF(Q82=0,0,P82-Q82)</f>
        <v>1</v>
      </c>
    </row>
    <row r="83" spans="1:18" ht="14.4">
      <c r="A83" s="248">
        <f t="shared" si="55"/>
        <v>81</v>
      </c>
      <c r="B83" s="248"/>
      <c r="C83" s="248"/>
      <c r="D83" s="360" t="s">
        <v>2631</v>
      </c>
      <c r="E83" s="121" t="s">
        <v>30</v>
      </c>
      <c r="F83" s="275" t="s">
        <v>279</v>
      </c>
      <c r="G83" s="122"/>
      <c r="H83" s="122"/>
      <c r="I83" s="122"/>
      <c r="J83" s="122">
        <f t="shared" si="56"/>
        <v>45023</v>
      </c>
      <c r="K83" s="122">
        <f>J83+1+1</f>
        <v>45025</v>
      </c>
      <c r="L83" s="158">
        <v>45042</v>
      </c>
      <c r="M83" s="158">
        <v>45045</v>
      </c>
      <c r="N83" s="130">
        <f t="shared" si="89"/>
        <v>45042</v>
      </c>
      <c r="O83" s="130">
        <f t="shared" si="90"/>
        <v>45044</v>
      </c>
      <c r="P83" s="121">
        <f t="shared" si="91"/>
        <v>3</v>
      </c>
      <c r="Q83" s="125">
        <f t="shared" ca="1" si="92"/>
        <v>4</v>
      </c>
      <c r="R83" s="125">
        <f t="shared" ca="1" si="93"/>
        <v>-1</v>
      </c>
    </row>
    <row r="84" spans="1:18" ht="14.4">
      <c r="A84" s="248">
        <f t="shared" si="55"/>
        <v>82</v>
      </c>
      <c r="B84" s="248"/>
      <c r="C84" s="248"/>
      <c r="D84" s="360" t="s">
        <v>2632</v>
      </c>
      <c r="E84" s="121" t="s">
        <v>30</v>
      </c>
      <c r="F84" s="388" t="s">
        <v>270</v>
      </c>
      <c r="G84" s="122"/>
      <c r="H84" s="122"/>
      <c r="I84" s="122"/>
      <c r="J84" s="122">
        <f t="shared" si="56"/>
        <v>45026</v>
      </c>
      <c r="K84" s="122">
        <f>J84+3</f>
        <v>45029</v>
      </c>
      <c r="L84" s="158">
        <v>45047</v>
      </c>
      <c r="M84" s="158">
        <v>45052</v>
      </c>
      <c r="N84" s="130">
        <f t="shared" ref="N84" si="94">IF(L84="",IF(M83="",O83+1,M83+1),L84)</f>
        <v>45047</v>
      </c>
      <c r="O84" s="130">
        <f t="shared" ref="O84" si="95">IF(N84="","",N84+P84-1)</f>
        <v>45050</v>
      </c>
      <c r="P84" s="121">
        <f t="shared" ref="P84:P85" si="96">IF(IF(J84="",0,IF(K84="",0,K84-J84))="",0,K84-J84+1)</f>
        <v>4</v>
      </c>
      <c r="Q84" s="125">
        <f t="shared" ref="Q84:Q85" ca="1" si="97">IF(L84="",0,IF(M84="",TODAY()-L84,M84-L84+1))</f>
        <v>6</v>
      </c>
      <c r="R84" s="125">
        <f t="shared" ref="R84:R85" ca="1" si="98">IF(Q84=0,0,P84-Q84)</f>
        <v>-2</v>
      </c>
    </row>
    <row r="85" spans="1:18" ht="14.4">
      <c r="A85" s="248">
        <f t="shared" si="55"/>
        <v>83</v>
      </c>
      <c r="B85" s="248"/>
      <c r="C85" s="248"/>
      <c r="D85" s="360" t="s">
        <v>2633</v>
      </c>
      <c r="E85" s="121" t="s">
        <v>30</v>
      </c>
      <c r="F85" s="388" t="s">
        <v>270</v>
      </c>
      <c r="G85" s="122"/>
      <c r="H85" s="122"/>
      <c r="I85" s="122"/>
      <c r="J85" s="122">
        <f t="shared" si="56"/>
        <v>45030</v>
      </c>
      <c r="K85" s="122">
        <f>J85+2</f>
        <v>45032</v>
      </c>
      <c r="L85" s="158">
        <v>45052</v>
      </c>
      <c r="M85" s="158">
        <v>45057</v>
      </c>
      <c r="N85" s="130">
        <f t="shared" ref="N85:N86" si="99">IF(L85="",IF(M84="",O84+1,M84+1),L85)</f>
        <v>45052</v>
      </c>
      <c r="O85" s="130">
        <f t="shared" ref="O85:O86" si="100">IF(N85="","",N85+P85-1)</f>
        <v>45054</v>
      </c>
      <c r="P85" s="121">
        <f t="shared" si="96"/>
        <v>3</v>
      </c>
      <c r="Q85" s="125">
        <f t="shared" ca="1" si="97"/>
        <v>6</v>
      </c>
      <c r="R85" s="125">
        <f t="shared" ca="1" si="98"/>
        <v>-3</v>
      </c>
    </row>
    <row r="86" spans="1:18" ht="28.8">
      <c r="A86" s="248">
        <f t="shared" si="55"/>
        <v>84</v>
      </c>
      <c r="B86" s="248"/>
      <c r="C86" s="248"/>
      <c r="D86" s="360" t="s">
        <v>2634</v>
      </c>
      <c r="E86" s="121" t="s">
        <v>30</v>
      </c>
      <c r="F86" s="275" t="s">
        <v>279</v>
      </c>
      <c r="G86" s="122"/>
      <c r="H86" s="122"/>
      <c r="I86" s="122"/>
      <c r="J86" s="122">
        <f t="shared" si="56"/>
        <v>45033</v>
      </c>
      <c r="K86" s="122">
        <f>J86+2</f>
        <v>45035</v>
      </c>
      <c r="L86" s="158">
        <v>45058</v>
      </c>
      <c r="M86" s="158">
        <v>45058</v>
      </c>
      <c r="N86" s="130">
        <f t="shared" si="99"/>
        <v>45058</v>
      </c>
      <c r="O86" s="130">
        <f t="shared" si="100"/>
        <v>45060</v>
      </c>
      <c r="P86" s="121">
        <f t="shared" ref="P86" si="101">IF(IF(J86="",0,IF(K86="",0,K86-J86))="",0,K86-J86+1)</f>
        <v>3</v>
      </c>
      <c r="Q86" s="125">
        <f t="shared" ref="Q86" ca="1" si="102">IF(L86="",0,IF(M86="",TODAY()-L86,M86-L86+1))</f>
        <v>1</v>
      </c>
      <c r="R86" s="125">
        <f t="shared" ref="R86" ca="1" si="103">IF(Q86=0,0,P86-Q86)</f>
        <v>2</v>
      </c>
    </row>
    <row r="87" spans="1:18" ht="14.4">
      <c r="A87" s="248">
        <f t="shared" si="55"/>
        <v>85</v>
      </c>
      <c r="B87" s="248"/>
      <c r="C87" s="248"/>
      <c r="D87" s="360" t="s">
        <v>2635</v>
      </c>
      <c r="E87" s="121" t="s">
        <v>30</v>
      </c>
      <c r="F87" s="388" t="s">
        <v>270</v>
      </c>
      <c r="G87" s="122"/>
      <c r="H87" s="122"/>
      <c r="I87" s="122"/>
      <c r="J87" s="122">
        <f t="shared" si="56"/>
        <v>45036</v>
      </c>
      <c r="K87" s="122">
        <f>J87+1+1</f>
        <v>45038</v>
      </c>
      <c r="L87" s="158">
        <v>45061</v>
      </c>
      <c r="M87" s="158">
        <v>45064</v>
      </c>
      <c r="N87" s="130">
        <f t="shared" ref="N87" si="104">IF(L87="",IF(M86="",O86+1,M86+1),L87)</f>
        <v>45061</v>
      </c>
      <c r="O87" s="130">
        <f t="shared" ref="O87" si="105">IF(N87="","",N87+P87-1)</f>
        <v>45063</v>
      </c>
      <c r="P87" s="121">
        <f t="shared" ref="P87" si="106">IF(IF(J87="",0,IF(K87="",0,K87-J87))="",0,K87-J87+1)</f>
        <v>3</v>
      </c>
      <c r="Q87" s="125">
        <f t="shared" ref="Q87" ca="1" si="107">IF(L87="",0,IF(M87="",TODAY()-L87,M87-L87+1))</f>
        <v>4</v>
      </c>
      <c r="R87" s="125">
        <f t="shared" ref="R87" ca="1" si="108">IF(Q87=0,0,P87-Q87)</f>
        <v>-1</v>
      </c>
    </row>
    <row r="88" spans="1:18" ht="14.4">
      <c r="A88" s="248">
        <f t="shared" si="55"/>
        <v>86</v>
      </c>
      <c r="B88" s="248"/>
      <c r="C88" s="248"/>
      <c r="D88" s="360" t="s">
        <v>2636</v>
      </c>
      <c r="E88" s="121" t="s">
        <v>30</v>
      </c>
      <c r="F88" s="388" t="s">
        <v>270</v>
      </c>
      <c r="G88" s="122"/>
      <c r="H88" s="122"/>
      <c r="I88" s="122"/>
      <c r="J88" s="122">
        <f t="shared" si="56"/>
        <v>45039</v>
      </c>
      <c r="K88" s="122">
        <f>J88+2</f>
        <v>45041</v>
      </c>
      <c r="L88" s="158">
        <v>45064</v>
      </c>
      <c r="M88" s="158">
        <v>45066</v>
      </c>
      <c r="N88" s="130">
        <f t="shared" ref="N88:N90" si="109">IF(L88="",IF(M87="",O87+1,M87+1),L88)</f>
        <v>45064</v>
      </c>
      <c r="O88" s="130">
        <f t="shared" ref="O88:O90" si="110">IF(N88="","",N88+P88-1)</f>
        <v>45066</v>
      </c>
      <c r="P88" s="121">
        <f t="shared" ref="P88:P90" si="111">IF(IF(J88="",0,IF(K88="",0,K88-J88))="",0,K88-J88+1)</f>
        <v>3</v>
      </c>
      <c r="Q88" s="125">
        <f t="shared" ref="Q88:Q90" ca="1" si="112">IF(L88="",0,IF(M88="",TODAY()-L88,M88-L88+1))</f>
        <v>3</v>
      </c>
      <c r="R88" s="125">
        <f t="shared" ref="R88:R90" ca="1" si="113">IF(Q88=0,0,P88-Q88)</f>
        <v>0</v>
      </c>
    </row>
    <row r="89" spans="1:18" ht="14.4">
      <c r="A89" s="248">
        <f t="shared" si="55"/>
        <v>87</v>
      </c>
      <c r="B89" s="248"/>
      <c r="C89" s="248"/>
      <c r="D89" s="360" t="s">
        <v>2637</v>
      </c>
      <c r="E89" s="121" t="s">
        <v>30</v>
      </c>
      <c r="F89" s="388" t="s">
        <v>270</v>
      </c>
      <c r="G89" s="122"/>
      <c r="H89" s="122"/>
      <c r="I89" s="122"/>
      <c r="J89" s="122">
        <f t="shared" si="56"/>
        <v>45042</v>
      </c>
      <c r="K89" s="122">
        <f>J89+1</f>
        <v>45043</v>
      </c>
      <c r="L89" s="158">
        <v>45068</v>
      </c>
      <c r="M89" s="158">
        <v>45070</v>
      </c>
      <c r="N89" s="130">
        <f t="shared" si="109"/>
        <v>45068</v>
      </c>
      <c r="O89" s="130">
        <f t="shared" si="110"/>
        <v>45069</v>
      </c>
      <c r="P89" s="121">
        <f t="shared" si="111"/>
        <v>2</v>
      </c>
      <c r="Q89" s="125">
        <f t="shared" ca="1" si="112"/>
        <v>3</v>
      </c>
      <c r="R89" s="125">
        <f t="shared" ca="1" si="113"/>
        <v>-1</v>
      </c>
    </row>
    <row r="90" spans="1:18" ht="14.4">
      <c r="A90" s="248">
        <f t="shared" si="55"/>
        <v>88</v>
      </c>
      <c r="B90" s="248"/>
      <c r="C90" s="248"/>
      <c r="D90" s="360" t="s">
        <v>2638</v>
      </c>
      <c r="E90" s="121" t="s">
        <v>30</v>
      </c>
      <c r="F90" s="388" t="s">
        <v>270</v>
      </c>
      <c r="G90" s="122"/>
      <c r="H90" s="122"/>
      <c r="I90" s="122"/>
      <c r="J90" s="122">
        <f t="shared" si="56"/>
        <v>45044</v>
      </c>
      <c r="K90" s="122">
        <f>J90+1</f>
        <v>45045</v>
      </c>
      <c r="L90" s="158">
        <v>45071</v>
      </c>
      <c r="M90" s="158">
        <v>45079</v>
      </c>
      <c r="N90" s="130">
        <f t="shared" si="109"/>
        <v>45071</v>
      </c>
      <c r="O90" s="130">
        <f t="shared" si="110"/>
        <v>45072</v>
      </c>
      <c r="P90" s="121">
        <f t="shared" si="111"/>
        <v>2</v>
      </c>
      <c r="Q90" s="125">
        <f t="shared" ca="1" si="112"/>
        <v>9</v>
      </c>
      <c r="R90" s="125">
        <f t="shared" ca="1" si="113"/>
        <v>-7</v>
      </c>
    </row>
    <row r="91" spans="1:18" ht="14.4">
      <c r="A91" s="248">
        <f t="shared" si="55"/>
        <v>89</v>
      </c>
      <c r="B91" s="248"/>
      <c r="C91" s="248"/>
      <c r="D91" s="360" t="s">
        <v>2639</v>
      </c>
      <c r="E91" s="121" t="s">
        <v>30</v>
      </c>
      <c r="F91" s="275" t="s">
        <v>279</v>
      </c>
      <c r="G91" s="122"/>
      <c r="H91" s="122"/>
      <c r="I91" s="122"/>
      <c r="J91" s="158">
        <v>45084</v>
      </c>
      <c r="K91" s="158">
        <v>45085</v>
      </c>
      <c r="L91" s="158">
        <v>45084</v>
      </c>
      <c r="M91" s="158">
        <v>45085</v>
      </c>
      <c r="N91" s="130">
        <f t="shared" ref="N91:N92" si="114">IF(L91="",IF(M90="",O90+1,M90+1),L91)</f>
        <v>45084</v>
      </c>
      <c r="O91" s="130">
        <f t="shared" ref="O91:O92" si="115">IF(N91="","",N91+P91-1)</f>
        <v>45085</v>
      </c>
      <c r="P91" s="121">
        <f t="shared" ref="P91" si="116">IF(IF(J91="",0,IF(K91="",0,K91-J91))="",0,K91-J91+1)</f>
        <v>2</v>
      </c>
      <c r="Q91" s="125">
        <f t="shared" ref="Q91" ca="1" si="117">IF(L91="",0,IF(M91="",TODAY()-L91,M91-L91+1))</f>
        <v>2</v>
      </c>
      <c r="R91" s="125">
        <f t="shared" ref="R91" ca="1" si="118">IF(Q91=0,0,P91-Q91)</f>
        <v>0</v>
      </c>
    </row>
    <row r="92" spans="1:18" ht="14.4">
      <c r="A92" s="248">
        <f t="shared" si="55"/>
        <v>90</v>
      </c>
      <c r="B92" s="248"/>
      <c r="C92" s="248"/>
      <c r="D92" s="360" t="s">
        <v>2640</v>
      </c>
      <c r="E92" s="121" t="s">
        <v>30</v>
      </c>
      <c r="F92" s="275" t="s">
        <v>279</v>
      </c>
      <c r="G92" s="122"/>
      <c r="H92" s="122"/>
      <c r="I92" s="122"/>
      <c r="J92" s="158">
        <v>45092</v>
      </c>
      <c r="K92" s="158">
        <v>45094</v>
      </c>
      <c r="L92" s="158">
        <v>45086</v>
      </c>
      <c r="M92" s="158">
        <v>45089</v>
      </c>
      <c r="N92" s="130">
        <f t="shared" si="114"/>
        <v>45086</v>
      </c>
      <c r="O92" s="130">
        <f t="shared" si="115"/>
        <v>45088</v>
      </c>
      <c r="P92" s="121">
        <f t="shared" ref="P92:P97" si="119">IF(IF(J92="",0,IF(K92="",0,K92-J92))="",0,K92-J92+1)</f>
        <v>3</v>
      </c>
      <c r="Q92" s="125">
        <f t="shared" ref="Q92:Q97" ca="1" si="120">IF(L92="",0,IF(M92="",TODAY()-L92,M92-L92+1))</f>
        <v>4</v>
      </c>
      <c r="R92" s="125">
        <f t="shared" ref="R92:R97" ca="1" si="121">IF(Q92=0,0,P92-Q92)</f>
        <v>-1</v>
      </c>
    </row>
    <row r="93" spans="1:18" ht="28.8">
      <c r="A93" s="248">
        <f t="shared" si="55"/>
        <v>91</v>
      </c>
      <c r="B93" s="248"/>
      <c r="C93" s="248"/>
      <c r="D93" s="360" t="s">
        <v>2641</v>
      </c>
      <c r="E93" s="121" t="s">
        <v>30</v>
      </c>
      <c r="F93" s="275" t="s">
        <v>279</v>
      </c>
      <c r="G93" s="122"/>
      <c r="H93" s="122"/>
      <c r="I93" s="122"/>
      <c r="J93" s="158">
        <v>45093</v>
      </c>
      <c r="K93" s="158">
        <v>45096</v>
      </c>
      <c r="L93" s="158">
        <v>45090</v>
      </c>
      <c r="M93" s="158">
        <v>45093</v>
      </c>
      <c r="N93" s="130">
        <f t="shared" ref="N93:N97" si="122">IF(L93="",IF(M92="",O92+1,M92+1),L93)</f>
        <v>45090</v>
      </c>
      <c r="O93" s="130">
        <f t="shared" ref="O93:O97" si="123">IF(N93="","",N93+P93-1)</f>
        <v>45093</v>
      </c>
      <c r="P93" s="121">
        <f t="shared" si="119"/>
        <v>4</v>
      </c>
      <c r="Q93" s="125">
        <f t="shared" ca="1" si="120"/>
        <v>4</v>
      </c>
      <c r="R93" s="125">
        <f t="shared" ca="1" si="121"/>
        <v>0</v>
      </c>
    </row>
    <row r="94" spans="1:18" ht="28.8">
      <c r="A94" s="248">
        <f t="shared" si="55"/>
        <v>92</v>
      </c>
      <c r="B94" s="248"/>
      <c r="C94" s="248"/>
      <c r="D94" s="360" t="s">
        <v>2642</v>
      </c>
      <c r="E94" s="121" t="s">
        <v>30</v>
      </c>
      <c r="F94" s="275" t="s">
        <v>279</v>
      </c>
      <c r="G94" s="122"/>
      <c r="H94" s="122"/>
      <c r="I94" s="122"/>
      <c r="J94" s="158">
        <v>45094</v>
      </c>
      <c r="K94" s="158">
        <v>45096</v>
      </c>
      <c r="L94" s="218"/>
      <c r="M94" s="218"/>
      <c r="N94" s="130">
        <f t="shared" si="122"/>
        <v>45094</v>
      </c>
      <c r="O94" s="130">
        <f t="shared" si="123"/>
        <v>45096</v>
      </c>
      <c r="P94" s="121">
        <f t="shared" si="119"/>
        <v>3</v>
      </c>
      <c r="Q94" s="125">
        <f t="shared" ca="1" si="120"/>
        <v>0</v>
      </c>
      <c r="R94" s="125">
        <f t="shared" ca="1" si="121"/>
        <v>0</v>
      </c>
    </row>
    <row r="95" spans="1:18" ht="14.4">
      <c r="A95" s="248">
        <f t="shared" si="55"/>
        <v>93</v>
      </c>
      <c r="B95" s="248"/>
      <c r="C95" s="248"/>
      <c r="D95" s="360" t="s">
        <v>2643</v>
      </c>
      <c r="E95" s="121" t="s">
        <v>30</v>
      </c>
      <c r="F95" s="275" t="s">
        <v>279</v>
      </c>
      <c r="G95" s="122"/>
      <c r="H95" s="122"/>
      <c r="I95" s="122"/>
      <c r="J95" s="158">
        <v>45097</v>
      </c>
      <c r="K95" s="158">
        <v>45099</v>
      </c>
      <c r="L95" s="158">
        <v>45091</v>
      </c>
      <c r="M95" s="158">
        <v>45093</v>
      </c>
      <c r="N95" s="130">
        <f t="shared" si="122"/>
        <v>45091</v>
      </c>
      <c r="O95" s="130">
        <f t="shared" si="123"/>
        <v>45093</v>
      </c>
      <c r="P95" s="121">
        <f t="shared" si="119"/>
        <v>3</v>
      </c>
      <c r="Q95" s="125">
        <f t="shared" ca="1" si="120"/>
        <v>3</v>
      </c>
      <c r="R95" s="125">
        <f t="shared" ca="1" si="121"/>
        <v>0</v>
      </c>
    </row>
    <row r="96" spans="1:18" ht="14.4">
      <c r="A96" s="248">
        <f t="shared" si="55"/>
        <v>94</v>
      </c>
      <c r="B96" s="248"/>
      <c r="C96" s="248"/>
      <c r="D96" s="360" t="s">
        <v>2644</v>
      </c>
      <c r="E96" s="121" t="s">
        <v>30</v>
      </c>
      <c r="F96" s="275" t="s">
        <v>279</v>
      </c>
      <c r="J96" s="158">
        <v>45100</v>
      </c>
      <c r="K96" s="158">
        <v>45102</v>
      </c>
      <c r="L96" s="218"/>
      <c r="M96" s="218"/>
      <c r="N96" s="130">
        <f t="shared" si="122"/>
        <v>45094</v>
      </c>
      <c r="O96" s="130">
        <f t="shared" si="123"/>
        <v>45096</v>
      </c>
      <c r="P96" s="121">
        <f t="shared" si="119"/>
        <v>3</v>
      </c>
      <c r="Q96" s="125">
        <f t="shared" ca="1" si="120"/>
        <v>0</v>
      </c>
      <c r="R96" s="125">
        <f t="shared" ca="1" si="121"/>
        <v>0</v>
      </c>
    </row>
    <row r="97" spans="1:18" ht="14.4">
      <c r="A97" s="248">
        <f t="shared" si="55"/>
        <v>95</v>
      </c>
      <c r="B97" s="248"/>
      <c r="C97" s="248"/>
      <c r="D97" s="360" t="s">
        <v>2645</v>
      </c>
      <c r="E97" s="121" t="s">
        <v>30</v>
      </c>
      <c r="F97" s="275" t="s">
        <v>279</v>
      </c>
      <c r="J97" s="158">
        <v>45103</v>
      </c>
      <c r="K97" s="158">
        <v>45105</v>
      </c>
      <c r="L97" s="158">
        <v>45103</v>
      </c>
      <c r="M97" s="158">
        <v>45105</v>
      </c>
      <c r="N97" s="130">
        <f t="shared" si="122"/>
        <v>45103</v>
      </c>
      <c r="O97" s="130">
        <f t="shared" si="123"/>
        <v>45105</v>
      </c>
      <c r="P97" s="121">
        <f t="shared" si="119"/>
        <v>3</v>
      </c>
      <c r="Q97" s="125">
        <f t="shared" ca="1" si="120"/>
        <v>3</v>
      </c>
      <c r="R97" s="125">
        <f t="shared" ca="1" si="121"/>
        <v>0</v>
      </c>
    </row>
    <row r="98" spans="1:18" ht="14.4">
      <c r="A98" s="248">
        <f t="shared" si="55"/>
        <v>96</v>
      </c>
      <c r="B98" s="177" t="s">
        <v>261</v>
      </c>
      <c r="C98" s="248"/>
      <c r="D98" s="218" t="s">
        <v>2646</v>
      </c>
      <c r="E98" s="121" t="s">
        <v>30</v>
      </c>
      <c r="F98" s="391" t="s">
        <v>178</v>
      </c>
      <c r="J98" s="335">
        <v>45105</v>
      </c>
      <c r="K98" s="335">
        <v>45106</v>
      </c>
      <c r="L98" s="335">
        <v>45105</v>
      </c>
      <c r="M98" s="335">
        <v>45107</v>
      </c>
      <c r="N98" s="130">
        <f t="shared" ref="N98" si="124">IF(L98="",IF(M97="",O97+1,M97+1),L98)</f>
        <v>45105</v>
      </c>
      <c r="O98" s="130">
        <f t="shared" ref="O98" si="125">IF(N98="","",N98+P98-1)</f>
        <v>45106</v>
      </c>
      <c r="P98" s="121">
        <f t="shared" ref="P98:P101" si="126">IF(IF(J98="",0,IF(K98="",0,K98-J98))="",0,K98-J98+1)</f>
        <v>2</v>
      </c>
      <c r="Q98" s="125">
        <f t="shared" ref="Q98:Q101" ca="1" si="127">IF(L98="",0,IF(M98="",TODAY()-L98,M98-L98+1))</f>
        <v>3</v>
      </c>
      <c r="R98" s="125">
        <f t="shared" ref="R98:R101" ca="1" si="128">IF(Q98=0,0,P98-Q98)</f>
        <v>-1</v>
      </c>
    </row>
    <row r="99" spans="1:18" ht="14.4">
      <c r="A99" s="248">
        <f t="shared" ref="A99:A130" si="129">ROW() - 2</f>
        <v>97</v>
      </c>
      <c r="B99" s="177" t="s">
        <v>261</v>
      </c>
      <c r="C99" s="248"/>
      <c r="D99" s="121" t="s">
        <v>2647</v>
      </c>
      <c r="E99" s="121" t="s">
        <v>30</v>
      </c>
      <c r="F99" s="275" t="s">
        <v>279</v>
      </c>
      <c r="J99" s="158">
        <v>45108</v>
      </c>
      <c r="K99" s="158">
        <v>45108</v>
      </c>
      <c r="L99" s="158">
        <v>45110</v>
      </c>
      <c r="M99" s="158">
        <v>45110</v>
      </c>
      <c r="N99" s="130">
        <f t="shared" ref="N99:N101" si="130">IF(L99="",IF(M98="",O98+1,M98+1),L99)</f>
        <v>45110</v>
      </c>
      <c r="O99" s="130">
        <f t="shared" ref="O99:O101" si="131">IF(N99="","",N99+P99-1)</f>
        <v>45110</v>
      </c>
      <c r="P99" s="121">
        <f t="shared" si="126"/>
        <v>1</v>
      </c>
      <c r="Q99" s="125">
        <f t="shared" ca="1" si="127"/>
        <v>1</v>
      </c>
      <c r="R99" s="125">
        <f t="shared" ca="1" si="128"/>
        <v>0</v>
      </c>
    </row>
    <row r="100" spans="1:18" ht="43.2">
      <c r="A100" s="248">
        <f t="shared" si="129"/>
        <v>98</v>
      </c>
      <c r="B100" s="177" t="s">
        <v>261</v>
      </c>
      <c r="C100" s="248"/>
      <c r="D100" s="360" t="s">
        <v>2648</v>
      </c>
      <c r="E100" s="121" t="s">
        <v>30</v>
      </c>
      <c r="F100" s="275" t="s">
        <v>279</v>
      </c>
      <c r="J100" s="158">
        <v>45109</v>
      </c>
      <c r="K100" s="158">
        <v>45110</v>
      </c>
      <c r="L100" s="158">
        <v>45111</v>
      </c>
      <c r="M100" s="158">
        <v>45112</v>
      </c>
      <c r="N100" s="130">
        <f t="shared" si="130"/>
        <v>45111</v>
      </c>
      <c r="O100" s="130">
        <f t="shared" si="131"/>
        <v>45112</v>
      </c>
      <c r="P100" s="121">
        <f t="shared" si="126"/>
        <v>2</v>
      </c>
      <c r="Q100" s="125">
        <f t="shared" ca="1" si="127"/>
        <v>2</v>
      </c>
      <c r="R100" s="125">
        <f t="shared" ca="1" si="128"/>
        <v>0</v>
      </c>
    </row>
    <row r="101" spans="1:18" s="218" customFormat="1" ht="14.4">
      <c r="A101" s="248">
        <f t="shared" si="129"/>
        <v>99</v>
      </c>
      <c r="B101" s="177" t="s">
        <v>245</v>
      </c>
      <c r="C101" s="248"/>
      <c r="D101" s="360" t="s">
        <v>2649</v>
      </c>
      <c r="E101" s="121" t="s">
        <v>30</v>
      </c>
      <c r="F101" s="275" t="s">
        <v>279</v>
      </c>
      <c r="J101" s="158">
        <v>45111</v>
      </c>
      <c r="K101" s="158">
        <v>45112</v>
      </c>
      <c r="L101" s="158">
        <v>45113</v>
      </c>
      <c r="M101" s="158">
        <v>45115</v>
      </c>
      <c r="N101" s="130">
        <f t="shared" si="130"/>
        <v>45113</v>
      </c>
      <c r="O101" s="130">
        <f t="shared" si="131"/>
        <v>45114</v>
      </c>
      <c r="P101" s="121">
        <f t="shared" si="126"/>
        <v>2</v>
      </c>
      <c r="Q101" s="125">
        <f t="shared" ca="1" si="127"/>
        <v>3</v>
      </c>
      <c r="R101" s="125">
        <f t="shared" ca="1" si="128"/>
        <v>-1</v>
      </c>
    </row>
    <row r="102" spans="1:18" s="218" customFormat="1" ht="14.4">
      <c r="A102" s="248">
        <f t="shared" si="129"/>
        <v>100</v>
      </c>
      <c r="B102" s="177" t="s">
        <v>223</v>
      </c>
      <c r="C102" s="248"/>
      <c r="D102" s="360" t="s">
        <v>2650</v>
      </c>
      <c r="E102" s="121" t="s">
        <v>30</v>
      </c>
      <c r="F102" s="275" t="s">
        <v>279</v>
      </c>
      <c r="J102" s="158">
        <v>45113</v>
      </c>
      <c r="K102" s="158">
        <v>45114</v>
      </c>
      <c r="L102" s="158">
        <v>45118</v>
      </c>
      <c r="M102" s="158">
        <v>45119</v>
      </c>
      <c r="N102" s="130">
        <f t="shared" ref="N102:N107" si="132">IF(L102="",IF(M101="",O101+1,M101+1),L102)</f>
        <v>45118</v>
      </c>
      <c r="O102" s="130">
        <f t="shared" ref="O102:O107" si="133">IF(N102="","",N102+P102-1)</f>
        <v>45119</v>
      </c>
      <c r="P102" s="121">
        <f t="shared" ref="P102:P107" si="134">IF(IF(J102="",0,IF(K102="",0,K102-J102))="",0,K102-J102+1)</f>
        <v>2</v>
      </c>
      <c r="Q102" s="125">
        <f t="shared" ref="Q102:Q107" ca="1" si="135">IF(L102="",0,IF(M102="",TODAY()-L102,M102-L102+1))</f>
        <v>2</v>
      </c>
      <c r="R102" s="125">
        <f t="shared" ref="R102:R107" ca="1" si="136">IF(Q102=0,0,P102-Q102)</f>
        <v>0</v>
      </c>
    </row>
    <row r="103" spans="1:18" s="218" customFormat="1" ht="14.4">
      <c r="A103" s="248">
        <f t="shared" si="129"/>
        <v>101</v>
      </c>
      <c r="B103" s="177" t="s">
        <v>264</v>
      </c>
      <c r="C103" s="248"/>
      <c r="D103" s="360" t="s">
        <v>2651</v>
      </c>
      <c r="E103" s="121" t="s">
        <v>30</v>
      </c>
      <c r="F103" s="275" t="s">
        <v>279</v>
      </c>
      <c r="J103" s="158">
        <v>45115</v>
      </c>
      <c r="K103" s="158">
        <v>45118</v>
      </c>
      <c r="L103" s="158">
        <v>45120</v>
      </c>
      <c r="M103" s="158">
        <f>L103+1</f>
        <v>45121</v>
      </c>
      <c r="N103" s="130">
        <f t="shared" si="132"/>
        <v>45120</v>
      </c>
      <c r="O103" s="130">
        <f t="shared" si="133"/>
        <v>45123</v>
      </c>
      <c r="P103" s="121">
        <f t="shared" si="134"/>
        <v>4</v>
      </c>
      <c r="Q103" s="125">
        <f t="shared" ca="1" si="135"/>
        <v>2</v>
      </c>
      <c r="R103" s="125">
        <f t="shared" ca="1" si="136"/>
        <v>2</v>
      </c>
    </row>
    <row r="104" spans="1:18" s="218" customFormat="1" ht="14.4">
      <c r="A104" s="248">
        <f t="shared" si="129"/>
        <v>102</v>
      </c>
      <c r="B104" s="177" t="s">
        <v>261</v>
      </c>
      <c r="C104" s="248"/>
      <c r="D104" s="360" t="s">
        <v>2652</v>
      </c>
      <c r="E104" s="121" t="s">
        <v>30</v>
      </c>
      <c r="F104" s="275" t="s">
        <v>279</v>
      </c>
      <c r="J104" s="158">
        <v>45117</v>
      </c>
      <c r="K104" s="158">
        <v>45119</v>
      </c>
      <c r="L104" s="158">
        <v>45122</v>
      </c>
      <c r="M104" s="158">
        <v>45124</v>
      </c>
      <c r="N104" s="130">
        <f t="shared" si="132"/>
        <v>45122</v>
      </c>
      <c r="O104" s="130">
        <f t="shared" si="133"/>
        <v>45124</v>
      </c>
      <c r="P104" s="121">
        <f t="shared" si="134"/>
        <v>3</v>
      </c>
      <c r="Q104" s="125">
        <f t="shared" ca="1" si="135"/>
        <v>3</v>
      </c>
      <c r="R104" s="125">
        <f t="shared" ca="1" si="136"/>
        <v>0</v>
      </c>
    </row>
    <row r="105" spans="1:18" s="218" customFormat="1" ht="14.4">
      <c r="A105" s="248">
        <f t="shared" si="129"/>
        <v>103</v>
      </c>
      <c r="B105" s="177" t="s">
        <v>261</v>
      </c>
      <c r="C105" s="248"/>
      <c r="D105" s="360" t="s">
        <v>2653</v>
      </c>
      <c r="E105" s="121" t="s">
        <v>30</v>
      </c>
      <c r="F105" s="348" t="s">
        <v>268</v>
      </c>
      <c r="J105" s="158">
        <v>45120</v>
      </c>
      <c r="K105" s="158">
        <v>45121</v>
      </c>
      <c r="L105" s="158">
        <v>45125</v>
      </c>
      <c r="M105" s="158">
        <v>45126</v>
      </c>
      <c r="N105" s="130">
        <f t="shared" si="132"/>
        <v>45125</v>
      </c>
      <c r="O105" s="130">
        <f t="shared" si="133"/>
        <v>45126</v>
      </c>
      <c r="P105" s="121">
        <f t="shared" si="134"/>
        <v>2</v>
      </c>
      <c r="Q105" s="125">
        <f t="shared" ca="1" si="135"/>
        <v>2</v>
      </c>
      <c r="R105" s="125">
        <f t="shared" ca="1" si="136"/>
        <v>0</v>
      </c>
    </row>
    <row r="106" spans="1:18" s="218" customFormat="1" ht="14.4">
      <c r="A106" s="248">
        <f t="shared" si="129"/>
        <v>104</v>
      </c>
      <c r="B106" s="177" t="s">
        <v>245</v>
      </c>
      <c r="C106" s="248"/>
      <c r="D106" s="360" t="s">
        <v>2654</v>
      </c>
      <c r="E106" s="121" t="s">
        <v>30</v>
      </c>
      <c r="F106" s="275" t="s">
        <v>279</v>
      </c>
      <c r="J106" s="158">
        <v>45122</v>
      </c>
      <c r="K106" s="158">
        <v>45125</v>
      </c>
      <c r="L106" s="158">
        <v>45126</v>
      </c>
      <c r="M106" s="158">
        <v>45136</v>
      </c>
      <c r="N106" s="130">
        <f t="shared" si="132"/>
        <v>45126</v>
      </c>
      <c r="O106" s="130">
        <f t="shared" si="133"/>
        <v>45129</v>
      </c>
      <c r="P106" s="121">
        <f t="shared" si="134"/>
        <v>4</v>
      </c>
      <c r="Q106" s="125">
        <f t="shared" ca="1" si="135"/>
        <v>11</v>
      </c>
      <c r="R106" s="125">
        <f t="shared" ca="1" si="136"/>
        <v>-7</v>
      </c>
    </row>
    <row r="107" spans="1:18" s="218" customFormat="1" ht="14.4">
      <c r="A107" s="248">
        <f t="shared" si="129"/>
        <v>105</v>
      </c>
      <c r="B107" s="177" t="s">
        <v>227</v>
      </c>
      <c r="C107" s="248"/>
      <c r="D107" s="360" t="s">
        <v>2655</v>
      </c>
      <c r="E107" s="121" t="s">
        <v>30</v>
      </c>
      <c r="F107" s="275" t="s">
        <v>279</v>
      </c>
      <c r="J107" s="158">
        <v>45126</v>
      </c>
      <c r="K107" s="158">
        <v>45127</v>
      </c>
      <c r="L107" s="158">
        <v>45131</v>
      </c>
      <c r="M107" s="158">
        <v>45132</v>
      </c>
      <c r="N107" s="130">
        <f t="shared" si="132"/>
        <v>45131</v>
      </c>
      <c r="O107" s="130">
        <f t="shared" si="133"/>
        <v>45132</v>
      </c>
      <c r="P107" s="121">
        <f t="shared" si="134"/>
        <v>2</v>
      </c>
      <c r="Q107" s="125">
        <f t="shared" ca="1" si="135"/>
        <v>2</v>
      </c>
      <c r="R107" s="125">
        <f t="shared" ca="1" si="136"/>
        <v>0</v>
      </c>
    </row>
    <row r="108" spans="1:18" s="218" customFormat="1" ht="14.4">
      <c r="A108" s="248">
        <f t="shared" si="129"/>
        <v>106</v>
      </c>
      <c r="B108" s="177" t="s">
        <v>245</v>
      </c>
      <c r="C108" s="248"/>
      <c r="D108" s="218" t="s">
        <v>2656</v>
      </c>
      <c r="E108" s="121" t="s">
        <v>30</v>
      </c>
      <c r="F108" s="275" t="s">
        <v>279</v>
      </c>
      <c r="J108" s="158">
        <v>45128</v>
      </c>
      <c r="K108" s="158">
        <v>45129</v>
      </c>
      <c r="L108" s="158">
        <v>45138</v>
      </c>
      <c r="M108" s="158">
        <v>45140</v>
      </c>
      <c r="N108" s="130">
        <f t="shared" ref="N108" si="137">IF(L108="",IF(M107="",O107+1,M107+1),L108)</f>
        <v>45138</v>
      </c>
      <c r="O108" s="130">
        <f t="shared" ref="O108" si="138">IF(N108="","",N108+P108-1)</f>
        <v>45139</v>
      </c>
      <c r="P108" s="121">
        <f t="shared" ref="P108" si="139">IF(IF(J108="",0,IF(K108="",0,K108-J108))="",0,K108-J108+1)</f>
        <v>2</v>
      </c>
      <c r="Q108" s="125">
        <f t="shared" ref="Q108" ca="1" si="140">IF(L108="",0,IF(M108="",TODAY()-L108,M108-L108+1))</f>
        <v>3</v>
      </c>
      <c r="R108" s="125">
        <f t="shared" ref="R108" ca="1" si="141">IF(Q108=0,0,P108-Q108)</f>
        <v>-1</v>
      </c>
    </row>
    <row r="109" spans="1:18" s="218" customFormat="1" ht="14.4">
      <c r="A109" s="248">
        <f t="shared" si="129"/>
        <v>107</v>
      </c>
      <c r="B109" s="177" t="s">
        <v>245</v>
      </c>
      <c r="C109" s="248"/>
      <c r="D109" s="360" t="s">
        <v>2657</v>
      </c>
      <c r="E109" s="121" t="s">
        <v>30</v>
      </c>
      <c r="F109" s="275" t="s">
        <v>279</v>
      </c>
      <c r="J109" s="158">
        <v>45130</v>
      </c>
      <c r="K109" s="158">
        <v>45131</v>
      </c>
      <c r="L109" s="158">
        <v>45145</v>
      </c>
      <c r="M109" s="158">
        <v>45146</v>
      </c>
      <c r="N109" s="130">
        <f t="shared" ref="N109:N111" si="142">IF(L109="",IF(M108="",O108+1,M108+1),L109)</f>
        <v>45145</v>
      </c>
      <c r="O109" s="130">
        <f t="shared" ref="O109:O111" si="143">IF(N109="","",N109+P109-1)</f>
        <v>45146</v>
      </c>
      <c r="P109" s="121">
        <f t="shared" ref="P109:P111" si="144">IF(IF(J109="",0,IF(K109="",0,K109-J109))="",0,K109-J109+1)</f>
        <v>2</v>
      </c>
      <c r="Q109" s="125">
        <f t="shared" ref="Q109:Q111" ca="1" si="145">IF(L109="",0,IF(M109="",TODAY()-L109,M109-L109+1))</f>
        <v>2</v>
      </c>
      <c r="R109" s="125">
        <f t="shared" ref="R109:R111" ca="1" si="146">IF(Q109=0,0,P109-Q109)</f>
        <v>0</v>
      </c>
    </row>
    <row r="110" spans="1:18" s="218" customFormat="1" ht="14.4">
      <c r="A110" s="248">
        <f t="shared" si="129"/>
        <v>108</v>
      </c>
      <c r="B110" s="177" t="s">
        <v>264</v>
      </c>
      <c r="C110" s="248"/>
      <c r="D110" s="360" t="s">
        <v>2658</v>
      </c>
      <c r="E110" s="121" t="s">
        <v>30</v>
      </c>
      <c r="F110" s="275" t="s">
        <v>279</v>
      </c>
      <c r="J110" s="158">
        <v>45132</v>
      </c>
      <c r="K110" s="158">
        <v>45135</v>
      </c>
      <c r="L110" s="158">
        <v>45146</v>
      </c>
      <c r="M110" s="158">
        <v>45149</v>
      </c>
      <c r="N110" s="130">
        <f t="shared" si="142"/>
        <v>45146</v>
      </c>
      <c r="O110" s="130">
        <f t="shared" si="143"/>
        <v>45149</v>
      </c>
      <c r="P110" s="121">
        <f t="shared" si="144"/>
        <v>4</v>
      </c>
      <c r="Q110" s="125">
        <f t="shared" ca="1" si="145"/>
        <v>4</v>
      </c>
      <c r="R110" s="125">
        <f t="shared" ca="1" si="146"/>
        <v>0</v>
      </c>
    </row>
    <row r="111" spans="1:18" s="218" customFormat="1" ht="14.4">
      <c r="A111" s="248">
        <f t="shared" si="129"/>
        <v>109</v>
      </c>
      <c r="B111" s="177" t="s">
        <v>245</v>
      </c>
      <c r="C111" s="248"/>
      <c r="D111" s="360" t="s">
        <v>2659</v>
      </c>
      <c r="E111" s="121" t="s">
        <v>30</v>
      </c>
      <c r="F111" s="275" t="s">
        <v>279</v>
      </c>
      <c r="J111" s="158">
        <v>45148</v>
      </c>
      <c r="K111" s="158">
        <v>45152</v>
      </c>
      <c r="L111" s="158">
        <v>45149</v>
      </c>
      <c r="M111" s="158">
        <v>45154</v>
      </c>
      <c r="N111" s="130">
        <f t="shared" si="142"/>
        <v>45149</v>
      </c>
      <c r="O111" s="130">
        <f t="shared" si="143"/>
        <v>45153</v>
      </c>
      <c r="P111" s="121">
        <f t="shared" si="144"/>
        <v>5</v>
      </c>
      <c r="Q111" s="125">
        <f t="shared" ca="1" si="145"/>
        <v>6</v>
      </c>
      <c r="R111" s="125">
        <f t="shared" ca="1" si="146"/>
        <v>-1</v>
      </c>
    </row>
    <row r="112" spans="1:18" s="218" customFormat="1" ht="14.4">
      <c r="A112" s="248">
        <f t="shared" si="129"/>
        <v>110</v>
      </c>
      <c r="B112" s="177" t="s">
        <v>245</v>
      </c>
      <c r="C112" s="248"/>
      <c r="D112" s="360" t="s">
        <v>2660</v>
      </c>
      <c r="E112" s="121" t="s">
        <v>30</v>
      </c>
      <c r="F112" s="275" t="s">
        <v>279</v>
      </c>
      <c r="J112" s="158">
        <v>45154</v>
      </c>
      <c r="K112" s="158">
        <f>J112+1</f>
        <v>45155</v>
      </c>
      <c r="L112" s="158">
        <v>45155</v>
      </c>
      <c r="M112" s="158">
        <f>L112+2</f>
        <v>45157</v>
      </c>
      <c r="N112" s="130">
        <f t="shared" ref="N112:N114" si="147">IF(L112="",IF(M111="",O111+1,M111+1),L112)</f>
        <v>45155</v>
      </c>
      <c r="O112" s="130">
        <f t="shared" ref="O112:O114" si="148">IF(N112="","",N112+P112-1)</f>
        <v>45156</v>
      </c>
      <c r="P112" s="121">
        <f t="shared" ref="P112:P114" si="149">IF(IF(J112="",0,IF(K112="",0,K112-J112))="",0,K112-J112+1)</f>
        <v>2</v>
      </c>
      <c r="Q112" s="125">
        <f t="shared" ref="Q112:Q114" ca="1" si="150">IF(L112="",0,IF(M112="",TODAY()-L112,M112-L112+1))</f>
        <v>3</v>
      </c>
      <c r="R112" s="125">
        <f t="shared" ref="R112:R114" ca="1" si="151">IF(Q112=0,0,P112-Q112)</f>
        <v>-1</v>
      </c>
    </row>
    <row r="113" spans="1:18" s="218" customFormat="1" ht="14.4">
      <c r="A113" s="248">
        <f t="shared" si="129"/>
        <v>111</v>
      </c>
      <c r="B113" s="177" t="s">
        <v>245</v>
      </c>
      <c r="C113" s="248"/>
      <c r="D113" s="360" t="s">
        <v>2661</v>
      </c>
      <c r="E113" s="121" t="s">
        <v>30</v>
      </c>
      <c r="F113" s="275" t="s">
        <v>279</v>
      </c>
      <c r="J113" s="158">
        <v>45157</v>
      </c>
      <c r="K113" s="158">
        <v>45159</v>
      </c>
      <c r="L113" s="158">
        <v>45157</v>
      </c>
      <c r="M113" s="158">
        <v>45159</v>
      </c>
      <c r="N113" s="130">
        <f t="shared" si="147"/>
        <v>45157</v>
      </c>
      <c r="O113" s="130">
        <f t="shared" si="148"/>
        <v>45159</v>
      </c>
      <c r="P113" s="121">
        <f t="shared" si="149"/>
        <v>3</v>
      </c>
      <c r="Q113" s="125">
        <f t="shared" ca="1" si="150"/>
        <v>3</v>
      </c>
      <c r="R113" s="125">
        <f t="shared" ca="1" si="151"/>
        <v>0</v>
      </c>
    </row>
    <row r="114" spans="1:18" s="218" customFormat="1" ht="14.4">
      <c r="A114" s="248">
        <f t="shared" si="129"/>
        <v>112</v>
      </c>
      <c r="B114" s="177" t="s">
        <v>245</v>
      </c>
      <c r="C114" s="248"/>
      <c r="D114" s="360" t="s">
        <v>2662</v>
      </c>
      <c r="E114" s="121" t="s">
        <v>30</v>
      </c>
      <c r="F114" s="275" t="s">
        <v>279</v>
      </c>
      <c r="J114" s="158">
        <v>45160</v>
      </c>
      <c r="K114" s="158">
        <v>45161</v>
      </c>
      <c r="L114" s="158">
        <v>45160</v>
      </c>
      <c r="M114" s="158">
        <v>45163</v>
      </c>
      <c r="N114" s="130">
        <f t="shared" si="147"/>
        <v>45160</v>
      </c>
      <c r="O114" s="130">
        <f t="shared" si="148"/>
        <v>45161</v>
      </c>
      <c r="P114" s="121">
        <f t="shared" si="149"/>
        <v>2</v>
      </c>
      <c r="Q114" s="125">
        <f t="shared" ca="1" si="150"/>
        <v>4</v>
      </c>
      <c r="R114" s="125">
        <f t="shared" ca="1" si="151"/>
        <v>-2</v>
      </c>
    </row>
    <row r="115" spans="1:18" s="218" customFormat="1" ht="14.4">
      <c r="A115" s="248">
        <f t="shared" si="129"/>
        <v>113</v>
      </c>
      <c r="B115" s="177" t="s">
        <v>245</v>
      </c>
      <c r="C115" s="248"/>
      <c r="D115" s="360" t="s">
        <v>2663</v>
      </c>
      <c r="E115" s="121" t="s">
        <v>30</v>
      </c>
      <c r="F115" s="275" t="s">
        <v>279</v>
      </c>
      <c r="J115" s="158">
        <v>45162</v>
      </c>
      <c r="K115" s="158">
        <v>45163</v>
      </c>
      <c r="L115" s="158">
        <v>45162</v>
      </c>
      <c r="M115" s="158">
        <v>45163</v>
      </c>
      <c r="N115" s="130">
        <f t="shared" ref="N115:N117" si="152">IF(L115="",IF(M114="",O114+1,M114+1),L115)</f>
        <v>45162</v>
      </c>
      <c r="O115" s="130">
        <f t="shared" ref="O115:O117" si="153">IF(N115="","",N115+P115-1)</f>
        <v>45163</v>
      </c>
      <c r="P115" s="121">
        <f t="shared" ref="P115:P117" si="154">IF(IF(J115="",0,IF(K115="",0,K115-J115))="",0,K115-J115+1)</f>
        <v>2</v>
      </c>
      <c r="Q115" s="125">
        <f t="shared" ref="Q115:Q117" ca="1" si="155">IF(L115="",0,IF(M115="",TODAY()-L115,M115-L115+1))</f>
        <v>2</v>
      </c>
      <c r="R115" s="125">
        <f t="shared" ref="R115:R117" ca="1" si="156">IF(Q115=0,0,P115-Q115)</f>
        <v>0</v>
      </c>
    </row>
    <row r="116" spans="1:18" s="218" customFormat="1" ht="14.4">
      <c r="A116" s="248">
        <f t="shared" si="129"/>
        <v>114</v>
      </c>
      <c r="B116" s="177" t="s">
        <v>245</v>
      </c>
      <c r="C116" s="248"/>
      <c r="D116" s="360" t="s">
        <v>2664</v>
      </c>
      <c r="E116" s="121" t="s">
        <v>30</v>
      </c>
      <c r="F116" s="275" t="s">
        <v>279</v>
      </c>
      <c r="J116" s="158">
        <v>45166</v>
      </c>
      <c r="K116" s="158">
        <v>45167</v>
      </c>
      <c r="L116" s="158">
        <v>45166</v>
      </c>
      <c r="M116" s="158">
        <v>45170</v>
      </c>
      <c r="N116" s="130">
        <f t="shared" si="152"/>
        <v>45166</v>
      </c>
      <c r="O116" s="130">
        <f t="shared" si="153"/>
        <v>45167</v>
      </c>
      <c r="P116" s="121">
        <f t="shared" si="154"/>
        <v>2</v>
      </c>
      <c r="Q116" s="125">
        <f t="shared" ca="1" si="155"/>
        <v>5</v>
      </c>
      <c r="R116" s="125">
        <f t="shared" ca="1" si="156"/>
        <v>-3</v>
      </c>
    </row>
    <row r="117" spans="1:18" s="218" customFormat="1" ht="14.4">
      <c r="A117" s="248">
        <f t="shared" si="129"/>
        <v>115</v>
      </c>
      <c r="B117" s="177" t="s">
        <v>245</v>
      </c>
      <c r="C117" s="248"/>
      <c r="D117" s="326" t="s">
        <v>2665</v>
      </c>
      <c r="E117" s="121" t="s">
        <v>30</v>
      </c>
      <c r="F117" s="275" t="s">
        <v>279</v>
      </c>
      <c r="J117" s="327">
        <v>45169</v>
      </c>
      <c r="K117" s="327">
        <v>45177</v>
      </c>
      <c r="L117" s="327">
        <v>45170</v>
      </c>
      <c r="M117" s="327">
        <v>45177</v>
      </c>
      <c r="N117" s="130">
        <f t="shared" si="152"/>
        <v>45170</v>
      </c>
      <c r="O117" s="130">
        <f t="shared" si="153"/>
        <v>45178</v>
      </c>
      <c r="P117" s="121">
        <f t="shared" si="154"/>
        <v>9</v>
      </c>
      <c r="Q117" s="125">
        <f t="shared" ca="1" si="155"/>
        <v>8</v>
      </c>
      <c r="R117" s="125">
        <f t="shared" ca="1" si="156"/>
        <v>1</v>
      </c>
    </row>
    <row r="118" spans="1:18" s="218" customFormat="1" ht="14.4">
      <c r="A118" s="248">
        <f t="shared" si="129"/>
        <v>116</v>
      </c>
      <c r="B118" s="174" t="s">
        <v>261</v>
      </c>
      <c r="C118" s="248"/>
      <c r="D118" s="326" t="s">
        <v>2666</v>
      </c>
      <c r="E118" s="121" t="s">
        <v>30</v>
      </c>
      <c r="F118" s="275" t="s">
        <v>279</v>
      </c>
      <c r="J118" s="327">
        <v>45177</v>
      </c>
      <c r="K118" s="327">
        <v>45180</v>
      </c>
      <c r="L118" s="327">
        <v>45177</v>
      </c>
      <c r="M118" s="327">
        <f>L118+4</f>
        <v>45181</v>
      </c>
      <c r="N118" s="130">
        <f t="shared" ref="N118:N122" si="157">IF(L118="",IF(M117="",O117+1,M117+1),L118)</f>
        <v>45177</v>
      </c>
      <c r="O118" s="130">
        <f t="shared" ref="O118:O122" si="158">IF(N118="","",N118+P118-1)</f>
        <v>45180</v>
      </c>
      <c r="P118" s="121">
        <f t="shared" ref="P118:P122" si="159">IF(IF(J118="",0,IF(K118="",0,K118-J118))="",0,K118-J118+1)</f>
        <v>4</v>
      </c>
      <c r="Q118" s="125">
        <f t="shared" ref="Q118:Q122" ca="1" si="160">IF(L118="",0,IF(M118="",TODAY()-L118,M118-L118+1))</f>
        <v>5</v>
      </c>
      <c r="R118" s="125">
        <f t="shared" ref="R118:R122" ca="1" si="161">IF(Q118=0,0,P118-Q118)</f>
        <v>-1</v>
      </c>
    </row>
    <row r="119" spans="1:18" s="218" customFormat="1" ht="14.4">
      <c r="A119" s="248">
        <f t="shared" si="129"/>
        <v>117</v>
      </c>
      <c r="B119" s="174" t="s">
        <v>240</v>
      </c>
      <c r="C119" s="248"/>
      <c r="D119" s="326" t="s">
        <v>2667</v>
      </c>
      <c r="E119" s="121" t="s">
        <v>30</v>
      </c>
      <c r="F119" s="275" t="s">
        <v>279</v>
      </c>
      <c r="J119" s="327">
        <v>45181</v>
      </c>
      <c r="K119" s="327">
        <v>45181</v>
      </c>
      <c r="L119" s="327">
        <v>45181</v>
      </c>
      <c r="M119" s="327">
        <v>45181</v>
      </c>
      <c r="N119" s="130">
        <f t="shared" si="157"/>
        <v>45181</v>
      </c>
      <c r="O119" s="130">
        <f t="shared" si="158"/>
        <v>45181</v>
      </c>
      <c r="P119" s="121">
        <f t="shared" si="159"/>
        <v>1</v>
      </c>
      <c r="Q119" s="125">
        <f t="shared" ca="1" si="160"/>
        <v>1</v>
      </c>
      <c r="R119" s="125">
        <f t="shared" ca="1" si="161"/>
        <v>0</v>
      </c>
    </row>
    <row r="120" spans="1:18" s="218" customFormat="1" ht="14.4">
      <c r="A120" s="248">
        <f t="shared" si="129"/>
        <v>118</v>
      </c>
      <c r="B120" s="174" t="s">
        <v>245</v>
      </c>
      <c r="C120" s="248"/>
      <c r="D120" s="326" t="s">
        <v>2668</v>
      </c>
      <c r="E120" s="121" t="s">
        <v>30</v>
      </c>
      <c r="F120" s="275" t="s">
        <v>279</v>
      </c>
      <c r="J120" s="327">
        <v>45182</v>
      </c>
      <c r="K120" s="327">
        <v>45191</v>
      </c>
      <c r="L120" s="327">
        <v>45182</v>
      </c>
      <c r="M120" s="327">
        <v>45194</v>
      </c>
      <c r="N120" s="130">
        <f t="shared" si="157"/>
        <v>45182</v>
      </c>
      <c r="O120" s="130">
        <f t="shared" si="158"/>
        <v>45191</v>
      </c>
      <c r="P120" s="121">
        <f t="shared" si="159"/>
        <v>10</v>
      </c>
      <c r="Q120" s="125">
        <f t="shared" ca="1" si="160"/>
        <v>13</v>
      </c>
      <c r="R120" s="125">
        <f t="shared" ca="1" si="161"/>
        <v>-3</v>
      </c>
    </row>
    <row r="121" spans="1:18" s="218" customFormat="1" ht="14.4">
      <c r="A121" s="248">
        <f t="shared" si="129"/>
        <v>119</v>
      </c>
      <c r="B121" s="174" t="s">
        <v>261</v>
      </c>
      <c r="C121" s="248"/>
      <c r="D121" s="326" t="s">
        <v>2669</v>
      </c>
      <c r="E121" s="121" t="s">
        <v>30</v>
      </c>
      <c r="F121" s="275" t="s">
        <v>279</v>
      </c>
      <c r="J121" s="327">
        <v>45194</v>
      </c>
      <c r="K121" s="327">
        <v>45194</v>
      </c>
      <c r="L121" s="327">
        <v>45194</v>
      </c>
      <c r="M121" s="327">
        <v>45194</v>
      </c>
      <c r="N121" s="130">
        <f t="shared" si="157"/>
        <v>45194</v>
      </c>
      <c r="O121" s="130">
        <f t="shared" si="158"/>
        <v>45194</v>
      </c>
      <c r="P121" s="121">
        <f t="shared" si="159"/>
        <v>1</v>
      </c>
      <c r="Q121" s="125">
        <f t="shared" ca="1" si="160"/>
        <v>1</v>
      </c>
      <c r="R121" s="125">
        <f t="shared" ca="1" si="161"/>
        <v>0</v>
      </c>
    </row>
    <row r="122" spans="1:18" s="218" customFormat="1" ht="14.4">
      <c r="A122" s="248">
        <f t="shared" si="129"/>
        <v>120</v>
      </c>
      <c r="B122" s="174" t="s">
        <v>264</v>
      </c>
      <c r="C122" s="248"/>
      <c r="D122" s="326" t="s">
        <v>2670</v>
      </c>
      <c r="E122" s="121" t="s">
        <v>30</v>
      </c>
      <c r="F122" s="275" t="s">
        <v>279</v>
      </c>
      <c r="J122" s="327">
        <v>45195</v>
      </c>
      <c r="K122" s="327">
        <v>45196</v>
      </c>
      <c r="L122" s="327">
        <v>45195</v>
      </c>
      <c r="M122" s="335">
        <v>45197</v>
      </c>
      <c r="N122" s="130">
        <f t="shared" si="157"/>
        <v>45195</v>
      </c>
      <c r="O122" s="130">
        <f t="shared" si="158"/>
        <v>45196</v>
      </c>
      <c r="P122" s="121">
        <f t="shared" si="159"/>
        <v>2</v>
      </c>
      <c r="Q122" s="125">
        <f t="shared" ca="1" si="160"/>
        <v>3</v>
      </c>
      <c r="R122" s="125">
        <f t="shared" ca="1" si="161"/>
        <v>-1</v>
      </c>
    </row>
    <row r="123" spans="1:18" s="218" customFormat="1" ht="14.4">
      <c r="A123" s="248">
        <f t="shared" si="129"/>
        <v>121</v>
      </c>
      <c r="B123" s="174" t="s">
        <v>264</v>
      </c>
      <c r="C123" s="248"/>
      <c r="D123" s="326" t="s">
        <v>2671</v>
      </c>
      <c r="E123" s="121" t="s">
        <v>30</v>
      </c>
      <c r="F123" s="275" t="s">
        <v>279</v>
      </c>
      <c r="J123" s="327">
        <v>45197</v>
      </c>
      <c r="K123" s="327">
        <f>J123+4+2</f>
        <v>45203</v>
      </c>
      <c r="L123" s="327">
        <v>45197</v>
      </c>
      <c r="M123" s="327">
        <v>45204</v>
      </c>
      <c r="N123" s="130">
        <f t="shared" ref="N123:N144" si="162">IF(L123="",IF(M122="",O122+1,M122+1),L123)</f>
        <v>45197</v>
      </c>
      <c r="O123" s="130">
        <f t="shared" ref="O123:O144" si="163">IF(N123="","",N123+P123-1)</f>
        <v>45203</v>
      </c>
      <c r="P123" s="121">
        <f t="shared" ref="P123:P136" si="164">IF(IF(J123="",0,IF(K123="",0,K123-J123))="",0,K123-J123+1)</f>
        <v>7</v>
      </c>
      <c r="Q123" s="125">
        <f t="shared" ref="Q123:Q136" ca="1" si="165">IF(L123="",0,IF(M123="",TODAY()-L123,M123-L123+1))</f>
        <v>8</v>
      </c>
      <c r="R123" s="125">
        <f t="shared" ref="R123:R136" ca="1" si="166">IF(Q123=0,0,P123-Q123)</f>
        <v>-1</v>
      </c>
    </row>
    <row r="124" spans="1:18" s="218" customFormat="1" ht="14.4">
      <c r="A124" s="248">
        <f t="shared" si="129"/>
        <v>122</v>
      </c>
      <c r="B124" s="174" t="s">
        <v>264</v>
      </c>
      <c r="C124" s="248"/>
      <c r="D124" s="326" t="s">
        <v>154</v>
      </c>
      <c r="E124" s="121" t="s">
        <v>30</v>
      </c>
      <c r="F124" s="333" t="s">
        <v>178</v>
      </c>
      <c r="J124" s="327">
        <v>45204</v>
      </c>
      <c r="K124" s="327">
        <v>45208</v>
      </c>
      <c r="L124" s="327">
        <v>45204</v>
      </c>
      <c r="M124" s="365">
        <v>45206</v>
      </c>
      <c r="N124" s="130">
        <f t="shared" si="162"/>
        <v>45204</v>
      </c>
      <c r="O124" s="130">
        <f t="shared" si="163"/>
        <v>45208</v>
      </c>
      <c r="P124" s="121">
        <f t="shared" si="164"/>
        <v>5</v>
      </c>
      <c r="Q124" s="125">
        <f t="shared" ca="1" si="165"/>
        <v>3</v>
      </c>
      <c r="R124" s="125">
        <f t="shared" ca="1" si="166"/>
        <v>2</v>
      </c>
    </row>
    <row r="125" spans="1:18" s="218" customFormat="1" ht="14.4">
      <c r="A125" s="248">
        <f t="shared" si="129"/>
        <v>123</v>
      </c>
      <c r="B125" s="174" t="s">
        <v>264</v>
      </c>
      <c r="C125" s="248"/>
      <c r="D125" s="149" t="s">
        <v>2672</v>
      </c>
      <c r="E125" s="121" t="s">
        <v>30</v>
      </c>
      <c r="F125" s="333" t="s">
        <v>178</v>
      </c>
      <c r="J125" s="334">
        <v>45206</v>
      </c>
      <c r="K125" s="334">
        <v>45208</v>
      </c>
      <c r="L125" s="334">
        <v>45206</v>
      </c>
      <c r="M125" s="334">
        <v>45209</v>
      </c>
      <c r="N125" s="130">
        <f t="shared" si="162"/>
        <v>45206</v>
      </c>
      <c r="O125" s="130">
        <f t="shared" si="163"/>
        <v>45208</v>
      </c>
      <c r="P125" s="121">
        <f t="shared" si="164"/>
        <v>3</v>
      </c>
      <c r="Q125" s="125">
        <f t="shared" ca="1" si="165"/>
        <v>4</v>
      </c>
      <c r="R125" s="125">
        <f t="shared" ca="1" si="166"/>
        <v>-1</v>
      </c>
    </row>
    <row r="126" spans="1:18" s="218" customFormat="1" ht="29.25" customHeight="1">
      <c r="A126" s="248">
        <f t="shared" si="129"/>
        <v>124</v>
      </c>
      <c r="B126" s="174" t="s">
        <v>264</v>
      </c>
      <c r="C126" s="248"/>
      <c r="D126" s="149" t="s">
        <v>2673</v>
      </c>
      <c r="E126" s="121" t="s">
        <v>30</v>
      </c>
      <c r="F126" s="275" t="s">
        <v>279</v>
      </c>
      <c r="J126" s="334">
        <v>45209</v>
      </c>
      <c r="K126" s="334">
        <v>45210</v>
      </c>
      <c r="L126" s="334">
        <v>45209</v>
      </c>
      <c r="M126" s="334">
        <v>45210</v>
      </c>
      <c r="N126" s="130">
        <f t="shared" si="162"/>
        <v>45209</v>
      </c>
      <c r="O126" s="130">
        <f t="shared" si="163"/>
        <v>45210</v>
      </c>
      <c r="P126" s="121">
        <f t="shared" si="164"/>
        <v>2</v>
      </c>
      <c r="Q126" s="125">
        <f t="shared" ca="1" si="165"/>
        <v>2</v>
      </c>
      <c r="R126" s="125">
        <f t="shared" ca="1" si="166"/>
        <v>0</v>
      </c>
    </row>
    <row r="127" spans="1:18" s="218" customFormat="1" ht="14.4">
      <c r="A127" s="248">
        <f t="shared" si="129"/>
        <v>125</v>
      </c>
      <c r="B127" s="174" t="s">
        <v>264</v>
      </c>
      <c r="C127" s="248"/>
      <c r="D127" s="149" t="s">
        <v>2674</v>
      </c>
      <c r="E127" s="121" t="s">
        <v>30</v>
      </c>
      <c r="F127" s="333" t="s">
        <v>178</v>
      </c>
      <c r="J127" s="334">
        <v>45211</v>
      </c>
      <c r="K127" s="334">
        <v>45212</v>
      </c>
      <c r="L127" s="334">
        <v>45211</v>
      </c>
      <c r="M127" s="334">
        <v>45215</v>
      </c>
      <c r="N127" s="130">
        <f t="shared" si="162"/>
        <v>45211</v>
      </c>
      <c r="O127" s="130">
        <f t="shared" si="163"/>
        <v>45212</v>
      </c>
      <c r="P127" s="121">
        <f t="shared" si="164"/>
        <v>2</v>
      </c>
      <c r="Q127" s="125">
        <f t="shared" ca="1" si="165"/>
        <v>5</v>
      </c>
      <c r="R127" s="125">
        <f t="shared" ca="1" si="166"/>
        <v>-3</v>
      </c>
    </row>
    <row r="128" spans="1:18" s="218" customFormat="1" ht="14.4">
      <c r="A128" s="248">
        <f t="shared" si="129"/>
        <v>126</v>
      </c>
      <c r="B128" s="174" t="s">
        <v>264</v>
      </c>
      <c r="C128" s="248"/>
      <c r="D128" s="149" t="s">
        <v>2675</v>
      </c>
      <c r="E128" s="121" t="s">
        <v>30</v>
      </c>
      <c r="F128" s="275" t="s">
        <v>279</v>
      </c>
      <c r="J128" s="334">
        <v>45215</v>
      </c>
      <c r="K128" s="334">
        <v>45216</v>
      </c>
      <c r="L128" s="334">
        <v>45215</v>
      </c>
      <c r="M128" s="334">
        <v>45217</v>
      </c>
      <c r="N128" s="130">
        <f t="shared" si="162"/>
        <v>45215</v>
      </c>
      <c r="O128" s="130">
        <f t="shared" si="163"/>
        <v>45216</v>
      </c>
      <c r="P128" s="121">
        <f t="shared" si="164"/>
        <v>2</v>
      </c>
      <c r="Q128" s="125">
        <f t="shared" ca="1" si="165"/>
        <v>3</v>
      </c>
      <c r="R128" s="125">
        <f t="shared" ca="1" si="166"/>
        <v>-1</v>
      </c>
    </row>
    <row r="129" spans="1:18" s="218" customFormat="1" ht="14.4">
      <c r="A129" s="248">
        <f t="shared" si="129"/>
        <v>127</v>
      </c>
      <c r="B129" s="174" t="s">
        <v>264</v>
      </c>
      <c r="C129" s="248"/>
      <c r="D129" s="149" t="s">
        <v>2676</v>
      </c>
      <c r="E129" s="121" t="s">
        <v>30</v>
      </c>
      <c r="F129" s="333" t="s">
        <v>178</v>
      </c>
      <c r="J129" s="334">
        <v>45218</v>
      </c>
      <c r="K129" s="334">
        <v>45219</v>
      </c>
      <c r="L129" s="334">
        <v>45218</v>
      </c>
      <c r="M129" s="334">
        <v>45219</v>
      </c>
      <c r="N129" s="130">
        <f t="shared" si="162"/>
        <v>45218</v>
      </c>
      <c r="O129" s="130">
        <f t="shared" si="163"/>
        <v>45219</v>
      </c>
      <c r="P129" s="121">
        <f t="shared" si="164"/>
        <v>2</v>
      </c>
      <c r="Q129" s="125">
        <f t="shared" ca="1" si="165"/>
        <v>2</v>
      </c>
      <c r="R129" s="125">
        <f t="shared" ca="1" si="166"/>
        <v>0</v>
      </c>
    </row>
    <row r="130" spans="1:18" s="218" customFormat="1" ht="29.25" customHeight="1">
      <c r="A130" s="248">
        <f t="shared" si="129"/>
        <v>128</v>
      </c>
      <c r="B130" s="174" t="s">
        <v>264</v>
      </c>
      <c r="C130" s="248"/>
      <c r="D130" s="149" t="s">
        <v>2677</v>
      </c>
      <c r="E130" s="121" t="s">
        <v>30</v>
      </c>
      <c r="F130" s="275" t="s">
        <v>279</v>
      </c>
      <c r="J130" s="334">
        <v>45224</v>
      </c>
      <c r="K130" s="334">
        <v>45225</v>
      </c>
      <c r="L130" s="334">
        <v>45225</v>
      </c>
      <c r="M130" s="334">
        <v>45226</v>
      </c>
      <c r="N130" s="130">
        <f t="shared" si="162"/>
        <v>45225</v>
      </c>
      <c r="O130" s="130">
        <f t="shared" si="163"/>
        <v>45226</v>
      </c>
      <c r="P130" s="121">
        <f t="shared" si="164"/>
        <v>2</v>
      </c>
      <c r="Q130" s="125">
        <f t="shared" ca="1" si="165"/>
        <v>2</v>
      </c>
      <c r="R130" s="125">
        <f t="shared" ca="1" si="166"/>
        <v>0</v>
      </c>
    </row>
    <row r="131" spans="1:18" s="218" customFormat="1" ht="28.8" hidden="1">
      <c r="A131" s="248">
        <f t="shared" ref="A131:A162" si="167">ROW() - 2</f>
        <v>129</v>
      </c>
      <c r="B131" s="174" t="s">
        <v>264</v>
      </c>
      <c r="C131" s="248"/>
      <c r="D131" s="149" t="s">
        <v>2678</v>
      </c>
      <c r="E131" s="121" t="s">
        <v>30</v>
      </c>
      <c r="F131" s="275" t="s">
        <v>279</v>
      </c>
      <c r="J131" s="334">
        <v>45226</v>
      </c>
      <c r="K131" s="334">
        <v>45226</v>
      </c>
      <c r="L131" s="334">
        <v>45226</v>
      </c>
      <c r="M131" s="334">
        <v>45226</v>
      </c>
      <c r="N131" s="130">
        <f t="shared" si="162"/>
        <v>45226</v>
      </c>
      <c r="O131" s="130">
        <f t="shared" si="163"/>
        <v>45226</v>
      </c>
      <c r="P131" s="121">
        <f t="shared" si="164"/>
        <v>1</v>
      </c>
      <c r="Q131" s="125">
        <f t="shared" ca="1" si="165"/>
        <v>1</v>
      </c>
      <c r="R131" s="125">
        <f t="shared" ca="1" si="166"/>
        <v>0</v>
      </c>
    </row>
    <row r="132" spans="1:18" s="218" customFormat="1" ht="14.4" hidden="1">
      <c r="A132" s="248">
        <f t="shared" si="167"/>
        <v>130</v>
      </c>
      <c r="B132" s="174" t="s">
        <v>264</v>
      </c>
      <c r="C132" s="248"/>
      <c r="D132" s="326" t="s">
        <v>2679</v>
      </c>
      <c r="E132" s="121" t="s">
        <v>30</v>
      </c>
      <c r="F132" s="275" t="s">
        <v>279</v>
      </c>
      <c r="J132" s="334">
        <v>45229</v>
      </c>
      <c r="K132" s="334">
        <v>45231</v>
      </c>
      <c r="L132" s="334">
        <v>45229</v>
      </c>
      <c r="M132" s="365">
        <v>45251</v>
      </c>
      <c r="N132" s="130">
        <f t="shared" si="162"/>
        <v>45229</v>
      </c>
      <c r="O132" s="130">
        <f t="shared" si="163"/>
        <v>45231</v>
      </c>
      <c r="P132" s="121">
        <f t="shared" si="164"/>
        <v>3</v>
      </c>
      <c r="Q132" s="125">
        <f t="shared" ca="1" si="165"/>
        <v>23</v>
      </c>
      <c r="R132" s="125">
        <f t="shared" ca="1" si="166"/>
        <v>-20</v>
      </c>
    </row>
    <row r="133" spans="1:18" s="218" customFormat="1" ht="14.4" hidden="1">
      <c r="A133" s="248">
        <f t="shared" si="167"/>
        <v>131</v>
      </c>
      <c r="B133" s="174" t="s">
        <v>251</v>
      </c>
      <c r="C133" s="248"/>
      <c r="D133" s="149" t="s">
        <v>2680</v>
      </c>
      <c r="E133" s="121" t="s">
        <v>30</v>
      </c>
      <c r="F133" s="275" t="s">
        <v>279</v>
      </c>
      <c r="J133" s="334">
        <v>45244</v>
      </c>
      <c r="K133" s="334">
        <v>45247</v>
      </c>
      <c r="L133" s="334">
        <v>45244</v>
      </c>
      <c r="M133" s="334">
        <v>45248</v>
      </c>
      <c r="N133" s="130">
        <f t="shared" si="162"/>
        <v>45244</v>
      </c>
      <c r="O133" s="130">
        <f t="shared" si="163"/>
        <v>45247</v>
      </c>
      <c r="P133" s="121">
        <f t="shared" si="164"/>
        <v>4</v>
      </c>
      <c r="Q133" s="125">
        <f t="shared" ca="1" si="165"/>
        <v>5</v>
      </c>
      <c r="R133" s="125">
        <f t="shared" ca="1" si="166"/>
        <v>-1</v>
      </c>
    </row>
    <row r="134" spans="1:18" s="218" customFormat="1" ht="14.4" hidden="1">
      <c r="A134" s="248">
        <f t="shared" si="167"/>
        <v>132</v>
      </c>
      <c r="B134" s="174" t="s">
        <v>224</v>
      </c>
      <c r="C134" s="248"/>
      <c r="D134" s="149" t="s">
        <v>2681</v>
      </c>
      <c r="E134" s="121" t="s">
        <v>30</v>
      </c>
      <c r="F134" s="275" t="s">
        <v>279</v>
      </c>
      <c r="J134" s="334">
        <v>45251</v>
      </c>
      <c r="K134" s="334">
        <v>45252</v>
      </c>
      <c r="L134" s="334">
        <v>45251</v>
      </c>
      <c r="M134" s="334">
        <v>45252</v>
      </c>
      <c r="N134" s="130">
        <f t="shared" si="162"/>
        <v>45251</v>
      </c>
      <c r="O134" s="130">
        <f t="shared" si="163"/>
        <v>45252</v>
      </c>
      <c r="P134" s="121">
        <f t="shared" si="164"/>
        <v>2</v>
      </c>
      <c r="Q134" s="125">
        <f t="shared" ca="1" si="165"/>
        <v>2</v>
      </c>
      <c r="R134" s="125">
        <f t="shared" ca="1" si="166"/>
        <v>0</v>
      </c>
    </row>
    <row r="135" spans="1:18" s="218" customFormat="1" ht="14.4" hidden="1">
      <c r="A135" s="248">
        <f t="shared" si="167"/>
        <v>133</v>
      </c>
      <c r="B135" s="174" t="s">
        <v>224</v>
      </c>
      <c r="C135" s="248"/>
      <c r="D135" s="149" t="s">
        <v>2682</v>
      </c>
      <c r="E135" s="121" t="s">
        <v>30</v>
      </c>
      <c r="F135" s="275" t="s">
        <v>279</v>
      </c>
      <c r="J135" s="334">
        <v>45253</v>
      </c>
      <c r="K135" s="334">
        <v>45258</v>
      </c>
      <c r="L135" s="334">
        <v>45255</v>
      </c>
      <c r="M135" s="334">
        <v>45258</v>
      </c>
      <c r="N135" s="130">
        <f t="shared" si="162"/>
        <v>45255</v>
      </c>
      <c r="O135" s="130">
        <f t="shared" si="163"/>
        <v>45260</v>
      </c>
      <c r="P135" s="121">
        <f t="shared" si="164"/>
        <v>6</v>
      </c>
      <c r="Q135" s="125">
        <f t="shared" ca="1" si="165"/>
        <v>4</v>
      </c>
      <c r="R135" s="125">
        <f t="shared" ca="1" si="166"/>
        <v>2</v>
      </c>
    </row>
    <row r="136" spans="1:18" s="218" customFormat="1" ht="14.4" hidden="1">
      <c r="A136" s="248">
        <f t="shared" si="167"/>
        <v>134</v>
      </c>
      <c r="B136" s="174" t="s">
        <v>240</v>
      </c>
      <c r="C136" s="248"/>
      <c r="D136" s="149" t="s">
        <v>2683</v>
      </c>
      <c r="E136" s="121" t="s">
        <v>30</v>
      </c>
      <c r="F136" s="275" t="s">
        <v>279</v>
      </c>
      <c r="J136" s="334">
        <v>45259</v>
      </c>
      <c r="K136" s="334">
        <v>45260</v>
      </c>
      <c r="L136" s="334">
        <v>45259</v>
      </c>
      <c r="M136" s="334">
        <v>45261</v>
      </c>
      <c r="N136" s="130">
        <f t="shared" si="162"/>
        <v>45259</v>
      </c>
      <c r="O136" s="130">
        <f t="shared" si="163"/>
        <v>45260</v>
      </c>
      <c r="P136" s="121">
        <f t="shared" si="164"/>
        <v>2</v>
      </c>
      <c r="Q136" s="125">
        <f t="shared" ca="1" si="165"/>
        <v>3</v>
      </c>
      <c r="R136" s="125">
        <f t="shared" ca="1" si="166"/>
        <v>-1</v>
      </c>
    </row>
    <row r="137" spans="1:18" s="218" customFormat="1" ht="14.4" hidden="1">
      <c r="A137" s="248">
        <f t="shared" si="167"/>
        <v>135</v>
      </c>
      <c r="B137" s="174" t="s">
        <v>1097</v>
      </c>
      <c r="C137" s="248"/>
      <c r="D137" s="149" t="s">
        <v>2684</v>
      </c>
      <c r="E137" s="121" t="s">
        <v>30</v>
      </c>
      <c r="F137" s="275" t="s">
        <v>279</v>
      </c>
      <c r="J137" s="334">
        <v>45261</v>
      </c>
      <c r="K137" s="293">
        <v>45271</v>
      </c>
      <c r="L137" s="334">
        <v>45261</v>
      </c>
      <c r="M137" s="293">
        <v>45272</v>
      </c>
      <c r="N137" s="130">
        <f t="shared" si="162"/>
        <v>45261</v>
      </c>
      <c r="O137" s="130">
        <f t="shared" si="163"/>
        <v>45271</v>
      </c>
      <c r="P137" s="121">
        <f t="shared" ref="P137:P144" si="168">IF(IF(J137="",0,IF(K137="",0,K137-J137))="",0,K137-J137+1)</f>
        <v>11</v>
      </c>
      <c r="Q137" s="125">
        <f t="shared" ref="Q137:Q144" ca="1" si="169">IF(L137="",0,IF(M137="",TODAY()-L137,M137-L137+1))</f>
        <v>12</v>
      </c>
      <c r="R137" s="125">
        <f t="shared" ref="R137:R144" ca="1" si="170">IF(Q137=0,0,P137-Q137)</f>
        <v>-1</v>
      </c>
    </row>
    <row r="138" spans="1:18" s="218" customFormat="1" ht="14.4" hidden="1">
      <c r="A138" s="248">
        <f t="shared" si="167"/>
        <v>136</v>
      </c>
      <c r="B138" s="248"/>
      <c r="C138" s="248"/>
      <c r="D138" s="218" t="s">
        <v>2685</v>
      </c>
      <c r="E138" s="121" t="s">
        <v>30</v>
      </c>
      <c r="F138" s="275" t="s">
        <v>279</v>
      </c>
      <c r="J138" s="293">
        <v>45272</v>
      </c>
      <c r="K138" s="293">
        <v>45276</v>
      </c>
      <c r="L138" s="293">
        <v>45272</v>
      </c>
      <c r="M138" s="293">
        <v>45276</v>
      </c>
      <c r="N138" s="130">
        <f t="shared" si="162"/>
        <v>45272</v>
      </c>
      <c r="O138" s="130">
        <f t="shared" si="163"/>
        <v>45276</v>
      </c>
      <c r="P138" s="121">
        <f t="shared" si="168"/>
        <v>5</v>
      </c>
      <c r="Q138" s="125">
        <f t="shared" ca="1" si="169"/>
        <v>5</v>
      </c>
      <c r="R138" s="125">
        <f t="shared" ca="1" si="170"/>
        <v>0</v>
      </c>
    </row>
    <row r="139" spans="1:18" s="218" customFormat="1" ht="14.4" hidden="1">
      <c r="A139" s="248">
        <f t="shared" si="167"/>
        <v>137</v>
      </c>
      <c r="B139" s="174" t="s">
        <v>265</v>
      </c>
      <c r="C139" s="248"/>
      <c r="D139" s="218" t="s">
        <v>2686</v>
      </c>
      <c r="E139" s="121" t="s">
        <v>30</v>
      </c>
      <c r="F139" s="275" t="s">
        <v>279</v>
      </c>
      <c r="J139" s="293">
        <v>45280</v>
      </c>
      <c r="K139" s="293">
        <v>45280</v>
      </c>
      <c r="L139" s="293">
        <v>45280</v>
      </c>
      <c r="M139" s="293">
        <v>45281</v>
      </c>
      <c r="N139" s="130">
        <f t="shared" si="162"/>
        <v>45280</v>
      </c>
      <c r="O139" s="130">
        <f t="shared" si="163"/>
        <v>45280</v>
      </c>
      <c r="P139" s="121">
        <f t="shared" si="168"/>
        <v>1</v>
      </c>
      <c r="Q139" s="125">
        <f t="shared" ca="1" si="169"/>
        <v>2</v>
      </c>
      <c r="R139" s="125">
        <f t="shared" ca="1" si="170"/>
        <v>-1</v>
      </c>
    </row>
    <row r="140" spans="1:18" s="218" customFormat="1" ht="28.8" hidden="1">
      <c r="A140" s="248">
        <f t="shared" si="167"/>
        <v>138</v>
      </c>
      <c r="B140" s="174" t="s">
        <v>265</v>
      </c>
      <c r="C140" s="248"/>
      <c r="D140" s="360" t="s">
        <v>2687</v>
      </c>
      <c r="E140" s="121" t="s">
        <v>30</v>
      </c>
      <c r="F140" s="275" t="s">
        <v>279</v>
      </c>
      <c r="J140" s="293">
        <v>45281</v>
      </c>
      <c r="K140" s="293">
        <v>45282</v>
      </c>
      <c r="L140" s="293">
        <v>45281</v>
      </c>
      <c r="M140" s="293">
        <v>45282</v>
      </c>
      <c r="N140" s="130">
        <f t="shared" si="162"/>
        <v>45281</v>
      </c>
      <c r="O140" s="130">
        <f t="shared" si="163"/>
        <v>45282</v>
      </c>
      <c r="P140" s="121">
        <f t="shared" si="168"/>
        <v>2</v>
      </c>
      <c r="Q140" s="125">
        <f t="shared" ca="1" si="169"/>
        <v>2</v>
      </c>
      <c r="R140" s="125">
        <f t="shared" ca="1" si="170"/>
        <v>0</v>
      </c>
    </row>
    <row r="141" spans="1:18" s="218" customFormat="1" ht="14.4">
      <c r="A141" s="248">
        <f t="shared" si="167"/>
        <v>139</v>
      </c>
      <c r="B141" s="174" t="s">
        <v>264</v>
      </c>
      <c r="C141" s="248"/>
      <c r="D141" s="360" t="s">
        <v>2688</v>
      </c>
      <c r="E141" s="121" t="s">
        <v>30</v>
      </c>
      <c r="F141" s="333" t="s">
        <v>178</v>
      </c>
      <c r="J141" s="293">
        <v>45286</v>
      </c>
      <c r="K141" s="293">
        <v>45287</v>
      </c>
      <c r="L141" s="293">
        <v>45286</v>
      </c>
      <c r="M141" s="293">
        <v>45287</v>
      </c>
      <c r="N141" s="130">
        <f t="shared" si="162"/>
        <v>45286</v>
      </c>
      <c r="O141" s="130">
        <f t="shared" si="163"/>
        <v>45287</v>
      </c>
      <c r="P141" s="121">
        <f t="shared" si="168"/>
        <v>2</v>
      </c>
      <c r="Q141" s="125">
        <f t="shared" ca="1" si="169"/>
        <v>2</v>
      </c>
      <c r="R141" s="125">
        <f t="shared" ca="1" si="170"/>
        <v>0</v>
      </c>
    </row>
    <row r="142" spans="1:18" s="218" customFormat="1" ht="14.4">
      <c r="A142" s="248">
        <f t="shared" si="167"/>
        <v>140</v>
      </c>
      <c r="B142" s="174" t="s">
        <v>264</v>
      </c>
      <c r="C142" s="248"/>
      <c r="D142" s="177" t="s">
        <v>2689</v>
      </c>
      <c r="E142" s="121" t="s">
        <v>30</v>
      </c>
      <c r="F142" s="333" t="s">
        <v>178</v>
      </c>
      <c r="J142" s="293">
        <v>45288</v>
      </c>
      <c r="K142" s="293">
        <v>45289</v>
      </c>
      <c r="L142" s="293">
        <v>45288</v>
      </c>
      <c r="M142" s="335">
        <v>45289</v>
      </c>
      <c r="N142" s="130">
        <f t="shared" si="162"/>
        <v>45288</v>
      </c>
      <c r="O142" s="130">
        <f t="shared" si="163"/>
        <v>45289</v>
      </c>
      <c r="P142" s="121">
        <f t="shared" si="168"/>
        <v>2</v>
      </c>
      <c r="Q142" s="125">
        <f t="shared" ca="1" si="169"/>
        <v>2</v>
      </c>
      <c r="R142" s="125">
        <f t="shared" ca="1" si="170"/>
        <v>0</v>
      </c>
    </row>
    <row r="143" spans="1:18" s="218" customFormat="1" ht="14.4">
      <c r="A143" s="248">
        <f t="shared" si="167"/>
        <v>141</v>
      </c>
      <c r="B143" s="174" t="s">
        <v>264</v>
      </c>
      <c r="C143" s="248"/>
      <c r="D143" s="177" t="s">
        <v>2690</v>
      </c>
      <c r="E143" s="121" t="s">
        <v>30</v>
      </c>
      <c r="F143" s="333" t="s">
        <v>178</v>
      </c>
      <c r="J143" s="335">
        <v>45290</v>
      </c>
      <c r="K143" s="335">
        <v>45293</v>
      </c>
      <c r="L143" s="335">
        <v>45290</v>
      </c>
      <c r="M143" s="335">
        <v>45293</v>
      </c>
      <c r="N143" s="130">
        <f t="shared" si="162"/>
        <v>45290</v>
      </c>
      <c r="O143" s="130">
        <f t="shared" si="163"/>
        <v>45293</v>
      </c>
      <c r="P143" s="121">
        <f t="shared" si="168"/>
        <v>4</v>
      </c>
      <c r="Q143" s="125">
        <f t="shared" ca="1" si="169"/>
        <v>4</v>
      </c>
      <c r="R143" s="125">
        <f t="shared" ca="1" si="170"/>
        <v>0</v>
      </c>
    </row>
    <row r="144" spans="1:18" s="218" customFormat="1" ht="14.4">
      <c r="A144" s="248">
        <f t="shared" si="167"/>
        <v>142</v>
      </c>
      <c r="B144" s="174" t="s">
        <v>264</v>
      </c>
      <c r="C144" s="248"/>
      <c r="D144" s="177" t="s">
        <v>2691</v>
      </c>
      <c r="E144" s="121" t="s">
        <v>30</v>
      </c>
      <c r="F144" s="333" t="s">
        <v>178</v>
      </c>
      <c r="J144" s="335">
        <v>45294</v>
      </c>
      <c r="K144" s="335">
        <v>45294</v>
      </c>
      <c r="L144" s="335">
        <v>45294</v>
      </c>
      <c r="M144" s="335">
        <v>45294</v>
      </c>
      <c r="N144" s="130">
        <f t="shared" si="162"/>
        <v>45294</v>
      </c>
      <c r="O144" s="130">
        <f t="shared" si="163"/>
        <v>45294</v>
      </c>
      <c r="P144" s="121">
        <f t="shared" si="168"/>
        <v>1</v>
      </c>
      <c r="Q144" s="125">
        <f t="shared" ca="1" si="169"/>
        <v>1</v>
      </c>
      <c r="R144" s="125">
        <f t="shared" ca="1" si="170"/>
        <v>0</v>
      </c>
    </row>
    <row r="145" spans="1:18" s="218" customFormat="1" ht="14.4">
      <c r="A145" s="248">
        <f t="shared" si="167"/>
        <v>143</v>
      </c>
      <c r="B145" s="174" t="s">
        <v>264</v>
      </c>
      <c r="C145" s="248" t="s">
        <v>2692</v>
      </c>
      <c r="D145" s="177" t="s">
        <v>2693</v>
      </c>
      <c r="E145" s="121" t="s">
        <v>30</v>
      </c>
      <c r="F145" s="333" t="s">
        <v>178</v>
      </c>
      <c r="J145" s="335">
        <v>45295</v>
      </c>
      <c r="K145" s="335">
        <v>45296</v>
      </c>
      <c r="L145" s="335">
        <v>45295</v>
      </c>
      <c r="M145" s="335">
        <v>45296</v>
      </c>
      <c r="N145" s="130">
        <f t="shared" ref="N145:N158" si="171">IF(L145="",IF(M144="",O144+1,M144+1),L145)</f>
        <v>45295</v>
      </c>
      <c r="O145" s="130">
        <f t="shared" ref="O145:O158" si="172">IF(N145="","",N145+P145-1)</f>
        <v>45296</v>
      </c>
      <c r="P145" s="121">
        <f t="shared" ref="P145:P158" si="173">IF(IF(J145="",0,IF(K145="",0,K145-J145))="",0,K145-J145+1)</f>
        <v>2</v>
      </c>
      <c r="Q145" s="125">
        <f t="shared" ref="Q145:Q158" ca="1" si="174">IF(L145="",0,IF(M145="",TODAY()-L145,M145-L145+1))</f>
        <v>2</v>
      </c>
      <c r="R145" s="125">
        <f t="shared" ref="R145:R158" ca="1" si="175">IF(Q145=0,0,P145-Q145)</f>
        <v>0</v>
      </c>
    </row>
    <row r="146" spans="1:18" s="218" customFormat="1" ht="43.2">
      <c r="A146" s="248">
        <f t="shared" si="167"/>
        <v>144</v>
      </c>
      <c r="B146" s="174" t="s">
        <v>264</v>
      </c>
      <c r="C146" s="248"/>
      <c r="D146" s="177" t="s">
        <v>2694</v>
      </c>
      <c r="E146" s="121" t="s">
        <v>30</v>
      </c>
      <c r="F146" s="333" t="s">
        <v>178</v>
      </c>
      <c r="J146" s="335">
        <v>45297</v>
      </c>
      <c r="K146" s="335">
        <v>45299</v>
      </c>
      <c r="L146" s="335">
        <v>45299</v>
      </c>
      <c r="M146" s="335">
        <v>45299</v>
      </c>
      <c r="N146" s="130">
        <f t="shared" si="171"/>
        <v>45299</v>
      </c>
      <c r="O146" s="130">
        <f t="shared" si="172"/>
        <v>45301</v>
      </c>
      <c r="P146" s="121">
        <f t="shared" si="173"/>
        <v>3</v>
      </c>
      <c r="Q146" s="125">
        <f t="shared" ca="1" si="174"/>
        <v>1</v>
      </c>
      <c r="R146" s="125">
        <f t="shared" ca="1" si="175"/>
        <v>2</v>
      </c>
    </row>
    <row r="147" spans="1:18" s="218" customFormat="1" ht="14.4">
      <c r="A147" s="248">
        <f t="shared" si="167"/>
        <v>145</v>
      </c>
      <c r="B147" s="177" t="s">
        <v>261</v>
      </c>
      <c r="C147" s="248"/>
      <c r="D147" s="177" t="s">
        <v>2695</v>
      </c>
      <c r="E147" s="121" t="s">
        <v>30</v>
      </c>
      <c r="F147" s="400" t="s">
        <v>270</v>
      </c>
      <c r="J147" s="335">
        <v>45300</v>
      </c>
      <c r="K147" s="335">
        <v>45301</v>
      </c>
      <c r="L147" s="335">
        <v>45300</v>
      </c>
      <c r="M147" s="474">
        <v>45301</v>
      </c>
      <c r="N147" s="130">
        <f t="shared" si="171"/>
        <v>45300</v>
      </c>
      <c r="O147" s="130">
        <f t="shared" si="172"/>
        <v>45301</v>
      </c>
      <c r="P147" s="121">
        <f t="shared" si="173"/>
        <v>2</v>
      </c>
      <c r="Q147" s="125">
        <f t="shared" ca="1" si="174"/>
        <v>2</v>
      </c>
      <c r="R147" s="125">
        <f t="shared" ca="1" si="175"/>
        <v>0</v>
      </c>
    </row>
    <row r="148" spans="1:18" ht="14.4">
      <c r="A148" s="248">
        <f t="shared" si="167"/>
        <v>146</v>
      </c>
      <c r="B148" s="174" t="s">
        <v>265</v>
      </c>
      <c r="C148" s="248" t="s">
        <v>2696</v>
      </c>
      <c r="D148" s="475" t="s">
        <v>2697</v>
      </c>
      <c r="E148" s="121" t="s">
        <v>30</v>
      </c>
      <c r="F148" s="333" t="s">
        <v>178</v>
      </c>
      <c r="J148" s="474">
        <v>45301</v>
      </c>
      <c r="K148" s="474">
        <v>45302</v>
      </c>
      <c r="L148" s="474">
        <v>45302</v>
      </c>
      <c r="M148" s="474">
        <v>45303</v>
      </c>
      <c r="N148" s="130">
        <f t="shared" si="171"/>
        <v>45302</v>
      </c>
      <c r="O148" s="130">
        <f t="shared" si="172"/>
        <v>45303</v>
      </c>
      <c r="P148" s="121">
        <f t="shared" si="173"/>
        <v>2</v>
      </c>
      <c r="Q148" s="125">
        <f t="shared" ca="1" si="174"/>
        <v>2</v>
      </c>
      <c r="R148" s="125">
        <f t="shared" ca="1" si="175"/>
        <v>0</v>
      </c>
    </row>
    <row r="149" spans="1:18" ht="28.8">
      <c r="A149" s="248">
        <f t="shared" si="167"/>
        <v>147</v>
      </c>
      <c r="B149" s="177" t="s">
        <v>245</v>
      </c>
      <c r="C149" s="248" t="s">
        <v>2125</v>
      </c>
      <c r="D149" s="475" t="s">
        <v>2698</v>
      </c>
      <c r="E149" s="121" t="s">
        <v>30</v>
      </c>
      <c r="F149" s="275" t="s">
        <v>279</v>
      </c>
      <c r="J149" s="474">
        <v>45303</v>
      </c>
      <c r="K149" s="474">
        <v>45303</v>
      </c>
      <c r="L149" s="474">
        <v>45303</v>
      </c>
      <c r="M149" s="474">
        <v>45303</v>
      </c>
      <c r="N149" s="130">
        <f t="shared" si="171"/>
        <v>45303</v>
      </c>
      <c r="O149" s="130">
        <f t="shared" si="172"/>
        <v>45303</v>
      </c>
      <c r="P149" s="121">
        <f t="shared" si="173"/>
        <v>1</v>
      </c>
      <c r="Q149" s="125">
        <f t="shared" ca="1" si="174"/>
        <v>1</v>
      </c>
      <c r="R149" s="125">
        <f t="shared" ca="1" si="175"/>
        <v>0</v>
      </c>
    </row>
    <row r="150" spans="1:18" ht="14.4">
      <c r="A150" s="248">
        <f t="shared" si="167"/>
        <v>148</v>
      </c>
      <c r="B150" s="174" t="s">
        <v>265</v>
      </c>
      <c r="C150" s="248" t="s">
        <v>2699</v>
      </c>
      <c r="D150" s="177" t="s">
        <v>2700</v>
      </c>
      <c r="E150" s="121" t="s">
        <v>30</v>
      </c>
      <c r="F150" s="275" t="s">
        <v>279</v>
      </c>
      <c r="J150" s="335">
        <v>45304</v>
      </c>
      <c r="K150" s="335">
        <v>45304</v>
      </c>
      <c r="L150" s="174"/>
      <c r="M150" s="335">
        <v>45304</v>
      </c>
      <c r="N150" s="130">
        <f t="shared" si="171"/>
        <v>45304</v>
      </c>
      <c r="O150" s="130">
        <f t="shared" si="172"/>
        <v>45304</v>
      </c>
      <c r="P150" s="121">
        <f t="shared" si="173"/>
        <v>1</v>
      </c>
      <c r="Q150" s="125">
        <f t="shared" ca="1" si="174"/>
        <v>0</v>
      </c>
      <c r="R150" s="125">
        <f t="shared" ca="1" si="175"/>
        <v>0</v>
      </c>
    </row>
    <row r="151" spans="1:18" ht="14.4">
      <c r="A151" s="248">
        <f t="shared" si="167"/>
        <v>149</v>
      </c>
      <c r="B151" s="174" t="s">
        <v>265</v>
      </c>
      <c r="C151" s="248" t="s">
        <v>2696</v>
      </c>
      <c r="D151" s="177" t="s">
        <v>2701</v>
      </c>
      <c r="E151" s="121" t="s">
        <v>30</v>
      </c>
      <c r="F151" s="333" t="s">
        <v>178</v>
      </c>
      <c r="J151" s="335">
        <v>45307</v>
      </c>
      <c r="K151" s="335">
        <v>45307</v>
      </c>
      <c r="L151" s="335">
        <v>45307</v>
      </c>
      <c r="M151" s="335">
        <v>45307</v>
      </c>
      <c r="N151" s="130">
        <f t="shared" si="171"/>
        <v>45307</v>
      </c>
      <c r="O151" s="130">
        <f t="shared" si="172"/>
        <v>45307</v>
      </c>
      <c r="P151" s="121">
        <f t="shared" si="173"/>
        <v>1</v>
      </c>
      <c r="Q151" s="125">
        <f t="shared" ca="1" si="174"/>
        <v>1</v>
      </c>
      <c r="R151" s="125">
        <f t="shared" ca="1" si="175"/>
        <v>0</v>
      </c>
    </row>
    <row r="152" spans="1:18" ht="14.4">
      <c r="A152" s="248">
        <f t="shared" si="167"/>
        <v>150</v>
      </c>
      <c r="B152" s="174" t="s">
        <v>254</v>
      </c>
      <c r="C152" s="248" t="s">
        <v>2702</v>
      </c>
      <c r="D152" s="177" t="s">
        <v>2703</v>
      </c>
      <c r="E152" s="121" t="s">
        <v>30</v>
      </c>
      <c r="F152" s="333" t="s">
        <v>178</v>
      </c>
      <c r="J152" s="335">
        <v>45308</v>
      </c>
      <c r="K152" s="335">
        <v>45308</v>
      </c>
      <c r="L152" s="335">
        <v>45308</v>
      </c>
      <c r="M152" s="335">
        <v>45308</v>
      </c>
      <c r="N152" s="130">
        <f t="shared" si="171"/>
        <v>45308</v>
      </c>
      <c r="O152" s="130">
        <f t="shared" si="172"/>
        <v>45308</v>
      </c>
      <c r="P152" s="121">
        <f t="shared" si="173"/>
        <v>1</v>
      </c>
      <c r="Q152" s="125">
        <f t="shared" ca="1" si="174"/>
        <v>1</v>
      </c>
      <c r="R152" s="125">
        <f t="shared" ca="1" si="175"/>
        <v>0</v>
      </c>
    </row>
    <row r="153" spans="1:18" ht="28.8">
      <c r="A153" s="248">
        <f t="shared" si="167"/>
        <v>151</v>
      </c>
      <c r="B153" s="174" t="s">
        <v>241</v>
      </c>
      <c r="C153" s="248" t="s">
        <v>2704</v>
      </c>
      <c r="D153" s="177" t="s">
        <v>2705</v>
      </c>
      <c r="E153" s="121" t="s">
        <v>30</v>
      </c>
      <c r="F153" s="400" t="s">
        <v>270</v>
      </c>
      <c r="J153" s="335">
        <v>45309</v>
      </c>
      <c r="K153" s="335">
        <v>45310</v>
      </c>
      <c r="L153" s="335">
        <v>45309</v>
      </c>
      <c r="M153" s="335">
        <v>45310</v>
      </c>
      <c r="N153" s="130">
        <f t="shared" si="171"/>
        <v>45309</v>
      </c>
      <c r="O153" s="130">
        <f t="shared" si="172"/>
        <v>45310</v>
      </c>
      <c r="P153" s="121">
        <f t="shared" si="173"/>
        <v>2</v>
      </c>
      <c r="Q153" s="125">
        <f t="shared" ca="1" si="174"/>
        <v>2</v>
      </c>
      <c r="R153" s="125">
        <f t="shared" ca="1" si="175"/>
        <v>0</v>
      </c>
    </row>
    <row r="154" spans="1:18" ht="14.4">
      <c r="A154" s="248">
        <f t="shared" si="167"/>
        <v>152</v>
      </c>
      <c r="B154" s="174" t="s">
        <v>265</v>
      </c>
      <c r="C154" s="248" t="s">
        <v>2699</v>
      </c>
      <c r="D154" s="177" t="s">
        <v>2706</v>
      </c>
      <c r="E154" s="121" t="s">
        <v>30</v>
      </c>
      <c r="F154" s="333" t="s">
        <v>178</v>
      </c>
      <c r="J154" s="335">
        <v>45311</v>
      </c>
      <c r="K154" s="335">
        <v>45311</v>
      </c>
      <c r="L154" s="335">
        <v>45311</v>
      </c>
      <c r="M154" s="335">
        <v>45313</v>
      </c>
      <c r="N154" s="130">
        <f t="shared" si="171"/>
        <v>45311</v>
      </c>
      <c r="O154" s="130">
        <f t="shared" si="172"/>
        <v>45311</v>
      </c>
      <c r="P154" s="121">
        <f t="shared" si="173"/>
        <v>1</v>
      </c>
      <c r="Q154" s="125">
        <f t="shared" ca="1" si="174"/>
        <v>3</v>
      </c>
      <c r="R154" s="125">
        <f t="shared" ca="1" si="175"/>
        <v>-2</v>
      </c>
    </row>
    <row r="155" spans="1:18" ht="14.4">
      <c r="A155" s="248">
        <f t="shared" si="167"/>
        <v>153</v>
      </c>
      <c r="B155" s="174" t="s">
        <v>264</v>
      </c>
      <c r="C155" s="248" t="s">
        <v>2707</v>
      </c>
      <c r="D155" s="177" t="s">
        <v>2708</v>
      </c>
      <c r="E155" s="121" t="s">
        <v>30</v>
      </c>
      <c r="F155" s="333" t="s">
        <v>178</v>
      </c>
      <c r="J155" s="335">
        <v>45313</v>
      </c>
      <c r="K155" s="335">
        <v>45314</v>
      </c>
      <c r="L155" s="335">
        <v>45313</v>
      </c>
      <c r="M155" s="335">
        <v>45314</v>
      </c>
      <c r="N155" s="130">
        <f t="shared" si="171"/>
        <v>45313</v>
      </c>
      <c r="O155" s="130">
        <f t="shared" si="172"/>
        <v>45314</v>
      </c>
      <c r="P155" s="121">
        <f t="shared" si="173"/>
        <v>2</v>
      </c>
      <c r="Q155" s="125">
        <f t="shared" ca="1" si="174"/>
        <v>2</v>
      </c>
      <c r="R155" s="125">
        <f t="shared" ca="1" si="175"/>
        <v>0</v>
      </c>
    </row>
    <row r="156" spans="1:18" ht="28.8">
      <c r="A156" s="248">
        <f t="shared" si="167"/>
        <v>154</v>
      </c>
      <c r="B156" s="174" t="s">
        <v>241</v>
      </c>
      <c r="C156" s="248" t="s">
        <v>2704</v>
      </c>
      <c r="D156" s="177" t="s">
        <v>2709</v>
      </c>
      <c r="E156" s="121" t="s">
        <v>30</v>
      </c>
      <c r="F156" s="400" t="s">
        <v>270</v>
      </c>
      <c r="J156" s="335">
        <v>45314</v>
      </c>
      <c r="K156" s="335">
        <v>45315</v>
      </c>
      <c r="L156" s="335">
        <v>45314</v>
      </c>
      <c r="M156" s="335">
        <v>45315</v>
      </c>
      <c r="N156" s="130">
        <f t="shared" si="171"/>
        <v>45314</v>
      </c>
      <c r="O156" s="130">
        <f t="shared" si="172"/>
        <v>45315</v>
      </c>
      <c r="P156" s="121">
        <f t="shared" si="173"/>
        <v>2</v>
      </c>
      <c r="Q156" s="125">
        <f t="shared" ca="1" si="174"/>
        <v>2</v>
      </c>
      <c r="R156" s="125">
        <f t="shared" ca="1" si="175"/>
        <v>0</v>
      </c>
    </row>
    <row r="157" spans="1:18" ht="28.8">
      <c r="A157" s="248">
        <f t="shared" si="167"/>
        <v>155</v>
      </c>
      <c r="B157" s="174" t="s">
        <v>265</v>
      </c>
      <c r="C157" s="248" t="s">
        <v>2710</v>
      </c>
      <c r="D157" s="177" t="s">
        <v>2711</v>
      </c>
      <c r="E157" s="121" t="s">
        <v>30</v>
      </c>
      <c r="F157" s="333" t="s">
        <v>178</v>
      </c>
      <c r="J157" s="335">
        <v>45315</v>
      </c>
      <c r="K157" s="335">
        <v>45316</v>
      </c>
      <c r="L157" s="335">
        <v>45315</v>
      </c>
      <c r="M157" s="335">
        <v>45320</v>
      </c>
      <c r="N157" s="130">
        <f t="shared" si="171"/>
        <v>45315</v>
      </c>
      <c r="O157" s="130">
        <f t="shared" si="172"/>
        <v>45316</v>
      </c>
      <c r="P157" s="121">
        <f t="shared" si="173"/>
        <v>2</v>
      </c>
      <c r="Q157" s="125">
        <f t="shared" ca="1" si="174"/>
        <v>6</v>
      </c>
      <c r="R157" s="125">
        <f t="shared" ca="1" si="175"/>
        <v>-4</v>
      </c>
    </row>
    <row r="158" spans="1:18" ht="14.4">
      <c r="A158" s="248">
        <f t="shared" si="167"/>
        <v>156</v>
      </c>
      <c r="B158" s="174" t="s">
        <v>265</v>
      </c>
      <c r="C158" s="248" t="s">
        <v>2712</v>
      </c>
      <c r="D158" s="177" t="s">
        <v>2713</v>
      </c>
      <c r="E158" s="121" t="s">
        <v>30</v>
      </c>
      <c r="F158" s="275" t="s">
        <v>279</v>
      </c>
      <c r="J158" s="335">
        <v>45322</v>
      </c>
      <c r="K158" s="335">
        <v>45323</v>
      </c>
      <c r="L158" s="335">
        <v>45322</v>
      </c>
      <c r="M158" s="335">
        <v>45323</v>
      </c>
      <c r="N158" s="130">
        <f t="shared" si="171"/>
        <v>45322</v>
      </c>
      <c r="O158" s="130">
        <f t="shared" si="172"/>
        <v>45323</v>
      </c>
      <c r="P158" s="121">
        <f t="shared" si="173"/>
        <v>2</v>
      </c>
      <c r="Q158" s="125">
        <f t="shared" ca="1" si="174"/>
        <v>2</v>
      </c>
      <c r="R158" s="125">
        <f t="shared" ca="1" si="175"/>
        <v>0</v>
      </c>
    </row>
    <row r="159" spans="1:18" ht="14.4">
      <c r="A159" s="248">
        <f t="shared" si="167"/>
        <v>157</v>
      </c>
      <c r="B159" s="174" t="s">
        <v>265</v>
      </c>
      <c r="C159" s="248" t="s">
        <v>2714</v>
      </c>
      <c r="D159" s="177" t="s">
        <v>2715</v>
      </c>
      <c r="E159" s="121" t="s">
        <v>30</v>
      </c>
      <c r="F159" s="333" t="s">
        <v>178</v>
      </c>
      <c r="J159" s="335">
        <v>45324</v>
      </c>
      <c r="K159" s="335">
        <v>45325</v>
      </c>
      <c r="L159" s="335">
        <v>45324</v>
      </c>
      <c r="M159" s="335">
        <v>45327</v>
      </c>
      <c r="N159" s="130">
        <f t="shared" ref="N159:N181" si="176">IF(L159="",IF(M158="",O158+1,M158+1),L159)</f>
        <v>45324</v>
      </c>
      <c r="O159" s="130">
        <f t="shared" ref="O159:O181" si="177">IF(N159="","",N159+P159-1)</f>
        <v>45325</v>
      </c>
      <c r="P159" s="121">
        <f t="shared" ref="P159:P181" si="178">IF(IF(J159="",0,IF(K159="",0,K159-J159))="",0,K159-J159+1)</f>
        <v>2</v>
      </c>
      <c r="Q159" s="125">
        <f t="shared" ref="Q159:Q181" ca="1" si="179">IF(L159="",0,IF(M159="",TODAY()-L159,M159-L159+1))</f>
        <v>4</v>
      </c>
      <c r="R159" s="125">
        <f t="shared" ref="R159:R181" ca="1" si="180">IF(Q159=0,0,P159-Q159)</f>
        <v>-2</v>
      </c>
    </row>
    <row r="160" spans="1:18" ht="14.4">
      <c r="A160" s="248">
        <f t="shared" si="167"/>
        <v>158</v>
      </c>
      <c r="B160" s="174" t="s">
        <v>251</v>
      </c>
      <c r="C160" s="248"/>
      <c r="D160" s="177" t="s">
        <v>2716</v>
      </c>
      <c r="E160" s="121" t="s">
        <v>30</v>
      </c>
      <c r="F160" s="333" t="s">
        <v>178</v>
      </c>
      <c r="J160" s="335">
        <v>45328</v>
      </c>
      <c r="K160" s="335">
        <v>45328</v>
      </c>
      <c r="L160" s="335">
        <v>45328</v>
      </c>
      <c r="M160" s="335">
        <v>45328</v>
      </c>
      <c r="N160" s="130">
        <f t="shared" si="176"/>
        <v>45328</v>
      </c>
      <c r="O160" s="130">
        <f t="shared" si="177"/>
        <v>45328</v>
      </c>
      <c r="P160" s="121">
        <f t="shared" si="178"/>
        <v>1</v>
      </c>
      <c r="Q160" s="125">
        <f t="shared" ca="1" si="179"/>
        <v>1</v>
      </c>
      <c r="R160" s="125">
        <f t="shared" ca="1" si="180"/>
        <v>0</v>
      </c>
    </row>
    <row r="161" spans="1:18" ht="14.4">
      <c r="A161" s="248">
        <f t="shared" si="167"/>
        <v>159</v>
      </c>
      <c r="B161" s="174" t="s">
        <v>265</v>
      </c>
      <c r="C161" s="248" t="s">
        <v>2717</v>
      </c>
      <c r="D161" s="177" t="s">
        <v>2718</v>
      </c>
      <c r="E161" s="121" t="s">
        <v>30</v>
      </c>
      <c r="F161" s="333" t="s">
        <v>178</v>
      </c>
      <c r="J161" s="335">
        <v>45329</v>
      </c>
      <c r="K161" s="335">
        <v>45330</v>
      </c>
      <c r="L161" s="335">
        <v>45329</v>
      </c>
      <c r="M161" s="335">
        <v>45330</v>
      </c>
      <c r="N161" s="130">
        <f t="shared" si="176"/>
        <v>45329</v>
      </c>
      <c r="O161" s="130">
        <f t="shared" si="177"/>
        <v>45330</v>
      </c>
      <c r="P161" s="121">
        <f t="shared" si="178"/>
        <v>2</v>
      </c>
      <c r="Q161" s="125">
        <f t="shared" ca="1" si="179"/>
        <v>2</v>
      </c>
      <c r="R161" s="125">
        <f t="shared" ca="1" si="180"/>
        <v>0</v>
      </c>
    </row>
    <row r="162" spans="1:18" ht="28.8">
      <c r="A162" s="248">
        <f t="shared" si="167"/>
        <v>160</v>
      </c>
      <c r="B162" s="174" t="s">
        <v>245</v>
      </c>
      <c r="C162" s="248" t="s">
        <v>2719</v>
      </c>
      <c r="D162" s="177" t="s">
        <v>2720</v>
      </c>
      <c r="E162" s="121" t="s">
        <v>30</v>
      </c>
      <c r="F162" s="333" t="s">
        <v>178</v>
      </c>
      <c r="J162" s="335">
        <v>45331</v>
      </c>
      <c r="K162" s="335">
        <v>45331</v>
      </c>
      <c r="L162" s="335">
        <v>45331</v>
      </c>
      <c r="M162" s="335">
        <v>45331</v>
      </c>
      <c r="N162" s="130">
        <f t="shared" si="176"/>
        <v>45331</v>
      </c>
      <c r="O162" s="130">
        <f t="shared" si="177"/>
        <v>45331</v>
      </c>
      <c r="P162" s="121">
        <f t="shared" si="178"/>
        <v>1</v>
      </c>
      <c r="Q162" s="125">
        <f t="shared" ca="1" si="179"/>
        <v>1</v>
      </c>
      <c r="R162" s="125">
        <f t="shared" ca="1" si="180"/>
        <v>0</v>
      </c>
    </row>
    <row r="163" spans="1:18" ht="28.8">
      <c r="A163" s="248">
        <f t="shared" ref="A163:A191" si="181">ROW() - 2</f>
        <v>161</v>
      </c>
      <c r="B163" s="174" t="s">
        <v>255</v>
      </c>
      <c r="C163" s="248"/>
      <c r="D163" s="177" t="s">
        <v>2721</v>
      </c>
      <c r="E163" s="121" t="s">
        <v>30</v>
      </c>
      <c r="F163" s="333" t="s">
        <v>178</v>
      </c>
      <c r="J163" s="335">
        <v>45334</v>
      </c>
      <c r="K163" s="335">
        <v>45335</v>
      </c>
      <c r="L163" s="335">
        <v>45334</v>
      </c>
      <c r="M163" s="335">
        <v>45336</v>
      </c>
      <c r="N163" s="130">
        <f t="shared" si="176"/>
        <v>45334</v>
      </c>
      <c r="O163" s="130">
        <f t="shared" si="177"/>
        <v>45335</v>
      </c>
      <c r="P163" s="121">
        <f t="shared" si="178"/>
        <v>2</v>
      </c>
      <c r="Q163" s="125">
        <f t="shared" ca="1" si="179"/>
        <v>3</v>
      </c>
      <c r="R163" s="125">
        <f t="shared" ca="1" si="180"/>
        <v>-1</v>
      </c>
    </row>
    <row r="164" spans="1:18" ht="28.8">
      <c r="A164" s="248">
        <f t="shared" si="181"/>
        <v>162</v>
      </c>
      <c r="B164" s="174" t="s">
        <v>255</v>
      </c>
      <c r="C164" s="248"/>
      <c r="D164" s="177" t="s">
        <v>2722</v>
      </c>
      <c r="E164" s="121" t="s">
        <v>30</v>
      </c>
      <c r="F164" s="333" t="s">
        <v>178</v>
      </c>
      <c r="J164" s="335">
        <v>45336</v>
      </c>
      <c r="K164" s="335">
        <v>45337</v>
      </c>
      <c r="L164" s="335">
        <v>45336</v>
      </c>
      <c r="M164" s="335">
        <v>45337</v>
      </c>
      <c r="N164" s="130">
        <f t="shared" si="176"/>
        <v>45336</v>
      </c>
      <c r="O164" s="130">
        <f t="shared" si="177"/>
        <v>45337</v>
      </c>
      <c r="P164" s="121">
        <f t="shared" si="178"/>
        <v>2</v>
      </c>
      <c r="Q164" s="125">
        <f t="shared" ca="1" si="179"/>
        <v>2</v>
      </c>
      <c r="R164" s="125">
        <f t="shared" ca="1" si="180"/>
        <v>0</v>
      </c>
    </row>
    <row r="165" spans="1:18" ht="28.8">
      <c r="A165" s="248">
        <f t="shared" si="181"/>
        <v>163</v>
      </c>
      <c r="B165" s="174" t="s">
        <v>255</v>
      </c>
      <c r="C165" s="248"/>
      <c r="D165" s="177" t="s">
        <v>2723</v>
      </c>
      <c r="E165" s="121" t="s">
        <v>30</v>
      </c>
      <c r="F165" s="333" t="s">
        <v>178</v>
      </c>
      <c r="J165" s="335">
        <v>45338</v>
      </c>
      <c r="K165" s="335">
        <v>45339</v>
      </c>
      <c r="L165" s="335">
        <v>45338</v>
      </c>
      <c r="M165" s="335">
        <v>45339</v>
      </c>
      <c r="N165" s="130">
        <f t="shared" si="176"/>
        <v>45338</v>
      </c>
      <c r="O165" s="130">
        <f t="shared" si="177"/>
        <v>45339</v>
      </c>
      <c r="P165" s="121">
        <f t="shared" si="178"/>
        <v>2</v>
      </c>
      <c r="Q165" s="125">
        <f t="shared" ca="1" si="179"/>
        <v>2</v>
      </c>
      <c r="R165" s="125">
        <f t="shared" ca="1" si="180"/>
        <v>0</v>
      </c>
    </row>
    <row r="166" spans="1:18" ht="14.4">
      <c r="A166" s="248">
        <f t="shared" si="181"/>
        <v>164</v>
      </c>
      <c r="B166" s="174" t="s">
        <v>255</v>
      </c>
      <c r="C166" s="248"/>
      <c r="D166" s="177" t="s">
        <v>2724</v>
      </c>
      <c r="E166" s="121" t="s">
        <v>30</v>
      </c>
      <c r="F166" s="333" t="s">
        <v>178</v>
      </c>
      <c r="J166" s="335">
        <v>45341</v>
      </c>
      <c r="K166" s="335">
        <v>45342</v>
      </c>
      <c r="L166" s="335">
        <v>45341</v>
      </c>
      <c r="M166" s="335">
        <v>45343</v>
      </c>
      <c r="N166" s="130">
        <f t="shared" si="176"/>
        <v>45341</v>
      </c>
      <c r="O166" s="130">
        <f t="shared" si="177"/>
        <v>45342</v>
      </c>
      <c r="P166" s="121">
        <f t="shared" si="178"/>
        <v>2</v>
      </c>
      <c r="Q166" s="125">
        <f t="shared" ca="1" si="179"/>
        <v>3</v>
      </c>
      <c r="R166" s="125">
        <f t="shared" ca="1" si="180"/>
        <v>-1</v>
      </c>
    </row>
    <row r="167" spans="1:18" ht="14.4">
      <c r="A167" s="248">
        <f t="shared" si="181"/>
        <v>165</v>
      </c>
      <c r="B167" s="174" t="s">
        <v>255</v>
      </c>
      <c r="C167" s="248"/>
      <c r="D167" s="177" t="s">
        <v>2725</v>
      </c>
      <c r="E167" s="121" t="s">
        <v>30</v>
      </c>
      <c r="F167" s="333" t="s">
        <v>178</v>
      </c>
      <c r="J167" s="335">
        <v>45343</v>
      </c>
      <c r="K167" s="335">
        <v>45344</v>
      </c>
      <c r="L167" s="335">
        <v>45343</v>
      </c>
      <c r="M167" s="335">
        <v>45344</v>
      </c>
      <c r="N167" s="130">
        <f t="shared" si="176"/>
        <v>45343</v>
      </c>
      <c r="O167" s="130">
        <f t="shared" si="177"/>
        <v>45344</v>
      </c>
      <c r="P167" s="121">
        <f t="shared" si="178"/>
        <v>2</v>
      </c>
      <c r="Q167" s="125">
        <f t="shared" ca="1" si="179"/>
        <v>2</v>
      </c>
      <c r="R167" s="125">
        <f t="shared" ca="1" si="180"/>
        <v>0</v>
      </c>
    </row>
    <row r="168" spans="1:18" ht="14.4">
      <c r="A168" s="248">
        <f t="shared" si="181"/>
        <v>166</v>
      </c>
      <c r="B168" s="174" t="s">
        <v>255</v>
      </c>
      <c r="C168" s="248"/>
      <c r="D168" s="177" t="s">
        <v>2726</v>
      </c>
      <c r="E168" s="121" t="s">
        <v>30</v>
      </c>
      <c r="F168" s="333" t="s">
        <v>178</v>
      </c>
      <c r="J168" s="335">
        <v>45345</v>
      </c>
      <c r="K168" s="335">
        <v>45345</v>
      </c>
      <c r="L168" s="335">
        <v>45345</v>
      </c>
      <c r="M168" s="335">
        <v>45345</v>
      </c>
      <c r="N168" s="130">
        <f t="shared" si="176"/>
        <v>45345</v>
      </c>
      <c r="O168" s="130">
        <f t="shared" si="177"/>
        <v>45345</v>
      </c>
      <c r="P168" s="121">
        <f t="shared" si="178"/>
        <v>1</v>
      </c>
      <c r="Q168" s="125">
        <f t="shared" ca="1" si="179"/>
        <v>1</v>
      </c>
      <c r="R168" s="125">
        <f t="shared" ca="1" si="180"/>
        <v>0</v>
      </c>
    </row>
    <row r="169" spans="1:18" ht="14.4">
      <c r="A169" s="248">
        <f t="shared" si="181"/>
        <v>167</v>
      </c>
      <c r="B169" s="174" t="s">
        <v>255</v>
      </c>
      <c r="C169" s="248"/>
      <c r="D169" s="177" t="s">
        <v>2727</v>
      </c>
      <c r="E169" s="121" t="s">
        <v>30</v>
      </c>
      <c r="F169" s="333" t="s">
        <v>178</v>
      </c>
      <c r="J169" s="335">
        <v>45348</v>
      </c>
      <c r="K169" s="335">
        <v>45349</v>
      </c>
      <c r="L169" s="335">
        <v>45348</v>
      </c>
      <c r="M169" s="335">
        <v>45350</v>
      </c>
      <c r="N169" s="130">
        <f t="shared" si="176"/>
        <v>45348</v>
      </c>
      <c r="O169" s="130">
        <f t="shared" si="177"/>
        <v>45349</v>
      </c>
      <c r="P169" s="121">
        <f t="shared" si="178"/>
        <v>2</v>
      </c>
      <c r="Q169" s="125">
        <f t="shared" ca="1" si="179"/>
        <v>3</v>
      </c>
      <c r="R169" s="125">
        <f t="shared" ca="1" si="180"/>
        <v>-1</v>
      </c>
    </row>
    <row r="170" spans="1:18" ht="14.4">
      <c r="A170" s="248">
        <f t="shared" si="181"/>
        <v>168</v>
      </c>
      <c r="B170" s="174" t="s">
        <v>255</v>
      </c>
      <c r="C170" s="248"/>
      <c r="D170" s="177" t="s">
        <v>2728</v>
      </c>
      <c r="E170" s="121" t="s">
        <v>30</v>
      </c>
      <c r="F170" s="333" t="s">
        <v>178</v>
      </c>
      <c r="J170" s="335">
        <v>45350</v>
      </c>
      <c r="K170" s="335">
        <v>45350</v>
      </c>
      <c r="L170" s="335">
        <v>45350</v>
      </c>
      <c r="M170" s="335">
        <v>45351</v>
      </c>
      <c r="N170" s="130">
        <f t="shared" si="176"/>
        <v>45350</v>
      </c>
      <c r="O170" s="130">
        <f t="shared" si="177"/>
        <v>45350</v>
      </c>
      <c r="P170" s="121">
        <f t="shared" si="178"/>
        <v>1</v>
      </c>
      <c r="Q170" s="125">
        <f t="shared" ca="1" si="179"/>
        <v>2</v>
      </c>
      <c r="R170" s="125">
        <f t="shared" ca="1" si="180"/>
        <v>-1</v>
      </c>
    </row>
    <row r="171" spans="1:18" ht="14.4">
      <c r="A171" s="248">
        <f t="shared" si="181"/>
        <v>169</v>
      </c>
      <c r="B171" s="174" t="s">
        <v>255</v>
      </c>
      <c r="C171" s="248"/>
      <c r="D171" s="177" t="s">
        <v>2729</v>
      </c>
      <c r="E171" s="121" t="s">
        <v>30</v>
      </c>
      <c r="F171" s="333" t="s">
        <v>178</v>
      </c>
      <c r="J171" s="335">
        <v>45351</v>
      </c>
      <c r="K171" s="335">
        <v>45352</v>
      </c>
      <c r="L171" s="335">
        <v>45351</v>
      </c>
      <c r="M171" s="335">
        <v>45354</v>
      </c>
      <c r="N171" s="130">
        <f t="shared" si="176"/>
        <v>45351</v>
      </c>
      <c r="O171" s="130">
        <f t="shared" si="177"/>
        <v>45352</v>
      </c>
      <c r="P171" s="121">
        <f t="shared" si="178"/>
        <v>2</v>
      </c>
      <c r="Q171" s="125">
        <f t="shared" ca="1" si="179"/>
        <v>4</v>
      </c>
      <c r="R171" s="125">
        <f t="shared" ca="1" si="180"/>
        <v>-2</v>
      </c>
    </row>
    <row r="172" spans="1:18" ht="28.8">
      <c r="A172" s="248">
        <f t="shared" si="181"/>
        <v>170</v>
      </c>
      <c r="B172" s="174" t="s">
        <v>255</v>
      </c>
      <c r="C172" s="248"/>
      <c r="D172" s="177" t="s">
        <v>2730</v>
      </c>
      <c r="E172" s="121" t="s">
        <v>30</v>
      </c>
      <c r="F172" s="333" t="s">
        <v>178</v>
      </c>
      <c r="J172" s="335">
        <v>45353</v>
      </c>
      <c r="K172" s="335">
        <v>45355</v>
      </c>
      <c r="L172" s="335">
        <v>45354</v>
      </c>
      <c r="M172" s="335">
        <v>45356</v>
      </c>
      <c r="N172" s="130">
        <f t="shared" si="176"/>
        <v>45354</v>
      </c>
      <c r="O172" s="130">
        <f t="shared" si="177"/>
        <v>45356</v>
      </c>
      <c r="P172" s="121">
        <f t="shared" si="178"/>
        <v>3</v>
      </c>
      <c r="Q172" s="125">
        <f t="shared" ca="1" si="179"/>
        <v>3</v>
      </c>
      <c r="R172" s="125">
        <f t="shared" ca="1" si="180"/>
        <v>0</v>
      </c>
    </row>
    <row r="173" spans="1:18" ht="28.8">
      <c r="A173" s="248">
        <f t="shared" si="181"/>
        <v>171</v>
      </c>
      <c r="B173" s="174" t="s">
        <v>255</v>
      </c>
      <c r="C173" s="248"/>
      <c r="D173" s="177" t="s">
        <v>2731</v>
      </c>
      <c r="E173" s="121" t="s">
        <v>30</v>
      </c>
      <c r="F173" s="333" t="s">
        <v>178</v>
      </c>
      <c r="J173" s="335">
        <v>45356</v>
      </c>
      <c r="K173" s="335">
        <v>45358</v>
      </c>
      <c r="L173" s="335">
        <v>45357</v>
      </c>
      <c r="M173" s="335">
        <v>45362</v>
      </c>
      <c r="N173" s="130">
        <f t="shared" si="176"/>
        <v>45357</v>
      </c>
      <c r="O173" s="130">
        <f t="shared" si="177"/>
        <v>45359</v>
      </c>
      <c r="P173" s="121">
        <f t="shared" si="178"/>
        <v>3</v>
      </c>
      <c r="Q173" s="125">
        <f t="shared" ca="1" si="179"/>
        <v>6</v>
      </c>
      <c r="R173" s="125">
        <f t="shared" ca="1" si="180"/>
        <v>-3</v>
      </c>
    </row>
    <row r="174" spans="1:18" ht="14.4">
      <c r="A174" s="248">
        <f t="shared" si="181"/>
        <v>172</v>
      </c>
      <c r="B174" s="174" t="s">
        <v>255</v>
      </c>
      <c r="C174" s="248"/>
      <c r="D174" s="174" t="s">
        <v>2732</v>
      </c>
      <c r="E174" s="121" t="s">
        <v>30</v>
      </c>
      <c r="F174" s="333" t="s">
        <v>178</v>
      </c>
      <c r="J174" s="335">
        <v>45362</v>
      </c>
      <c r="K174" s="335">
        <v>45363</v>
      </c>
      <c r="L174" s="335">
        <v>45362</v>
      </c>
      <c r="M174" s="335">
        <v>45364</v>
      </c>
      <c r="N174" s="130">
        <f t="shared" si="176"/>
        <v>45362</v>
      </c>
      <c r="O174" s="130">
        <f t="shared" si="177"/>
        <v>45363</v>
      </c>
      <c r="P174" s="121">
        <f t="shared" si="178"/>
        <v>2</v>
      </c>
      <c r="Q174" s="125">
        <f t="shared" ca="1" si="179"/>
        <v>3</v>
      </c>
      <c r="R174" s="125">
        <f t="shared" ca="1" si="180"/>
        <v>-1</v>
      </c>
    </row>
    <row r="175" spans="1:18" ht="14.4">
      <c r="A175" s="248">
        <f t="shared" si="181"/>
        <v>173</v>
      </c>
      <c r="B175" s="174" t="s">
        <v>255</v>
      </c>
      <c r="C175" s="248"/>
      <c r="D175" s="174" t="s">
        <v>2733</v>
      </c>
      <c r="E175" s="121" t="s">
        <v>30</v>
      </c>
      <c r="F175" s="333" t="s">
        <v>178</v>
      </c>
      <c r="J175" s="335">
        <v>45364</v>
      </c>
      <c r="K175" s="335">
        <v>45365</v>
      </c>
      <c r="L175" s="335">
        <v>45364</v>
      </c>
      <c r="M175" s="335">
        <v>45365</v>
      </c>
      <c r="N175" s="130">
        <f t="shared" si="176"/>
        <v>45364</v>
      </c>
      <c r="O175" s="130">
        <f t="shared" si="177"/>
        <v>45365</v>
      </c>
      <c r="P175" s="121">
        <f t="shared" si="178"/>
        <v>2</v>
      </c>
      <c r="Q175" s="125">
        <f t="shared" ca="1" si="179"/>
        <v>2</v>
      </c>
      <c r="R175" s="125">
        <f t="shared" ca="1" si="180"/>
        <v>0</v>
      </c>
    </row>
    <row r="176" spans="1:18" ht="28.8">
      <c r="A176" s="248">
        <f t="shared" si="181"/>
        <v>174</v>
      </c>
      <c r="B176" s="174" t="s">
        <v>612</v>
      </c>
      <c r="C176" s="248"/>
      <c r="D176" s="177" t="s">
        <v>2734</v>
      </c>
      <c r="E176" s="121" t="s">
        <v>30</v>
      </c>
      <c r="F176" s="333" t="s">
        <v>178</v>
      </c>
      <c r="J176" s="335">
        <v>45366</v>
      </c>
      <c r="K176" s="335">
        <v>45367</v>
      </c>
      <c r="L176" s="335">
        <v>45366</v>
      </c>
      <c r="M176" s="335">
        <v>45369</v>
      </c>
      <c r="N176" s="130">
        <f t="shared" si="176"/>
        <v>45366</v>
      </c>
      <c r="O176" s="130">
        <f t="shared" si="177"/>
        <v>45367</v>
      </c>
      <c r="P176" s="121">
        <f t="shared" si="178"/>
        <v>2</v>
      </c>
      <c r="Q176" s="125">
        <f t="shared" ca="1" si="179"/>
        <v>4</v>
      </c>
      <c r="R176" s="125">
        <f t="shared" ca="1" si="180"/>
        <v>-2</v>
      </c>
    </row>
    <row r="177" spans="1:18" ht="28.8">
      <c r="A177" s="248">
        <f t="shared" si="181"/>
        <v>175</v>
      </c>
      <c r="B177" s="174" t="s">
        <v>411</v>
      </c>
      <c r="C177" s="248"/>
      <c r="D177" s="177" t="s">
        <v>2735</v>
      </c>
      <c r="E177" s="121" t="s">
        <v>30</v>
      </c>
      <c r="F177" s="333" t="s">
        <v>178</v>
      </c>
      <c r="J177" s="335">
        <v>45369</v>
      </c>
      <c r="K177" s="335">
        <v>45370</v>
      </c>
      <c r="L177" s="335">
        <v>45369</v>
      </c>
      <c r="M177" s="335">
        <v>45370</v>
      </c>
      <c r="N177" s="130">
        <f t="shared" si="176"/>
        <v>45369</v>
      </c>
      <c r="O177" s="130">
        <f t="shared" si="177"/>
        <v>45370</v>
      </c>
      <c r="P177" s="121">
        <f t="shared" si="178"/>
        <v>2</v>
      </c>
      <c r="Q177" s="125">
        <f t="shared" ca="1" si="179"/>
        <v>2</v>
      </c>
      <c r="R177" s="125">
        <f t="shared" ca="1" si="180"/>
        <v>0</v>
      </c>
    </row>
    <row r="178" spans="1:18" ht="28.8">
      <c r="A178" s="248">
        <f t="shared" si="181"/>
        <v>176</v>
      </c>
      <c r="B178" s="174" t="s">
        <v>411</v>
      </c>
      <c r="C178" s="248"/>
      <c r="D178" s="177" t="s">
        <v>2736</v>
      </c>
      <c r="E178" s="121" t="s">
        <v>30</v>
      </c>
      <c r="F178" s="333" t="s">
        <v>178</v>
      </c>
      <c r="J178" s="335">
        <v>45371</v>
      </c>
      <c r="K178" s="335">
        <v>45372</v>
      </c>
      <c r="L178" s="335">
        <v>45371</v>
      </c>
      <c r="M178" s="335">
        <v>45372</v>
      </c>
      <c r="N178" s="130">
        <f t="shared" si="176"/>
        <v>45371</v>
      </c>
      <c r="O178" s="130">
        <f t="shared" si="177"/>
        <v>45372</v>
      </c>
      <c r="P178" s="121">
        <f t="shared" si="178"/>
        <v>2</v>
      </c>
      <c r="Q178" s="125">
        <f t="shared" ca="1" si="179"/>
        <v>2</v>
      </c>
      <c r="R178" s="125">
        <f t="shared" ca="1" si="180"/>
        <v>0</v>
      </c>
    </row>
    <row r="179" spans="1:18" ht="28.8">
      <c r="A179" s="248">
        <f t="shared" si="181"/>
        <v>177</v>
      </c>
      <c r="B179" s="174" t="s">
        <v>411</v>
      </c>
      <c r="C179" s="248"/>
      <c r="D179" s="177" t="s">
        <v>2737</v>
      </c>
      <c r="E179" s="121" t="s">
        <v>30</v>
      </c>
      <c r="F179" s="333" t="s">
        <v>178</v>
      </c>
      <c r="J179" s="335">
        <v>45374</v>
      </c>
      <c r="K179" s="335">
        <v>45376</v>
      </c>
      <c r="L179" s="335">
        <v>45374</v>
      </c>
      <c r="M179" s="335">
        <v>45378</v>
      </c>
      <c r="N179" s="130">
        <f t="shared" si="176"/>
        <v>45374</v>
      </c>
      <c r="O179" s="130">
        <f t="shared" si="177"/>
        <v>45376</v>
      </c>
      <c r="P179" s="121">
        <f t="shared" si="178"/>
        <v>3</v>
      </c>
      <c r="Q179" s="125">
        <f t="shared" ca="1" si="179"/>
        <v>5</v>
      </c>
      <c r="R179" s="125">
        <f t="shared" ca="1" si="180"/>
        <v>-2</v>
      </c>
    </row>
    <row r="180" spans="1:18" ht="28.8">
      <c r="A180" s="248">
        <f t="shared" si="181"/>
        <v>178</v>
      </c>
      <c r="B180" s="174" t="s">
        <v>411</v>
      </c>
      <c r="C180" s="248"/>
      <c r="D180" s="177" t="s">
        <v>2738</v>
      </c>
      <c r="E180" s="121" t="s">
        <v>30</v>
      </c>
      <c r="F180" s="333" t="s">
        <v>178</v>
      </c>
      <c r="J180" s="335">
        <v>45373</v>
      </c>
      <c r="K180" s="335">
        <v>45373</v>
      </c>
      <c r="L180" s="335">
        <v>45373</v>
      </c>
      <c r="M180" s="335">
        <v>45374</v>
      </c>
      <c r="N180" s="130">
        <f t="shared" si="176"/>
        <v>45373</v>
      </c>
      <c r="O180" s="130">
        <f t="shared" si="177"/>
        <v>45373</v>
      </c>
      <c r="P180" s="121">
        <f t="shared" si="178"/>
        <v>1</v>
      </c>
      <c r="Q180" s="125">
        <f t="shared" ca="1" si="179"/>
        <v>2</v>
      </c>
      <c r="R180" s="125">
        <f t="shared" ca="1" si="180"/>
        <v>-1</v>
      </c>
    </row>
    <row r="181" spans="1:18" ht="14.4">
      <c r="A181" s="248">
        <f t="shared" si="181"/>
        <v>179</v>
      </c>
      <c r="B181" s="174" t="s">
        <v>411</v>
      </c>
      <c r="C181" s="248"/>
      <c r="D181" s="177" t="s">
        <v>2739</v>
      </c>
      <c r="E181" s="121" t="s">
        <v>30</v>
      </c>
      <c r="F181" s="333" t="s">
        <v>178</v>
      </c>
      <c r="J181" s="335">
        <v>45378</v>
      </c>
      <c r="K181" s="335">
        <v>45379</v>
      </c>
      <c r="L181" s="335">
        <v>45378</v>
      </c>
      <c r="M181" s="335">
        <v>45379</v>
      </c>
      <c r="N181" s="130">
        <f t="shared" si="176"/>
        <v>45378</v>
      </c>
      <c r="O181" s="130">
        <f t="shared" si="177"/>
        <v>45379</v>
      </c>
      <c r="P181" s="121">
        <f t="shared" si="178"/>
        <v>2</v>
      </c>
      <c r="Q181" s="125">
        <f t="shared" ca="1" si="179"/>
        <v>2</v>
      </c>
      <c r="R181" s="125">
        <f t="shared" ca="1" si="180"/>
        <v>0</v>
      </c>
    </row>
    <row r="182" spans="1:18" ht="14.4">
      <c r="A182" s="248">
        <f t="shared" si="181"/>
        <v>180</v>
      </c>
      <c r="B182" s="174" t="s">
        <v>411</v>
      </c>
      <c r="C182" s="248"/>
      <c r="D182" s="174" t="s">
        <v>2740</v>
      </c>
      <c r="E182" s="121" t="s">
        <v>30</v>
      </c>
      <c r="F182" s="333" t="s">
        <v>178</v>
      </c>
      <c r="J182" s="335">
        <v>45379</v>
      </c>
      <c r="K182" s="335">
        <v>45380</v>
      </c>
      <c r="L182" s="335">
        <v>45379</v>
      </c>
      <c r="M182" s="335">
        <v>45380</v>
      </c>
      <c r="N182" s="130">
        <f t="shared" ref="N182:N195" si="182">IF(L182="",IF(M181="",O181+1,M181+1),L182)</f>
        <v>45379</v>
      </c>
      <c r="O182" s="130">
        <f t="shared" ref="O182:O195" si="183">IF(N182="","",N182+P182-1)</f>
        <v>45380</v>
      </c>
      <c r="P182" s="121">
        <f t="shared" ref="P182:P195" si="184">IF(IF(J182="",0,IF(K182="",0,K182-J182))="",0,K182-J182+1)</f>
        <v>2</v>
      </c>
      <c r="Q182" s="125">
        <f t="shared" ref="Q182:Q195" ca="1" si="185">IF(L182="",0,IF(M182="",TODAY()-L182,M182-L182+1))</f>
        <v>2</v>
      </c>
      <c r="R182" s="125">
        <f t="shared" ref="R182:R195" ca="1" si="186">IF(Q182=0,0,P182-Q182)</f>
        <v>0</v>
      </c>
    </row>
    <row r="183" spans="1:18" ht="28.8">
      <c r="A183" s="248">
        <f t="shared" si="181"/>
        <v>181</v>
      </c>
      <c r="B183" s="174" t="s">
        <v>411</v>
      </c>
      <c r="C183" s="248"/>
      <c r="D183" s="177" t="s">
        <v>2741</v>
      </c>
      <c r="E183" s="121" t="s">
        <v>30</v>
      </c>
      <c r="F183" s="333" t="s">
        <v>178</v>
      </c>
      <c r="J183" s="335">
        <v>45381</v>
      </c>
      <c r="K183" s="335">
        <v>45383</v>
      </c>
      <c r="L183" s="335">
        <v>45381</v>
      </c>
      <c r="M183" s="335">
        <v>45384</v>
      </c>
      <c r="N183" s="130">
        <f t="shared" si="182"/>
        <v>45381</v>
      </c>
      <c r="O183" s="130">
        <f t="shared" si="183"/>
        <v>45383</v>
      </c>
      <c r="P183" s="121">
        <f t="shared" si="184"/>
        <v>3</v>
      </c>
      <c r="Q183" s="125">
        <f t="shared" ca="1" si="185"/>
        <v>4</v>
      </c>
      <c r="R183" s="125">
        <f t="shared" ca="1" si="186"/>
        <v>-1</v>
      </c>
    </row>
    <row r="184" spans="1:18" ht="28.8">
      <c r="A184" s="248">
        <f t="shared" si="181"/>
        <v>182</v>
      </c>
      <c r="B184" s="174" t="s">
        <v>411</v>
      </c>
      <c r="C184" s="248"/>
      <c r="D184" s="177" t="s">
        <v>2742</v>
      </c>
      <c r="E184" s="121" t="s">
        <v>30</v>
      </c>
      <c r="F184" s="333" t="s">
        <v>178</v>
      </c>
      <c r="J184" s="335">
        <v>45384</v>
      </c>
      <c r="K184" s="335">
        <v>45386</v>
      </c>
      <c r="L184" s="335">
        <v>45384</v>
      </c>
      <c r="M184" s="335">
        <v>45386</v>
      </c>
      <c r="N184" s="130">
        <f t="shared" si="182"/>
        <v>45384</v>
      </c>
      <c r="O184" s="130">
        <f t="shared" si="183"/>
        <v>45386</v>
      </c>
      <c r="P184" s="121">
        <f t="shared" si="184"/>
        <v>3</v>
      </c>
      <c r="Q184" s="125">
        <f t="shared" ca="1" si="185"/>
        <v>3</v>
      </c>
      <c r="R184" s="125">
        <f t="shared" ca="1" si="186"/>
        <v>0</v>
      </c>
    </row>
    <row r="185" spans="1:18" ht="14.4">
      <c r="A185" s="248">
        <f>ROW() - 2</f>
        <v>183</v>
      </c>
      <c r="B185" s="174" t="s">
        <v>411</v>
      </c>
      <c r="C185" s="248"/>
      <c r="D185" s="177" t="s">
        <v>2743</v>
      </c>
      <c r="E185" s="121" t="s">
        <v>30</v>
      </c>
      <c r="F185" s="333" t="s">
        <v>178</v>
      </c>
      <c r="J185" s="335">
        <v>45387</v>
      </c>
      <c r="K185" s="335">
        <v>45387</v>
      </c>
      <c r="L185" s="335">
        <v>45387</v>
      </c>
      <c r="M185" s="335">
        <v>45387</v>
      </c>
      <c r="N185" s="130">
        <f t="shared" si="182"/>
        <v>45387</v>
      </c>
      <c r="O185" s="130">
        <f t="shared" si="183"/>
        <v>45387</v>
      </c>
      <c r="P185" s="121">
        <f t="shared" si="184"/>
        <v>1</v>
      </c>
      <c r="Q185" s="125">
        <f t="shared" ca="1" si="185"/>
        <v>1</v>
      </c>
      <c r="R185" s="125">
        <f t="shared" ca="1" si="186"/>
        <v>0</v>
      </c>
    </row>
    <row r="186" spans="1:18" ht="14.4">
      <c r="A186" s="248">
        <f t="shared" si="181"/>
        <v>184</v>
      </c>
      <c r="B186" s="174" t="s">
        <v>411</v>
      </c>
      <c r="C186" s="248"/>
      <c r="D186" s="177" t="s">
        <v>2744</v>
      </c>
      <c r="E186" s="121" t="s">
        <v>30</v>
      </c>
      <c r="F186" s="333" t="s">
        <v>178</v>
      </c>
      <c r="J186" s="335">
        <v>45390</v>
      </c>
      <c r="K186" s="335">
        <v>45391</v>
      </c>
      <c r="L186" s="335">
        <v>45390</v>
      </c>
      <c r="M186" s="335">
        <v>45392</v>
      </c>
      <c r="N186" s="130">
        <f t="shared" si="182"/>
        <v>45390</v>
      </c>
      <c r="O186" s="130">
        <f t="shared" si="183"/>
        <v>45391</v>
      </c>
      <c r="P186" s="121">
        <f t="shared" si="184"/>
        <v>2</v>
      </c>
      <c r="Q186" s="125">
        <f t="shared" ca="1" si="185"/>
        <v>3</v>
      </c>
      <c r="R186" s="125">
        <f t="shared" ca="1" si="186"/>
        <v>-1</v>
      </c>
    </row>
    <row r="187" spans="1:18" ht="14.4">
      <c r="A187" s="248">
        <f t="shared" si="181"/>
        <v>185</v>
      </c>
      <c r="B187" s="174" t="s">
        <v>411</v>
      </c>
      <c r="C187" s="248"/>
      <c r="D187" s="177" t="s">
        <v>2743</v>
      </c>
      <c r="E187" s="121" t="s">
        <v>30</v>
      </c>
      <c r="F187" s="333" t="s">
        <v>178</v>
      </c>
      <c r="J187" s="335">
        <v>45387</v>
      </c>
      <c r="K187" s="335">
        <v>45387</v>
      </c>
      <c r="L187" s="335">
        <v>45387</v>
      </c>
      <c r="M187" s="335">
        <v>45387</v>
      </c>
      <c r="N187" s="130">
        <f t="shared" si="182"/>
        <v>45387</v>
      </c>
      <c r="O187" s="130">
        <f t="shared" si="183"/>
        <v>45387</v>
      </c>
      <c r="P187" s="121">
        <f t="shared" si="184"/>
        <v>1</v>
      </c>
      <c r="Q187" s="125">
        <f t="shared" ca="1" si="185"/>
        <v>1</v>
      </c>
      <c r="R187" s="125">
        <f t="shared" ca="1" si="186"/>
        <v>0</v>
      </c>
    </row>
    <row r="188" spans="1:18" ht="14.4">
      <c r="A188" s="248">
        <f t="shared" si="181"/>
        <v>186</v>
      </c>
      <c r="B188" s="174" t="s">
        <v>411</v>
      </c>
      <c r="C188" s="248"/>
      <c r="D188" s="177" t="s">
        <v>2745</v>
      </c>
      <c r="E188" s="121" t="s">
        <v>30</v>
      </c>
      <c r="F188" s="333" t="s">
        <v>178</v>
      </c>
      <c r="J188" s="335">
        <v>45392</v>
      </c>
      <c r="K188" s="335">
        <v>45393</v>
      </c>
      <c r="L188" s="335">
        <v>45392</v>
      </c>
      <c r="M188" s="335">
        <v>45394</v>
      </c>
      <c r="N188" s="130">
        <f t="shared" si="182"/>
        <v>45392</v>
      </c>
      <c r="O188" s="130">
        <f t="shared" si="183"/>
        <v>45393</v>
      </c>
      <c r="P188" s="121">
        <f t="shared" si="184"/>
        <v>2</v>
      </c>
      <c r="Q188" s="125">
        <f t="shared" ca="1" si="185"/>
        <v>3</v>
      </c>
      <c r="R188" s="125">
        <f t="shared" ca="1" si="186"/>
        <v>-1</v>
      </c>
    </row>
    <row r="189" spans="1:18" ht="14.4">
      <c r="A189" s="248">
        <f t="shared" si="181"/>
        <v>187</v>
      </c>
      <c r="B189" s="174" t="s">
        <v>411</v>
      </c>
      <c r="C189" s="248"/>
      <c r="D189" s="177" t="s">
        <v>2746</v>
      </c>
      <c r="E189" s="121" t="s">
        <v>30</v>
      </c>
      <c r="F189" s="333" t="s">
        <v>178</v>
      </c>
      <c r="J189" s="335">
        <v>45394</v>
      </c>
      <c r="K189" s="335">
        <v>45395</v>
      </c>
      <c r="L189" s="335">
        <v>45394</v>
      </c>
      <c r="M189" s="335">
        <v>45397</v>
      </c>
      <c r="N189" s="130">
        <f t="shared" si="182"/>
        <v>45394</v>
      </c>
      <c r="O189" s="130">
        <f t="shared" si="183"/>
        <v>45395</v>
      </c>
      <c r="P189" s="121">
        <f t="shared" si="184"/>
        <v>2</v>
      </c>
      <c r="Q189" s="125">
        <f t="shared" ca="1" si="185"/>
        <v>4</v>
      </c>
      <c r="R189" s="125">
        <f t="shared" ca="1" si="186"/>
        <v>-2</v>
      </c>
    </row>
    <row r="190" spans="1:18" ht="14.4">
      <c r="A190" s="248">
        <f t="shared" si="181"/>
        <v>188</v>
      </c>
      <c r="B190" s="174" t="s">
        <v>411</v>
      </c>
      <c r="C190" s="681"/>
      <c r="D190" s="286" t="s">
        <v>2747</v>
      </c>
      <c r="E190" s="131" t="s">
        <v>30</v>
      </c>
      <c r="F190" s="658" t="s">
        <v>178</v>
      </c>
      <c r="G190" s="131"/>
      <c r="H190" s="131"/>
      <c r="I190" s="131"/>
      <c r="J190" s="466">
        <v>45397</v>
      </c>
      <c r="K190" s="466">
        <v>45398</v>
      </c>
      <c r="L190" s="466">
        <v>45397</v>
      </c>
      <c r="M190" s="466">
        <v>45399</v>
      </c>
      <c r="N190" s="163">
        <f t="shared" si="182"/>
        <v>45397</v>
      </c>
      <c r="O190" s="163">
        <f t="shared" si="183"/>
        <v>45398</v>
      </c>
      <c r="P190" s="131">
        <f t="shared" si="184"/>
        <v>2</v>
      </c>
      <c r="Q190" s="136">
        <f t="shared" ca="1" si="185"/>
        <v>3</v>
      </c>
      <c r="R190" s="125">
        <f t="shared" ca="1" si="186"/>
        <v>-1</v>
      </c>
    </row>
    <row r="191" spans="1:18" ht="28.8">
      <c r="A191" s="248">
        <f t="shared" si="181"/>
        <v>189</v>
      </c>
      <c r="B191" s="306" t="s">
        <v>411</v>
      </c>
      <c r="C191" s="248"/>
      <c r="D191" s="177" t="s">
        <v>2748</v>
      </c>
      <c r="E191" s="121" t="s">
        <v>30</v>
      </c>
      <c r="F191" s="333" t="s">
        <v>178</v>
      </c>
      <c r="J191" s="335">
        <v>45399</v>
      </c>
      <c r="K191" s="335">
        <v>45400</v>
      </c>
      <c r="L191" s="335">
        <v>45399</v>
      </c>
      <c r="M191" s="335">
        <v>45400</v>
      </c>
      <c r="N191" s="130">
        <f t="shared" si="182"/>
        <v>45399</v>
      </c>
      <c r="O191" s="130">
        <f t="shared" si="183"/>
        <v>45400</v>
      </c>
      <c r="P191" s="121">
        <f t="shared" si="184"/>
        <v>2</v>
      </c>
      <c r="Q191" s="125">
        <f t="shared" ca="1" si="185"/>
        <v>2</v>
      </c>
      <c r="R191" s="680">
        <f t="shared" ca="1" si="186"/>
        <v>0</v>
      </c>
    </row>
    <row r="192" spans="1:18" ht="14.4">
      <c r="A192" s="248">
        <v>190</v>
      </c>
      <c r="B192" s="306" t="s">
        <v>411</v>
      </c>
      <c r="C192" s="248"/>
      <c r="D192" s="177" t="s">
        <v>2749</v>
      </c>
      <c r="E192" s="121" t="s">
        <v>30</v>
      </c>
      <c r="F192" s="333" t="s">
        <v>178</v>
      </c>
      <c r="J192" s="335">
        <v>45401</v>
      </c>
      <c r="K192" s="335">
        <v>45401</v>
      </c>
      <c r="L192" s="335">
        <v>45401</v>
      </c>
      <c r="M192" s="335">
        <v>45404</v>
      </c>
      <c r="N192" s="130">
        <f t="shared" si="182"/>
        <v>45401</v>
      </c>
      <c r="O192" s="130">
        <f t="shared" si="183"/>
        <v>45401</v>
      </c>
      <c r="P192" s="121">
        <f t="shared" si="184"/>
        <v>1</v>
      </c>
      <c r="Q192" s="125">
        <f t="shared" ca="1" si="185"/>
        <v>4</v>
      </c>
      <c r="R192" s="680">
        <f t="shared" ca="1" si="186"/>
        <v>-3</v>
      </c>
    </row>
    <row r="193" spans="1:18" ht="14.4">
      <c r="A193" s="248">
        <v>192</v>
      </c>
      <c r="B193" s="306" t="s">
        <v>411</v>
      </c>
      <c r="C193" s="248"/>
      <c r="D193" s="177" t="s">
        <v>2750</v>
      </c>
      <c r="E193" s="121" t="s">
        <v>30</v>
      </c>
      <c r="F193" s="333" t="s">
        <v>178</v>
      </c>
      <c r="J193" s="335">
        <v>45405</v>
      </c>
      <c r="K193" s="335">
        <v>45405</v>
      </c>
      <c r="L193" s="335">
        <v>45405</v>
      </c>
      <c r="M193" s="335">
        <v>45405</v>
      </c>
      <c r="N193" s="130">
        <f t="shared" si="182"/>
        <v>45405</v>
      </c>
      <c r="O193" s="130">
        <f t="shared" si="183"/>
        <v>45405</v>
      </c>
      <c r="P193" s="121">
        <f t="shared" si="184"/>
        <v>1</v>
      </c>
      <c r="Q193" s="125">
        <f t="shared" ca="1" si="185"/>
        <v>1</v>
      </c>
      <c r="R193" s="680">
        <f t="shared" ca="1" si="186"/>
        <v>0</v>
      </c>
    </row>
    <row r="194" spans="1:18" ht="14.4">
      <c r="A194" s="248">
        <v>193</v>
      </c>
      <c r="B194" s="306" t="s">
        <v>2227</v>
      </c>
      <c r="C194" s="174" t="s">
        <v>160</v>
      </c>
      <c r="D194" s="174" t="s">
        <v>2751</v>
      </c>
      <c r="E194" s="121" t="s">
        <v>30</v>
      </c>
      <c r="F194" s="333" t="s">
        <v>178</v>
      </c>
      <c r="J194" s="335">
        <v>45418</v>
      </c>
      <c r="K194" s="335">
        <v>45419</v>
      </c>
      <c r="L194" s="335">
        <v>45418</v>
      </c>
      <c r="M194" s="335">
        <v>45419</v>
      </c>
      <c r="N194" s="130">
        <f t="shared" si="182"/>
        <v>45418</v>
      </c>
      <c r="O194" s="130">
        <f t="shared" si="183"/>
        <v>45419</v>
      </c>
      <c r="P194" s="121">
        <f t="shared" si="184"/>
        <v>2</v>
      </c>
      <c r="Q194" s="125">
        <f t="shared" ca="1" si="185"/>
        <v>2</v>
      </c>
      <c r="R194" s="680">
        <f t="shared" ca="1" si="186"/>
        <v>0</v>
      </c>
    </row>
    <row r="195" spans="1:18" ht="14.4">
      <c r="A195" s="248">
        <v>194</v>
      </c>
      <c r="B195" s="306" t="s">
        <v>2227</v>
      </c>
      <c r="C195" s="174" t="s">
        <v>160</v>
      </c>
      <c r="D195" s="177" t="s">
        <v>2752</v>
      </c>
      <c r="E195" s="121" t="s">
        <v>30</v>
      </c>
      <c r="F195" s="333" t="s">
        <v>178</v>
      </c>
      <c r="J195" s="335">
        <v>45420</v>
      </c>
      <c r="K195" s="335">
        <v>45421</v>
      </c>
      <c r="L195" s="335">
        <v>45420</v>
      </c>
      <c r="M195" s="335">
        <v>45422</v>
      </c>
      <c r="N195" s="130">
        <f t="shared" si="182"/>
        <v>45420</v>
      </c>
      <c r="O195" s="130">
        <f t="shared" si="183"/>
        <v>45421</v>
      </c>
      <c r="P195" s="121">
        <f t="shared" si="184"/>
        <v>2</v>
      </c>
      <c r="Q195" s="125">
        <f t="shared" ca="1" si="185"/>
        <v>3</v>
      </c>
      <c r="R195" s="680">
        <f t="shared" ca="1" si="186"/>
        <v>-1</v>
      </c>
    </row>
    <row r="196" spans="1:18" ht="14.4">
      <c r="A196" s="248">
        <v>195</v>
      </c>
      <c r="B196" s="313" t="s">
        <v>2227</v>
      </c>
      <c r="C196" s="304"/>
      <c r="D196" s="304" t="s">
        <v>2753</v>
      </c>
      <c r="E196" s="131" t="s">
        <v>30</v>
      </c>
      <c r="F196" s="658" t="s">
        <v>178</v>
      </c>
      <c r="G196" s="131"/>
      <c r="H196" s="131"/>
      <c r="I196" s="131"/>
      <c r="J196" s="466">
        <v>45422</v>
      </c>
      <c r="K196" s="466">
        <v>45425</v>
      </c>
      <c r="L196" s="466">
        <v>45425</v>
      </c>
      <c r="M196" s="466">
        <v>45427</v>
      </c>
      <c r="N196" s="163"/>
      <c r="O196" s="163"/>
      <c r="P196" s="131"/>
      <c r="Q196" s="125"/>
      <c r="R196" s="680"/>
    </row>
    <row r="197" spans="1:18" ht="14.4">
      <c r="A197" s="290">
        <v>169</v>
      </c>
      <c r="B197" s="174" t="s">
        <v>2227</v>
      </c>
      <c r="C197" s="174"/>
      <c r="D197" s="177" t="s">
        <v>2754</v>
      </c>
      <c r="E197" s="121" t="s">
        <v>30</v>
      </c>
      <c r="F197" s="333" t="s">
        <v>178</v>
      </c>
      <c r="J197" s="335">
        <v>45427</v>
      </c>
      <c r="K197" s="335">
        <v>45427</v>
      </c>
      <c r="L197" s="335">
        <v>45427</v>
      </c>
      <c r="M197" s="335">
        <v>45427</v>
      </c>
      <c r="N197" s="130"/>
      <c r="O197" s="130"/>
      <c r="Q197" s="680"/>
      <c r="R197" s="680"/>
    </row>
    <row r="198" spans="1:18" ht="14.4">
      <c r="A198" s="290">
        <v>143</v>
      </c>
      <c r="B198" s="174" t="s">
        <v>2227</v>
      </c>
      <c r="C198" s="174"/>
      <c r="D198" s="174" t="s">
        <v>2755</v>
      </c>
      <c r="E198" s="121" t="s">
        <v>30</v>
      </c>
      <c r="F198" s="333" t="s">
        <v>178</v>
      </c>
      <c r="J198" s="335">
        <v>45428</v>
      </c>
      <c r="K198" s="335">
        <v>45429</v>
      </c>
      <c r="L198" s="335">
        <v>45428</v>
      </c>
      <c r="M198" s="335">
        <v>45429</v>
      </c>
      <c r="N198" s="130"/>
      <c r="O198" s="130"/>
      <c r="Q198" s="680"/>
      <c r="R198" s="680"/>
    </row>
    <row r="199" spans="1:18" ht="14.4">
      <c r="A199" s="290">
        <v>117</v>
      </c>
      <c r="B199" s="174" t="s">
        <v>2227</v>
      </c>
      <c r="C199" s="174"/>
      <c r="D199" s="174" t="s">
        <v>2756</v>
      </c>
      <c r="E199" s="121" t="s">
        <v>30</v>
      </c>
      <c r="F199" s="333" t="s">
        <v>178</v>
      </c>
      <c r="J199" s="335">
        <v>45432</v>
      </c>
      <c r="K199" s="335">
        <v>45432</v>
      </c>
      <c r="L199" s="335">
        <v>45432</v>
      </c>
      <c r="M199" s="335">
        <v>45433</v>
      </c>
      <c r="N199" s="130"/>
      <c r="O199" s="130"/>
      <c r="Q199" s="680"/>
      <c r="R199" s="680"/>
    </row>
    <row r="200" spans="1:18" ht="14.4">
      <c r="A200" s="290">
        <v>91</v>
      </c>
      <c r="B200" s="174" t="s">
        <v>2227</v>
      </c>
      <c r="C200" s="174"/>
      <c r="D200" s="174" t="s">
        <v>2757</v>
      </c>
      <c r="E200" s="121" t="s">
        <v>30</v>
      </c>
      <c r="F200" s="333" t="s">
        <v>178</v>
      </c>
      <c r="J200" s="335">
        <v>45433</v>
      </c>
      <c r="K200" s="335">
        <v>45435</v>
      </c>
      <c r="L200" s="335">
        <v>45433</v>
      </c>
      <c r="M200" s="335">
        <v>45435</v>
      </c>
      <c r="N200" s="130"/>
      <c r="O200" s="130"/>
      <c r="Q200" s="680"/>
      <c r="R200" s="680"/>
    </row>
    <row r="201" spans="1:18" ht="14.4">
      <c r="A201" s="290">
        <v>92</v>
      </c>
      <c r="B201" s="174" t="s">
        <v>2227</v>
      </c>
      <c r="C201" s="174"/>
      <c r="D201" s="174" t="s">
        <v>2758</v>
      </c>
      <c r="E201" s="121" t="s">
        <v>30</v>
      </c>
      <c r="F201" s="333" t="s">
        <v>178</v>
      </c>
      <c r="J201" s="335">
        <v>45436</v>
      </c>
      <c r="K201" s="335">
        <v>45437</v>
      </c>
      <c r="L201" s="335">
        <v>45436</v>
      </c>
      <c r="M201" s="335">
        <v>45439</v>
      </c>
      <c r="N201" s="130"/>
      <c r="O201" s="130"/>
      <c r="Q201" s="680"/>
      <c r="R201" s="680"/>
    </row>
    <row r="202" spans="1:18" ht="14.4">
      <c r="A202" s="290">
        <v>93</v>
      </c>
      <c r="B202" s="174" t="s">
        <v>2227</v>
      </c>
      <c r="C202" s="174"/>
      <c r="D202" s="174" t="s">
        <v>2759</v>
      </c>
      <c r="E202" s="121" t="s">
        <v>30</v>
      </c>
      <c r="F202" s="333" t="s">
        <v>178</v>
      </c>
      <c r="J202" s="335">
        <v>45439</v>
      </c>
      <c r="K202" s="335">
        <v>45440</v>
      </c>
      <c r="L202" s="335">
        <v>45439</v>
      </c>
      <c r="M202" s="335">
        <v>45440</v>
      </c>
      <c r="N202" s="130"/>
      <c r="O202" s="130"/>
      <c r="Q202" s="680"/>
      <c r="R202" s="680"/>
    </row>
    <row r="203" spans="1:18" ht="28.8">
      <c r="A203" s="290">
        <v>94</v>
      </c>
      <c r="B203" s="174" t="s">
        <v>2227</v>
      </c>
      <c r="C203" s="174"/>
      <c r="D203" s="177" t="s">
        <v>2760</v>
      </c>
      <c r="E203" s="121" t="s">
        <v>30</v>
      </c>
      <c r="F203" s="333" t="s">
        <v>178</v>
      </c>
      <c r="J203" s="335">
        <v>45441</v>
      </c>
      <c r="K203" s="335">
        <v>45442</v>
      </c>
      <c r="L203" s="335">
        <v>45441</v>
      </c>
      <c r="M203" s="335">
        <v>45442</v>
      </c>
      <c r="N203" s="130"/>
      <c r="O203" s="130"/>
      <c r="Q203" s="680"/>
      <c r="R203" s="680"/>
    </row>
    <row r="204" spans="1:18" ht="28.8">
      <c r="A204" s="290">
        <v>95</v>
      </c>
      <c r="B204" s="174" t="s">
        <v>2227</v>
      </c>
      <c r="C204" s="174"/>
      <c r="D204" s="321" t="s">
        <v>182</v>
      </c>
      <c r="E204" s="121" t="s">
        <v>30</v>
      </c>
      <c r="F204" s="348" t="s">
        <v>276</v>
      </c>
      <c r="J204" s="335">
        <v>45443</v>
      </c>
      <c r="K204" s="335">
        <v>45444</v>
      </c>
      <c r="L204" s="335">
        <v>45443</v>
      </c>
      <c r="M204" s="335"/>
      <c r="N204" s="130"/>
      <c r="O204" s="130"/>
      <c r="Q204" s="680"/>
      <c r="R204" s="680"/>
    </row>
    <row r="205" spans="1:18" ht="14.4">
      <c r="A205" s="290"/>
      <c r="B205" s="174" t="s">
        <v>2227</v>
      </c>
      <c r="C205" s="174"/>
      <c r="D205" s="174" t="s">
        <v>2759</v>
      </c>
      <c r="E205" s="121" t="s">
        <v>30</v>
      </c>
      <c r="F205" s="218" t="s">
        <v>291</v>
      </c>
      <c r="J205" s="335"/>
      <c r="K205" s="335"/>
      <c r="L205" s="335"/>
      <c r="M205" s="335"/>
      <c r="N205" s="130"/>
      <c r="O205" s="130"/>
      <c r="Q205" s="680"/>
      <c r="R205" s="680"/>
    </row>
    <row r="206" spans="1:18" ht="14.4">
      <c r="A206" s="290"/>
      <c r="B206" s="174" t="s">
        <v>2227</v>
      </c>
      <c r="C206" s="174"/>
      <c r="D206" s="174" t="s">
        <v>2756</v>
      </c>
      <c r="E206" s="121" t="s">
        <v>30</v>
      </c>
      <c r="F206" s="218" t="s">
        <v>291</v>
      </c>
      <c r="J206" s="335"/>
      <c r="K206" s="335"/>
      <c r="L206" s="335"/>
      <c r="M206" s="335"/>
      <c r="N206" s="130"/>
      <c r="O206" s="130"/>
      <c r="Q206" s="680"/>
      <c r="R206" s="680"/>
    </row>
    <row r="207" spans="1:18" ht="14.4">
      <c r="A207" s="290"/>
      <c r="B207" s="248"/>
      <c r="C207" s="248"/>
      <c r="D207" s="360" t="s">
        <v>2761</v>
      </c>
      <c r="E207" s="121" t="s">
        <v>30</v>
      </c>
      <c r="F207" s="341" t="s">
        <v>291</v>
      </c>
      <c r="J207" s="218"/>
      <c r="K207" s="218"/>
      <c r="L207" s="218"/>
      <c r="M207" s="218"/>
      <c r="Q207" s="680"/>
      <c r="R207" s="680"/>
    </row>
    <row r="208" spans="1:18" ht="14.4">
      <c r="A208" s="465"/>
      <c r="F208" s="122"/>
      <c r="K208" s="122"/>
      <c r="Q208" s="680"/>
      <c r="R208" s="680"/>
    </row>
    <row r="209" spans="1:18" ht="14.4">
      <c r="A209" s="465"/>
      <c r="F209" s="122"/>
      <c r="K209" s="122"/>
      <c r="P209" s="337"/>
      <c r="Q209" s="778"/>
      <c r="R209" s="170"/>
    </row>
    <row r="210" spans="1:18" ht="14.4">
      <c r="A210" s="465"/>
      <c r="F210" s="122"/>
      <c r="K210" s="122"/>
      <c r="P210" s="337"/>
      <c r="Q210" s="778"/>
      <c r="R210" s="170"/>
    </row>
    <row r="211" spans="1:18" ht="14.4">
      <c r="A211" s="465"/>
      <c r="F211" s="122"/>
      <c r="K211" s="122"/>
      <c r="P211" s="337"/>
      <c r="Q211" s="778"/>
      <c r="R211" s="170"/>
    </row>
    <row r="212" spans="1:18" ht="14.4">
      <c r="A212" s="465"/>
      <c r="F212" s="122"/>
      <c r="K212" s="122"/>
      <c r="P212" s="337"/>
      <c r="Q212" s="778"/>
      <c r="R212" s="170"/>
    </row>
    <row r="213" spans="1:18" ht="14.4">
      <c r="A213" s="465"/>
      <c r="F213" s="122"/>
      <c r="K213" s="122"/>
      <c r="P213" s="337"/>
      <c r="Q213" s="778"/>
      <c r="R213" s="170"/>
    </row>
    <row r="214" spans="1:18" ht="14.4">
      <c r="A214" s="465"/>
      <c r="F214" s="122"/>
      <c r="K214" s="122"/>
      <c r="P214" s="337"/>
      <c r="Q214" s="778"/>
      <c r="R214" s="170"/>
    </row>
    <row r="215" spans="1:18" ht="14.4">
      <c r="A215" s="465"/>
      <c r="F215" s="122"/>
      <c r="K215" s="122"/>
      <c r="P215" s="337"/>
      <c r="Q215" s="778"/>
      <c r="R215" s="170"/>
    </row>
    <row r="216" spans="1:18" ht="14.4">
      <c r="A216" s="465"/>
      <c r="F216" s="122"/>
      <c r="K216" s="122"/>
      <c r="P216" s="337"/>
      <c r="Q216" s="778"/>
      <c r="R216" s="170"/>
    </row>
    <row r="217" spans="1:18" ht="14.4">
      <c r="B217" s="645"/>
      <c r="C217" s="255"/>
      <c r="D217" s="255"/>
      <c r="E217" s="255"/>
      <c r="F217" s="650"/>
      <c r="G217" s="255"/>
      <c r="H217" s="255"/>
      <c r="I217" s="255"/>
      <c r="J217" s="255"/>
      <c r="K217" s="650"/>
      <c r="L217" s="255"/>
      <c r="M217" s="255"/>
      <c r="N217" s="255"/>
      <c r="O217" s="255"/>
      <c r="P217" s="653"/>
      <c r="Q217" s="337"/>
      <c r="R217" s="170"/>
    </row>
    <row r="218" spans="1:18" ht="14.4">
      <c r="B218" s="465"/>
      <c r="F218" s="122"/>
      <c r="K218" s="122"/>
      <c r="P218" s="337"/>
      <c r="Q218" s="337"/>
      <c r="R218" s="170"/>
    </row>
    <row r="219" spans="1:18" ht="14.4">
      <c r="B219" s="465"/>
      <c r="F219" s="122"/>
      <c r="K219" s="122"/>
      <c r="P219" s="337"/>
      <c r="Q219" s="337"/>
      <c r="R219" s="170"/>
    </row>
    <row r="220" spans="1:18" ht="14.4">
      <c r="B220" s="465"/>
      <c r="F220" s="122"/>
      <c r="K220" s="122"/>
      <c r="P220" s="337"/>
      <c r="Q220" s="337"/>
      <c r="R220" s="170"/>
    </row>
    <row r="221" spans="1:18" ht="14.4">
      <c r="B221" s="465"/>
      <c r="F221" s="122"/>
      <c r="K221" s="122"/>
      <c r="P221" s="337"/>
      <c r="Q221" s="337"/>
      <c r="R221" s="170"/>
    </row>
    <row r="222" spans="1:18" ht="14.4">
      <c r="B222" s="465"/>
      <c r="F222" s="122"/>
      <c r="K222" s="122"/>
      <c r="P222" s="337"/>
      <c r="Q222" s="337"/>
      <c r="R222" s="170"/>
    </row>
    <row r="223" spans="1:18" ht="14.4">
      <c r="B223" s="465"/>
      <c r="F223" s="122"/>
      <c r="K223" s="122"/>
      <c r="P223" s="337"/>
      <c r="Q223" s="337"/>
      <c r="R223" s="170"/>
    </row>
    <row r="224" spans="1:18" ht="14.4">
      <c r="B224" s="465"/>
      <c r="F224" s="122"/>
      <c r="K224" s="122"/>
      <c r="P224" s="337"/>
      <c r="Q224" s="337"/>
      <c r="R224" s="170"/>
    </row>
    <row r="225" spans="2:18" ht="14.4">
      <c r="B225" s="465"/>
      <c r="F225" s="122"/>
      <c r="K225" s="122"/>
      <c r="P225" s="337"/>
      <c r="Q225" s="337"/>
      <c r="R225" s="170"/>
    </row>
    <row r="226" spans="2:18" ht="14.4">
      <c r="B226" s="465"/>
      <c r="F226" s="122"/>
      <c r="K226" s="122"/>
      <c r="P226" s="337"/>
      <c r="Q226" s="337"/>
      <c r="R226" s="170"/>
    </row>
    <row r="227" spans="2:18" ht="14.4">
      <c r="B227" s="465"/>
      <c r="F227" s="122"/>
      <c r="K227" s="122"/>
      <c r="P227" s="337"/>
      <c r="Q227" s="337"/>
      <c r="R227" s="170"/>
    </row>
    <row r="228" spans="2:18" ht="14.4">
      <c r="B228" s="465"/>
      <c r="F228" s="122"/>
      <c r="K228" s="122"/>
      <c r="P228" s="337"/>
      <c r="Q228" s="337"/>
      <c r="R228" s="170"/>
    </row>
    <row r="229" spans="2:18" ht="14.4">
      <c r="B229" s="465"/>
      <c r="F229" s="122"/>
      <c r="K229" s="122"/>
      <c r="P229" s="337"/>
      <c r="Q229" s="337"/>
      <c r="R229" s="170"/>
    </row>
    <row r="230" spans="2:18" ht="14.4">
      <c r="B230" s="465"/>
      <c r="F230" s="122"/>
      <c r="K230" s="122"/>
      <c r="P230" s="337"/>
      <c r="Q230" s="337"/>
      <c r="R230" s="170"/>
    </row>
    <row r="231" spans="2:18" ht="14.4">
      <c r="B231" s="465"/>
      <c r="F231" s="122"/>
      <c r="K231" s="122"/>
      <c r="P231" s="337"/>
      <c r="Q231" s="337"/>
      <c r="R231" s="170"/>
    </row>
    <row r="232" spans="2:18" ht="14.4">
      <c r="C232" s="255"/>
      <c r="D232" s="255"/>
      <c r="E232" s="255"/>
      <c r="F232" s="650"/>
      <c r="G232" s="255"/>
      <c r="H232" s="255"/>
      <c r="I232" s="255"/>
      <c r="J232" s="255"/>
      <c r="K232" s="650"/>
      <c r="L232" s="255"/>
      <c r="M232" s="255"/>
      <c r="N232" s="255"/>
      <c r="O232" s="255"/>
      <c r="P232" s="653"/>
      <c r="Q232" s="653"/>
    </row>
    <row r="233" spans="2:18" ht="14.4">
      <c r="F233" s="122"/>
      <c r="K233" s="122"/>
      <c r="P233" s="337"/>
      <c r="Q233" s="337"/>
    </row>
    <row r="234" spans="2:18" ht="14.4">
      <c r="F234" s="122"/>
      <c r="K234" s="122"/>
      <c r="P234" s="337"/>
      <c r="Q234" s="337"/>
    </row>
    <row r="235" spans="2:18" ht="14.4">
      <c r="F235" s="122"/>
      <c r="K235" s="122"/>
      <c r="P235" s="337"/>
      <c r="Q235" s="337"/>
    </row>
    <row r="236" spans="2:18" ht="14.4">
      <c r="F236" s="122"/>
      <c r="K236" s="122"/>
      <c r="P236" s="337"/>
      <c r="Q236" s="337"/>
    </row>
    <row r="237" spans="2:18" ht="14.4">
      <c r="F237" s="122"/>
      <c r="K237" s="122"/>
      <c r="P237" s="337"/>
      <c r="Q237" s="337"/>
    </row>
    <row r="238" spans="2:18" ht="14.4">
      <c r="F238" s="122"/>
      <c r="K238" s="122"/>
      <c r="P238" s="337"/>
      <c r="Q238" s="337"/>
    </row>
    <row r="239" spans="2:18" ht="14.4">
      <c r="F239" s="122"/>
      <c r="K239" s="122"/>
      <c r="P239" s="337"/>
      <c r="Q239" s="337"/>
    </row>
    <row r="240" spans="2:18" ht="14.4">
      <c r="F240" s="122"/>
      <c r="K240" s="122"/>
      <c r="P240" s="337"/>
      <c r="Q240" s="337"/>
    </row>
    <row r="241" spans="6:17" ht="14.4">
      <c r="F241" s="122"/>
      <c r="K241" s="122"/>
      <c r="P241" s="337"/>
      <c r="Q241" s="337"/>
    </row>
    <row r="242" spans="6:17" ht="14.4">
      <c r="F242" s="122"/>
      <c r="K242" s="122"/>
      <c r="P242" s="337"/>
      <c r="Q242" s="337"/>
    </row>
    <row r="243" spans="6:17" ht="14.4">
      <c r="F243" s="122"/>
      <c r="K243" s="122"/>
      <c r="P243" s="337"/>
      <c r="Q243" s="337"/>
    </row>
    <row r="244" spans="6:17" ht="14.4">
      <c r="F244" s="122"/>
      <c r="K244" s="122"/>
      <c r="P244" s="337"/>
      <c r="Q244" s="337"/>
    </row>
    <row r="245" spans="6:17" ht="14.4">
      <c r="F245" s="122"/>
      <c r="K245" s="122"/>
      <c r="P245" s="337"/>
      <c r="Q245" s="337"/>
    </row>
    <row r="246" spans="6:17" ht="14.4">
      <c r="F246" s="122"/>
      <c r="K246" s="122"/>
      <c r="P246" s="337"/>
      <c r="Q246" s="337"/>
    </row>
    <row r="247" spans="6:17" ht="14.4">
      <c r="F247" s="122"/>
      <c r="K247" s="122"/>
      <c r="P247" s="337"/>
      <c r="Q247" s="337"/>
    </row>
    <row r="248" spans="6:17" ht="14.4">
      <c r="F248" s="122"/>
      <c r="K248" s="122"/>
      <c r="P248" s="337"/>
      <c r="Q248" s="337"/>
    </row>
    <row r="249" spans="6:17" ht="14.4">
      <c r="F249" s="122"/>
      <c r="K249" s="122"/>
      <c r="P249" s="337"/>
      <c r="Q249" s="337"/>
    </row>
    <row r="250" spans="6:17" ht="14.4">
      <c r="F250" s="122"/>
      <c r="K250" s="122"/>
      <c r="P250" s="337"/>
      <c r="Q250" s="337"/>
    </row>
    <row r="251" spans="6:17" ht="14.4">
      <c r="F251" s="122"/>
      <c r="K251" s="122"/>
      <c r="P251" s="337"/>
      <c r="Q251" s="337"/>
    </row>
    <row r="252" spans="6:17" ht="14.4">
      <c r="F252" s="122"/>
      <c r="K252" s="122"/>
      <c r="P252" s="337"/>
      <c r="Q252" s="337"/>
    </row>
    <row r="253" spans="6:17" ht="14.4">
      <c r="F253" s="122"/>
      <c r="K253" s="122"/>
      <c r="P253" s="337"/>
      <c r="Q253" s="337"/>
    </row>
    <row r="254" spans="6:17" ht="14.4">
      <c r="F254" s="122"/>
      <c r="K254" s="122"/>
      <c r="P254" s="337"/>
      <c r="Q254" s="337"/>
    </row>
    <row r="255" spans="6:17" ht="14.4">
      <c r="F255" s="122"/>
      <c r="K255" s="122"/>
      <c r="P255" s="337"/>
      <c r="Q255" s="337"/>
    </row>
    <row r="256" spans="6:17" ht="14.4">
      <c r="F256" s="122"/>
      <c r="K256" s="122"/>
      <c r="P256" s="337"/>
      <c r="Q256" s="337"/>
    </row>
    <row r="257" spans="6:17" ht="14.4">
      <c r="F257" s="122"/>
      <c r="K257" s="122"/>
      <c r="P257" s="337"/>
      <c r="Q257" s="337"/>
    </row>
    <row r="258" spans="6:17" ht="14.4">
      <c r="F258" s="122"/>
      <c r="K258" s="122"/>
      <c r="P258" s="337"/>
      <c r="Q258" s="337"/>
    </row>
    <row r="259" spans="6:17" ht="14.4">
      <c r="F259" s="122"/>
      <c r="K259" s="122"/>
      <c r="P259" s="337"/>
      <c r="Q259" s="337"/>
    </row>
    <row r="260" spans="6:17" ht="14.4">
      <c r="F260" s="122"/>
      <c r="K260" s="122"/>
      <c r="P260" s="337"/>
      <c r="Q260" s="337"/>
    </row>
    <row r="261" spans="6:17" ht="14.4">
      <c r="F261" s="122"/>
      <c r="K261" s="122"/>
      <c r="P261" s="337"/>
      <c r="Q261" s="337"/>
    </row>
    <row r="262" spans="6:17" ht="14.4">
      <c r="F262" s="122"/>
      <c r="K262" s="122"/>
      <c r="P262" s="337"/>
      <c r="Q262" s="337"/>
    </row>
    <row r="263" spans="6:17" ht="14.4">
      <c r="F263" s="122"/>
      <c r="K263" s="122"/>
      <c r="P263" s="337"/>
      <c r="Q263" s="337"/>
    </row>
    <row r="264" spans="6:17" ht="14.4">
      <c r="F264" s="122"/>
      <c r="K264" s="122"/>
      <c r="P264" s="337"/>
      <c r="Q264" s="337"/>
    </row>
    <row r="265" spans="6:17" ht="14.4">
      <c r="F265" s="122"/>
      <c r="K265" s="122"/>
      <c r="P265" s="337"/>
      <c r="Q265" s="337"/>
    </row>
    <row r="266" spans="6:17" ht="14.4">
      <c r="F266" s="122"/>
      <c r="K266" s="122"/>
      <c r="P266" s="337"/>
      <c r="Q266" s="337"/>
    </row>
    <row r="267" spans="6:17" ht="14.4">
      <c r="F267" s="122"/>
      <c r="K267" s="122"/>
      <c r="P267" s="337"/>
      <c r="Q267" s="337"/>
    </row>
    <row r="268" spans="6:17" ht="14.4">
      <c r="F268" s="122"/>
      <c r="K268" s="122"/>
      <c r="P268" s="337"/>
      <c r="Q268" s="337"/>
    </row>
    <row r="269" spans="6:17" ht="14.4">
      <c r="F269" s="122"/>
      <c r="K269" s="122"/>
      <c r="P269" s="337"/>
      <c r="Q269" s="337"/>
    </row>
    <row r="270" spans="6:17" ht="14.4">
      <c r="F270" s="122"/>
      <c r="K270" s="122"/>
      <c r="P270" s="337"/>
      <c r="Q270" s="337"/>
    </row>
    <row r="271" spans="6:17" ht="14.4">
      <c r="F271" s="122"/>
      <c r="K271" s="122"/>
      <c r="P271" s="337"/>
      <c r="Q271" s="337"/>
    </row>
    <row r="272" spans="6:17" ht="14.4">
      <c r="F272" s="122"/>
      <c r="K272" s="122"/>
      <c r="P272" s="337"/>
      <c r="Q272" s="337"/>
    </row>
    <row r="273" spans="6:17" ht="14.4">
      <c r="F273" s="122"/>
      <c r="K273" s="122"/>
      <c r="P273" s="337"/>
      <c r="Q273" s="337"/>
    </row>
    <row r="274" spans="6:17" ht="14.4">
      <c r="F274" s="122"/>
      <c r="K274" s="122"/>
      <c r="P274" s="337"/>
      <c r="Q274" s="337"/>
    </row>
    <row r="275" spans="6:17" ht="14.4">
      <c r="F275" s="122"/>
      <c r="K275" s="122"/>
      <c r="P275" s="337"/>
      <c r="Q275" s="337"/>
    </row>
    <row r="276" spans="6:17" ht="14.4">
      <c r="F276" s="122"/>
      <c r="K276" s="122"/>
      <c r="P276" s="337"/>
      <c r="Q276" s="337"/>
    </row>
    <row r="277" spans="6:17" ht="14.4">
      <c r="F277" s="122"/>
      <c r="K277" s="122"/>
      <c r="P277" s="337"/>
      <c r="Q277" s="337"/>
    </row>
    <row r="278" spans="6:17" ht="14.4">
      <c r="F278" s="122"/>
      <c r="K278" s="122"/>
      <c r="P278" s="337"/>
      <c r="Q278" s="337"/>
    </row>
    <row r="279" spans="6:17" ht="14.4">
      <c r="F279" s="122"/>
      <c r="K279" s="122"/>
      <c r="P279" s="337"/>
      <c r="Q279" s="337"/>
    </row>
    <row r="280" spans="6:17" ht="14.4">
      <c r="F280" s="122"/>
      <c r="K280" s="122"/>
      <c r="P280" s="337"/>
      <c r="Q280" s="337"/>
    </row>
    <row r="281" spans="6:17" ht="14.4">
      <c r="F281" s="122"/>
      <c r="K281" s="122"/>
      <c r="P281" s="337"/>
      <c r="Q281" s="337"/>
    </row>
    <row r="282" spans="6:17" ht="14.4">
      <c r="F282" s="122"/>
      <c r="K282" s="122"/>
      <c r="P282" s="337"/>
      <c r="Q282" s="337"/>
    </row>
    <row r="283" spans="6:17" ht="14.4">
      <c r="F283" s="122"/>
      <c r="K283" s="122"/>
      <c r="P283" s="337"/>
      <c r="Q283" s="337"/>
    </row>
    <row r="284" spans="6:17" ht="14.4">
      <c r="F284" s="122"/>
      <c r="K284" s="122"/>
      <c r="P284" s="337"/>
      <c r="Q284" s="337"/>
    </row>
    <row r="285" spans="6:17" ht="14.4">
      <c r="F285" s="122"/>
      <c r="K285" s="122"/>
      <c r="P285" s="337"/>
      <c r="Q285" s="337"/>
    </row>
    <row r="286" spans="6:17" ht="14.4">
      <c r="F286" s="122"/>
      <c r="K286" s="122"/>
      <c r="P286" s="337"/>
      <c r="Q286" s="337"/>
    </row>
    <row r="287" spans="6:17" ht="14.4">
      <c r="F287" s="122"/>
      <c r="K287" s="122"/>
      <c r="P287" s="337"/>
      <c r="Q287" s="337"/>
    </row>
    <row r="288" spans="6:17" ht="14.4">
      <c r="F288" s="122"/>
      <c r="K288" s="122"/>
      <c r="P288" s="337"/>
      <c r="Q288" s="337"/>
    </row>
    <row r="289" spans="6:17" ht="14.4">
      <c r="F289" s="122"/>
      <c r="K289" s="122"/>
      <c r="P289" s="337"/>
      <c r="Q289" s="337"/>
    </row>
    <row r="290" spans="6:17" ht="14.4">
      <c r="F290" s="122"/>
      <c r="K290" s="122"/>
      <c r="P290" s="337"/>
      <c r="Q290" s="337"/>
    </row>
    <row r="291" spans="6:17" ht="14.4">
      <c r="F291" s="122"/>
      <c r="K291" s="122"/>
      <c r="P291" s="337"/>
      <c r="Q291" s="337"/>
    </row>
    <row r="292" spans="6:17" ht="14.4">
      <c r="F292" s="122"/>
      <c r="K292" s="122"/>
      <c r="P292" s="337"/>
      <c r="Q292" s="337"/>
    </row>
    <row r="293" spans="6:17" ht="14.4">
      <c r="F293" s="122"/>
      <c r="K293" s="122"/>
      <c r="P293" s="337"/>
      <c r="Q293" s="337"/>
    </row>
    <row r="294" spans="6:17" ht="14.4">
      <c r="F294" s="122"/>
      <c r="K294" s="122"/>
      <c r="P294" s="337"/>
      <c r="Q294" s="337"/>
    </row>
    <row r="295" spans="6:17" ht="14.4">
      <c r="F295" s="122"/>
      <c r="K295" s="122"/>
      <c r="P295" s="337"/>
      <c r="Q295" s="337"/>
    </row>
    <row r="296" spans="6:17" ht="14.4">
      <c r="F296" s="122"/>
      <c r="K296" s="122"/>
      <c r="P296" s="337"/>
      <c r="Q296" s="337"/>
    </row>
    <row r="297" spans="6:17" ht="14.4">
      <c r="F297" s="122"/>
      <c r="K297" s="122"/>
      <c r="P297" s="337"/>
      <c r="Q297" s="337"/>
    </row>
    <row r="298" spans="6:17" ht="14.4">
      <c r="F298" s="122"/>
      <c r="K298" s="122"/>
      <c r="P298" s="337"/>
      <c r="Q298" s="337"/>
    </row>
    <row r="299" spans="6:17" ht="14.4">
      <c r="F299" s="122"/>
      <c r="K299" s="122"/>
      <c r="P299" s="337"/>
      <c r="Q299" s="337"/>
    </row>
    <row r="300" spans="6:17" ht="14.4">
      <c r="F300" s="122"/>
      <c r="K300" s="122"/>
      <c r="P300" s="337"/>
      <c r="Q300" s="337"/>
    </row>
    <row r="301" spans="6:17" ht="14.4">
      <c r="F301" s="122"/>
      <c r="K301" s="122"/>
      <c r="P301" s="337"/>
      <c r="Q301" s="337"/>
    </row>
    <row r="302" spans="6:17" ht="14.4">
      <c r="F302" s="122"/>
      <c r="K302" s="122"/>
      <c r="P302" s="337"/>
      <c r="Q302" s="337"/>
    </row>
    <row r="303" spans="6:17" ht="14.4">
      <c r="F303" s="122"/>
      <c r="K303" s="122"/>
      <c r="P303" s="337"/>
      <c r="Q303" s="337"/>
    </row>
    <row r="304" spans="6:17" ht="14.4">
      <c r="F304" s="122"/>
      <c r="K304" s="122"/>
      <c r="P304" s="337"/>
      <c r="Q304" s="337"/>
    </row>
    <row r="305" spans="6:17" ht="14.4">
      <c r="F305" s="122"/>
      <c r="K305" s="122"/>
      <c r="P305" s="337"/>
      <c r="Q305" s="337"/>
    </row>
    <row r="306" spans="6:17" ht="14.4">
      <c r="F306" s="122"/>
      <c r="K306" s="122"/>
      <c r="P306" s="337"/>
      <c r="Q306" s="337"/>
    </row>
    <row r="307" spans="6:17" ht="14.4">
      <c r="F307" s="122"/>
      <c r="K307" s="122"/>
      <c r="P307" s="337"/>
      <c r="Q307" s="337"/>
    </row>
    <row r="308" spans="6:17" ht="14.4">
      <c r="F308" s="122"/>
      <c r="K308" s="122"/>
      <c r="P308" s="337"/>
      <c r="Q308" s="337"/>
    </row>
    <row r="309" spans="6:17" ht="14.4">
      <c r="F309" s="122"/>
      <c r="K309" s="122"/>
      <c r="P309" s="337"/>
      <c r="Q309" s="337"/>
    </row>
    <row r="310" spans="6:17" ht="14.4">
      <c r="F310" s="122"/>
      <c r="K310" s="122"/>
      <c r="P310" s="337"/>
      <c r="Q310" s="337"/>
    </row>
    <row r="311" spans="6:17" ht="14.4">
      <c r="F311" s="122"/>
      <c r="K311" s="122"/>
      <c r="P311" s="337"/>
      <c r="Q311" s="337"/>
    </row>
    <row r="312" spans="6:17" ht="14.4">
      <c r="F312" s="122"/>
      <c r="K312" s="122"/>
      <c r="P312" s="337"/>
      <c r="Q312" s="337"/>
    </row>
    <row r="313" spans="6:17" ht="14.4">
      <c r="F313" s="122"/>
      <c r="K313" s="122"/>
      <c r="P313" s="337"/>
      <c r="Q313" s="337"/>
    </row>
    <row r="314" spans="6:17" ht="14.4">
      <c r="F314" s="122"/>
      <c r="K314" s="122"/>
      <c r="P314" s="337"/>
      <c r="Q314" s="337"/>
    </row>
    <row r="315" spans="6:17" ht="14.4">
      <c r="F315" s="122"/>
      <c r="K315" s="122"/>
      <c r="P315" s="337"/>
      <c r="Q315" s="337"/>
    </row>
    <row r="316" spans="6:17" ht="14.4">
      <c r="F316" s="122"/>
      <c r="K316" s="122"/>
      <c r="P316" s="337"/>
      <c r="Q316" s="337"/>
    </row>
    <row r="317" spans="6:17" ht="14.4">
      <c r="F317" s="122"/>
      <c r="K317" s="122"/>
      <c r="P317" s="337"/>
      <c r="Q317" s="337"/>
    </row>
    <row r="318" spans="6:17" ht="14.4">
      <c r="F318" s="122"/>
      <c r="K318" s="122"/>
      <c r="P318" s="337"/>
      <c r="Q318" s="337"/>
    </row>
    <row r="319" spans="6:17" ht="14.4">
      <c r="F319" s="122"/>
      <c r="K319" s="122"/>
      <c r="P319" s="337"/>
      <c r="Q319" s="337"/>
    </row>
    <row r="320" spans="6:17" ht="14.4">
      <c r="F320" s="122"/>
      <c r="K320" s="122"/>
      <c r="P320" s="337"/>
      <c r="Q320" s="337"/>
    </row>
    <row r="321" spans="6:17" ht="14.4">
      <c r="F321" s="122"/>
      <c r="K321" s="122"/>
      <c r="P321" s="337"/>
      <c r="Q321" s="337"/>
    </row>
    <row r="322" spans="6:17" ht="14.4">
      <c r="F322" s="122"/>
      <c r="K322" s="122"/>
      <c r="P322" s="337"/>
      <c r="Q322" s="337"/>
    </row>
    <row r="323" spans="6:17" ht="14.4">
      <c r="F323" s="122"/>
      <c r="K323" s="122"/>
      <c r="P323" s="337"/>
      <c r="Q323" s="337"/>
    </row>
    <row r="324" spans="6:17" ht="14.4">
      <c r="F324" s="122"/>
      <c r="K324" s="122"/>
      <c r="P324" s="337"/>
      <c r="Q324" s="337"/>
    </row>
    <row r="325" spans="6:17" ht="14.4">
      <c r="F325" s="122"/>
      <c r="K325" s="122"/>
      <c r="P325" s="337"/>
      <c r="Q325" s="337"/>
    </row>
    <row r="326" spans="6:17" ht="14.4">
      <c r="F326" s="122"/>
      <c r="K326" s="122"/>
      <c r="P326" s="337"/>
      <c r="Q326" s="337"/>
    </row>
    <row r="327" spans="6:17" ht="14.4">
      <c r="F327" s="122"/>
      <c r="K327" s="122"/>
      <c r="P327" s="337"/>
      <c r="Q327" s="337"/>
    </row>
    <row r="328" spans="6:17" ht="14.4">
      <c r="F328" s="122"/>
      <c r="K328" s="122"/>
      <c r="P328" s="337"/>
      <c r="Q328" s="337"/>
    </row>
    <row r="329" spans="6:17" ht="14.4">
      <c r="F329" s="122"/>
      <c r="K329" s="122"/>
      <c r="P329" s="337"/>
      <c r="Q329" s="337"/>
    </row>
    <row r="330" spans="6:17" ht="14.4">
      <c r="F330" s="122"/>
      <c r="K330" s="122"/>
      <c r="P330" s="337"/>
      <c r="Q330" s="337"/>
    </row>
    <row r="331" spans="6:17" ht="14.4">
      <c r="F331" s="122"/>
      <c r="K331" s="122"/>
      <c r="P331" s="337"/>
      <c r="Q331" s="337"/>
    </row>
    <row r="332" spans="6:17" ht="14.4">
      <c r="F332" s="122"/>
      <c r="K332" s="122"/>
      <c r="P332" s="337"/>
      <c r="Q332" s="337"/>
    </row>
    <row r="333" spans="6:17" ht="14.4">
      <c r="F333" s="122"/>
      <c r="K333" s="122"/>
      <c r="P333" s="337"/>
      <c r="Q333" s="337"/>
    </row>
    <row r="334" spans="6:17" ht="14.4">
      <c r="F334" s="122"/>
      <c r="K334" s="122"/>
      <c r="P334" s="337"/>
      <c r="Q334" s="337"/>
    </row>
    <row r="335" spans="6:17" ht="14.4">
      <c r="F335" s="122"/>
      <c r="K335" s="122"/>
      <c r="P335" s="337"/>
      <c r="Q335" s="337"/>
    </row>
    <row r="336" spans="6:17" ht="14.4">
      <c r="F336" s="122"/>
      <c r="K336" s="122"/>
      <c r="P336" s="337"/>
      <c r="Q336" s="337"/>
    </row>
    <row r="337" spans="6:17" ht="14.4">
      <c r="F337" s="122"/>
      <c r="K337" s="122"/>
      <c r="P337" s="337"/>
      <c r="Q337" s="337"/>
    </row>
    <row r="338" spans="6:17" ht="14.4">
      <c r="F338" s="122"/>
      <c r="K338" s="122"/>
      <c r="P338" s="337"/>
      <c r="Q338" s="337"/>
    </row>
    <row r="339" spans="6:17" ht="14.4">
      <c r="F339" s="122"/>
      <c r="K339" s="122"/>
      <c r="P339" s="337"/>
      <c r="Q339" s="337"/>
    </row>
    <row r="340" spans="6:17" ht="14.4">
      <c r="F340" s="122"/>
      <c r="K340" s="122"/>
      <c r="P340" s="337"/>
      <c r="Q340" s="337"/>
    </row>
    <row r="341" spans="6:17" ht="14.4">
      <c r="F341" s="122"/>
      <c r="K341" s="122"/>
      <c r="P341" s="337"/>
      <c r="Q341" s="337"/>
    </row>
    <row r="342" spans="6:17" ht="14.4">
      <c r="F342" s="122"/>
      <c r="K342" s="122"/>
      <c r="P342" s="337"/>
      <c r="Q342" s="337"/>
    </row>
    <row r="343" spans="6:17" ht="14.4">
      <c r="F343" s="122"/>
      <c r="K343" s="122"/>
      <c r="P343" s="337"/>
      <c r="Q343" s="337"/>
    </row>
    <row r="344" spans="6:17" ht="14.4">
      <c r="F344" s="122"/>
      <c r="K344" s="122"/>
      <c r="P344" s="337"/>
      <c r="Q344" s="337"/>
    </row>
    <row r="345" spans="6:17" ht="14.4">
      <c r="F345" s="122"/>
      <c r="K345" s="122"/>
      <c r="P345" s="337"/>
      <c r="Q345" s="337"/>
    </row>
    <row r="346" spans="6:17" ht="14.4">
      <c r="F346" s="122"/>
      <c r="K346" s="122"/>
      <c r="P346" s="337"/>
      <c r="Q346" s="337"/>
    </row>
    <row r="347" spans="6:17" ht="14.4">
      <c r="F347" s="122"/>
      <c r="K347" s="122"/>
      <c r="P347" s="337"/>
      <c r="Q347" s="337"/>
    </row>
    <row r="348" spans="6:17" ht="14.4">
      <c r="F348" s="122"/>
      <c r="K348" s="122"/>
      <c r="P348" s="337"/>
      <c r="Q348" s="337"/>
    </row>
    <row r="349" spans="6:17" ht="14.4">
      <c r="F349" s="122"/>
      <c r="K349" s="122"/>
      <c r="P349" s="337"/>
      <c r="Q349" s="337"/>
    </row>
    <row r="350" spans="6:17" ht="14.4">
      <c r="F350" s="122"/>
      <c r="K350" s="122"/>
      <c r="P350" s="337"/>
      <c r="Q350" s="337"/>
    </row>
    <row r="351" spans="6:17" ht="14.4">
      <c r="F351" s="122"/>
      <c r="K351" s="122"/>
      <c r="P351" s="337"/>
      <c r="Q351" s="337"/>
    </row>
    <row r="352" spans="6:17" ht="14.4">
      <c r="F352" s="122"/>
      <c r="K352" s="122"/>
      <c r="P352" s="337"/>
      <c r="Q352" s="337"/>
    </row>
    <row r="353" spans="6:17" ht="14.4">
      <c r="F353" s="122"/>
      <c r="K353" s="122"/>
      <c r="P353" s="337"/>
      <c r="Q353" s="337"/>
    </row>
    <row r="354" spans="6:17" ht="14.4">
      <c r="F354" s="122"/>
      <c r="K354" s="122"/>
      <c r="P354" s="337"/>
      <c r="Q354" s="337"/>
    </row>
    <row r="355" spans="6:17" ht="14.4">
      <c r="F355" s="122"/>
      <c r="K355" s="122"/>
      <c r="P355" s="337"/>
      <c r="Q355" s="337"/>
    </row>
    <row r="356" spans="6:17" ht="14.4">
      <c r="F356" s="122"/>
      <c r="K356" s="122"/>
      <c r="P356" s="337"/>
      <c r="Q356" s="337"/>
    </row>
    <row r="357" spans="6:17" ht="14.4">
      <c r="F357" s="122"/>
      <c r="K357" s="122"/>
      <c r="P357" s="337"/>
      <c r="Q357" s="337"/>
    </row>
    <row r="358" spans="6:17" ht="14.4">
      <c r="F358" s="122"/>
      <c r="K358" s="122"/>
      <c r="P358" s="337"/>
      <c r="Q358" s="337"/>
    </row>
    <row r="359" spans="6:17" ht="14.4">
      <c r="F359" s="122"/>
      <c r="K359" s="122"/>
      <c r="P359" s="337"/>
      <c r="Q359" s="337"/>
    </row>
    <row r="360" spans="6:17" ht="14.4">
      <c r="F360" s="122"/>
      <c r="K360" s="122"/>
      <c r="P360" s="337"/>
      <c r="Q360" s="337"/>
    </row>
    <row r="361" spans="6:17" ht="14.4">
      <c r="F361" s="122"/>
      <c r="K361" s="122"/>
      <c r="P361" s="337"/>
      <c r="Q361" s="337"/>
    </row>
    <row r="362" spans="6:17" ht="14.4">
      <c r="F362" s="122"/>
      <c r="K362" s="122"/>
      <c r="P362" s="337"/>
      <c r="Q362" s="337"/>
    </row>
    <row r="363" spans="6:17" ht="14.4">
      <c r="F363" s="122"/>
      <c r="K363" s="122"/>
      <c r="P363" s="337"/>
      <c r="Q363" s="337"/>
    </row>
    <row r="364" spans="6:17" ht="14.4">
      <c r="F364" s="122"/>
      <c r="K364" s="122"/>
      <c r="P364" s="337"/>
      <c r="Q364" s="337"/>
    </row>
    <row r="365" spans="6:17" ht="14.4">
      <c r="F365" s="122"/>
      <c r="K365" s="122"/>
      <c r="P365" s="337"/>
      <c r="Q365" s="337"/>
    </row>
    <row r="366" spans="6:17" ht="14.4">
      <c r="F366" s="122"/>
      <c r="K366" s="122"/>
      <c r="P366" s="337"/>
      <c r="Q366" s="337"/>
    </row>
    <row r="367" spans="6:17" ht="14.4">
      <c r="F367" s="122"/>
      <c r="K367" s="122"/>
      <c r="P367" s="337"/>
      <c r="Q367" s="337"/>
    </row>
    <row r="368" spans="6:17" ht="14.4">
      <c r="F368" s="122"/>
      <c r="K368" s="122"/>
      <c r="P368" s="337"/>
      <c r="Q368" s="337"/>
    </row>
    <row r="369" spans="6:17" ht="14.4">
      <c r="F369" s="122"/>
      <c r="K369" s="122"/>
      <c r="P369" s="337"/>
      <c r="Q369" s="337"/>
    </row>
    <row r="370" spans="6:17" ht="14.4">
      <c r="F370" s="122"/>
      <c r="K370" s="122"/>
      <c r="P370" s="337"/>
      <c r="Q370" s="337"/>
    </row>
    <row r="371" spans="6:17" ht="14.4">
      <c r="F371" s="122"/>
      <c r="K371" s="122"/>
      <c r="P371" s="337"/>
      <c r="Q371" s="337"/>
    </row>
    <row r="372" spans="6:17" ht="14.4">
      <c r="F372" s="122"/>
      <c r="K372" s="122"/>
      <c r="P372" s="337"/>
      <c r="Q372" s="337"/>
    </row>
    <row r="373" spans="6:17" ht="14.4">
      <c r="F373" s="122"/>
      <c r="K373" s="122"/>
      <c r="P373" s="337"/>
      <c r="Q373" s="337"/>
    </row>
    <row r="374" spans="6:17" ht="14.4">
      <c r="F374" s="122"/>
      <c r="K374" s="122"/>
      <c r="P374" s="337"/>
      <c r="Q374" s="337"/>
    </row>
    <row r="375" spans="6:17" ht="14.4">
      <c r="F375" s="122"/>
      <c r="K375" s="122"/>
      <c r="P375" s="337"/>
      <c r="Q375" s="337"/>
    </row>
    <row r="376" spans="6:17" ht="14.4">
      <c r="F376" s="122"/>
      <c r="K376" s="122"/>
      <c r="P376" s="337"/>
      <c r="Q376" s="337"/>
    </row>
    <row r="377" spans="6:17" ht="14.4">
      <c r="F377" s="122"/>
      <c r="K377" s="122"/>
      <c r="P377" s="337"/>
      <c r="Q377" s="337"/>
    </row>
    <row r="378" spans="6:17" ht="14.4">
      <c r="F378" s="122"/>
      <c r="K378" s="122"/>
      <c r="P378" s="337"/>
      <c r="Q378" s="337"/>
    </row>
    <row r="379" spans="6:17" ht="14.4">
      <c r="F379" s="122"/>
      <c r="K379" s="122"/>
      <c r="P379" s="337"/>
      <c r="Q379" s="337"/>
    </row>
    <row r="380" spans="6:17" ht="14.4">
      <c r="F380" s="122"/>
      <c r="K380" s="122"/>
      <c r="P380" s="337"/>
      <c r="Q380" s="337"/>
    </row>
    <row r="381" spans="6:17" ht="14.4">
      <c r="F381" s="122"/>
      <c r="K381" s="122"/>
      <c r="P381" s="337"/>
      <c r="Q381" s="337"/>
    </row>
    <row r="382" spans="6:17" ht="14.4">
      <c r="F382" s="122"/>
      <c r="K382" s="122"/>
      <c r="P382" s="337"/>
      <c r="Q382" s="337"/>
    </row>
    <row r="383" spans="6:17" ht="14.4">
      <c r="F383" s="122"/>
      <c r="K383" s="122"/>
      <c r="P383" s="337"/>
      <c r="Q383" s="337"/>
    </row>
    <row r="384" spans="6:17" ht="14.4">
      <c r="F384" s="122"/>
      <c r="K384" s="122"/>
      <c r="P384" s="337"/>
      <c r="Q384" s="337"/>
    </row>
    <row r="385" spans="6:17" ht="14.4">
      <c r="F385" s="122"/>
      <c r="K385" s="122"/>
      <c r="P385" s="337"/>
      <c r="Q385" s="337"/>
    </row>
    <row r="386" spans="6:17" ht="14.4">
      <c r="F386" s="122"/>
      <c r="K386" s="122"/>
      <c r="P386" s="337"/>
      <c r="Q386" s="337"/>
    </row>
    <row r="387" spans="6:17" ht="14.4">
      <c r="F387" s="122"/>
      <c r="K387" s="122"/>
      <c r="P387" s="337"/>
      <c r="Q387" s="337"/>
    </row>
    <row r="388" spans="6:17" ht="14.4">
      <c r="F388" s="122"/>
      <c r="K388" s="122"/>
      <c r="P388" s="337"/>
      <c r="Q388" s="337"/>
    </row>
    <row r="389" spans="6:17" ht="14.4">
      <c r="F389" s="122"/>
      <c r="K389" s="122"/>
      <c r="P389" s="337"/>
      <c r="Q389" s="337"/>
    </row>
    <row r="390" spans="6:17" ht="14.4">
      <c r="F390" s="122"/>
      <c r="K390" s="122"/>
      <c r="P390" s="337"/>
      <c r="Q390" s="337"/>
    </row>
    <row r="391" spans="6:17" ht="14.4">
      <c r="F391" s="122"/>
      <c r="K391" s="122"/>
      <c r="P391" s="337"/>
      <c r="Q391" s="337"/>
    </row>
    <row r="392" spans="6:17" ht="14.4">
      <c r="F392" s="122"/>
      <c r="K392" s="122"/>
      <c r="P392" s="337"/>
      <c r="Q392" s="337"/>
    </row>
    <row r="393" spans="6:17" ht="14.4">
      <c r="F393" s="122"/>
      <c r="K393" s="122"/>
      <c r="P393" s="337"/>
      <c r="Q393" s="337"/>
    </row>
    <row r="394" spans="6:17" ht="14.4">
      <c r="F394" s="122"/>
      <c r="K394" s="122"/>
      <c r="P394" s="337"/>
      <c r="Q394" s="337"/>
    </row>
    <row r="395" spans="6:17" ht="14.4">
      <c r="F395" s="122"/>
      <c r="K395" s="122"/>
      <c r="P395" s="337"/>
      <c r="Q395" s="337"/>
    </row>
    <row r="396" spans="6:17" ht="14.4">
      <c r="F396" s="122"/>
      <c r="K396" s="122"/>
      <c r="P396" s="337"/>
      <c r="Q396" s="337"/>
    </row>
    <row r="397" spans="6:17" ht="14.4">
      <c r="F397" s="122"/>
      <c r="K397" s="122"/>
      <c r="P397" s="337"/>
      <c r="Q397" s="337"/>
    </row>
    <row r="398" spans="6:17" ht="14.4">
      <c r="F398" s="122"/>
      <c r="K398" s="122"/>
      <c r="P398" s="337"/>
      <c r="Q398" s="337"/>
    </row>
    <row r="399" spans="6:17" ht="14.4">
      <c r="F399" s="122"/>
      <c r="K399" s="122"/>
      <c r="P399" s="337"/>
      <c r="Q399" s="337"/>
    </row>
    <row r="400" spans="6:17" ht="14.4">
      <c r="F400" s="122"/>
      <c r="K400" s="122"/>
      <c r="P400" s="337"/>
      <c r="Q400" s="337"/>
    </row>
    <row r="401" spans="6:17" ht="14.4">
      <c r="F401" s="122"/>
      <c r="K401" s="122"/>
      <c r="P401" s="337"/>
      <c r="Q401" s="337"/>
    </row>
    <row r="402" spans="6:17" ht="14.4">
      <c r="F402" s="122"/>
      <c r="K402" s="122"/>
      <c r="P402" s="337"/>
      <c r="Q402" s="337"/>
    </row>
    <row r="403" spans="6:17" ht="14.4">
      <c r="F403" s="122"/>
      <c r="K403" s="122"/>
      <c r="P403" s="337"/>
      <c r="Q403" s="337"/>
    </row>
    <row r="404" spans="6:17" ht="14.4">
      <c r="F404" s="122"/>
      <c r="K404" s="122"/>
      <c r="P404" s="337"/>
      <c r="Q404" s="337"/>
    </row>
    <row r="405" spans="6:17" ht="14.4">
      <c r="F405" s="122"/>
      <c r="K405" s="122"/>
      <c r="P405" s="337"/>
      <c r="Q405" s="337"/>
    </row>
    <row r="406" spans="6:17" ht="14.4">
      <c r="F406" s="122"/>
      <c r="K406" s="122"/>
      <c r="P406" s="337"/>
      <c r="Q406" s="337"/>
    </row>
    <row r="407" spans="6:17" ht="14.4">
      <c r="F407" s="122"/>
      <c r="K407" s="122"/>
      <c r="P407" s="337"/>
      <c r="Q407" s="337"/>
    </row>
    <row r="408" spans="6:17" ht="14.4">
      <c r="F408" s="122"/>
      <c r="K408" s="122"/>
      <c r="P408" s="337"/>
      <c r="Q408" s="337"/>
    </row>
    <row r="409" spans="6:17" ht="14.4">
      <c r="F409" s="122"/>
      <c r="K409" s="122"/>
      <c r="P409" s="337"/>
      <c r="Q409" s="337"/>
    </row>
    <row r="410" spans="6:17" ht="14.4">
      <c r="F410" s="122"/>
      <c r="K410" s="122"/>
      <c r="P410" s="337"/>
      <c r="Q410" s="337"/>
    </row>
    <row r="411" spans="6:17" ht="14.4">
      <c r="F411" s="122"/>
      <c r="K411" s="122"/>
      <c r="P411" s="337"/>
      <c r="Q411" s="337"/>
    </row>
    <row r="412" spans="6:17" ht="14.4">
      <c r="F412" s="122"/>
      <c r="K412" s="122"/>
      <c r="P412" s="337"/>
      <c r="Q412" s="337"/>
    </row>
    <row r="413" spans="6:17" ht="14.4">
      <c r="F413" s="122"/>
      <c r="K413" s="122"/>
      <c r="P413" s="337"/>
      <c r="Q413" s="337"/>
    </row>
    <row r="414" spans="6:17" ht="14.4">
      <c r="F414" s="122"/>
      <c r="K414" s="122"/>
      <c r="P414" s="337"/>
      <c r="Q414" s="337"/>
    </row>
    <row r="415" spans="6:17" ht="14.4">
      <c r="F415" s="122"/>
      <c r="K415" s="122"/>
      <c r="P415" s="337"/>
      <c r="Q415" s="337"/>
    </row>
    <row r="416" spans="6:17" ht="14.4">
      <c r="F416" s="122"/>
      <c r="K416" s="122"/>
      <c r="P416" s="337"/>
      <c r="Q416" s="337"/>
    </row>
    <row r="417" spans="6:17" ht="14.4">
      <c r="F417" s="122"/>
      <c r="K417" s="122"/>
      <c r="P417" s="337"/>
      <c r="Q417" s="337"/>
    </row>
    <row r="418" spans="6:17" ht="14.4">
      <c r="F418" s="122"/>
      <c r="K418" s="122"/>
      <c r="P418" s="337"/>
      <c r="Q418" s="337"/>
    </row>
    <row r="419" spans="6:17" ht="14.4">
      <c r="F419" s="122"/>
      <c r="K419" s="122"/>
      <c r="P419" s="337"/>
      <c r="Q419" s="337"/>
    </row>
    <row r="420" spans="6:17" ht="14.4">
      <c r="F420" s="122"/>
      <c r="K420" s="122"/>
      <c r="P420" s="337"/>
      <c r="Q420" s="337"/>
    </row>
    <row r="421" spans="6:17" ht="14.4">
      <c r="F421" s="122"/>
      <c r="K421" s="122"/>
      <c r="P421" s="337"/>
      <c r="Q421" s="337"/>
    </row>
    <row r="422" spans="6:17" ht="14.4">
      <c r="F422" s="122"/>
      <c r="K422" s="122"/>
      <c r="P422" s="337"/>
      <c r="Q422" s="337"/>
    </row>
    <row r="423" spans="6:17" ht="14.4">
      <c r="F423" s="122"/>
      <c r="K423" s="122"/>
      <c r="P423" s="337"/>
      <c r="Q423" s="337"/>
    </row>
    <row r="424" spans="6:17" ht="14.4">
      <c r="F424" s="122"/>
      <c r="K424" s="122"/>
      <c r="P424" s="337"/>
      <c r="Q424" s="337"/>
    </row>
    <row r="425" spans="6:17" ht="14.4">
      <c r="F425" s="122"/>
      <c r="K425" s="122"/>
      <c r="P425" s="337"/>
      <c r="Q425" s="337"/>
    </row>
    <row r="426" spans="6:17" ht="14.4">
      <c r="F426" s="122"/>
      <c r="K426" s="122"/>
      <c r="P426" s="337"/>
      <c r="Q426" s="337"/>
    </row>
    <row r="427" spans="6:17" ht="14.4">
      <c r="F427" s="122"/>
      <c r="K427" s="122"/>
      <c r="P427" s="337"/>
      <c r="Q427" s="337"/>
    </row>
    <row r="428" spans="6:17" ht="14.4">
      <c r="F428" s="122"/>
      <c r="K428" s="122"/>
      <c r="P428" s="337"/>
      <c r="Q428" s="337"/>
    </row>
    <row r="429" spans="6:17" ht="14.4">
      <c r="F429" s="122"/>
      <c r="K429" s="122"/>
      <c r="P429" s="337"/>
      <c r="Q429" s="337"/>
    </row>
    <row r="430" spans="6:17" ht="14.4">
      <c r="F430" s="122"/>
      <c r="K430" s="122"/>
      <c r="P430" s="337"/>
      <c r="Q430" s="337"/>
    </row>
    <row r="431" spans="6:17" ht="14.4">
      <c r="F431" s="122"/>
      <c r="K431" s="122"/>
      <c r="P431" s="337"/>
      <c r="Q431" s="337"/>
    </row>
    <row r="432" spans="6:17" ht="14.4">
      <c r="F432" s="122"/>
      <c r="K432" s="122"/>
      <c r="P432" s="337"/>
      <c r="Q432" s="337"/>
    </row>
    <row r="433" spans="6:17" ht="14.4">
      <c r="F433" s="122"/>
      <c r="K433" s="122"/>
      <c r="P433" s="337"/>
      <c r="Q433" s="337"/>
    </row>
    <row r="434" spans="6:17" ht="14.4">
      <c r="F434" s="122"/>
      <c r="K434" s="122"/>
      <c r="P434" s="337"/>
      <c r="Q434" s="337"/>
    </row>
    <row r="435" spans="6:17" ht="14.4">
      <c r="F435" s="122"/>
      <c r="K435" s="122"/>
      <c r="P435" s="337"/>
      <c r="Q435" s="337"/>
    </row>
    <row r="436" spans="6:17" ht="14.4">
      <c r="F436" s="122"/>
      <c r="K436" s="122"/>
      <c r="P436" s="337"/>
      <c r="Q436" s="337"/>
    </row>
    <row r="437" spans="6:17" ht="14.4">
      <c r="F437" s="122"/>
      <c r="K437" s="122"/>
      <c r="P437" s="337"/>
      <c r="Q437" s="337"/>
    </row>
    <row r="438" spans="6:17" ht="14.4">
      <c r="F438" s="122"/>
      <c r="K438" s="122"/>
      <c r="P438" s="337"/>
      <c r="Q438" s="337"/>
    </row>
    <row r="439" spans="6:17" ht="14.4">
      <c r="F439" s="122"/>
      <c r="K439" s="122"/>
      <c r="P439" s="337"/>
      <c r="Q439" s="337"/>
    </row>
    <row r="440" spans="6:17" ht="14.4">
      <c r="F440" s="122"/>
      <c r="K440" s="122"/>
      <c r="P440" s="337"/>
      <c r="Q440" s="337"/>
    </row>
    <row r="441" spans="6:17" ht="14.4">
      <c r="F441" s="122"/>
      <c r="K441" s="122"/>
      <c r="P441" s="337"/>
      <c r="Q441" s="337"/>
    </row>
    <row r="442" spans="6:17" ht="14.4">
      <c r="F442" s="122"/>
      <c r="K442" s="122"/>
      <c r="P442" s="337"/>
      <c r="Q442" s="337"/>
    </row>
    <row r="443" spans="6:17" ht="14.4">
      <c r="F443" s="122"/>
      <c r="K443" s="122"/>
      <c r="P443" s="337"/>
      <c r="Q443" s="337"/>
    </row>
    <row r="444" spans="6:17" ht="14.4">
      <c r="F444" s="122"/>
      <c r="K444" s="122"/>
      <c r="P444" s="337"/>
      <c r="Q444" s="337"/>
    </row>
    <row r="445" spans="6:17" ht="14.4">
      <c r="F445" s="122"/>
      <c r="K445" s="122"/>
      <c r="P445" s="337"/>
      <c r="Q445" s="337"/>
    </row>
    <row r="446" spans="6:17" ht="14.4">
      <c r="F446" s="122"/>
      <c r="K446" s="122"/>
      <c r="P446" s="337"/>
      <c r="Q446" s="337"/>
    </row>
    <row r="447" spans="6:17" ht="14.4">
      <c r="F447" s="122"/>
      <c r="K447" s="122"/>
      <c r="P447" s="337"/>
      <c r="Q447" s="337"/>
    </row>
    <row r="448" spans="6:17" ht="14.4">
      <c r="F448" s="122"/>
      <c r="K448" s="122"/>
      <c r="P448" s="337"/>
      <c r="Q448" s="337"/>
    </row>
    <row r="449" spans="6:17" ht="14.4">
      <c r="F449" s="122"/>
      <c r="K449" s="122"/>
      <c r="P449" s="337"/>
      <c r="Q449" s="337"/>
    </row>
    <row r="450" spans="6:17" ht="14.4">
      <c r="F450" s="122"/>
      <c r="K450" s="122"/>
      <c r="P450" s="337"/>
      <c r="Q450" s="337"/>
    </row>
    <row r="451" spans="6:17" ht="14.4">
      <c r="F451" s="122"/>
      <c r="K451" s="122"/>
      <c r="P451" s="337"/>
      <c r="Q451" s="337"/>
    </row>
    <row r="452" spans="6:17" ht="14.4">
      <c r="F452" s="122"/>
      <c r="K452" s="122"/>
      <c r="P452" s="337"/>
      <c r="Q452" s="337"/>
    </row>
    <row r="453" spans="6:17" ht="14.4">
      <c r="F453" s="122"/>
      <c r="K453" s="122"/>
      <c r="P453" s="337"/>
      <c r="Q453" s="337"/>
    </row>
    <row r="454" spans="6:17" ht="14.4">
      <c r="F454" s="122"/>
      <c r="K454" s="122"/>
      <c r="P454" s="337"/>
      <c r="Q454" s="337"/>
    </row>
    <row r="455" spans="6:17" ht="14.4">
      <c r="F455" s="122"/>
      <c r="K455" s="122"/>
      <c r="P455" s="337"/>
      <c r="Q455" s="337"/>
    </row>
    <row r="456" spans="6:17" ht="14.4">
      <c r="F456" s="122"/>
      <c r="K456" s="122"/>
      <c r="P456" s="337"/>
      <c r="Q456" s="337"/>
    </row>
    <row r="457" spans="6:17" ht="14.4">
      <c r="F457" s="122"/>
      <c r="K457" s="122"/>
      <c r="P457" s="337"/>
      <c r="Q457" s="337"/>
    </row>
    <row r="458" spans="6:17" ht="14.4">
      <c r="F458" s="122"/>
      <c r="K458" s="122"/>
      <c r="P458" s="337"/>
      <c r="Q458" s="337"/>
    </row>
    <row r="459" spans="6:17" ht="14.4">
      <c r="F459" s="122"/>
      <c r="K459" s="122"/>
      <c r="P459" s="337"/>
      <c r="Q459" s="337"/>
    </row>
    <row r="460" spans="6:17" ht="14.4">
      <c r="F460" s="122"/>
      <c r="K460" s="122"/>
      <c r="P460" s="337"/>
      <c r="Q460" s="337"/>
    </row>
    <row r="461" spans="6:17" ht="14.4">
      <c r="F461" s="122"/>
      <c r="K461" s="122"/>
      <c r="P461" s="337"/>
      <c r="Q461" s="337"/>
    </row>
    <row r="462" spans="6:17" ht="14.4">
      <c r="F462" s="122"/>
      <c r="K462" s="122"/>
      <c r="P462" s="337"/>
      <c r="Q462" s="337"/>
    </row>
    <row r="463" spans="6:17" ht="14.4">
      <c r="F463" s="122"/>
      <c r="K463" s="122"/>
      <c r="P463" s="337"/>
      <c r="Q463" s="337"/>
    </row>
    <row r="464" spans="6:17" ht="14.4">
      <c r="F464" s="122"/>
      <c r="K464" s="122"/>
      <c r="P464" s="337"/>
      <c r="Q464" s="337"/>
    </row>
    <row r="465" spans="6:17" ht="14.4">
      <c r="F465" s="122"/>
      <c r="K465" s="122"/>
      <c r="P465" s="337"/>
      <c r="Q465" s="337"/>
    </row>
    <row r="466" spans="6:17" ht="14.4">
      <c r="F466" s="122"/>
      <c r="K466" s="122"/>
      <c r="P466" s="337"/>
      <c r="Q466" s="337"/>
    </row>
    <row r="467" spans="6:17" ht="14.4">
      <c r="F467" s="122"/>
      <c r="K467" s="122"/>
      <c r="P467" s="337"/>
      <c r="Q467" s="337"/>
    </row>
    <row r="468" spans="6:17" ht="14.4">
      <c r="F468" s="122"/>
      <c r="K468" s="122"/>
      <c r="P468" s="337"/>
      <c r="Q468" s="337"/>
    </row>
    <row r="469" spans="6:17" ht="14.4">
      <c r="F469" s="122"/>
      <c r="K469" s="122"/>
      <c r="P469" s="337"/>
      <c r="Q469" s="337"/>
    </row>
    <row r="470" spans="6:17" ht="14.4">
      <c r="F470" s="122"/>
      <c r="K470" s="122"/>
      <c r="P470" s="337"/>
      <c r="Q470" s="337"/>
    </row>
    <row r="471" spans="6:17" ht="14.4">
      <c r="F471" s="122"/>
      <c r="K471" s="122"/>
      <c r="P471" s="337"/>
      <c r="Q471" s="337"/>
    </row>
    <row r="472" spans="6:17" ht="14.4">
      <c r="F472" s="122"/>
      <c r="K472" s="122"/>
      <c r="P472" s="337"/>
      <c r="Q472" s="337"/>
    </row>
    <row r="473" spans="6:17" ht="14.4">
      <c r="F473" s="122"/>
      <c r="K473" s="122"/>
      <c r="P473" s="337"/>
      <c r="Q473" s="337"/>
    </row>
    <row r="474" spans="6:17" ht="14.4">
      <c r="F474" s="122"/>
      <c r="K474" s="122"/>
      <c r="P474" s="337"/>
      <c r="Q474" s="337"/>
    </row>
    <row r="475" spans="6:17" ht="14.4">
      <c r="F475" s="122"/>
      <c r="K475" s="122"/>
      <c r="P475" s="337"/>
      <c r="Q475" s="337"/>
    </row>
    <row r="476" spans="6:17" ht="14.4">
      <c r="F476" s="122"/>
      <c r="K476" s="122"/>
      <c r="P476" s="337"/>
      <c r="Q476" s="337"/>
    </row>
    <row r="477" spans="6:17" ht="14.4">
      <c r="F477" s="122"/>
      <c r="K477" s="122"/>
      <c r="P477" s="337"/>
      <c r="Q477" s="337"/>
    </row>
    <row r="478" spans="6:17" ht="14.4">
      <c r="F478" s="122"/>
      <c r="K478" s="122"/>
      <c r="P478" s="337"/>
      <c r="Q478" s="337"/>
    </row>
    <row r="479" spans="6:17" ht="14.4">
      <c r="F479" s="122"/>
      <c r="K479" s="122"/>
      <c r="P479" s="337"/>
      <c r="Q479" s="337"/>
    </row>
    <row r="480" spans="6:17" ht="14.4">
      <c r="F480" s="122"/>
      <c r="K480" s="122"/>
      <c r="P480" s="337"/>
      <c r="Q480" s="337"/>
    </row>
    <row r="481" spans="6:17" ht="14.4">
      <c r="F481" s="122"/>
      <c r="K481" s="122"/>
      <c r="P481" s="337"/>
      <c r="Q481" s="337"/>
    </row>
    <row r="482" spans="6:17" ht="14.4">
      <c r="F482" s="122"/>
      <c r="K482" s="122"/>
      <c r="P482" s="337"/>
      <c r="Q482" s="337"/>
    </row>
    <row r="483" spans="6:17" ht="14.4">
      <c r="F483" s="122"/>
      <c r="K483" s="122"/>
      <c r="P483" s="337"/>
      <c r="Q483" s="337"/>
    </row>
    <row r="484" spans="6:17" ht="14.4">
      <c r="F484" s="122"/>
      <c r="K484" s="122"/>
      <c r="P484" s="337"/>
      <c r="Q484" s="337"/>
    </row>
    <row r="485" spans="6:17" ht="14.4">
      <c r="F485" s="122"/>
      <c r="K485" s="122"/>
      <c r="P485" s="337"/>
      <c r="Q485" s="337"/>
    </row>
    <row r="486" spans="6:17" ht="14.4">
      <c r="F486" s="122"/>
      <c r="K486" s="122"/>
      <c r="P486" s="337"/>
      <c r="Q486" s="337"/>
    </row>
    <row r="487" spans="6:17" ht="14.4">
      <c r="F487" s="122"/>
      <c r="K487" s="122"/>
      <c r="P487" s="337"/>
      <c r="Q487" s="337"/>
    </row>
    <row r="488" spans="6:17" ht="14.4">
      <c r="F488" s="122"/>
      <c r="K488" s="122"/>
      <c r="P488" s="337"/>
      <c r="Q488" s="337"/>
    </row>
    <row r="489" spans="6:17" ht="14.4">
      <c r="F489" s="122"/>
      <c r="K489" s="122"/>
      <c r="P489" s="337"/>
      <c r="Q489" s="337"/>
    </row>
    <row r="490" spans="6:17" ht="14.4">
      <c r="F490" s="122"/>
      <c r="K490" s="122"/>
      <c r="P490" s="337"/>
      <c r="Q490" s="337"/>
    </row>
    <row r="491" spans="6:17" ht="14.4">
      <c r="F491" s="122"/>
      <c r="K491" s="122"/>
      <c r="P491" s="337"/>
      <c r="Q491" s="337"/>
    </row>
    <row r="492" spans="6:17" ht="14.4">
      <c r="F492" s="122"/>
      <c r="K492" s="122"/>
      <c r="P492" s="337"/>
      <c r="Q492" s="337"/>
    </row>
    <row r="493" spans="6:17" ht="14.4">
      <c r="F493" s="122"/>
      <c r="K493" s="122"/>
      <c r="P493" s="337"/>
      <c r="Q493" s="337"/>
    </row>
    <row r="494" spans="6:17" ht="14.4">
      <c r="F494" s="122"/>
      <c r="K494" s="122"/>
      <c r="P494" s="337"/>
      <c r="Q494" s="337"/>
    </row>
    <row r="495" spans="6:17" ht="14.4">
      <c r="F495" s="122"/>
      <c r="K495" s="122"/>
      <c r="P495" s="337"/>
      <c r="Q495" s="337"/>
    </row>
    <row r="496" spans="6:17" ht="14.4">
      <c r="F496" s="122"/>
      <c r="K496" s="122"/>
      <c r="P496" s="337"/>
      <c r="Q496" s="337"/>
    </row>
    <row r="497" spans="6:17" ht="14.4">
      <c r="F497" s="122"/>
      <c r="K497" s="122"/>
      <c r="P497" s="337"/>
      <c r="Q497" s="337"/>
    </row>
    <row r="498" spans="6:17" ht="14.4">
      <c r="F498" s="122"/>
      <c r="K498" s="122"/>
      <c r="P498" s="337"/>
      <c r="Q498" s="337"/>
    </row>
    <row r="499" spans="6:17" ht="14.4">
      <c r="F499" s="122"/>
      <c r="K499" s="122"/>
      <c r="P499" s="337"/>
      <c r="Q499" s="337"/>
    </row>
    <row r="500" spans="6:17" ht="14.4">
      <c r="F500" s="122"/>
      <c r="K500" s="122"/>
      <c r="P500" s="337"/>
      <c r="Q500" s="337"/>
    </row>
    <row r="501" spans="6:17" ht="14.4">
      <c r="F501" s="122"/>
      <c r="K501" s="122"/>
      <c r="P501" s="337"/>
      <c r="Q501" s="337"/>
    </row>
    <row r="502" spans="6:17" ht="14.4">
      <c r="F502" s="122"/>
      <c r="K502" s="122"/>
      <c r="P502" s="337"/>
      <c r="Q502" s="337"/>
    </row>
    <row r="503" spans="6:17" ht="14.4">
      <c r="F503" s="122"/>
      <c r="K503" s="122"/>
      <c r="P503" s="337"/>
      <c r="Q503" s="337"/>
    </row>
    <row r="504" spans="6:17" ht="14.4">
      <c r="F504" s="122"/>
      <c r="K504" s="122"/>
      <c r="P504" s="337"/>
      <c r="Q504" s="337"/>
    </row>
    <row r="505" spans="6:17" ht="14.4">
      <c r="F505" s="122"/>
      <c r="K505" s="122"/>
      <c r="P505" s="337"/>
      <c r="Q505" s="337"/>
    </row>
    <row r="506" spans="6:17" ht="14.4">
      <c r="F506" s="122"/>
      <c r="K506" s="122"/>
      <c r="P506" s="337"/>
      <c r="Q506" s="337"/>
    </row>
    <row r="507" spans="6:17" ht="14.4">
      <c r="F507" s="122"/>
      <c r="K507" s="122"/>
      <c r="P507" s="337"/>
      <c r="Q507" s="337"/>
    </row>
    <row r="508" spans="6:17" ht="14.4">
      <c r="F508" s="122"/>
      <c r="K508" s="122"/>
      <c r="P508" s="337"/>
      <c r="Q508" s="337"/>
    </row>
    <row r="509" spans="6:17" ht="14.4">
      <c r="F509" s="122"/>
      <c r="K509" s="122"/>
      <c r="P509" s="337"/>
      <c r="Q509" s="337"/>
    </row>
    <row r="510" spans="6:17" ht="14.4">
      <c r="F510" s="122"/>
      <c r="K510" s="122"/>
      <c r="P510" s="337"/>
      <c r="Q510" s="337"/>
    </row>
    <row r="511" spans="6:17" ht="14.4">
      <c r="F511" s="122"/>
      <c r="K511" s="122"/>
      <c r="P511" s="337"/>
      <c r="Q511" s="337"/>
    </row>
    <row r="512" spans="6:17" ht="14.4">
      <c r="F512" s="122"/>
      <c r="K512" s="122"/>
      <c r="P512" s="337"/>
      <c r="Q512" s="337"/>
    </row>
    <row r="513" spans="6:17" ht="14.4">
      <c r="F513" s="122"/>
      <c r="K513" s="122"/>
      <c r="P513" s="337"/>
      <c r="Q513" s="337"/>
    </row>
    <row r="514" spans="6:17" ht="14.4">
      <c r="F514" s="122"/>
      <c r="K514" s="122"/>
      <c r="P514" s="337"/>
      <c r="Q514" s="337"/>
    </row>
    <row r="515" spans="6:17" ht="14.4">
      <c r="F515" s="122"/>
      <c r="K515" s="122"/>
      <c r="P515" s="337"/>
      <c r="Q515" s="337"/>
    </row>
    <row r="516" spans="6:17" ht="14.4">
      <c r="F516" s="122"/>
      <c r="K516" s="122"/>
      <c r="P516" s="337"/>
      <c r="Q516" s="337"/>
    </row>
    <row r="517" spans="6:17" ht="14.4">
      <c r="F517" s="122"/>
      <c r="K517" s="122"/>
      <c r="P517" s="337"/>
      <c r="Q517" s="337"/>
    </row>
    <row r="518" spans="6:17" ht="14.4">
      <c r="F518" s="122"/>
      <c r="K518" s="122"/>
      <c r="P518" s="337"/>
      <c r="Q518" s="337"/>
    </row>
    <row r="519" spans="6:17" ht="14.4">
      <c r="F519" s="122"/>
      <c r="K519" s="122"/>
      <c r="P519" s="337"/>
      <c r="Q519" s="337"/>
    </row>
    <row r="520" spans="6:17" ht="14.4">
      <c r="F520" s="122"/>
      <c r="K520" s="122"/>
      <c r="P520" s="337"/>
      <c r="Q520" s="337"/>
    </row>
    <row r="521" spans="6:17" ht="14.4">
      <c r="F521" s="122"/>
      <c r="K521" s="122"/>
      <c r="P521" s="337"/>
      <c r="Q521" s="337"/>
    </row>
    <row r="522" spans="6:17" ht="14.4">
      <c r="F522" s="122"/>
      <c r="K522" s="122"/>
      <c r="P522" s="337"/>
      <c r="Q522" s="337"/>
    </row>
    <row r="523" spans="6:17" ht="14.4">
      <c r="F523" s="122"/>
      <c r="K523" s="122"/>
      <c r="P523" s="337"/>
      <c r="Q523" s="337"/>
    </row>
    <row r="524" spans="6:17" ht="14.4">
      <c r="F524" s="122"/>
      <c r="K524" s="122"/>
      <c r="P524" s="337"/>
      <c r="Q524" s="337"/>
    </row>
    <row r="525" spans="6:17" ht="14.4">
      <c r="F525" s="122"/>
      <c r="K525" s="122"/>
      <c r="P525" s="337"/>
      <c r="Q525" s="337"/>
    </row>
    <row r="526" spans="6:17" ht="14.4">
      <c r="F526" s="122"/>
      <c r="K526" s="122"/>
      <c r="P526" s="337"/>
      <c r="Q526" s="337"/>
    </row>
    <row r="527" spans="6:17" ht="14.4">
      <c r="F527" s="122"/>
      <c r="K527" s="122"/>
      <c r="P527" s="337"/>
      <c r="Q527" s="337"/>
    </row>
    <row r="528" spans="6:17" ht="14.4">
      <c r="F528" s="122"/>
      <c r="K528" s="122"/>
      <c r="P528" s="337"/>
      <c r="Q528" s="337"/>
    </row>
    <row r="529" spans="6:17" ht="14.4">
      <c r="F529" s="122"/>
      <c r="K529" s="122"/>
      <c r="P529" s="337"/>
      <c r="Q529" s="337"/>
    </row>
    <row r="530" spans="6:17" ht="14.4">
      <c r="F530" s="122"/>
      <c r="K530" s="122"/>
      <c r="P530" s="337"/>
      <c r="Q530" s="337"/>
    </row>
    <row r="531" spans="6:17" ht="14.4">
      <c r="F531" s="122"/>
      <c r="K531" s="122"/>
      <c r="P531" s="337"/>
      <c r="Q531" s="337"/>
    </row>
    <row r="532" spans="6:17" ht="14.4">
      <c r="F532" s="122"/>
      <c r="K532" s="122"/>
      <c r="P532" s="337"/>
      <c r="Q532" s="337"/>
    </row>
    <row r="533" spans="6:17" ht="14.4">
      <c r="F533" s="122"/>
      <c r="K533" s="122"/>
      <c r="P533" s="337"/>
      <c r="Q533" s="337"/>
    </row>
    <row r="534" spans="6:17" ht="14.4">
      <c r="F534" s="122"/>
      <c r="K534" s="122"/>
      <c r="P534" s="337"/>
      <c r="Q534" s="337"/>
    </row>
    <row r="535" spans="6:17" ht="14.4">
      <c r="F535" s="122"/>
      <c r="K535" s="122"/>
      <c r="P535" s="337"/>
      <c r="Q535" s="337"/>
    </row>
    <row r="536" spans="6:17" ht="14.4">
      <c r="F536" s="122"/>
      <c r="K536" s="122"/>
      <c r="P536" s="337"/>
      <c r="Q536" s="337"/>
    </row>
    <row r="537" spans="6:17" ht="14.4">
      <c r="F537" s="122"/>
      <c r="K537" s="122"/>
      <c r="P537" s="337"/>
      <c r="Q537" s="337"/>
    </row>
    <row r="538" spans="6:17" ht="14.4">
      <c r="F538" s="122"/>
      <c r="K538" s="122"/>
      <c r="P538" s="337"/>
      <c r="Q538" s="337"/>
    </row>
    <row r="539" spans="6:17" ht="14.4">
      <c r="F539" s="122"/>
      <c r="K539" s="122"/>
      <c r="P539" s="337"/>
      <c r="Q539" s="337"/>
    </row>
    <row r="540" spans="6:17" ht="14.4">
      <c r="F540" s="122"/>
      <c r="K540" s="122"/>
      <c r="P540" s="337"/>
      <c r="Q540" s="337"/>
    </row>
    <row r="541" spans="6:17" ht="14.4">
      <c r="F541" s="122"/>
      <c r="K541" s="122"/>
      <c r="P541" s="337"/>
      <c r="Q541" s="337"/>
    </row>
    <row r="542" spans="6:17" ht="14.4">
      <c r="F542" s="122"/>
      <c r="K542" s="122"/>
      <c r="P542" s="337"/>
      <c r="Q542" s="337"/>
    </row>
    <row r="543" spans="6:17" ht="14.4">
      <c r="F543" s="122"/>
      <c r="K543" s="122"/>
      <c r="P543" s="337"/>
      <c r="Q543" s="337"/>
    </row>
    <row r="544" spans="6:17" ht="14.4">
      <c r="F544" s="122"/>
      <c r="K544" s="122"/>
      <c r="P544" s="337"/>
      <c r="Q544" s="337"/>
    </row>
    <row r="545" spans="6:17" ht="14.4">
      <c r="F545" s="122"/>
      <c r="K545" s="122"/>
      <c r="P545" s="337"/>
      <c r="Q545" s="337"/>
    </row>
    <row r="546" spans="6:17" ht="14.4">
      <c r="F546" s="122"/>
      <c r="K546" s="122"/>
      <c r="P546" s="337"/>
      <c r="Q546" s="337"/>
    </row>
    <row r="547" spans="6:17" ht="14.4">
      <c r="F547" s="122"/>
      <c r="K547" s="122"/>
      <c r="P547" s="337"/>
      <c r="Q547" s="337"/>
    </row>
    <row r="548" spans="6:17" ht="14.4">
      <c r="F548" s="122"/>
      <c r="K548" s="122"/>
      <c r="P548" s="337"/>
      <c r="Q548" s="337"/>
    </row>
    <row r="549" spans="6:17" ht="14.4">
      <c r="F549" s="122"/>
      <c r="K549" s="122"/>
      <c r="P549" s="337"/>
      <c r="Q549" s="337"/>
    </row>
    <row r="550" spans="6:17" ht="14.4">
      <c r="F550" s="122"/>
      <c r="K550" s="122"/>
      <c r="P550" s="337"/>
      <c r="Q550" s="337"/>
    </row>
    <row r="551" spans="6:17" ht="14.4">
      <c r="F551" s="122"/>
      <c r="K551" s="122"/>
      <c r="P551" s="337"/>
      <c r="Q551" s="337"/>
    </row>
    <row r="552" spans="6:17" ht="14.4">
      <c r="F552" s="122"/>
      <c r="K552" s="122"/>
      <c r="P552" s="337"/>
      <c r="Q552" s="337"/>
    </row>
    <row r="553" spans="6:17" ht="14.4">
      <c r="F553" s="122"/>
      <c r="K553" s="122"/>
      <c r="P553" s="337"/>
      <c r="Q553" s="337"/>
    </row>
    <row r="554" spans="6:17" ht="14.4">
      <c r="F554" s="122"/>
      <c r="K554" s="122"/>
      <c r="P554" s="337"/>
      <c r="Q554" s="337"/>
    </row>
    <row r="555" spans="6:17" ht="14.4">
      <c r="F555" s="122"/>
      <c r="K555" s="122"/>
      <c r="P555" s="337"/>
      <c r="Q555" s="337"/>
    </row>
    <row r="556" spans="6:17" ht="14.4">
      <c r="F556" s="122"/>
      <c r="K556" s="122"/>
      <c r="P556" s="337"/>
      <c r="Q556" s="337"/>
    </row>
    <row r="557" spans="6:17" ht="14.4">
      <c r="F557" s="122"/>
      <c r="K557" s="122"/>
      <c r="P557" s="337"/>
      <c r="Q557" s="337"/>
    </row>
    <row r="558" spans="6:17" ht="14.4">
      <c r="F558" s="122"/>
      <c r="K558" s="122"/>
      <c r="P558" s="337"/>
      <c r="Q558" s="337"/>
    </row>
    <row r="559" spans="6:17" ht="14.4">
      <c r="F559" s="122"/>
      <c r="K559" s="122"/>
      <c r="P559" s="337"/>
      <c r="Q559" s="337"/>
    </row>
    <row r="560" spans="6:17" ht="14.4">
      <c r="F560" s="122"/>
      <c r="K560" s="122"/>
      <c r="P560" s="337"/>
      <c r="Q560" s="337"/>
    </row>
    <row r="561" spans="6:17" ht="14.4">
      <c r="F561" s="122"/>
      <c r="K561" s="122"/>
      <c r="P561" s="337"/>
      <c r="Q561" s="337"/>
    </row>
    <row r="562" spans="6:17" ht="14.4">
      <c r="F562" s="122"/>
      <c r="K562" s="122"/>
      <c r="P562" s="337"/>
      <c r="Q562" s="337"/>
    </row>
    <row r="563" spans="6:17" ht="14.4">
      <c r="F563" s="122"/>
      <c r="K563" s="122"/>
      <c r="P563" s="337"/>
      <c r="Q563" s="337"/>
    </row>
    <row r="564" spans="6:17" ht="14.4">
      <c r="F564" s="122"/>
      <c r="K564" s="122"/>
      <c r="P564" s="337"/>
      <c r="Q564" s="337"/>
    </row>
    <row r="565" spans="6:17" ht="14.4">
      <c r="F565" s="122"/>
      <c r="K565" s="122"/>
      <c r="P565" s="337"/>
      <c r="Q565" s="337"/>
    </row>
    <row r="566" spans="6:17" ht="14.4">
      <c r="F566" s="122"/>
      <c r="K566" s="122"/>
      <c r="P566" s="337"/>
      <c r="Q566" s="337"/>
    </row>
    <row r="567" spans="6:17" ht="14.4">
      <c r="F567" s="122"/>
      <c r="K567" s="122"/>
      <c r="P567" s="337"/>
      <c r="Q567" s="337"/>
    </row>
    <row r="568" spans="6:17" ht="14.4">
      <c r="F568" s="122"/>
      <c r="K568" s="122"/>
      <c r="P568" s="337"/>
      <c r="Q568" s="337"/>
    </row>
    <row r="569" spans="6:17" ht="14.4">
      <c r="F569" s="122"/>
      <c r="K569" s="122"/>
      <c r="P569" s="337"/>
      <c r="Q569" s="337"/>
    </row>
    <row r="570" spans="6:17" ht="14.4">
      <c r="F570" s="122"/>
      <c r="K570" s="122"/>
      <c r="P570" s="337"/>
      <c r="Q570" s="337"/>
    </row>
    <row r="571" spans="6:17" ht="14.4">
      <c r="F571" s="122"/>
      <c r="K571" s="122"/>
      <c r="P571" s="337"/>
      <c r="Q571" s="337"/>
    </row>
    <row r="572" spans="6:17" ht="14.4">
      <c r="F572" s="122"/>
      <c r="K572" s="122"/>
      <c r="P572" s="337"/>
      <c r="Q572" s="337"/>
    </row>
    <row r="573" spans="6:17" ht="14.4">
      <c r="F573" s="122"/>
      <c r="K573" s="122"/>
      <c r="P573" s="337"/>
      <c r="Q573" s="337"/>
    </row>
    <row r="574" spans="6:17" ht="14.4">
      <c r="F574" s="122"/>
      <c r="K574" s="122"/>
      <c r="P574" s="337"/>
      <c r="Q574" s="337"/>
    </row>
    <row r="575" spans="6:17" ht="14.4">
      <c r="F575" s="122"/>
      <c r="K575" s="122"/>
      <c r="P575" s="337"/>
      <c r="Q575" s="337"/>
    </row>
    <row r="576" spans="6:17" ht="14.4">
      <c r="F576" s="122"/>
      <c r="K576" s="122"/>
      <c r="P576" s="337"/>
      <c r="Q576" s="337"/>
    </row>
    <row r="577" spans="6:17" ht="14.4">
      <c r="F577" s="122"/>
      <c r="K577" s="122"/>
      <c r="P577" s="337"/>
      <c r="Q577" s="337"/>
    </row>
    <row r="578" spans="6:17" ht="14.4">
      <c r="F578" s="122"/>
      <c r="K578" s="122"/>
      <c r="P578" s="337"/>
      <c r="Q578" s="337"/>
    </row>
    <row r="579" spans="6:17" ht="14.4">
      <c r="F579" s="122"/>
      <c r="K579" s="122"/>
      <c r="P579" s="337"/>
      <c r="Q579" s="337"/>
    </row>
    <row r="580" spans="6:17" ht="14.4">
      <c r="F580" s="122"/>
      <c r="K580" s="122"/>
      <c r="P580" s="337"/>
      <c r="Q580" s="337"/>
    </row>
    <row r="581" spans="6:17" ht="14.4">
      <c r="F581" s="122"/>
      <c r="K581" s="122"/>
      <c r="P581" s="337"/>
      <c r="Q581" s="337"/>
    </row>
    <row r="582" spans="6:17" ht="14.4">
      <c r="F582" s="122"/>
      <c r="K582" s="122"/>
      <c r="P582" s="337"/>
      <c r="Q582" s="337"/>
    </row>
    <row r="583" spans="6:17" ht="14.4">
      <c r="F583" s="122"/>
      <c r="K583" s="122"/>
      <c r="P583" s="337"/>
      <c r="Q583" s="337"/>
    </row>
    <row r="584" spans="6:17" ht="14.4">
      <c r="F584" s="122"/>
      <c r="K584" s="122"/>
      <c r="P584" s="337"/>
      <c r="Q584" s="337"/>
    </row>
    <row r="585" spans="6:17" ht="14.4">
      <c r="F585" s="122"/>
      <c r="K585" s="122"/>
      <c r="P585" s="337"/>
      <c r="Q585" s="337"/>
    </row>
    <row r="586" spans="6:17" ht="14.4">
      <c r="F586" s="122"/>
      <c r="K586" s="122"/>
      <c r="P586" s="337"/>
      <c r="Q586" s="337"/>
    </row>
    <row r="587" spans="6:17" ht="14.4">
      <c r="F587" s="122"/>
      <c r="K587" s="122"/>
      <c r="P587" s="337"/>
      <c r="Q587" s="337"/>
    </row>
    <row r="588" spans="6:17" ht="14.4">
      <c r="F588" s="122"/>
      <c r="K588" s="122"/>
      <c r="P588" s="337"/>
      <c r="Q588" s="337"/>
    </row>
    <row r="589" spans="6:17" ht="14.4">
      <c r="F589" s="122"/>
      <c r="K589" s="122"/>
      <c r="P589" s="337"/>
      <c r="Q589" s="337"/>
    </row>
    <row r="590" spans="6:17" ht="14.4">
      <c r="F590" s="122"/>
      <c r="K590" s="122"/>
      <c r="P590" s="337"/>
      <c r="Q590" s="337"/>
    </row>
    <row r="591" spans="6:17" ht="14.4">
      <c r="F591" s="122"/>
      <c r="K591" s="122"/>
      <c r="P591" s="337"/>
      <c r="Q591" s="337"/>
    </row>
    <row r="592" spans="6:17" ht="14.4">
      <c r="F592" s="122"/>
      <c r="K592" s="122"/>
      <c r="P592" s="337"/>
      <c r="Q592" s="337"/>
    </row>
    <row r="593" spans="6:17" ht="14.4">
      <c r="F593" s="122"/>
      <c r="K593" s="122"/>
      <c r="P593" s="337"/>
      <c r="Q593" s="337"/>
    </row>
    <row r="594" spans="6:17" ht="14.4">
      <c r="F594" s="122"/>
      <c r="K594" s="122"/>
      <c r="P594" s="337"/>
      <c r="Q594" s="337"/>
    </row>
    <row r="595" spans="6:17" ht="14.4">
      <c r="F595" s="122"/>
      <c r="K595" s="122"/>
      <c r="P595" s="337"/>
      <c r="Q595" s="337"/>
    </row>
    <row r="596" spans="6:17" ht="14.4">
      <c r="F596" s="122"/>
      <c r="K596" s="122"/>
      <c r="P596" s="337"/>
      <c r="Q596" s="337"/>
    </row>
    <row r="597" spans="6:17" ht="14.4">
      <c r="F597" s="122"/>
      <c r="K597" s="122"/>
      <c r="P597" s="337"/>
      <c r="Q597" s="337"/>
    </row>
    <row r="598" spans="6:17" ht="14.4">
      <c r="F598" s="122"/>
      <c r="K598" s="122"/>
      <c r="P598" s="337"/>
      <c r="Q598" s="337"/>
    </row>
    <row r="599" spans="6:17" ht="14.4">
      <c r="F599" s="122"/>
      <c r="K599" s="122"/>
      <c r="P599" s="337"/>
      <c r="Q599" s="337"/>
    </row>
    <row r="600" spans="6:17" ht="14.4">
      <c r="F600" s="122"/>
      <c r="K600" s="122"/>
      <c r="P600" s="337"/>
      <c r="Q600" s="337"/>
    </row>
    <row r="601" spans="6:17" ht="14.4">
      <c r="F601" s="122"/>
      <c r="K601" s="122"/>
      <c r="P601" s="337"/>
      <c r="Q601" s="337"/>
    </row>
    <row r="602" spans="6:17" ht="14.4">
      <c r="F602" s="122"/>
      <c r="K602" s="122"/>
      <c r="P602" s="337"/>
      <c r="Q602" s="337"/>
    </row>
    <row r="603" spans="6:17" ht="14.4">
      <c r="F603" s="122"/>
      <c r="K603" s="122"/>
      <c r="P603" s="337"/>
      <c r="Q603" s="337"/>
    </row>
    <row r="604" spans="6:17" ht="14.4">
      <c r="F604" s="122"/>
      <c r="K604" s="122"/>
      <c r="P604" s="337"/>
      <c r="Q604" s="337"/>
    </row>
    <row r="605" spans="6:17" ht="14.4">
      <c r="F605" s="122"/>
      <c r="K605" s="122"/>
      <c r="P605" s="337"/>
      <c r="Q605" s="337"/>
    </row>
    <row r="606" spans="6:17" ht="14.4">
      <c r="F606" s="122"/>
      <c r="K606" s="122"/>
      <c r="P606" s="337"/>
      <c r="Q606" s="337"/>
    </row>
    <row r="607" spans="6:17" ht="14.4">
      <c r="F607" s="122"/>
      <c r="K607" s="122"/>
      <c r="P607" s="337"/>
      <c r="Q607" s="337"/>
    </row>
    <row r="608" spans="6:17" ht="14.4">
      <c r="F608" s="122"/>
      <c r="K608" s="122"/>
      <c r="P608" s="337"/>
      <c r="Q608" s="337"/>
    </row>
    <row r="609" spans="6:17" ht="14.4">
      <c r="F609" s="122"/>
      <c r="K609" s="122"/>
      <c r="P609" s="337"/>
      <c r="Q609" s="337"/>
    </row>
    <row r="610" spans="6:17" ht="14.4">
      <c r="F610" s="122"/>
      <c r="K610" s="122"/>
      <c r="P610" s="337"/>
      <c r="Q610" s="337"/>
    </row>
    <row r="611" spans="6:17" ht="14.4">
      <c r="F611" s="122"/>
      <c r="K611" s="122"/>
      <c r="P611" s="337"/>
      <c r="Q611" s="337"/>
    </row>
    <row r="612" spans="6:17" ht="14.4">
      <c r="F612" s="122"/>
      <c r="K612" s="122"/>
      <c r="P612" s="337"/>
      <c r="Q612" s="337"/>
    </row>
    <row r="613" spans="6:17" ht="14.4">
      <c r="F613" s="122"/>
      <c r="K613" s="122"/>
      <c r="P613" s="337"/>
      <c r="Q613" s="337"/>
    </row>
    <row r="614" spans="6:17" ht="14.4">
      <c r="F614" s="122"/>
      <c r="K614" s="122"/>
      <c r="P614" s="337"/>
      <c r="Q614" s="337"/>
    </row>
    <row r="615" spans="6:17" ht="14.4">
      <c r="F615" s="122"/>
      <c r="K615" s="122"/>
      <c r="P615" s="337"/>
      <c r="Q615" s="337"/>
    </row>
    <row r="616" spans="6:17" ht="14.4">
      <c r="F616" s="122"/>
      <c r="K616" s="122"/>
      <c r="P616" s="337"/>
      <c r="Q616" s="337"/>
    </row>
    <row r="617" spans="6:17" ht="14.4">
      <c r="F617" s="122"/>
      <c r="K617" s="122"/>
      <c r="P617" s="337"/>
      <c r="Q617" s="337"/>
    </row>
    <row r="618" spans="6:17" ht="14.4">
      <c r="F618" s="122"/>
      <c r="K618" s="122"/>
      <c r="P618" s="337"/>
      <c r="Q618" s="337"/>
    </row>
    <row r="619" spans="6:17" ht="14.4">
      <c r="F619" s="122"/>
      <c r="K619" s="122"/>
      <c r="P619" s="337"/>
      <c r="Q619" s="337"/>
    </row>
    <row r="620" spans="6:17" ht="14.4">
      <c r="F620" s="122"/>
      <c r="K620" s="122"/>
      <c r="P620" s="337"/>
      <c r="Q620" s="337"/>
    </row>
    <row r="621" spans="6:17" ht="14.4">
      <c r="F621" s="122"/>
      <c r="K621" s="122"/>
      <c r="P621" s="337"/>
      <c r="Q621" s="337"/>
    </row>
    <row r="622" spans="6:17" ht="14.4">
      <c r="F622" s="122"/>
      <c r="K622" s="122"/>
      <c r="P622" s="337"/>
      <c r="Q622" s="337"/>
    </row>
    <row r="623" spans="6:17" ht="14.4">
      <c r="F623" s="122"/>
      <c r="K623" s="122"/>
      <c r="P623" s="337"/>
      <c r="Q623" s="337"/>
    </row>
    <row r="624" spans="6:17" ht="14.4">
      <c r="F624" s="122"/>
      <c r="K624" s="122"/>
      <c r="P624" s="337"/>
      <c r="Q624" s="337"/>
    </row>
    <row r="625" spans="6:17" ht="14.4">
      <c r="F625" s="122"/>
      <c r="K625" s="122"/>
      <c r="P625" s="337"/>
      <c r="Q625" s="337"/>
    </row>
    <row r="626" spans="6:17" ht="14.4">
      <c r="F626" s="122"/>
      <c r="K626" s="122"/>
      <c r="P626" s="337"/>
      <c r="Q626" s="337"/>
    </row>
    <row r="627" spans="6:17" ht="14.4">
      <c r="F627" s="122"/>
      <c r="K627" s="122"/>
      <c r="P627" s="337"/>
      <c r="Q627" s="337"/>
    </row>
    <row r="628" spans="6:17" ht="14.4">
      <c r="F628" s="122"/>
      <c r="K628" s="122"/>
      <c r="P628" s="337"/>
      <c r="Q628" s="337"/>
    </row>
    <row r="629" spans="6:17" ht="14.4">
      <c r="F629" s="122"/>
      <c r="K629" s="122"/>
      <c r="P629" s="337"/>
      <c r="Q629" s="337"/>
    </row>
    <row r="630" spans="6:17" ht="14.4">
      <c r="F630" s="122"/>
      <c r="K630" s="122"/>
      <c r="P630" s="337"/>
      <c r="Q630" s="337"/>
    </row>
    <row r="631" spans="6:17" ht="14.4">
      <c r="F631" s="122"/>
      <c r="K631" s="122"/>
      <c r="P631" s="337"/>
      <c r="Q631" s="337"/>
    </row>
    <row r="632" spans="6:17" ht="14.4">
      <c r="F632" s="122"/>
      <c r="K632" s="122"/>
      <c r="P632" s="337"/>
      <c r="Q632" s="337"/>
    </row>
    <row r="633" spans="6:17" ht="14.4">
      <c r="F633" s="122"/>
      <c r="K633" s="122"/>
      <c r="P633" s="337"/>
      <c r="Q633" s="337"/>
    </row>
    <row r="634" spans="6:17" ht="14.4">
      <c r="F634" s="122"/>
      <c r="K634" s="122"/>
      <c r="P634" s="337"/>
      <c r="Q634" s="337"/>
    </row>
    <row r="635" spans="6:17" ht="14.4">
      <c r="F635" s="122"/>
      <c r="K635" s="122"/>
      <c r="P635" s="337"/>
      <c r="Q635" s="337"/>
    </row>
    <row r="636" spans="6:17" ht="14.4">
      <c r="F636" s="122"/>
      <c r="K636" s="122"/>
      <c r="P636" s="337"/>
      <c r="Q636" s="337"/>
    </row>
    <row r="637" spans="6:17" ht="14.4">
      <c r="F637" s="122"/>
      <c r="K637" s="122"/>
      <c r="P637" s="337"/>
      <c r="Q637" s="337"/>
    </row>
    <row r="638" spans="6:17" ht="14.4">
      <c r="F638" s="122"/>
      <c r="K638" s="122"/>
      <c r="P638" s="337"/>
      <c r="Q638" s="337"/>
    </row>
    <row r="639" spans="6:17" ht="14.4">
      <c r="F639" s="122"/>
      <c r="K639" s="122"/>
      <c r="P639" s="337"/>
      <c r="Q639" s="337"/>
    </row>
    <row r="640" spans="6:17" ht="14.4">
      <c r="F640" s="122"/>
      <c r="K640" s="122"/>
      <c r="P640" s="337"/>
      <c r="Q640" s="337"/>
    </row>
    <row r="641" spans="6:17" ht="14.4">
      <c r="F641" s="122"/>
      <c r="K641" s="122"/>
      <c r="P641" s="337"/>
      <c r="Q641" s="337"/>
    </row>
    <row r="642" spans="6:17" ht="14.4">
      <c r="F642" s="122"/>
      <c r="K642" s="122"/>
      <c r="P642" s="337"/>
      <c r="Q642" s="337"/>
    </row>
    <row r="643" spans="6:17" ht="14.4">
      <c r="F643" s="122"/>
      <c r="K643" s="122"/>
      <c r="P643" s="337"/>
      <c r="Q643" s="337"/>
    </row>
    <row r="644" spans="6:17" ht="14.4">
      <c r="F644" s="122"/>
      <c r="K644" s="122"/>
      <c r="P644" s="337"/>
      <c r="Q644" s="337"/>
    </row>
    <row r="645" spans="6:17" ht="14.4">
      <c r="F645" s="122"/>
      <c r="K645" s="122"/>
      <c r="P645" s="337"/>
      <c r="Q645" s="337"/>
    </row>
    <row r="646" spans="6:17" ht="14.4">
      <c r="F646" s="122"/>
      <c r="K646" s="122"/>
      <c r="P646" s="337"/>
      <c r="Q646" s="337"/>
    </row>
    <row r="647" spans="6:17" ht="14.4">
      <c r="F647" s="122"/>
      <c r="K647" s="122"/>
      <c r="P647" s="337"/>
      <c r="Q647" s="337"/>
    </row>
    <row r="648" spans="6:17" ht="14.4">
      <c r="F648" s="122"/>
      <c r="K648" s="122"/>
      <c r="P648" s="337"/>
      <c r="Q648" s="337"/>
    </row>
    <row r="649" spans="6:17" ht="14.4">
      <c r="F649" s="122"/>
      <c r="K649" s="122"/>
      <c r="P649" s="337"/>
      <c r="Q649" s="337"/>
    </row>
    <row r="650" spans="6:17" ht="14.4">
      <c r="F650" s="122"/>
      <c r="K650" s="122"/>
      <c r="P650" s="337"/>
      <c r="Q650" s="337"/>
    </row>
    <row r="651" spans="6:17" ht="14.4">
      <c r="F651" s="122"/>
      <c r="K651" s="122"/>
      <c r="P651" s="337"/>
      <c r="Q651" s="337"/>
    </row>
    <row r="652" spans="6:17" ht="14.4">
      <c r="F652" s="122"/>
      <c r="K652" s="122"/>
      <c r="P652" s="337"/>
      <c r="Q652" s="337"/>
    </row>
    <row r="653" spans="6:17" ht="14.4">
      <c r="F653" s="122"/>
      <c r="K653" s="122"/>
      <c r="P653" s="337"/>
      <c r="Q653" s="337"/>
    </row>
    <row r="654" spans="6:17" ht="14.4">
      <c r="F654" s="122"/>
      <c r="K654" s="122"/>
      <c r="P654" s="337"/>
      <c r="Q654" s="337"/>
    </row>
    <row r="655" spans="6:17" ht="14.4">
      <c r="F655" s="122"/>
      <c r="K655" s="122"/>
      <c r="P655" s="337"/>
      <c r="Q655" s="337"/>
    </row>
    <row r="656" spans="6:17" ht="14.4">
      <c r="F656" s="122"/>
      <c r="K656" s="122"/>
      <c r="P656" s="337"/>
      <c r="Q656" s="337"/>
    </row>
    <row r="657" spans="6:17" ht="14.4">
      <c r="F657" s="122"/>
      <c r="K657" s="122"/>
      <c r="P657" s="337"/>
      <c r="Q657" s="337"/>
    </row>
    <row r="658" spans="6:17" ht="14.4">
      <c r="F658" s="122"/>
      <c r="K658" s="122"/>
      <c r="P658" s="337"/>
      <c r="Q658" s="337"/>
    </row>
    <row r="659" spans="6:17" ht="14.4">
      <c r="F659" s="122"/>
      <c r="K659" s="122"/>
      <c r="P659" s="337"/>
      <c r="Q659" s="337"/>
    </row>
    <row r="660" spans="6:17" ht="14.4">
      <c r="F660" s="122"/>
      <c r="K660" s="122"/>
      <c r="P660" s="337"/>
      <c r="Q660" s="337"/>
    </row>
    <row r="661" spans="6:17" ht="14.4">
      <c r="F661" s="122"/>
      <c r="K661" s="122"/>
      <c r="P661" s="337"/>
      <c r="Q661" s="337"/>
    </row>
    <row r="662" spans="6:17" ht="14.4">
      <c r="F662" s="122"/>
      <c r="K662" s="122"/>
      <c r="P662" s="337"/>
      <c r="Q662" s="337"/>
    </row>
    <row r="663" spans="6:17" ht="14.4">
      <c r="F663" s="122"/>
      <c r="K663" s="122"/>
      <c r="P663" s="337"/>
      <c r="Q663" s="337"/>
    </row>
    <row r="664" spans="6:17" ht="14.4">
      <c r="F664" s="122"/>
      <c r="K664" s="122"/>
      <c r="P664" s="337"/>
      <c r="Q664" s="337"/>
    </row>
    <row r="665" spans="6:17" ht="14.4">
      <c r="F665" s="122"/>
      <c r="K665" s="122"/>
      <c r="P665" s="337"/>
      <c r="Q665" s="337"/>
    </row>
    <row r="666" spans="6:17" ht="14.4">
      <c r="F666" s="122"/>
      <c r="K666" s="122"/>
      <c r="P666" s="337"/>
      <c r="Q666" s="337"/>
    </row>
    <row r="667" spans="6:17" ht="14.4">
      <c r="F667" s="122"/>
      <c r="K667" s="122"/>
      <c r="P667" s="337"/>
      <c r="Q667" s="337"/>
    </row>
    <row r="668" spans="6:17" ht="14.4">
      <c r="F668" s="122"/>
      <c r="K668" s="122"/>
      <c r="P668" s="337"/>
      <c r="Q668" s="337"/>
    </row>
    <row r="669" spans="6:17" ht="14.4">
      <c r="F669" s="122"/>
      <c r="K669" s="122"/>
      <c r="P669" s="337"/>
      <c r="Q669" s="337"/>
    </row>
    <row r="670" spans="6:17" ht="14.4">
      <c r="F670" s="122"/>
      <c r="K670" s="122"/>
      <c r="P670" s="337"/>
      <c r="Q670" s="337"/>
    </row>
    <row r="671" spans="6:17" ht="14.4">
      <c r="F671" s="122"/>
      <c r="K671" s="122"/>
      <c r="P671" s="337"/>
      <c r="Q671" s="337"/>
    </row>
    <row r="672" spans="6:17" ht="14.4">
      <c r="F672" s="122"/>
      <c r="K672" s="122"/>
      <c r="P672" s="337"/>
      <c r="Q672" s="337"/>
    </row>
    <row r="673" spans="6:17" ht="14.4">
      <c r="F673" s="122"/>
      <c r="K673" s="122"/>
      <c r="P673" s="337"/>
      <c r="Q673" s="337"/>
    </row>
    <row r="674" spans="6:17" ht="14.4">
      <c r="F674" s="122"/>
      <c r="K674" s="122"/>
      <c r="P674" s="337"/>
      <c r="Q674" s="337"/>
    </row>
    <row r="675" spans="6:17" ht="14.4">
      <c r="F675" s="122"/>
      <c r="K675" s="122"/>
      <c r="P675" s="337"/>
      <c r="Q675" s="337"/>
    </row>
    <row r="676" spans="6:17" ht="14.4">
      <c r="F676" s="122"/>
      <c r="K676" s="122"/>
      <c r="P676" s="337"/>
      <c r="Q676" s="337"/>
    </row>
    <row r="677" spans="6:17" ht="14.4">
      <c r="F677" s="122"/>
      <c r="K677" s="122"/>
      <c r="P677" s="337"/>
      <c r="Q677" s="337"/>
    </row>
    <row r="678" spans="6:17" ht="14.4">
      <c r="F678" s="122"/>
      <c r="K678" s="122"/>
      <c r="P678" s="337"/>
      <c r="Q678" s="337"/>
    </row>
    <row r="679" spans="6:17" ht="14.4">
      <c r="F679" s="122"/>
      <c r="K679" s="122"/>
      <c r="P679" s="337"/>
      <c r="Q679" s="337"/>
    </row>
    <row r="680" spans="6:17" ht="14.4">
      <c r="F680" s="122"/>
      <c r="K680" s="122"/>
      <c r="P680" s="337"/>
      <c r="Q680" s="337"/>
    </row>
    <row r="681" spans="6:17" ht="14.4">
      <c r="F681" s="122"/>
      <c r="K681" s="122"/>
      <c r="P681" s="337"/>
      <c r="Q681" s="337"/>
    </row>
    <row r="682" spans="6:17" ht="14.4">
      <c r="F682" s="122"/>
      <c r="K682" s="122"/>
      <c r="P682" s="337"/>
      <c r="Q682" s="337"/>
    </row>
    <row r="683" spans="6:17" ht="14.4">
      <c r="F683" s="122"/>
      <c r="K683" s="122"/>
      <c r="P683" s="337"/>
      <c r="Q683" s="337"/>
    </row>
    <row r="684" spans="6:17" ht="14.4">
      <c r="F684" s="122"/>
      <c r="K684" s="122"/>
      <c r="P684" s="337"/>
      <c r="Q684" s="337"/>
    </row>
    <row r="685" spans="6:17" ht="14.4">
      <c r="F685" s="122"/>
      <c r="K685" s="122"/>
      <c r="P685" s="337"/>
      <c r="Q685" s="337"/>
    </row>
    <row r="686" spans="6:17" ht="14.4">
      <c r="F686" s="122"/>
      <c r="K686" s="122"/>
      <c r="P686" s="337"/>
      <c r="Q686" s="337"/>
    </row>
    <row r="687" spans="6:17" ht="14.4">
      <c r="F687" s="122"/>
      <c r="K687" s="122"/>
      <c r="P687" s="337"/>
      <c r="Q687" s="337"/>
    </row>
    <row r="688" spans="6:17" ht="14.4">
      <c r="F688" s="122"/>
      <c r="K688" s="122"/>
      <c r="P688" s="337"/>
      <c r="Q688" s="337"/>
    </row>
    <row r="689" spans="6:17" ht="14.4">
      <c r="F689" s="122"/>
      <c r="K689" s="122"/>
      <c r="P689" s="337"/>
      <c r="Q689" s="337"/>
    </row>
    <row r="690" spans="6:17" ht="14.4">
      <c r="F690" s="122"/>
      <c r="K690" s="122"/>
      <c r="P690" s="337"/>
      <c r="Q690" s="337"/>
    </row>
    <row r="691" spans="6:17" ht="14.4">
      <c r="F691" s="122"/>
      <c r="K691" s="122"/>
      <c r="P691" s="337"/>
      <c r="Q691" s="337"/>
    </row>
    <row r="692" spans="6:17" ht="14.4">
      <c r="F692" s="122"/>
      <c r="K692" s="122"/>
      <c r="P692" s="337"/>
      <c r="Q692" s="337"/>
    </row>
    <row r="693" spans="6:17" ht="14.4">
      <c r="F693" s="122"/>
      <c r="K693" s="122"/>
      <c r="P693" s="337"/>
      <c r="Q693" s="337"/>
    </row>
    <row r="694" spans="6:17" ht="14.4">
      <c r="F694" s="122"/>
      <c r="K694" s="122"/>
      <c r="P694" s="337"/>
      <c r="Q694" s="337"/>
    </row>
    <row r="695" spans="6:17" ht="14.4">
      <c r="F695" s="122"/>
      <c r="K695" s="122"/>
      <c r="P695" s="337"/>
      <c r="Q695" s="337"/>
    </row>
    <row r="696" spans="6:17" ht="14.4">
      <c r="F696" s="122"/>
      <c r="K696" s="122"/>
      <c r="P696" s="337"/>
      <c r="Q696" s="337"/>
    </row>
    <row r="697" spans="6:17" ht="14.4">
      <c r="F697" s="122"/>
      <c r="K697" s="122"/>
      <c r="P697" s="337"/>
      <c r="Q697" s="337"/>
    </row>
    <row r="698" spans="6:17" ht="14.4">
      <c r="F698" s="122"/>
      <c r="K698" s="122"/>
      <c r="P698" s="337"/>
      <c r="Q698" s="337"/>
    </row>
    <row r="699" spans="6:17" ht="14.4">
      <c r="F699" s="122"/>
      <c r="K699" s="122"/>
      <c r="P699" s="337"/>
      <c r="Q699" s="337"/>
    </row>
    <row r="700" spans="6:17" ht="14.4">
      <c r="F700" s="122"/>
      <c r="K700" s="122"/>
      <c r="P700" s="337"/>
      <c r="Q700" s="337"/>
    </row>
    <row r="701" spans="6:17" ht="14.4">
      <c r="F701" s="122"/>
      <c r="K701" s="122"/>
      <c r="P701" s="337"/>
      <c r="Q701" s="337"/>
    </row>
    <row r="702" spans="6:17" ht="14.4">
      <c r="F702" s="122"/>
      <c r="K702" s="122"/>
      <c r="P702" s="337"/>
      <c r="Q702" s="337"/>
    </row>
    <row r="703" spans="6:17" ht="14.4">
      <c r="F703" s="122"/>
      <c r="K703" s="122"/>
      <c r="P703" s="337"/>
      <c r="Q703" s="337"/>
    </row>
    <row r="704" spans="6:17" ht="14.4">
      <c r="F704" s="122"/>
      <c r="K704" s="122"/>
      <c r="P704" s="337"/>
      <c r="Q704" s="337"/>
    </row>
    <row r="705" spans="6:17" ht="14.4">
      <c r="F705" s="122"/>
      <c r="K705" s="122"/>
      <c r="P705" s="337"/>
      <c r="Q705" s="337"/>
    </row>
    <row r="706" spans="6:17" ht="14.4">
      <c r="F706" s="122"/>
      <c r="K706" s="122"/>
      <c r="P706" s="337"/>
      <c r="Q706" s="337"/>
    </row>
    <row r="707" spans="6:17" ht="14.4">
      <c r="F707" s="122"/>
      <c r="K707" s="122"/>
      <c r="P707" s="337"/>
      <c r="Q707" s="337"/>
    </row>
    <row r="708" spans="6:17" ht="14.4">
      <c r="F708" s="122"/>
      <c r="K708" s="122"/>
      <c r="P708" s="337"/>
      <c r="Q708" s="337"/>
    </row>
    <row r="709" spans="6:17" ht="14.4">
      <c r="F709" s="122"/>
      <c r="K709" s="122"/>
      <c r="P709" s="337"/>
      <c r="Q709" s="337"/>
    </row>
    <row r="710" spans="6:17" ht="14.4">
      <c r="F710" s="122"/>
      <c r="K710" s="122"/>
      <c r="P710" s="337"/>
      <c r="Q710" s="337"/>
    </row>
    <row r="711" spans="6:17" ht="14.4">
      <c r="F711" s="122"/>
      <c r="K711" s="122"/>
      <c r="P711" s="337"/>
      <c r="Q711" s="337"/>
    </row>
    <row r="712" spans="6:17" ht="14.4">
      <c r="F712" s="122"/>
      <c r="K712" s="122"/>
      <c r="P712" s="337"/>
      <c r="Q712" s="337"/>
    </row>
    <row r="713" spans="6:17" ht="14.4">
      <c r="F713" s="122"/>
      <c r="K713" s="122"/>
      <c r="P713" s="337"/>
      <c r="Q713" s="337"/>
    </row>
    <row r="714" spans="6:17" ht="14.4">
      <c r="F714" s="122"/>
      <c r="K714" s="122"/>
      <c r="P714" s="337"/>
      <c r="Q714" s="337"/>
    </row>
    <row r="715" spans="6:17" ht="14.4">
      <c r="F715" s="122"/>
      <c r="K715" s="122"/>
      <c r="P715" s="337"/>
      <c r="Q715" s="337"/>
    </row>
    <row r="716" spans="6:17" ht="14.4">
      <c r="F716" s="122"/>
      <c r="K716" s="122"/>
      <c r="P716" s="337"/>
      <c r="Q716" s="337"/>
    </row>
    <row r="717" spans="6:17" ht="14.4">
      <c r="F717" s="122"/>
      <c r="K717" s="122"/>
      <c r="P717" s="337"/>
      <c r="Q717" s="337"/>
    </row>
    <row r="718" spans="6:17" ht="14.4">
      <c r="F718" s="122"/>
      <c r="K718" s="122"/>
      <c r="P718" s="337"/>
      <c r="Q718" s="337"/>
    </row>
    <row r="719" spans="6:17" ht="14.4">
      <c r="F719" s="122"/>
      <c r="K719" s="122"/>
      <c r="P719" s="337"/>
      <c r="Q719" s="337"/>
    </row>
    <row r="720" spans="6:17" ht="14.4">
      <c r="F720" s="122"/>
      <c r="K720" s="122"/>
      <c r="P720" s="337"/>
      <c r="Q720" s="337"/>
    </row>
    <row r="721" spans="6:17" ht="14.4">
      <c r="F721" s="122"/>
      <c r="K721" s="122"/>
      <c r="P721" s="337"/>
      <c r="Q721" s="337"/>
    </row>
    <row r="722" spans="6:17" ht="14.4">
      <c r="F722" s="122"/>
      <c r="K722" s="122"/>
      <c r="P722" s="337"/>
      <c r="Q722" s="337"/>
    </row>
    <row r="723" spans="6:17" ht="14.4">
      <c r="F723" s="122"/>
      <c r="K723" s="122"/>
      <c r="P723" s="337"/>
      <c r="Q723" s="337"/>
    </row>
    <row r="724" spans="6:17" ht="14.4">
      <c r="F724" s="122"/>
      <c r="K724" s="122"/>
      <c r="P724" s="337"/>
      <c r="Q724" s="337"/>
    </row>
    <row r="725" spans="6:17" ht="14.4">
      <c r="F725" s="122"/>
      <c r="K725" s="122"/>
      <c r="P725" s="337"/>
      <c r="Q725" s="337"/>
    </row>
    <row r="726" spans="6:17" ht="14.4">
      <c r="F726" s="122"/>
      <c r="K726" s="122"/>
      <c r="P726" s="337"/>
      <c r="Q726" s="337"/>
    </row>
    <row r="727" spans="6:17" ht="14.4">
      <c r="F727" s="122"/>
      <c r="K727" s="122"/>
      <c r="P727" s="337"/>
      <c r="Q727" s="337"/>
    </row>
    <row r="728" spans="6:17" ht="14.4">
      <c r="F728" s="122"/>
      <c r="K728" s="122"/>
      <c r="P728" s="337"/>
      <c r="Q728" s="337"/>
    </row>
    <row r="729" spans="6:17" ht="14.4">
      <c r="F729" s="122"/>
      <c r="K729" s="122"/>
      <c r="P729" s="337"/>
      <c r="Q729" s="337"/>
    </row>
    <row r="730" spans="6:17" ht="14.4">
      <c r="F730" s="122"/>
      <c r="K730" s="122"/>
      <c r="P730" s="337"/>
      <c r="Q730" s="337"/>
    </row>
    <row r="731" spans="6:17" ht="14.4">
      <c r="F731" s="122"/>
      <c r="K731" s="122"/>
      <c r="P731" s="337"/>
      <c r="Q731" s="337"/>
    </row>
    <row r="732" spans="6:17" ht="14.4">
      <c r="F732" s="122"/>
      <c r="K732" s="122"/>
      <c r="P732" s="337"/>
      <c r="Q732" s="337"/>
    </row>
    <row r="733" spans="6:17" ht="14.4">
      <c r="F733" s="122"/>
      <c r="K733" s="122"/>
      <c r="P733" s="337"/>
      <c r="Q733" s="337"/>
    </row>
    <row r="734" spans="6:17" ht="14.4">
      <c r="F734" s="122"/>
      <c r="K734" s="122"/>
      <c r="P734" s="337"/>
      <c r="Q734" s="337"/>
    </row>
    <row r="735" spans="6:17" ht="14.4">
      <c r="F735" s="122"/>
      <c r="K735" s="122"/>
      <c r="P735" s="337"/>
      <c r="Q735" s="337"/>
    </row>
    <row r="736" spans="6:17" ht="14.4">
      <c r="F736" s="122"/>
      <c r="K736" s="122"/>
      <c r="P736" s="337"/>
      <c r="Q736" s="337"/>
    </row>
    <row r="737" spans="6:17" ht="14.4">
      <c r="F737" s="122"/>
      <c r="K737" s="122"/>
      <c r="P737" s="337"/>
      <c r="Q737" s="337"/>
    </row>
    <row r="738" spans="6:17" ht="14.4">
      <c r="F738" s="122"/>
      <c r="K738" s="122"/>
      <c r="P738" s="337"/>
      <c r="Q738" s="337"/>
    </row>
    <row r="739" spans="6:17" ht="14.4">
      <c r="F739" s="122"/>
      <c r="K739" s="122"/>
      <c r="P739" s="337"/>
      <c r="Q739" s="337"/>
    </row>
    <row r="740" spans="6:17" ht="14.4">
      <c r="F740" s="122"/>
      <c r="K740" s="122"/>
      <c r="P740" s="337"/>
      <c r="Q740" s="337"/>
    </row>
    <row r="741" spans="6:17" ht="14.4">
      <c r="F741" s="122"/>
      <c r="K741" s="122"/>
      <c r="P741" s="337"/>
      <c r="Q741" s="337"/>
    </row>
    <row r="742" spans="6:17" ht="14.4">
      <c r="F742" s="122"/>
      <c r="K742" s="122"/>
      <c r="P742" s="337"/>
      <c r="Q742" s="337"/>
    </row>
    <row r="743" spans="6:17" ht="14.4">
      <c r="F743" s="122"/>
      <c r="K743" s="122"/>
      <c r="P743" s="337"/>
      <c r="Q743" s="337"/>
    </row>
    <row r="744" spans="6:17" ht="14.4">
      <c r="F744" s="122"/>
      <c r="K744" s="122"/>
      <c r="P744" s="337"/>
      <c r="Q744" s="337"/>
    </row>
    <row r="745" spans="6:17" ht="14.4">
      <c r="F745" s="122"/>
      <c r="K745" s="122"/>
      <c r="P745" s="337"/>
      <c r="Q745" s="337"/>
    </row>
    <row r="746" spans="6:17" ht="14.4">
      <c r="F746" s="122"/>
      <c r="K746" s="122"/>
      <c r="P746" s="337"/>
      <c r="Q746" s="337"/>
    </row>
    <row r="747" spans="6:17" ht="14.4">
      <c r="F747" s="122"/>
      <c r="K747" s="122"/>
      <c r="P747" s="337"/>
      <c r="Q747" s="337"/>
    </row>
    <row r="748" spans="6:17" ht="14.4">
      <c r="F748" s="122"/>
      <c r="K748" s="122"/>
      <c r="P748" s="337"/>
      <c r="Q748" s="337"/>
    </row>
    <row r="749" spans="6:17" ht="14.4">
      <c r="F749" s="122"/>
      <c r="K749" s="122"/>
      <c r="P749" s="337"/>
      <c r="Q749" s="337"/>
    </row>
    <row r="750" spans="6:17" ht="14.4">
      <c r="F750" s="122"/>
      <c r="K750" s="122"/>
      <c r="P750" s="337"/>
      <c r="Q750" s="337"/>
    </row>
    <row r="751" spans="6:17" ht="14.4">
      <c r="F751" s="122"/>
      <c r="K751" s="122"/>
      <c r="P751" s="337"/>
      <c r="Q751" s="337"/>
    </row>
    <row r="752" spans="6:17" ht="14.4">
      <c r="F752" s="122"/>
      <c r="K752" s="122"/>
      <c r="P752" s="337"/>
      <c r="Q752" s="337"/>
    </row>
    <row r="753" spans="6:17" ht="14.4">
      <c r="F753" s="122"/>
      <c r="K753" s="122"/>
      <c r="P753" s="337"/>
      <c r="Q753" s="337"/>
    </row>
    <row r="754" spans="6:17" ht="14.4">
      <c r="F754" s="122"/>
      <c r="K754" s="122"/>
      <c r="P754" s="337"/>
      <c r="Q754" s="337"/>
    </row>
    <row r="755" spans="6:17" ht="14.4">
      <c r="F755" s="122"/>
      <c r="K755" s="122"/>
      <c r="P755" s="337"/>
      <c r="Q755" s="337"/>
    </row>
    <row r="756" spans="6:17" ht="14.4">
      <c r="F756" s="122"/>
      <c r="K756" s="122"/>
      <c r="P756" s="337"/>
      <c r="Q756" s="337"/>
    </row>
    <row r="757" spans="6:17" ht="14.4">
      <c r="F757" s="122"/>
      <c r="K757" s="122"/>
      <c r="P757" s="337"/>
      <c r="Q757" s="337"/>
    </row>
    <row r="758" spans="6:17" ht="14.4">
      <c r="F758" s="122"/>
      <c r="K758" s="122"/>
      <c r="P758" s="337"/>
      <c r="Q758" s="337"/>
    </row>
    <row r="759" spans="6:17" ht="14.4">
      <c r="F759" s="122"/>
      <c r="K759" s="122"/>
      <c r="P759" s="337"/>
      <c r="Q759" s="337"/>
    </row>
    <row r="760" spans="6:17" ht="14.4">
      <c r="F760" s="122"/>
      <c r="K760" s="122"/>
      <c r="P760" s="337"/>
      <c r="Q760" s="337"/>
    </row>
    <row r="761" spans="6:17" ht="14.4">
      <c r="F761" s="122"/>
      <c r="K761" s="122"/>
      <c r="P761" s="337"/>
      <c r="Q761" s="337"/>
    </row>
    <row r="762" spans="6:17" ht="14.4">
      <c r="F762" s="122"/>
      <c r="K762" s="122"/>
      <c r="P762" s="337"/>
      <c r="Q762" s="337"/>
    </row>
    <row r="763" spans="6:17" ht="14.4">
      <c r="F763" s="122"/>
      <c r="K763" s="122"/>
      <c r="P763" s="337"/>
      <c r="Q763" s="337"/>
    </row>
    <row r="764" spans="6:17" ht="14.4">
      <c r="F764" s="122"/>
      <c r="K764" s="122"/>
      <c r="P764" s="337"/>
      <c r="Q764" s="337"/>
    </row>
    <row r="765" spans="6:17" ht="14.4">
      <c r="F765" s="122"/>
      <c r="K765" s="122"/>
      <c r="P765" s="337"/>
      <c r="Q765" s="337"/>
    </row>
    <row r="766" spans="6:17" ht="14.4">
      <c r="F766" s="122"/>
      <c r="K766" s="122"/>
      <c r="P766" s="337"/>
      <c r="Q766" s="337"/>
    </row>
    <row r="767" spans="6:17" ht="14.4">
      <c r="F767" s="122"/>
      <c r="K767" s="122"/>
      <c r="P767" s="337"/>
      <c r="Q767" s="337"/>
    </row>
    <row r="768" spans="6:17" ht="14.4">
      <c r="F768" s="122"/>
      <c r="K768" s="122"/>
      <c r="P768" s="337"/>
      <c r="Q768" s="337"/>
    </row>
    <row r="769" spans="6:17" ht="14.4">
      <c r="F769" s="122"/>
      <c r="K769" s="122"/>
      <c r="P769" s="337"/>
      <c r="Q769" s="337"/>
    </row>
    <row r="770" spans="6:17" ht="14.4">
      <c r="F770" s="122"/>
      <c r="K770" s="122"/>
      <c r="P770" s="337"/>
      <c r="Q770" s="337"/>
    </row>
    <row r="771" spans="6:17" ht="14.4">
      <c r="F771" s="122"/>
      <c r="K771" s="122"/>
      <c r="P771" s="337"/>
      <c r="Q771" s="337"/>
    </row>
    <row r="772" spans="6:17" ht="14.4">
      <c r="F772" s="122"/>
      <c r="K772" s="122"/>
      <c r="P772" s="337"/>
      <c r="Q772" s="337"/>
    </row>
    <row r="773" spans="6:17" ht="14.4">
      <c r="F773" s="122"/>
      <c r="K773" s="122"/>
      <c r="P773" s="337"/>
      <c r="Q773" s="337"/>
    </row>
    <row r="774" spans="6:17" ht="14.4">
      <c r="F774" s="122"/>
      <c r="K774" s="122"/>
      <c r="P774" s="337"/>
      <c r="Q774" s="337"/>
    </row>
    <row r="775" spans="6:17" ht="14.4">
      <c r="F775" s="122"/>
      <c r="K775" s="122"/>
      <c r="P775" s="337"/>
      <c r="Q775" s="337"/>
    </row>
    <row r="776" spans="6:17" ht="14.4">
      <c r="F776" s="122"/>
      <c r="K776" s="122"/>
      <c r="P776" s="337"/>
      <c r="Q776" s="337"/>
    </row>
    <row r="777" spans="6:17" ht="14.4">
      <c r="F777" s="122"/>
      <c r="K777" s="122"/>
      <c r="P777" s="337"/>
      <c r="Q777" s="337"/>
    </row>
    <row r="778" spans="6:17" ht="14.4">
      <c r="F778" s="122"/>
      <c r="K778" s="122"/>
      <c r="P778" s="337"/>
      <c r="Q778" s="337"/>
    </row>
    <row r="779" spans="6:17" ht="14.4">
      <c r="F779" s="122"/>
      <c r="K779" s="122"/>
      <c r="P779" s="337"/>
      <c r="Q779" s="337"/>
    </row>
    <row r="780" spans="6:17" ht="14.4">
      <c r="F780" s="122"/>
      <c r="K780" s="122"/>
      <c r="P780" s="337"/>
      <c r="Q780" s="337"/>
    </row>
    <row r="781" spans="6:17" ht="14.4">
      <c r="F781" s="122"/>
      <c r="K781" s="122"/>
      <c r="P781" s="337"/>
      <c r="Q781" s="337"/>
    </row>
    <row r="782" spans="6:17" ht="14.4">
      <c r="F782" s="122"/>
      <c r="K782" s="122"/>
      <c r="P782" s="337"/>
      <c r="Q782" s="337"/>
    </row>
    <row r="783" spans="6:17" ht="14.4">
      <c r="F783" s="122"/>
      <c r="K783" s="122"/>
      <c r="P783" s="337"/>
      <c r="Q783" s="337"/>
    </row>
    <row r="784" spans="6:17" ht="14.4">
      <c r="F784" s="122"/>
      <c r="K784" s="122"/>
      <c r="P784" s="337"/>
      <c r="Q784" s="337"/>
    </row>
    <row r="785" spans="6:17" ht="14.4">
      <c r="F785" s="122"/>
      <c r="K785" s="122"/>
      <c r="P785" s="337"/>
      <c r="Q785" s="337"/>
    </row>
    <row r="786" spans="6:17" ht="14.4">
      <c r="F786" s="122"/>
      <c r="K786" s="122"/>
      <c r="P786" s="337"/>
      <c r="Q786" s="337"/>
    </row>
    <row r="787" spans="6:17" ht="14.4">
      <c r="F787" s="122"/>
      <c r="K787" s="122"/>
      <c r="P787" s="337"/>
      <c r="Q787" s="337"/>
    </row>
    <row r="788" spans="6:17" ht="14.4">
      <c r="F788" s="122"/>
      <c r="K788" s="122"/>
      <c r="P788" s="337"/>
      <c r="Q788" s="337"/>
    </row>
    <row r="789" spans="6:17" ht="14.4">
      <c r="F789" s="122"/>
      <c r="K789" s="122"/>
      <c r="P789" s="337"/>
      <c r="Q789" s="337"/>
    </row>
    <row r="790" spans="6:17" ht="14.4">
      <c r="F790" s="122"/>
      <c r="K790" s="122"/>
      <c r="P790" s="337"/>
      <c r="Q790" s="337"/>
    </row>
    <row r="791" spans="6:17" ht="14.4">
      <c r="F791" s="122"/>
      <c r="K791" s="122"/>
      <c r="P791" s="337"/>
      <c r="Q791" s="337"/>
    </row>
    <row r="792" spans="6:17" ht="14.4">
      <c r="F792" s="122"/>
      <c r="K792" s="122"/>
      <c r="P792" s="337"/>
      <c r="Q792" s="337"/>
    </row>
    <row r="793" spans="6:17" ht="14.4">
      <c r="F793" s="122"/>
      <c r="K793" s="122"/>
      <c r="P793" s="337"/>
      <c r="Q793" s="337"/>
    </row>
    <row r="794" spans="6:17" ht="14.4">
      <c r="F794" s="122"/>
      <c r="K794" s="122"/>
      <c r="P794" s="337"/>
      <c r="Q794" s="337"/>
    </row>
    <row r="795" spans="6:17" ht="14.4">
      <c r="F795" s="122"/>
      <c r="K795" s="122"/>
      <c r="P795" s="337"/>
      <c r="Q795" s="337"/>
    </row>
    <row r="796" spans="6:17" ht="14.4">
      <c r="F796" s="122"/>
      <c r="K796" s="122"/>
      <c r="P796" s="337"/>
      <c r="Q796" s="337"/>
    </row>
    <row r="797" spans="6:17" ht="14.4">
      <c r="F797" s="122"/>
      <c r="K797" s="122"/>
      <c r="P797" s="337"/>
      <c r="Q797" s="337"/>
    </row>
    <row r="798" spans="6:17" ht="14.4">
      <c r="F798" s="122"/>
      <c r="K798" s="122"/>
      <c r="P798" s="337"/>
      <c r="Q798" s="337"/>
    </row>
    <row r="799" spans="6:17" ht="14.4">
      <c r="F799" s="122"/>
      <c r="K799" s="122"/>
      <c r="P799" s="337"/>
      <c r="Q799" s="337"/>
    </row>
    <row r="800" spans="6:17" ht="14.4">
      <c r="F800" s="122"/>
      <c r="K800" s="122"/>
      <c r="P800" s="337"/>
      <c r="Q800" s="337"/>
    </row>
    <row r="801" spans="6:17" ht="14.4">
      <c r="F801" s="122"/>
      <c r="K801" s="122"/>
      <c r="P801" s="337"/>
      <c r="Q801" s="337"/>
    </row>
    <row r="802" spans="6:17" ht="14.4">
      <c r="F802" s="122"/>
      <c r="K802" s="122"/>
      <c r="P802" s="337"/>
      <c r="Q802" s="337"/>
    </row>
    <row r="803" spans="6:17" ht="14.4">
      <c r="F803" s="122"/>
      <c r="K803" s="122"/>
      <c r="P803" s="337"/>
      <c r="Q803" s="337"/>
    </row>
    <row r="804" spans="6:17" ht="14.4">
      <c r="F804" s="122"/>
      <c r="K804" s="122"/>
      <c r="P804" s="337"/>
      <c r="Q804" s="337"/>
    </row>
    <row r="805" spans="6:17" ht="14.4">
      <c r="F805" s="122"/>
      <c r="K805" s="122"/>
      <c r="P805" s="337"/>
      <c r="Q805" s="337"/>
    </row>
    <row r="806" spans="6:17" ht="14.4">
      <c r="F806" s="122"/>
      <c r="K806" s="122"/>
      <c r="P806" s="337"/>
      <c r="Q806" s="337"/>
    </row>
    <row r="807" spans="6:17" ht="14.4">
      <c r="F807" s="122"/>
      <c r="K807" s="122"/>
      <c r="P807" s="337"/>
      <c r="Q807" s="337"/>
    </row>
    <row r="808" spans="6:17" ht="14.4">
      <c r="F808" s="122"/>
      <c r="K808" s="122"/>
      <c r="P808" s="337"/>
      <c r="Q808" s="337"/>
    </row>
    <row r="809" spans="6:17" ht="14.4">
      <c r="F809" s="122"/>
      <c r="K809" s="122"/>
      <c r="P809" s="337"/>
      <c r="Q809" s="337"/>
    </row>
    <row r="810" spans="6:17" ht="14.4">
      <c r="F810" s="122"/>
      <c r="K810" s="122"/>
      <c r="P810" s="337"/>
      <c r="Q810" s="337"/>
    </row>
    <row r="811" spans="6:17" ht="14.4">
      <c r="F811" s="122"/>
      <c r="K811" s="122"/>
      <c r="P811" s="337"/>
      <c r="Q811" s="337"/>
    </row>
    <row r="812" spans="6:17" ht="14.4">
      <c r="F812" s="122"/>
      <c r="K812" s="122"/>
      <c r="P812" s="337"/>
      <c r="Q812" s="337"/>
    </row>
    <row r="813" spans="6:17" ht="14.4">
      <c r="F813" s="122"/>
      <c r="K813" s="122"/>
      <c r="P813" s="337"/>
      <c r="Q813" s="337"/>
    </row>
    <row r="814" spans="6:17" ht="14.4">
      <c r="F814" s="122"/>
      <c r="K814" s="122"/>
      <c r="P814" s="337"/>
      <c r="Q814" s="337"/>
    </row>
    <row r="815" spans="6:17" ht="14.4">
      <c r="F815" s="122"/>
      <c r="K815" s="122"/>
      <c r="P815" s="337"/>
      <c r="Q815" s="337"/>
    </row>
    <row r="816" spans="6:17" ht="14.4">
      <c r="F816" s="122"/>
      <c r="K816" s="122"/>
      <c r="P816" s="337"/>
      <c r="Q816" s="337"/>
    </row>
    <row r="817" spans="6:17" ht="14.4">
      <c r="F817" s="122"/>
      <c r="K817" s="122"/>
      <c r="P817" s="337"/>
      <c r="Q817" s="337"/>
    </row>
    <row r="818" spans="6:17" ht="14.4">
      <c r="F818" s="122"/>
      <c r="K818" s="122"/>
      <c r="P818" s="337"/>
      <c r="Q818" s="337"/>
    </row>
    <row r="819" spans="6:17" ht="14.4">
      <c r="F819" s="122"/>
      <c r="K819" s="122"/>
      <c r="P819" s="337"/>
      <c r="Q819" s="337"/>
    </row>
    <row r="820" spans="6:17" ht="14.4">
      <c r="F820" s="122"/>
      <c r="K820" s="122"/>
      <c r="P820" s="337"/>
      <c r="Q820" s="337"/>
    </row>
    <row r="821" spans="6:17" ht="14.4">
      <c r="F821" s="122"/>
      <c r="K821" s="122"/>
      <c r="P821" s="337"/>
      <c r="Q821" s="337"/>
    </row>
    <row r="822" spans="6:17" ht="14.4">
      <c r="F822" s="122"/>
      <c r="K822" s="122"/>
      <c r="P822" s="337"/>
      <c r="Q822" s="337"/>
    </row>
    <row r="823" spans="6:17" ht="14.4">
      <c r="F823" s="122"/>
      <c r="K823" s="122"/>
      <c r="P823" s="337"/>
      <c r="Q823" s="337"/>
    </row>
    <row r="824" spans="6:17" ht="14.4">
      <c r="F824" s="122"/>
      <c r="K824" s="122"/>
      <c r="P824" s="337"/>
      <c r="Q824" s="337"/>
    </row>
    <row r="825" spans="6:17" ht="14.4">
      <c r="F825" s="122"/>
      <c r="K825" s="122"/>
      <c r="P825" s="337"/>
      <c r="Q825" s="337"/>
    </row>
    <row r="826" spans="6:17" ht="14.4">
      <c r="F826" s="122"/>
      <c r="K826" s="122"/>
      <c r="P826" s="337"/>
      <c r="Q826" s="337"/>
    </row>
    <row r="827" spans="6:17" ht="14.4">
      <c r="F827" s="122"/>
      <c r="K827" s="122"/>
      <c r="P827" s="337"/>
      <c r="Q827" s="337"/>
    </row>
    <row r="828" spans="6:17" ht="14.4">
      <c r="F828" s="122"/>
      <c r="K828" s="122"/>
      <c r="P828" s="337"/>
      <c r="Q828" s="337"/>
    </row>
    <row r="829" spans="6:17" ht="14.4">
      <c r="F829" s="122"/>
      <c r="K829" s="122"/>
      <c r="P829" s="337"/>
      <c r="Q829" s="337"/>
    </row>
    <row r="830" spans="6:17" ht="14.4">
      <c r="F830" s="122"/>
      <c r="K830" s="122"/>
      <c r="P830" s="337"/>
      <c r="Q830" s="337"/>
    </row>
    <row r="831" spans="6:17" ht="14.4">
      <c r="F831" s="122"/>
      <c r="K831" s="122"/>
      <c r="P831" s="337"/>
      <c r="Q831" s="337"/>
    </row>
    <row r="832" spans="6:17" ht="14.4">
      <c r="F832" s="122"/>
      <c r="K832" s="122"/>
      <c r="P832" s="337"/>
      <c r="Q832" s="337"/>
    </row>
    <row r="833" spans="6:17" ht="14.4">
      <c r="F833" s="122"/>
      <c r="K833" s="122"/>
      <c r="P833" s="337"/>
      <c r="Q833" s="337"/>
    </row>
    <row r="834" spans="6:17" ht="14.4">
      <c r="F834" s="122"/>
      <c r="K834" s="122"/>
      <c r="P834" s="337"/>
      <c r="Q834" s="337"/>
    </row>
    <row r="835" spans="6:17" ht="14.4">
      <c r="F835" s="122"/>
      <c r="K835" s="122"/>
      <c r="P835" s="337"/>
      <c r="Q835" s="337"/>
    </row>
    <row r="836" spans="6:17" ht="14.4">
      <c r="F836" s="122"/>
      <c r="K836" s="122"/>
      <c r="P836" s="337"/>
      <c r="Q836" s="337"/>
    </row>
    <row r="837" spans="6:17" ht="14.4">
      <c r="F837" s="122"/>
      <c r="K837" s="122"/>
      <c r="P837" s="337"/>
      <c r="Q837" s="337"/>
    </row>
    <row r="838" spans="6:17" ht="14.4">
      <c r="F838" s="122"/>
      <c r="K838" s="122"/>
      <c r="P838" s="337"/>
      <c r="Q838" s="337"/>
    </row>
    <row r="839" spans="6:17" ht="14.4">
      <c r="F839" s="122"/>
      <c r="K839" s="122"/>
      <c r="P839" s="337"/>
      <c r="Q839" s="337"/>
    </row>
    <row r="840" spans="6:17" ht="14.4">
      <c r="F840" s="122"/>
      <c r="K840" s="122"/>
      <c r="P840" s="337"/>
      <c r="Q840" s="337"/>
    </row>
    <row r="841" spans="6:17" ht="14.4">
      <c r="F841" s="122"/>
      <c r="K841" s="122"/>
      <c r="P841" s="337"/>
      <c r="Q841" s="337"/>
    </row>
    <row r="842" spans="6:17" ht="14.4">
      <c r="F842" s="122"/>
      <c r="K842" s="122"/>
      <c r="P842" s="337"/>
      <c r="Q842" s="337"/>
    </row>
    <row r="843" spans="6:17" ht="14.4">
      <c r="F843" s="122"/>
      <c r="K843" s="122"/>
      <c r="P843" s="337"/>
      <c r="Q843" s="337"/>
    </row>
    <row r="844" spans="6:17" ht="14.4">
      <c r="F844" s="122"/>
      <c r="K844" s="122"/>
      <c r="P844" s="337"/>
      <c r="Q844" s="337"/>
    </row>
    <row r="845" spans="6:17" ht="14.4">
      <c r="F845" s="122"/>
      <c r="K845" s="122"/>
      <c r="P845" s="337"/>
      <c r="Q845" s="337"/>
    </row>
    <row r="846" spans="6:17" ht="14.4">
      <c r="F846" s="122"/>
      <c r="K846" s="122"/>
      <c r="P846" s="337"/>
      <c r="Q846" s="337"/>
    </row>
    <row r="847" spans="6:17" ht="14.4">
      <c r="F847" s="122"/>
      <c r="K847" s="122"/>
      <c r="P847" s="337"/>
      <c r="Q847" s="337"/>
    </row>
    <row r="848" spans="6:17" ht="14.4">
      <c r="F848" s="122"/>
      <c r="K848" s="122"/>
      <c r="P848" s="337"/>
      <c r="Q848" s="337"/>
    </row>
    <row r="849" spans="6:17" ht="14.4">
      <c r="F849" s="122"/>
      <c r="K849" s="122"/>
      <c r="P849" s="337"/>
      <c r="Q849" s="337"/>
    </row>
    <row r="850" spans="6:17" ht="14.4">
      <c r="F850" s="122"/>
      <c r="K850" s="122"/>
      <c r="P850" s="337"/>
      <c r="Q850" s="337"/>
    </row>
    <row r="851" spans="6:17" ht="14.4">
      <c r="F851" s="122"/>
      <c r="K851" s="122"/>
      <c r="P851" s="337"/>
      <c r="Q851" s="337"/>
    </row>
    <row r="852" spans="6:17" ht="14.4">
      <c r="F852" s="122"/>
      <c r="K852" s="122"/>
      <c r="P852" s="337"/>
      <c r="Q852" s="337"/>
    </row>
    <row r="853" spans="6:17" ht="14.4">
      <c r="F853" s="122"/>
      <c r="K853" s="122"/>
      <c r="P853" s="337"/>
      <c r="Q853" s="337"/>
    </row>
    <row r="854" spans="6:17" ht="14.4">
      <c r="F854" s="122"/>
      <c r="K854" s="122"/>
      <c r="P854" s="337"/>
      <c r="Q854" s="337"/>
    </row>
    <row r="855" spans="6:17" ht="14.4">
      <c r="F855" s="122"/>
      <c r="K855" s="122"/>
      <c r="P855" s="337"/>
      <c r="Q855" s="337"/>
    </row>
    <row r="856" spans="6:17" ht="14.4">
      <c r="F856" s="122"/>
      <c r="K856" s="122"/>
      <c r="P856" s="337"/>
      <c r="Q856" s="337"/>
    </row>
    <row r="857" spans="6:17" ht="14.4">
      <c r="F857" s="122"/>
      <c r="K857" s="122"/>
      <c r="P857" s="337"/>
      <c r="Q857" s="337"/>
    </row>
    <row r="858" spans="6:17" ht="14.4">
      <c r="F858" s="122"/>
      <c r="K858" s="122"/>
      <c r="P858" s="337"/>
      <c r="Q858" s="337"/>
    </row>
    <row r="859" spans="6:17" ht="14.4">
      <c r="F859" s="122"/>
      <c r="K859" s="122"/>
      <c r="P859" s="337"/>
      <c r="Q859" s="337"/>
    </row>
    <row r="860" spans="6:17" ht="14.4">
      <c r="F860" s="122"/>
      <c r="K860" s="122"/>
      <c r="P860" s="337"/>
      <c r="Q860" s="337"/>
    </row>
    <row r="861" spans="6:17" ht="14.4">
      <c r="F861" s="122"/>
      <c r="K861" s="122"/>
      <c r="P861" s="337"/>
      <c r="Q861" s="337"/>
    </row>
    <row r="862" spans="6:17" ht="14.4">
      <c r="F862" s="122"/>
      <c r="K862" s="122"/>
      <c r="P862" s="337"/>
      <c r="Q862" s="337"/>
    </row>
    <row r="863" spans="6:17" ht="14.4">
      <c r="F863" s="122"/>
      <c r="K863" s="122"/>
      <c r="P863" s="337"/>
      <c r="Q863" s="337"/>
    </row>
    <row r="864" spans="6:17" ht="14.4">
      <c r="F864" s="122"/>
      <c r="K864" s="122"/>
      <c r="P864" s="337"/>
      <c r="Q864" s="337"/>
    </row>
    <row r="865" spans="6:17" ht="14.4">
      <c r="F865" s="122"/>
      <c r="K865" s="122"/>
      <c r="P865" s="337"/>
      <c r="Q865" s="337"/>
    </row>
    <row r="866" spans="6:17" ht="14.4">
      <c r="F866" s="122"/>
      <c r="K866" s="122"/>
      <c r="P866" s="337"/>
      <c r="Q866" s="337"/>
    </row>
    <row r="867" spans="6:17" ht="14.4">
      <c r="F867" s="122"/>
      <c r="K867" s="122"/>
      <c r="P867" s="337"/>
      <c r="Q867" s="337"/>
    </row>
    <row r="868" spans="6:17" ht="14.4">
      <c r="F868" s="122"/>
      <c r="K868" s="122"/>
      <c r="P868" s="337"/>
      <c r="Q868" s="337"/>
    </row>
    <row r="869" spans="6:17" ht="14.4">
      <c r="F869" s="122"/>
      <c r="K869" s="122"/>
      <c r="P869" s="337"/>
      <c r="Q869" s="337"/>
    </row>
    <row r="870" spans="6:17" ht="14.4">
      <c r="F870" s="122"/>
      <c r="K870" s="122"/>
      <c r="P870" s="337"/>
      <c r="Q870" s="337"/>
    </row>
    <row r="871" spans="6:17" ht="14.4">
      <c r="F871" s="122"/>
      <c r="K871" s="122"/>
      <c r="P871" s="337"/>
      <c r="Q871" s="337"/>
    </row>
    <row r="872" spans="6:17" ht="14.4">
      <c r="F872" s="122"/>
      <c r="K872" s="122"/>
      <c r="P872" s="337"/>
      <c r="Q872" s="337"/>
    </row>
    <row r="873" spans="6:17" ht="14.4">
      <c r="F873" s="122"/>
      <c r="K873" s="122"/>
      <c r="P873" s="337"/>
      <c r="Q873" s="337"/>
    </row>
    <row r="874" spans="6:17" ht="14.4">
      <c r="F874" s="122"/>
      <c r="K874" s="122"/>
      <c r="P874" s="337"/>
      <c r="Q874" s="337"/>
    </row>
    <row r="875" spans="6:17" ht="14.4">
      <c r="F875" s="122"/>
      <c r="K875" s="122"/>
      <c r="P875" s="337"/>
      <c r="Q875" s="337"/>
    </row>
    <row r="876" spans="6:17" ht="14.4">
      <c r="F876" s="122"/>
      <c r="K876" s="122"/>
      <c r="P876" s="337"/>
      <c r="Q876" s="337"/>
    </row>
    <row r="877" spans="6:17" ht="14.4">
      <c r="F877" s="122"/>
      <c r="K877" s="122"/>
      <c r="P877" s="337"/>
      <c r="Q877" s="337"/>
    </row>
    <row r="878" spans="6:17" ht="14.4">
      <c r="F878" s="122"/>
      <c r="K878" s="122"/>
      <c r="P878" s="337"/>
      <c r="Q878" s="337"/>
    </row>
    <row r="879" spans="6:17" ht="14.4">
      <c r="F879" s="122"/>
      <c r="K879" s="122"/>
      <c r="P879" s="337"/>
      <c r="Q879" s="337"/>
    </row>
    <row r="880" spans="6:17" ht="14.4">
      <c r="F880" s="122"/>
      <c r="K880" s="122"/>
      <c r="P880" s="337"/>
      <c r="Q880" s="337"/>
    </row>
    <row r="881" spans="6:17" ht="14.4">
      <c r="F881" s="122"/>
      <c r="K881" s="122"/>
      <c r="P881" s="337"/>
      <c r="Q881" s="337"/>
    </row>
    <row r="882" spans="6:17" ht="14.4">
      <c r="F882" s="122"/>
      <c r="K882" s="122"/>
      <c r="P882" s="337"/>
      <c r="Q882" s="337"/>
    </row>
    <row r="883" spans="6:17" ht="14.4">
      <c r="F883" s="122"/>
      <c r="K883" s="122"/>
      <c r="P883" s="337"/>
      <c r="Q883" s="337"/>
    </row>
    <row r="884" spans="6:17" ht="14.4">
      <c r="F884" s="122"/>
      <c r="K884" s="122"/>
      <c r="P884" s="337"/>
      <c r="Q884" s="337"/>
    </row>
    <row r="885" spans="6:17" ht="14.4">
      <c r="F885" s="122"/>
      <c r="K885" s="122"/>
      <c r="P885" s="337"/>
      <c r="Q885" s="337"/>
    </row>
    <row r="886" spans="6:17" ht="14.4">
      <c r="F886" s="122"/>
      <c r="K886" s="122"/>
      <c r="P886" s="337"/>
      <c r="Q886" s="337"/>
    </row>
    <row r="887" spans="6:17" ht="14.4">
      <c r="F887" s="122"/>
      <c r="K887" s="122"/>
      <c r="P887" s="337"/>
      <c r="Q887" s="337"/>
    </row>
    <row r="888" spans="6:17" ht="14.4">
      <c r="F888" s="122"/>
      <c r="K888" s="122"/>
      <c r="P888" s="337"/>
      <c r="Q888" s="337"/>
    </row>
    <row r="889" spans="6:17" ht="14.4">
      <c r="F889" s="122"/>
      <c r="K889" s="122"/>
      <c r="P889" s="337"/>
      <c r="Q889" s="337"/>
    </row>
    <row r="890" spans="6:17" ht="14.4">
      <c r="F890" s="122"/>
      <c r="K890" s="122"/>
      <c r="P890" s="337"/>
      <c r="Q890" s="337"/>
    </row>
    <row r="891" spans="6:17" ht="14.4">
      <c r="F891" s="122"/>
      <c r="K891" s="122"/>
      <c r="P891" s="337"/>
      <c r="Q891" s="337"/>
    </row>
    <row r="892" spans="6:17" ht="14.4">
      <c r="F892" s="122"/>
      <c r="K892" s="122"/>
      <c r="P892" s="337"/>
      <c r="Q892" s="337"/>
    </row>
    <row r="893" spans="6:17" ht="14.4">
      <c r="F893" s="122"/>
      <c r="K893" s="122"/>
      <c r="P893" s="337"/>
      <c r="Q893" s="337"/>
    </row>
    <row r="894" spans="6:17" ht="14.4">
      <c r="F894" s="122"/>
      <c r="K894" s="122"/>
      <c r="P894" s="337"/>
      <c r="Q894" s="337"/>
    </row>
    <row r="895" spans="6:17" ht="14.4">
      <c r="F895" s="122"/>
      <c r="K895" s="122"/>
      <c r="P895" s="337"/>
      <c r="Q895" s="337"/>
    </row>
    <row r="896" spans="6:17" ht="14.4">
      <c r="F896" s="122"/>
      <c r="K896" s="122"/>
      <c r="P896" s="337"/>
      <c r="Q896" s="337"/>
    </row>
    <row r="897" spans="6:17" ht="14.4">
      <c r="F897" s="122"/>
      <c r="K897" s="122"/>
      <c r="P897" s="337"/>
      <c r="Q897" s="337"/>
    </row>
    <row r="898" spans="6:17" ht="14.4">
      <c r="F898" s="122"/>
      <c r="K898" s="122"/>
      <c r="P898" s="337"/>
      <c r="Q898" s="337"/>
    </row>
    <row r="899" spans="6:17" ht="14.4">
      <c r="F899" s="122"/>
      <c r="K899" s="122"/>
      <c r="P899" s="337"/>
      <c r="Q899" s="337"/>
    </row>
    <row r="900" spans="6:17" ht="14.4">
      <c r="F900" s="122"/>
      <c r="K900" s="122"/>
      <c r="P900" s="337"/>
      <c r="Q900" s="337"/>
    </row>
    <row r="901" spans="6:17" ht="14.4">
      <c r="F901" s="122"/>
      <c r="K901" s="122"/>
      <c r="P901" s="337"/>
      <c r="Q901" s="337"/>
    </row>
    <row r="902" spans="6:17" ht="14.4">
      <c r="F902" s="122"/>
      <c r="K902" s="122"/>
      <c r="P902" s="337"/>
      <c r="Q902" s="337"/>
    </row>
    <row r="903" spans="6:17" ht="14.4">
      <c r="F903" s="122"/>
      <c r="K903" s="122"/>
      <c r="P903" s="337"/>
      <c r="Q903" s="337"/>
    </row>
    <row r="904" spans="6:17" ht="14.4">
      <c r="F904" s="122"/>
      <c r="K904" s="122"/>
      <c r="P904" s="337"/>
      <c r="Q904" s="337"/>
    </row>
    <row r="905" spans="6:17" ht="14.4">
      <c r="F905" s="122"/>
      <c r="K905" s="122"/>
      <c r="P905" s="337"/>
      <c r="Q905" s="337"/>
    </row>
    <row r="906" spans="6:17" ht="14.4">
      <c r="F906" s="122"/>
      <c r="K906" s="122"/>
      <c r="P906" s="337"/>
      <c r="Q906" s="337"/>
    </row>
    <row r="907" spans="6:17" ht="14.4">
      <c r="F907" s="122"/>
      <c r="K907" s="122"/>
      <c r="P907" s="337"/>
      <c r="Q907" s="337"/>
    </row>
    <row r="908" spans="6:17" ht="14.4">
      <c r="F908" s="122"/>
      <c r="K908" s="122"/>
      <c r="P908" s="337"/>
      <c r="Q908" s="337"/>
    </row>
    <row r="909" spans="6:17" ht="14.4">
      <c r="F909" s="122"/>
      <c r="K909" s="122"/>
      <c r="P909" s="337"/>
      <c r="Q909" s="337"/>
    </row>
    <row r="910" spans="6:17" ht="14.4">
      <c r="F910" s="122"/>
      <c r="K910" s="122"/>
      <c r="P910" s="337"/>
      <c r="Q910" s="337"/>
    </row>
    <row r="911" spans="6:17" ht="14.4">
      <c r="F911" s="122"/>
      <c r="K911" s="122"/>
      <c r="P911" s="337"/>
      <c r="Q911" s="337"/>
    </row>
    <row r="912" spans="6:17" ht="14.4">
      <c r="F912" s="122"/>
      <c r="K912" s="122"/>
      <c r="P912" s="337"/>
      <c r="Q912" s="337"/>
    </row>
    <row r="913" spans="6:17" ht="14.4">
      <c r="F913" s="122"/>
      <c r="K913" s="122"/>
      <c r="P913" s="337"/>
      <c r="Q913" s="337"/>
    </row>
    <row r="914" spans="6:17" ht="14.4">
      <c r="F914" s="122"/>
      <c r="K914" s="122"/>
      <c r="P914" s="337"/>
      <c r="Q914" s="337"/>
    </row>
    <row r="915" spans="6:17" ht="14.4">
      <c r="F915" s="122"/>
      <c r="K915" s="122"/>
      <c r="P915" s="337"/>
      <c r="Q915" s="337"/>
    </row>
    <row r="916" spans="6:17" ht="14.4">
      <c r="F916" s="122"/>
      <c r="K916" s="122"/>
      <c r="P916" s="337"/>
      <c r="Q916" s="337"/>
    </row>
    <row r="917" spans="6:17" ht="14.4">
      <c r="F917" s="122"/>
      <c r="K917" s="122"/>
      <c r="P917" s="337"/>
      <c r="Q917" s="337"/>
    </row>
    <row r="918" spans="6:17" ht="14.4">
      <c r="F918" s="122"/>
      <c r="K918" s="122"/>
      <c r="P918" s="337"/>
      <c r="Q918" s="337"/>
    </row>
    <row r="919" spans="6:17" ht="14.4">
      <c r="F919" s="122"/>
      <c r="K919" s="122"/>
      <c r="P919" s="337"/>
      <c r="Q919" s="337"/>
    </row>
    <row r="920" spans="6:17" ht="14.4">
      <c r="F920" s="122"/>
      <c r="K920" s="122"/>
      <c r="P920" s="337"/>
      <c r="Q920" s="337"/>
    </row>
    <row r="921" spans="6:17" ht="14.4">
      <c r="F921" s="122"/>
      <c r="K921" s="122"/>
      <c r="P921" s="337"/>
      <c r="Q921" s="337"/>
    </row>
    <row r="922" spans="6:17" ht="14.4">
      <c r="F922" s="122"/>
      <c r="K922" s="122"/>
      <c r="P922" s="337"/>
      <c r="Q922" s="337"/>
    </row>
    <row r="923" spans="6:17" ht="14.4">
      <c r="F923" s="122"/>
      <c r="K923" s="122"/>
      <c r="P923" s="337"/>
      <c r="Q923" s="337"/>
    </row>
    <row r="924" spans="6:17" ht="14.4">
      <c r="F924" s="122"/>
      <c r="K924" s="122"/>
      <c r="P924" s="337"/>
      <c r="Q924" s="337"/>
    </row>
    <row r="925" spans="6:17" ht="14.4">
      <c r="F925" s="122"/>
      <c r="K925" s="122"/>
      <c r="P925" s="337"/>
      <c r="Q925" s="337"/>
    </row>
    <row r="926" spans="6:17" ht="14.4">
      <c r="F926" s="122"/>
      <c r="K926" s="122"/>
      <c r="P926" s="337"/>
      <c r="Q926" s="337"/>
    </row>
    <row r="927" spans="6:17" ht="14.4">
      <c r="F927" s="122"/>
      <c r="K927" s="122"/>
      <c r="P927" s="337"/>
      <c r="Q927" s="337"/>
    </row>
    <row r="928" spans="6:17" ht="14.4">
      <c r="F928" s="122"/>
      <c r="K928" s="122"/>
      <c r="P928" s="337"/>
      <c r="Q928" s="337"/>
    </row>
    <row r="929" spans="6:17" ht="14.4">
      <c r="F929" s="122"/>
      <c r="K929" s="122"/>
      <c r="P929" s="337"/>
      <c r="Q929" s="337"/>
    </row>
    <row r="930" spans="6:17" ht="14.4">
      <c r="F930" s="122"/>
      <c r="K930" s="122"/>
      <c r="P930" s="337"/>
      <c r="Q930" s="337"/>
    </row>
    <row r="931" spans="6:17" ht="14.4">
      <c r="F931" s="122"/>
      <c r="K931" s="122"/>
      <c r="P931" s="337"/>
      <c r="Q931" s="337"/>
    </row>
    <row r="932" spans="6:17" ht="14.4">
      <c r="F932" s="122"/>
      <c r="K932" s="122"/>
      <c r="P932" s="337"/>
      <c r="Q932" s="337"/>
    </row>
    <row r="933" spans="6:17" ht="14.4">
      <c r="F933" s="122"/>
      <c r="K933" s="122"/>
      <c r="P933" s="337"/>
      <c r="Q933" s="337"/>
    </row>
    <row r="934" spans="6:17" ht="14.4">
      <c r="F934" s="122"/>
      <c r="K934" s="122"/>
      <c r="P934" s="337"/>
      <c r="Q934" s="337"/>
    </row>
    <row r="935" spans="6:17" ht="14.4">
      <c r="F935" s="122"/>
      <c r="K935" s="122"/>
      <c r="P935" s="337"/>
      <c r="Q935" s="337"/>
    </row>
    <row r="936" spans="6:17" ht="14.4">
      <c r="F936" s="122"/>
      <c r="K936" s="122"/>
      <c r="P936" s="337"/>
      <c r="Q936" s="337"/>
    </row>
    <row r="937" spans="6:17" ht="14.4">
      <c r="F937" s="122"/>
      <c r="K937" s="122"/>
      <c r="P937" s="337"/>
      <c r="Q937" s="337"/>
    </row>
    <row r="938" spans="6:17" ht="14.4">
      <c r="F938" s="122"/>
      <c r="K938" s="122"/>
      <c r="P938" s="337"/>
      <c r="Q938" s="337"/>
    </row>
    <row r="939" spans="6:17" ht="14.4">
      <c r="F939" s="122"/>
      <c r="K939" s="122"/>
      <c r="P939" s="337"/>
      <c r="Q939" s="337"/>
    </row>
    <row r="940" spans="6:17" ht="14.4">
      <c r="F940" s="122"/>
      <c r="K940" s="122"/>
      <c r="P940" s="337"/>
      <c r="Q940" s="337"/>
    </row>
    <row r="941" spans="6:17" ht="14.4">
      <c r="F941" s="122"/>
      <c r="K941" s="122"/>
      <c r="P941" s="337"/>
      <c r="Q941" s="337"/>
    </row>
    <row r="942" spans="6:17" ht="14.4">
      <c r="F942" s="122"/>
      <c r="K942" s="122"/>
      <c r="P942" s="337"/>
      <c r="Q942" s="337"/>
    </row>
    <row r="943" spans="6:17" ht="14.4">
      <c r="F943" s="122"/>
      <c r="K943" s="122"/>
      <c r="P943" s="337"/>
      <c r="Q943" s="337"/>
    </row>
    <row r="944" spans="6:17" ht="14.4">
      <c r="F944" s="122"/>
      <c r="K944" s="122"/>
      <c r="P944" s="337"/>
      <c r="Q944" s="337"/>
    </row>
    <row r="945" spans="6:17" ht="14.4">
      <c r="F945" s="122"/>
      <c r="K945" s="122"/>
      <c r="P945" s="337"/>
      <c r="Q945" s="337"/>
    </row>
    <row r="946" spans="6:17" ht="14.4">
      <c r="F946" s="122"/>
      <c r="K946" s="122"/>
      <c r="P946" s="337"/>
      <c r="Q946" s="337"/>
    </row>
    <row r="947" spans="6:17" ht="14.4">
      <c r="F947" s="122"/>
      <c r="K947" s="122"/>
      <c r="P947" s="337"/>
      <c r="Q947" s="337"/>
    </row>
    <row r="948" spans="6:17" ht="14.4">
      <c r="F948" s="122"/>
      <c r="K948" s="122"/>
      <c r="P948" s="337"/>
      <c r="Q948" s="337"/>
    </row>
    <row r="949" spans="6:17" ht="14.4">
      <c r="F949" s="122"/>
      <c r="K949" s="122"/>
      <c r="P949" s="337"/>
      <c r="Q949" s="337"/>
    </row>
    <row r="950" spans="6:17" ht="14.4">
      <c r="F950" s="122"/>
      <c r="K950" s="122"/>
      <c r="P950" s="337"/>
      <c r="Q950" s="337"/>
    </row>
    <row r="951" spans="6:17" ht="14.4">
      <c r="F951" s="122"/>
      <c r="K951" s="122"/>
      <c r="P951" s="337"/>
      <c r="Q951" s="337"/>
    </row>
    <row r="952" spans="6:17" ht="14.4">
      <c r="F952" s="122"/>
      <c r="K952" s="122"/>
      <c r="P952" s="337"/>
      <c r="Q952" s="337"/>
    </row>
    <row r="953" spans="6:17" ht="14.4">
      <c r="F953" s="122"/>
      <c r="K953" s="122"/>
      <c r="P953" s="337"/>
      <c r="Q953" s="337"/>
    </row>
    <row r="954" spans="6:17" ht="14.4">
      <c r="F954" s="122"/>
      <c r="K954" s="122"/>
      <c r="P954" s="337"/>
      <c r="Q954" s="337"/>
    </row>
    <row r="955" spans="6:17" ht="14.4">
      <c r="F955" s="122"/>
      <c r="K955" s="122"/>
      <c r="P955" s="337"/>
      <c r="Q955" s="337"/>
    </row>
    <row r="956" spans="6:17" ht="14.4">
      <c r="F956" s="122"/>
      <c r="K956" s="122"/>
      <c r="P956" s="337"/>
      <c r="Q956" s="337"/>
    </row>
    <row r="957" spans="6:17" ht="14.4">
      <c r="F957" s="122"/>
      <c r="K957" s="122"/>
      <c r="P957" s="337"/>
      <c r="Q957" s="337"/>
    </row>
    <row r="958" spans="6:17" ht="14.4">
      <c r="F958" s="122"/>
      <c r="K958" s="122"/>
      <c r="P958" s="337"/>
      <c r="Q958" s="337"/>
    </row>
    <row r="959" spans="6:17" ht="14.4">
      <c r="F959" s="122"/>
      <c r="K959" s="122"/>
      <c r="P959" s="337"/>
      <c r="Q959" s="337"/>
    </row>
    <row r="960" spans="6:17" ht="14.4">
      <c r="F960" s="122"/>
      <c r="K960" s="122"/>
      <c r="P960" s="337"/>
      <c r="Q960" s="337"/>
    </row>
    <row r="961" spans="6:17" ht="14.4">
      <c r="F961" s="122"/>
      <c r="K961" s="122"/>
      <c r="P961" s="337"/>
      <c r="Q961" s="337"/>
    </row>
    <row r="962" spans="6:17" ht="14.4">
      <c r="F962" s="122"/>
      <c r="K962" s="122"/>
      <c r="P962" s="337"/>
      <c r="Q962" s="337"/>
    </row>
    <row r="963" spans="6:17" ht="14.4">
      <c r="F963" s="122"/>
      <c r="K963" s="122"/>
      <c r="P963" s="337"/>
      <c r="Q963" s="337"/>
    </row>
    <row r="964" spans="6:17" ht="14.4">
      <c r="F964" s="122"/>
      <c r="K964" s="122"/>
      <c r="P964" s="337"/>
      <c r="Q964" s="337"/>
    </row>
    <row r="965" spans="6:17" ht="14.4">
      <c r="F965" s="122"/>
      <c r="K965" s="122"/>
      <c r="P965" s="337"/>
      <c r="Q965" s="337"/>
    </row>
    <row r="966" spans="6:17" ht="14.4">
      <c r="F966" s="122"/>
      <c r="K966" s="122"/>
      <c r="P966" s="337"/>
      <c r="Q966" s="337"/>
    </row>
    <row r="967" spans="6:17" ht="14.4">
      <c r="F967" s="122"/>
      <c r="K967" s="122"/>
      <c r="P967" s="337"/>
      <c r="Q967" s="337"/>
    </row>
    <row r="968" spans="6:17" ht="14.4">
      <c r="F968" s="122"/>
      <c r="K968" s="122"/>
      <c r="P968" s="337"/>
      <c r="Q968" s="337"/>
    </row>
    <row r="969" spans="6:17" ht="14.4">
      <c r="F969" s="122"/>
      <c r="K969" s="122"/>
      <c r="P969" s="337"/>
      <c r="Q969" s="337"/>
    </row>
    <row r="970" spans="6:17" ht="14.4">
      <c r="F970" s="122"/>
      <c r="K970" s="122"/>
      <c r="P970" s="337"/>
      <c r="Q970" s="337"/>
    </row>
    <row r="971" spans="6:17" ht="14.4">
      <c r="F971" s="122"/>
      <c r="K971" s="122"/>
      <c r="P971" s="337"/>
      <c r="Q971" s="337"/>
    </row>
    <row r="972" spans="6:17" ht="14.4">
      <c r="F972" s="122"/>
      <c r="K972" s="122"/>
      <c r="P972" s="337"/>
      <c r="Q972" s="337"/>
    </row>
    <row r="973" spans="6:17" ht="14.4">
      <c r="F973" s="122"/>
      <c r="K973" s="122"/>
      <c r="P973" s="337"/>
      <c r="Q973" s="337"/>
    </row>
    <row r="974" spans="6:17" ht="14.4">
      <c r="F974" s="122"/>
      <c r="K974" s="122"/>
      <c r="P974" s="337"/>
      <c r="Q974" s="337"/>
    </row>
    <row r="975" spans="6:17" ht="14.4">
      <c r="F975" s="122"/>
      <c r="K975" s="122"/>
      <c r="P975" s="337"/>
      <c r="Q975" s="337"/>
    </row>
    <row r="976" spans="6:17" ht="14.4">
      <c r="F976" s="122"/>
      <c r="K976" s="122"/>
      <c r="P976" s="337"/>
      <c r="Q976" s="337"/>
    </row>
    <row r="977" spans="6:17" ht="14.4">
      <c r="F977" s="122"/>
      <c r="K977" s="122"/>
      <c r="P977" s="337"/>
      <c r="Q977" s="337"/>
    </row>
    <row r="978" spans="6:17" ht="14.4">
      <c r="F978" s="122"/>
      <c r="K978" s="122"/>
      <c r="P978" s="337"/>
      <c r="Q978" s="337"/>
    </row>
    <row r="979" spans="6:17" ht="14.4">
      <c r="F979" s="122"/>
      <c r="K979" s="122"/>
      <c r="P979" s="337"/>
      <c r="Q979" s="337"/>
    </row>
    <row r="980" spans="6:17" ht="14.4">
      <c r="F980" s="122"/>
      <c r="K980" s="122"/>
      <c r="P980" s="337"/>
      <c r="Q980" s="337"/>
    </row>
    <row r="981" spans="6:17" ht="14.4">
      <c r="F981" s="122"/>
      <c r="K981" s="122"/>
      <c r="P981" s="337"/>
      <c r="Q981" s="337"/>
    </row>
    <row r="982" spans="6:17" ht="14.4">
      <c r="F982" s="122"/>
      <c r="K982" s="122"/>
      <c r="P982" s="337"/>
      <c r="Q982" s="337"/>
    </row>
    <row r="983" spans="6:17" ht="14.4">
      <c r="F983" s="122"/>
      <c r="K983" s="122"/>
      <c r="P983" s="337"/>
      <c r="Q983" s="337"/>
    </row>
    <row r="984" spans="6:17" ht="14.4">
      <c r="F984" s="122"/>
      <c r="K984" s="122"/>
      <c r="P984" s="337"/>
      <c r="Q984" s="337"/>
    </row>
    <row r="985" spans="6:17" ht="14.4">
      <c r="F985" s="122"/>
      <c r="K985" s="122"/>
      <c r="P985" s="337"/>
      <c r="Q985" s="337"/>
    </row>
    <row r="986" spans="6:17" ht="14.4">
      <c r="F986" s="122"/>
      <c r="K986" s="122"/>
      <c r="P986" s="337"/>
      <c r="Q986" s="337"/>
    </row>
    <row r="987" spans="6:17" ht="14.4">
      <c r="F987" s="122"/>
      <c r="K987" s="122"/>
      <c r="P987" s="337"/>
      <c r="Q987" s="337"/>
    </row>
    <row r="988" spans="6:17" ht="14.4">
      <c r="F988" s="122"/>
      <c r="K988" s="122"/>
      <c r="P988" s="337"/>
      <c r="Q988" s="337"/>
    </row>
    <row r="989" spans="6:17" ht="14.4">
      <c r="F989" s="122"/>
      <c r="K989" s="122"/>
      <c r="P989" s="337"/>
      <c r="Q989" s="337"/>
    </row>
    <row r="990" spans="6:17" ht="14.4">
      <c r="F990" s="122"/>
      <c r="K990" s="122"/>
      <c r="P990" s="337"/>
      <c r="Q990" s="337"/>
    </row>
    <row r="991" spans="6:17" ht="14.4">
      <c r="F991" s="122"/>
      <c r="K991" s="122"/>
      <c r="P991" s="337"/>
      <c r="Q991" s="337"/>
    </row>
    <row r="992" spans="6:17" ht="14.4">
      <c r="F992" s="122"/>
      <c r="K992" s="122"/>
      <c r="P992" s="337"/>
      <c r="Q992" s="337"/>
    </row>
    <row r="993" spans="6:17" ht="14.4">
      <c r="F993" s="122"/>
      <c r="K993" s="122"/>
      <c r="P993" s="337"/>
      <c r="Q993" s="337"/>
    </row>
    <row r="994" spans="6:17" ht="14.4">
      <c r="F994" s="122"/>
      <c r="K994" s="122"/>
      <c r="P994" s="337"/>
      <c r="Q994" s="337"/>
    </row>
    <row r="995" spans="6:17" ht="14.4">
      <c r="F995" s="122"/>
      <c r="K995" s="122"/>
      <c r="P995" s="337"/>
      <c r="Q995" s="337"/>
    </row>
    <row r="996" spans="6:17" ht="14.4">
      <c r="F996" s="122"/>
      <c r="K996" s="122"/>
      <c r="P996" s="337"/>
      <c r="Q996" s="337"/>
    </row>
    <row r="997" spans="6:17" ht="14.4">
      <c r="F997" s="122"/>
      <c r="K997" s="122"/>
      <c r="P997" s="337"/>
      <c r="Q997" s="337"/>
    </row>
    <row r="998" spans="6:17" ht="14.4">
      <c r="F998" s="122"/>
      <c r="K998" s="122"/>
      <c r="P998" s="337"/>
      <c r="Q998" s="337"/>
    </row>
    <row r="999" spans="6:17" ht="14.4">
      <c r="F999" s="122"/>
      <c r="K999" s="122"/>
      <c r="P999" s="337"/>
      <c r="Q999" s="337"/>
    </row>
    <row r="1000" spans="6:17" ht="14.4">
      <c r="F1000" s="122"/>
      <c r="K1000" s="122"/>
      <c r="P1000" s="337"/>
      <c r="Q1000" s="337"/>
    </row>
    <row r="1001" spans="6:17" ht="14.4">
      <c r="F1001" s="122"/>
      <c r="K1001" s="122"/>
      <c r="P1001" s="337"/>
      <c r="Q1001" s="337"/>
    </row>
    <row r="1002" spans="6:17" ht="14.4">
      <c r="F1002" s="122"/>
      <c r="K1002" s="122"/>
      <c r="P1002" s="337"/>
      <c r="Q1002" s="337"/>
    </row>
    <row r="1003" spans="6:17" ht="14.4">
      <c r="F1003" s="122"/>
      <c r="K1003" s="122"/>
      <c r="P1003" s="337"/>
      <c r="Q1003" s="337"/>
    </row>
    <row r="1004" spans="6:17" ht="14.4">
      <c r="F1004" s="122"/>
      <c r="K1004" s="122"/>
      <c r="P1004" s="337"/>
      <c r="Q1004" s="337"/>
    </row>
    <row r="1005" spans="6:17" ht="14.4">
      <c r="F1005" s="122"/>
      <c r="K1005" s="122"/>
      <c r="P1005" s="337"/>
      <c r="Q1005" s="337"/>
    </row>
    <row r="1006" spans="6:17" ht="14.4">
      <c r="F1006" s="122"/>
      <c r="K1006" s="122"/>
      <c r="P1006" s="337"/>
      <c r="Q1006" s="337"/>
    </row>
    <row r="1007" spans="6:17" ht="14.4">
      <c r="F1007" s="122"/>
      <c r="K1007" s="122"/>
      <c r="P1007" s="337"/>
      <c r="Q1007" s="337"/>
    </row>
    <row r="1008" spans="6:17" ht="14.4">
      <c r="F1008" s="122"/>
      <c r="K1008" s="122"/>
      <c r="P1008" s="337"/>
      <c r="Q1008" s="337"/>
    </row>
    <row r="1009" spans="6:17" ht="14.4">
      <c r="F1009" s="122"/>
      <c r="K1009" s="122"/>
      <c r="P1009" s="337"/>
      <c r="Q1009" s="337"/>
    </row>
    <row r="1010" spans="6:17" ht="14.4">
      <c r="F1010" s="122"/>
      <c r="K1010" s="122"/>
      <c r="P1010" s="337"/>
      <c r="Q1010" s="337"/>
    </row>
    <row r="1011" spans="6:17" ht="14.4">
      <c r="F1011" s="122"/>
      <c r="K1011" s="122"/>
      <c r="P1011" s="337"/>
      <c r="Q1011" s="337"/>
    </row>
    <row r="1012" spans="6:17" ht="14.4">
      <c r="F1012" s="122"/>
      <c r="K1012" s="122"/>
      <c r="P1012" s="337"/>
      <c r="Q1012" s="337"/>
    </row>
    <row r="1013" spans="6:17" ht="14.4">
      <c r="F1013" s="122"/>
      <c r="K1013" s="122"/>
      <c r="P1013" s="337"/>
      <c r="Q1013" s="337"/>
    </row>
    <row r="1014" spans="6:17" ht="14.4">
      <c r="F1014" s="122"/>
      <c r="K1014" s="122"/>
      <c r="P1014" s="337"/>
      <c r="Q1014" s="337"/>
    </row>
    <row r="1015" spans="6:17" ht="14.4">
      <c r="F1015" s="122"/>
      <c r="K1015" s="122"/>
      <c r="P1015" s="337"/>
      <c r="Q1015" s="337"/>
    </row>
    <row r="1016" spans="6:17" ht="14.4">
      <c r="F1016" s="122"/>
      <c r="K1016" s="122"/>
      <c r="P1016" s="337"/>
      <c r="Q1016" s="337"/>
    </row>
    <row r="1017" spans="6:17" ht="14.4">
      <c r="F1017" s="122"/>
      <c r="K1017" s="122"/>
      <c r="P1017" s="337"/>
      <c r="Q1017" s="337"/>
    </row>
    <row r="1018" spans="6:17" ht="14.4">
      <c r="F1018" s="122"/>
      <c r="K1018" s="122"/>
      <c r="P1018" s="337"/>
      <c r="Q1018" s="337"/>
    </row>
    <row r="1019" spans="6:17" ht="14.4">
      <c r="F1019" s="122"/>
      <c r="K1019" s="122"/>
      <c r="P1019" s="337"/>
      <c r="Q1019" s="337"/>
    </row>
    <row r="1020" spans="6:17" ht="14.4">
      <c r="F1020" s="122"/>
      <c r="K1020" s="122"/>
      <c r="P1020" s="337"/>
      <c r="Q1020" s="337"/>
    </row>
    <row r="1021" spans="6:17" ht="14.4">
      <c r="F1021" s="122"/>
      <c r="K1021" s="122"/>
      <c r="P1021" s="337"/>
      <c r="Q1021" s="337"/>
    </row>
    <row r="1022" spans="6:17" ht="14.4">
      <c r="F1022" s="122"/>
      <c r="K1022" s="122"/>
      <c r="P1022" s="337"/>
      <c r="Q1022" s="337"/>
    </row>
    <row r="1023" spans="6:17" ht="14.4">
      <c r="F1023" s="122"/>
      <c r="K1023" s="122"/>
      <c r="P1023" s="337"/>
      <c r="Q1023" s="337"/>
    </row>
    <row r="1024" spans="6:17" ht="14.4">
      <c r="F1024" s="122"/>
      <c r="K1024" s="122"/>
      <c r="P1024" s="337"/>
      <c r="Q1024" s="337"/>
    </row>
    <row r="1025" spans="6:17" ht="14.4">
      <c r="F1025" s="122"/>
      <c r="K1025" s="122"/>
      <c r="P1025" s="337"/>
      <c r="Q1025" s="337"/>
    </row>
    <row r="1026" spans="6:17" ht="14.4">
      <c r="F1026" s="122"/>
      <c r="K1026" s="122"/>
      <c r="P1026" s="337"/>
      <c r="Q1026" s="337"/>
    </row>
    <row r="1027" spans="6:17" ht="14.4">
      <c r="F1027" s="122"/>
      <c r="K1027" s="122"/>
      <c r="P1027" s="337"/>
      <c r="Q1027" s="337"/>
    </row>
    <row r="1028" spans="6:17" ht="14.4">
      <c r="F1028" s="122"/>
      <c r="K1028" s="122"/>
      <c r="P1028" s="337"/>
      <c r="Q1028" s="337"/>
    </row>
    <row r="1029" spans="6:17" ht="14.4">
      <c r="F1029" s="122"/>
      <c r="K1029" s="122"/>
      <c r="P1029" s="337"/>
      <c r="Q1029" s="337"/>
    </row>
    <row r="1030" spans="6:17" ht="14.4">
      <c r="F1030" s="122"/>
      <c r="K1030" s="122"/>
      <c r="P1030" s="337"/>
      <c r="Q1030" s="337"/>
    </row>
    <row r="1031" spans="6:17" ht="14.4">
      <c r="F1031" s="122"/>
      <c r="K1031" s="122"/>
      <c r="P1031" s="337"/>
      <c r="Q1031" s="337"/>
    </row>
    <row r="1032" spans="6:17" ht="14.4">
      <c r="F1032" s="122"/>
      <c r="K1032" s="122"/>
      <c r="P1032" s="337"/>
      <c r="Q1032" s="337"/>
    </row>
    <row r="1033" spans="6:17" ht="14.4">
      <c r="F1033" s="122"/>
      <c r="K1033" s="122"/>
      <c r="P1033" s="337"/>
      <c r="Q1033" s="337"/>
    </row>
    <row r="1034" spans="6:17" ht="14.4">
      <c r="F1034" s="122"/>
      <c r="K1034" s="122"/>
      <c r="P1034" s="337"/>
      <c r="Q1034" s="337"/>
    </row>
    <row r="1035" spans="6:17" ht="14.4">
      <c r="F1035" s="122"/>
      <c r="K1035" s="122"/>
      <c r="P1035" s="337"/>
      <c r="Q1035" s="337"/>
    </row>
    <row r="1036" spans="6:17" ht="14.4">
      <c r="F1036" s="122"/>
      <c r="K1036" s="122"/>
      <c r="P1036" s="337"/>
      <c r="Q1036" s="337"/>
    </row>
    <row r="1037" spans="6:17" ht="14.4">
      <c r="F1037" s="122"/>
      <c r="K1037" s="122"/>
      <c r="P1037" s="337"/>
      <c r="Q1037" s="337"/>
    </row>
    <row r="1038" spans="6:17" ht="14.4">
      <c r="F1038" s="122"/>
      <c r="K1038" s="122"/>
      <c r="P1038" s="337"/>
      <c r="Q1038" s="337"/>
    </row>
    <row r="1039" spans="6:17" ht="14.4">
      <c r="F1039" s="122"/>
      <c r="K1039" s="122"/>
      <c r="P1039" s="337"/>
      <c r="Q1039" s="337"/>
    </row>
    <row r="1040" spans="6:17" ht="14.4">
      <c r="F1040" s="122"/>
      <c r="K1040" s="122"/>
      <c r="P1040" s="337"/>
      <c r="Q1040" s="337"/>
    </row>
    <row r="1041" spans="6:17" ht="14.4">
      <c r="F1041" s="122"/>
      <c r="K1041" s="122"/>
      <c r="P1041" s="337"/>
      <c r="Q1041" s="337"/>
    </row>
    <row r="1042" spans="6:17" ht="14.4">
      <c r="F1042" s="122"/>
      <c r="K1042" s="122"/>
      <c r="P1042" s="337"/>
      <c r="Q1042" s="337"/>
    </row>
    <row r="1043" spans="6:17" ht="14.4">
      <c r="F1043" s="122"/>
      <c r="K1043" s="122"/>
      <c r="P1043" s="337"/>
      <c r="Q1043" s="337"/>
    </row>
    <row r="1044" spans="6:17" ht="14.4">
      <c r="F1044" s="122"/>
      <c r="K1044" s="122"/>
      <c r="P1044" s="337"/>
      <c r="Q1044" s="337"/>
    </row>
    <row r="1045" spans="6:17" ht="14.4">
      <c r="F1045" s="122"/>
      <c r="K1045" s="122"/>
      <c r="P1045" s="337"/>
      <c r="Q1045" s="337"/>
    </row>
    <row r="1046" spans="6:17" ht="14.4">
      <c r="F1046" s="122"/>
      <c r="K1046" s="122"/>
      <c r="P1046" s="337"/>
      <c r="Q1046" s="337"/>
    </row>
    <row r="1047" spans="6:17" ht="14.4">
      <c r="F1047" s="122"/>
      <c r="K1047" s="122"/>
      <c r="P1047" s="337"/>
      <c r="Q1047" s="337"/>
    </row>
    <row r="1048" spans="6:17" ht="14.4">
      <c r="F1048" s="122"/>
      <c r="K1048" s="122"/>
      <c r="P1048" s="337"/>
      <c r="Q1048" s="337"/>
    </row>
    <row r="1049" spans="6:17" ht="14.4">
      <c r="F1049" s="122"/>
      <c r="K1049" s="122"/>
      <c r="P1049" s="337"/>
      <c r="Q1049" s="337"/>
    </row>
    <row r="1050" spans="6:17" ht="14.4">
      <c r="F1050" s="122"/>
      <c r="K1050" s="122"/>
      <c r="P1050" s="337"/>
      <c r="Q1050" s="337"/>
    </row>
    <row r="1051" spans="6:17" ht="14.4">
      <c r="F1051" s="122"/>
      <c r="K1051" s="122"/>
      <c r="P1051" s="337"/>
      <c r="Q1051" s="337"/>
    </row>
    <row r="1052" spans="6:17" ht="14.4">
      <c r="F1052" s="122"/>
      <c r="K1052" s="122"/>
      <c r="P1052" s="337"/>
      <c r="Q1052" s="337"/>
    </row>
    <row r="1053" spans="6:17" ht="14.4">
      <c r="F1053" s="122"/>
      <c r="K1053" s="122"/>
      <c r="P1053" s="337"/>
      <c r="Q1053" s="337"/>
    </row>
    <row r="1054" spans="6:17" ht="14.4">
      <c r="F1054" s="122"/>
      <c r="K1054" s="122"/>
      <c r="P1054" s="337"/>
      <c r="Q1054" s="337"/>
    </row>
    <row r="1055" spans="6:17" ht="14.4">
      <c r="F1055" s="122"/>
      <c r="K1055" s="122"/>
      <c r="P1055" s="337"/>
      <c r="Q1055" s="337"/>
    </row>
    <row r="1056" spans="6:17" ht="14.4">
      <c r="F1056" s="122"/>
      <c r="K1056" s="122"/>
      <c r="P1056" s="337"/>
      <c r="Q1056" s="337"/>
    </row>
    <row r="1057" spans="6:17" ht="14.4">
      <c r="F1057" s="122"/>
      <c r="K1057" s="122"/>
      <c r="P1057" s="337"/>
      <c r="Q1057" s="337"/>
    </row>
    <row r="1058" spans="6:17" ht="14.4">
      <c r="F1058" s="122"/>
      <c r="K1058" s="122"/>
      <c r="P1058" s="337"/>
      <c r="Q1058" s="337"/>
    </row>
    <row r="1059" spans="6:17" ht="14.4">
      <c r="F1059" s="122"/>
      <c r="K1059" s="122"/>
      <c r="P1059" s="337"/>
      <c r="Q1059" s="337"/>
    </row>
    <row r="1060" spans="6:17" ht="14.4">
      <c r="F1060" s="122"/>
      <c r="K1060" s="122"/>
      <c r="P1060" s="337"/>
      <c r="Q1060" s="337"/>
    </row>
    <row r="1061" spans="6:17" ht="14.4">
      <c r="F1061" s="122"/>
      <c r="K1061" s="122"/>
      <c r="P1061" s="337"/>
      <c r="Q1061" s="337"/>
    </row>
    <row r="1062" spans="6:17" ht="14.4">
      <c r="F1062" s="122"/>
      <c r="K1062" s="122"/>
      <c r="P1062" s="337"/>
      <c r="Q1062" s="337"/>
    </row>
    <row r="1063" spans="6:17" ht="14.4">
      <c r="F1063" s="122"/>
      <c r="K1063" s="122"/>
      <c r="P1063" s="337"/>
      <c r="Q1063" s="337"/>
    </row>
    <row r="1064" spans="6:17" ht="14.4">
      <c r="F1064" s="122"/>
      <c r="K1064" s="122"/>
      <c r="P1064" s="337"/>
      <c r="Q1064" s="337"/>
    </row>
    <row r="1065" spans="6:17" ht="14.4">
      <c r="F1065" s="122"/>
      <c r="K1065" s="122"/>
      <c r="P1065" s="337"/>
      <c r="Q1065" s="337"/>
    </row>
    <row r="1066" spans="6:17" ht="14.4">
      <c r="F1066" s="122"/>
      <c r="K1066" s="122"/>
      <c r="P1066" s="337"/>
      <c r="Q1066" s="337"/>
    </row>
    <row r="1067" spans="6:17" ht="14.4">
      <c r="F1067" s="122"/>
      <c r="K1067" s="122"/>
      <c r="P1067" s="337"/>
      <c r="Q1067" s="337"/>
    </row>
    <row r="1068" spans="6:17" ht="14.4">
      <c r="F1068" s="122"/>
      <c r="K1068" s="122"/>
      <c r="P1068" s="337"/>
      <c r="Q1068" s="337"/>
    </row>
    <row r="1069" spans="6:17" ht="14.4">
      <c r="F1069" s="122"/>
      <c r="K1069" s="122"/>
      <c r="P1069" s="337"/>
      <c r="Q1069" s="337"/>
    </row>
    <row r="1070" spans="6:17" ht="14.4">
      <c r="F1070" s="122"/>
      <c r="K1070" s="122"/>
      <c r="P1070" s="337"/>
      <c r="Q1070" s="337"/>
    </row>
    <row r="1071" spans="6:17" ht="14.4">
      <c r="F1071" s="122"/>
      <c r="K1071" s="122"/>
      <c r="P1071" s="337"/>
      <c r="Q1071" s="337"/>
    </row>
    <row r="1072" spans="6:17" ht="14.4">
      <c r="F1072" s="122"/>
      <c r="K1072" s="122"/>
      <c r="P1072" s="337"/>
      <c r="Q1072" s="337"/>
    </row>
    <row r="1073" spans="6:17" ht="14.4">
      <c r="F1073" s="122"/>
      <c r="K1073" s="122"/>
      <c r="P1073" s="337"/>
      <c r="Q1073" s="337"/>
    </row>
    <row r="1074" spans="6:17" ht="14.4">
      <c r="F1074" s="122"/>
      <c r="K1074" s="122"/>
      <c r="P1074" s="337"/>
      <c r="Q1074" s="337"/>
    </row>
    <row r="1075" spans="6:17" ht="14.4">
      <c r="F1075" s="122"/>
      <c r="K1075" s="122"/>
      <c r="P1075" s="337"/>
      <c r="Q1075" s="337"/>
    </row>
    <row r="1076" spans="6:17" ht="14.4">
      <c r="F1076" s="122"/>
      <c r="K1076" s="122"/>
      <c r="P1076" s="337"/>
      <c r="Q1076" s="337"/>
    </row>
    <row r="1077" spans="6:17" ht="14.4">
      <c r="F1077" s="122"/>
      <c r="K1077" s="122"/>
      <c r="P1077" s="337"/>
      <c r="Q1077" s="337"/>
    </row>
    <row r="1078" spans="6:17" ht="14.4">
      <c r="F1078" s="122"/>
      <c r="K1078" s="122"/>
      <c r="P1078" s="337"/>
      <c r="Q1078" s="337"/>
    </row>
    <row r="1079" spans="6:17" ht="14.4">
      <c r="F1079" s="122"/>
      <c r="K1079" s="122"/>
      <c r="P1079" s="337"/>
      <c r="Q1079" s="337"/>
    </row>
    <row r="1080" spans="6:17" ht="14.4">
      <c r="F1080" s="122"/>
      <c r="K1080" s="122"/>
      <c r="P1080" s="337"/>
      <c r="Q1080" s="337"/>
    </row>
    <row r="1081" spans="6:17" ht="14.4">
      <c r="F1081" s="122"/>
      <c r="K1081" s="122"/>
      <c r="P1081" s="337"/>
      <c r="Q1081" s="337"/>
    </row>
    <row r="1082" spans="6:17" ht="14.4">
      <c r="F1082" s="122"/>
      <c r="K1082" s="122"/>
      <c r="P1082" s="337"/>
      <c r="Q1082" s="337"/>
    </row>
    <row r="1083" spans="6:17" ht="14.4">
      <c r="F1083" s="122"/>
      <c r="K1083" s="122"/>
      <c r="P1083" s="337"/>
      <c r="Q1083" s="337"/>
    </row>
    <row r="1084" spans="6:17" ht="14.4">
      <c r="F1084" s="122"/>
      <c r="K1084" s="122"/>
      <c r="P1084" s="337"/>
      <c r="Q1084" s="337"/>
    </row>
    <row r="1085" spans="6:17" ht="14.4">
      <c r="F1085" s="122"/>
      <c r="K1085" s="122"/>
      <c r="P1085" s="337"/>
      <c r="Q1085" s="337"/>
    </row>
    <row r="1086" spans="6:17" ht="14.4">
      <c r="F1086" s="122"/>
      <c r="K1086" s="122"/>
      <c r="P1086" s="337"/>
      <c r="Q1086" s="337"/>
    </row>
    <row r="1087" spans="6:17" ht="14.4">
      <c r="F1087" s="122"/>
      <c r="K1087" s="122"/>
      <c r="P1087" s="337"/>
      <c r="Q1087" s="337"/>
    </row>
    <row r="1088" spans="6:17" ht="14.4">
      <c r="F1088" s="122"/>
      <c r="K1088" s="122"/>
      <c r="P1088" s="337"/>
      <c r="Q1088" s="337"/>
    </row>
    <row r="1089" spans="6:17" ht="14.4">
      <c r="F1089" s="122"/>
      <c r="K1089" s="122"/>
      <c r="P1089" s="337"/>
      <c r="Q1089" s="337"/>
    </row>
    <row r="1090" spans="6:17" ht="14.4">
      <c r="F1090" s="122"/>
      <c r="K1090" s="122"/>
      <c r="P1090" s="337"/>
      <c r="Q1090" s="337"/>
    </row>
    <row r="1091" spans="6:17" ht="14.4">
      <c r="F1091" s="122"/>
      <c r="K1091" s="122"/>
      <c r="P1091" s="337"/>
      <c r="Q1091" s="337"/>
    </row>
    <row r="1092" spans="6:17" ht="14.4">
      <c r="F1092" s="122"/>
      <c r="K1092" s="122"/>
      <c r="P1092" s="337"/>
      <c r="Q1092" s="337"/>
    </row>
    <row r="1093" spans="6:17" ht="14.4">
      <c r="F1093" s="122"/>
      <c r="K1093" s="122"/>
      <c r="P1093" s="337"/>
      <c r="Q1093" s="337"/>
    </row>
    <row r="1094" spans="6:17" ht="14.4">
      <c r="F1094" s="122"/>
      <c r="K1094" s="122"/>
      <c r="P1094" s="337"/>
      <c r="Q1094" s="337"/>
    </row>
    <row r="1095" spans="6:17" ht="14.4">
      <c r="F1095" s="122"/>
      <c r="K1095" s="122"/>
      <c r="P1095" s="337"/>
      <c r="Q1095" s="337"/>
    </row>
    <row r="1096" spans="6:17" ht="14.4">
      <c r="F1096" s="122"/>
      <c r="K1096" s="122"/>
      <c r="P1096" s="337"/>
      <c r="Q1096" s="337"/>
    </row>
    <row r="1097" spans="6:17" ht="14.4">
      <c r="F1097" s="122"/>
      <c r="K1097" s="122"/>
      <c r="P1097" s="337"/>
      <c r="Q1097" s="337"/>
    </row>
    <row r="1098" spans="6:17" ht="14.4">
      <c r="F1098" s="122"/>
      <c r="K1098" s="122"/>
      <c r="P1098" s="337"/>
      <c r="Q1098" s="337"/>
    </row>
    <row r="1099" spans="6:17" ht="14.4">
      <c r="F1099" s="122"/>
      <c r="K1099" s="122"/>
      <c r="P1099" s="337"/>
      <c r="Q1099" s="337"/>
    </row>
    <row r="1100" spans="6:17" ht="14.4">
      <c r="F1100" s="122"/>
      <c r="K1100" s="122"/>
      <c r="P1100" s="337"/>
      <c r="Q1100" s="337"/>
    </row>
    <row r="1101" spans="6:17" ht="14.4">
      <c r="F1101" s="122"/>
      <c r="K1101" s="122"/>
      <c r="P1101" s="337"/>
      <c r="Q1101" s="337"/>
    </row>
    <row r="1102" spans="6:17" ht="14.4">
      <c r="F1102" s="122"/>
      <c r="K1102" s="122"/>
      <c r="P1102" s="337"/>
      <c r="Q1102" s="337"/>
    </row>
    <row r="1103" spans="6:17" ht="14.4">
      <c r="F1103" s="122"/>
      <c r="K1103" s="122"/>
      <c r="P1103" s="337"/>
      <c r="Q1103" s="337"/>
    </row>
    <row r="1104" spans="6:17" ht="14.4">
      <c r="F1104" s="122"/>
      <c r="K1104" s="122"/>
      <c r="P1104" s="337"/>
      <c r="Q1104" s="337"/>
    </row>
    <row r="1105" spans="6:17" ht="14.4">
      <c r="F1105" s="122"/>
      <c r="K1105" s="122"/>
      <c r="P1105" s="337"/>
      <c r="Q1105" s="337"/>
    </row>
    <row r="1106" spans="6:17" ht="14.4">
      <c r="F1106" s="122"/>
      <c r="K1106" s="122"/>
      <c r="P1106" s="337"/>
      <c r="Q1106" s="337"/>
    </row>
    <row r="1107" spans="6:17" ht="14.4">
      <c r="F1107" s="122"/>
      <c r="K1107" s="122"/>
      <c r="P1107" s="337"/>
      <c r="Q1107" s="337"/>
    </row>
    <row r="1108" spans="6:17" ht="14.4">
      <c r="F1108" s="122"/>
      <c r="K1108" s="122"/>
      <c r="P1108" s="337"/>
      <c r="Q1108" s="337"/>
    </row>
    <row r="1109" spans="6:17" ht="14.4">
      <c r="F1109" s="122"/>
      <c r="K1109" s="122"/>
      <c r="P1109" s="337"/>
      <c r="Q1109" s="337"/>
    </row>
    <row r="1110" spans="6:17" ht="14.4">
      <c r="F1110" s="122"/>
      <c r="K1110" s="122"/>
      <c r="P1110" s="337"/>
      <c r="Q1110" s="337"/>
    </row>
    <row r="1111" spans="6:17" ht="14.4">
      <c r="F1111" s="122"/>
      <c r="K1111" s="122"/>
      <c r="P1111" s="337"/>
      <c r="Q1111" s="337"/>
    </row>
    <row r="1112" spans="6:17" ht="14.4">
      <c r="F1112" s="122"/>
      <c r="K1112" s="122"/>
      <c r="P1112" s="337"/>
      <c r="Q1112" s="337"/>
    </row>
    <row r="1113" spans="6:17" ht="14.4">
      <c r="F1113" s="122"/>
      <c r="K1113" s="122"/>
      <c r="P1113" s="337"/>
      <c r="Q1113" s="337"/>
    </row>
    <row r="1114" spans="6:17" ht="14.4">
      <c r="F1114" s="122"/>
      <c r="K1114" s="122"/>
      <c r="P1114" s="337"/>
      <c r="Q1114" s="337"/>
    </row>
    <row r="1115" spans="6:17" ht="14.4">
      <c r="F1115" s="122"/>
      <c r="K1115" s="122"/>
      <c r="P1115" s="337"/>
      <c r="Q1115" s="337"/>
    </row>
    <row r="1116" spans="6:17" ht="14.4">
      <c r="F1116" s="122"/>
      <c r="K1116" s="122"/>
      <c r="P1116" s="337"/>
      <c r="Q1116" s="337"/>
    </row>
    <row r="1117" spans="6:17" ht="14.4">
      <c r="F1117" s="122"/>
      <c r="K1117" s="122"/>
      <c r="P1117" s="337"/>
      <c r="Q1117" s="337"/>
    </row>
    <row r="1118" spans="6:17" ht="14.4">
      <c r="F1118" s="122"/>
      <c r="K1118" s="122"/>
      <c r="P1118" s="337"/>
      <c r="Q1118" s="337"/>
    </row>
    <row r="1119" spans="6:17" ht="14.4">
      <c r="F1119" s="122"/>
      <c r="K1119" s="122"/>
      <c r="P1119" s="337"/>
      <c r="Q1119" s="337"/>
    </row>
    <row r="1120" spans="6:17" ht="14.4">
      <c r="F1120" s="122"/>
      <c r="K1120" s="122"/>
      <c r="P1120" s="337"/>
      <c r="Q1120" s="337"/>
    </row>
    <row r="1121" spans="6:17" ht="14.4">
      <c r="F1121" s="122"/>
      <c r="K1121" s="122"/>
      <c r="P1121" s="337"/>
      <c r="Q1121" s="337"/>
    </row>
    <row r="1122" spans="6:17" ht="14.4">
      <c r="F1122" s="122"/>
      <c r="K1122" s="122"/>
      <c r="P1122" s="337"/>
      <c r="Q1122" s="337"/>
    </row>
    <row r="1123" spans="6:17" ht="14.4">
      <c r="F1123" s="122"/>
      <c r="K1123" s="122"/>
      <c r="P1123" s="337"/>
      <c r="Q1123" s="337"/>
    </row>
    <row r="1124" spans="6:17" ht="14.4">
      <c r="F1124" s="122"/>
      <c r="K1124" s="122"/>
      <c r="P1124" s="337"/>
      <c r="Q1124" s="337"/>
    </row>
    <row r="1125" spans="6:17" ht="14.4">
      <c r="F1125" s="122"/>
      <c r="K1125" s="122"/>
      <c r="P1125" s="337"/>
      <c r="Q1125" s="337"/>
    </row>
    <row r="1126" spans="6:17" ht="14.4">
      <c r="F1126" s="122"/>
      <c r="K1126" s="122"/>
      <c r="P1126" s="337"/>
      <c r="Q1126" s="337"/>
    </row>
    <row r="1127" spans="6:17" ht="14.4">
      <c r="F1127" s="122"/>
      <c r="K1127" s="122"/>
      <c r="P1127" s="337"/>
      <c r="Q1127" s="337"/>
    </row>
    <row r="1128" spans="6:17" ht="14.4">
      <c r="F1128" s="122"/>
      <c r="K1128" s="122"/>
      <c r="P1128" s="337"/>
      <c r="Q1128" s="337"/>
    </row>
    <row r="1129" spans="6:17" ht="14.4">
      <c r="F1129" s="122"/>
      <c r="K1129" s="122"/>
      <c r="P1129" s="337"/>
      <c r="Q1129" s="337"/>
    </row>
    <row r="1130" spans="6:17" ht="14.4">
      <c r="F1130" s="122"/>
      <c r="K1130" s="122"/>
      <c r="P1130" s="337"/>
      <c r="Q1130" s="337"/>
    </row>
    <row r="1131" spans="6:17" ht="14.4">
      <c r="F1131" s="122"/>
      <c r="K1131" s="122"/>
      <c r="P1131" s="337"/>
      <c r="Q1131" s="337"/>
    </row>
    <row r="1132" spans="6:17" ht="14.4">
      <c r="F1132" s="122"/>
      <c r="K1132" s="122"/>
      <c r="P1132" s="337"/>
      <c r="Q1132" s="337"/>
    </row>
    <row r="1133" spans="6:17" ht="14.4">
      <c r="F1133" s="122"/>
      <c r="K1133" s="122"/>
      <c r="P1133" s="337"/>
      <c r="Q1133" s="337"/>
    </row>
    <row r="1134" spans="6:17" ht="14.4">
      <c r="F1134" s="122"/>
      <c r="K1134" s="122"/>
      <c r="P1134" s="337"/>
      <c r="Q1134" s="337"/>
    </row>
    <row r="1135" spans="6:17" ht="14.4">
      <c r="F1135" s="122"/>
      <c r="K1135" s="122"/>
      <c r="P1135" s="337"/>
      <c r="Q1135" s="337"/>
    </row>
    <row r="1136" spans="6:17" ht="14.4">
      <c r="F1136" s="122"/>
      <c r="K1136" s="122"/>
      <c r="P1136" s="337"/>
      <c r="Q1136" s="337"/>
    </row>
    <row r="1137" spans="6:17" ht="14.4">
      <c r="F1137" s="122"/>
      <c r="K1137" s="122"/>
      <c r="P1137" s="337"/>
      <c r="Q1137" s="337"/>
    </row>
    <row r="1138" spans="6:17" ht="14.4">
      <c r="F1138" s="122"/>
      <c r="K1138" s="122"/>
      <c r="P1138" s="337"/>
      <c r="Q1138" s="337"/>
    </row>
    <row r="1139" spans="6:17" ht="14.4">
      <c r="F1139" s="122"/>
      <c r="K1139" s="122"/>
      <c r="P1139" s="337"/>
      <c r="Q1139" s="337"/>
    </row>
    <row r="1140" spans="6:17" ht="14.4">
      <c r="F1140" s="122"/>
      <c r="K1140" s="122"/>
      <c r="P1140" s="337"/>
      <c r="Q1140" s="337"/>
    </row>
    <row r="1141" spans="6:17" ht="14.4">
      <c r="F1141" s="122"/>
      <c r="K1141" s="122"/>
      <c r="P1141" s="337"/>
      <c r="Q1141" s="337"/>
    </row>
    <row r="1142" spans="6:17" ht="14.4">
      <c r="F1142" s="122"/>
      <c r="K1142" s="122"/>
      <c r="P1142" s="337"/>
      <c r="Q1142" s="337"/>
    </row>
    <row r="1143" spans="6:17" ht="14.4">
      <c r="F1143" s="122"/>
      <c r="K1143" s="122"/>
      <c r="P1143" s="337"/>
      <c r="Q1143" s="337"/>
    </row>
    <row r="1144" spans="6:17" ht="14.4">
      <c r="F1144" s="122"/>
      <c r="K1144" s="122"/>
      <c r="P1144" s="337"/>
      <c r="Q1144" s="337"/>
    </row>
    <row r="1145" spans="6:17" ht="14.4">
      <c r="F1145" s="122"/>
      <c r="K1145" s="122"/>
      <c r="P1145" s="337"/>
      <c r="Q1145" s="337"/>
    </row>
    <row r="1146" spans="6:17" ht="14.4">
      <c r="F1146" s="122"/>
      <c r="K1146" s="122"/>
      <c r="P1146" s="337"/>
      <c r="Q1146" s="337"/>
    </row>
    <row r="1147" spans="6:17" ht="14.4">
      <c r="F1147" s="122"/>
      <c r="K1147" s="122"/>
      <c r="P1147" s="337"/>
      <c r="Q1147" s="337"/>
    </row>
    <row r="1148" spans="6:17" ht="14.4">
      <c r="F1148" s="122"/>
      <c r="K1148" s="122"/>
      <c r="P1148" s="337"/>
      <c r="Q1148" s="337"/>
    </row>
    <row r="1149" spans="6:17" ht="14.4">
      <c r="F1149" s="122"/>
      <c r="K1149" s="122"/>
      <c r="P1149" s="337"/>
      <c r="Q1149" s="337"/>
    </row>
    <row r="1150" spans="6:17" ht="14.4">
      <c r="F1150" s="122"/>
      <c r="K1150" s="122"/>
      <c r="P1150" s="337"/>
      <c r="Q1150" s="337"/>
    </row>
    <row r="1151" spans="6:17" ht="14.4">
      <c r="F1151" s="122"/>
      <c r="K1151" s="122"/>
      <c r="P1151" s="337"/>
      <c r="Q1151" s="337"/>
    </row>
    <row r="1152" spans="6:17" ht="14.4">
      <c r="F1152" s="122"/>
      <c r="K1152" s="122"/>
      <c r="P1152" s="337"/>
      <c r="Q1152" s="337"/>
    </row>
    <row r="1153" spans="6:17" ht="14.4">
      <c r="F1153" s="122"/>
      <c r="K1153" s="122"/>
      <c r="P1153" s="337"/>
      <c r="Q1153" s="337"/>
    </row>
    <row r="1154" spans="6:17" ht="14.4">
      <c r="F1154" s="122"/>
      <c r="K1154" s="122"/>
      <c r="P1154" s="337"/>
      <c r="Q1154" s="337"/>
    </row>
    <row r="1155" spans="6:17" ht="14.4">
      <c r="F1155" s="122"/>
      <c r="K1155" s="122"/>
      <c r="P1155" s="337"/>
      <c r="Q1155" s="337"/>
    </row>
    <row r="1156" spans="6:17" ht="14.4">
      <c r="F1156" s="122"/>
      <c r="K1156" s="122"/>
      <c r="P1156" s="337"/>
      <c r="Q1156" s="337"/>
    </row>
    <row r="1157" spans="6:17" ht="14.4">
      <c r="F1157" s="122"/>
      <c r="K1157" s="122"/>
      <c r="P1157" s="337"/>
      <c r="Q1157" s="337"/>
    </row>
    <row r="1158" spans="6:17" ht="14.4">
      <c r="F1158" s="122"/>
      <c r="K1158" s="122"/>
      <c r="P1158" s="337"/>
      <c r="Q1158" s="337"/>
    </row>
    <row r="1159" spans="6:17" ht="14.4">
      <c r="F1159" s="122"/>
      <c r="K1159" s="122"/>
      <c r="P1159" s="337"/>
      <c r="Q1159" s="337"/>
    </row>
    <row r="1160" spans="6:17" ht="14.4">
      <c r="F1160" s="122"/>
      <c r="K1160" s="122"/>
      <c r="P1160" s="337"/>
      <c r="Q1160" s="337"/>
    </row>
    <row r="1161" spans="6:17" ht="14.4">
      <c r="F1161" s="122"/>
      <c r="K1161" s="122"/>
      <c r="P1161" s="337"/>
      <c r="Q1161" s="337"/>
    </row>
    <row r="1162" spans="6:17" ht="14.4">
      <c r="F1162" s="122"/>
      <c r="K1162" s="122"/>
      <c r="P1162" s="337"/>
      <c r="Q1162" s="337"/>
    </row>
    <row r="1163" spans="6:17" ht="14.4">
      <c r="F1163" s="122"/>
      <c r="K1163" s="122"/>
      <c r="P1163" s="337"/>
      <c r="Q1163" s="337"/>
    </row>
    <row r="1164" spans="6:17" ht="14.4">
      <c r="F1164" s="122"/>
      <c r="K1164" s="122"/>
      <c r="P1164" s="337"/>
      <c r="Q1164" s="337"/>
    </row>
    <row r="1165" spans="6:17" ht="14.4">
      <c r="F1165" s="122"/>
      <c r="K1165" s="122"/>
      <c r="P1165" s="337"/>
      <c r="Q1165" s="337"/>
    </row>
    <row r="1166" spans="6:17" ht="14.4">
      <c r="F1166" s="122"/>
      <c r="K1166" s="122"/>
      <c r="P1166" s="337"/>
      <c r="Q1166" s="337"/>
    </row>
    <row r="1167" spans="6:17" ht="14.4">
      <c r="F1167" s="122"/>
      <c r="K1167" s="122"/>
      <c r="P1167" s="337"/>
      <c r="Q1167" s="337"/>
    </row>
    <row r="1168" spans="6:17" ht="14.4">
      <c r="F1168" s="122"/>
      <c r="K1168" s="122"/>
      <c r="P1168" s="337"/>
      <c r="Q1168" s="337"/>
    </row>
    <row r="1169" spans="6:17" ht="14.4">
      <c r="F1169" s="122"/>
      <c r="K1169" s="122"/>
      <c r="P1169" s="337"/>
      <c r="Q1169" s="337"/>
    </row>
    <row r="1170" spans="6:17" ht="14.4">
      <c r="F1170" s="122"/>
      <c r="K1170" s="122"/>
      <c r="P1170" s="337"/>
      <c r="Q1170" s="337"/>
    </row>
    <row r="1171" spans="6:17" ht="14.4">
      <c r="F1171" s="122"/>
      <c r="K1171" s="122"/>
      <c r="P1171" s="337"/>
      <c r="Q1171" s="337"/>
    </row>
    <row r="1172" spans="6:17" ht="14.4">
      <c r="F1172" s="122"/>
      <c r="K1172" s="122"/>
      <c r="P1172" s="337"/>
      <c r="Q1172" s="337"/>
    </row>
    <row r="1173" spans="6:17" ht="14.4">
      <c r="F1173" s="122"/>
      <c r="K1173" s="122"/>
      <c r="P1173" s="337"/>
      <c r="Q1173" s="337"/>
    </row>
    <row r="1174" spans="6:17" ht="14.4">
      <c r="F1174" s="122"/>
      <c r="K1174" s="122"/>
      <c r="P1174" s="337"/>
      <c r="Q1174" s="337"/>
    </row>
    <row r="1175" spans="6:17" ht="14.4">
      <c r="F1175" s="122"/>
      <c r="K1175" s="122"/>
      <c r="P1175" s="337"/>
      <c r="Q1175" s="337"/>
    </row>
    <row r="1176" spans="6:17" ht="14.4">
      <c r="F1176" s="122"/>
      <c r="K1176" s="122"/>
      <c r="P1176" s="337"/>
      <c r="Q1176" s="337"/>
    </row>
    <row r="1177" spans="6:17" ht="14.4">
      <c r="F1177" s="122"/>
      <c r="K1177" s="122"/>
      <c r="P1177" s="337"/>
      <c r="Q1177" s="337"/>
    </row>
    <row r="1178" spans="6:17" ht="14.4">
      <c r="F1178" s="122"/>
      <c r="K1178" s="122"/>
      <c r="P1178" s="337"/>
      <c r="Q1178" s="337"/>
    </row>
    <row r="1179" spans="6:17" ht="14.4">
      <c r="F1179" s="122"/>
      <c r="K1179" s="122"/>
      <c r="P1179" s="337"/>
      <c r="Q1179" s="337"/>
    </row>
    <row r="1180" spans="6:17" ht="14.4">
      <c r="F1180" s="122"/>
      <c r="K1180" s="122"/>
      <c r="P1180" s="337"/>
      <c r="Q1180" s="337"/>
    </row>
    <row r="1181" spans="6:17" ht="14.4">
      <c r="F1181" s="122"/>
      <c r="K1181" s="122"/>
      <c r="P1181" s="337"/>
      <c r="Q1181" s="337"/>
    </row>
    <row r="1182" spans="6:17" ht="14.4">
      <c r="F1182" s="122"/>
      <c r="K1182" s="122"/>
      <c r="P1182" s="337"/>
      <c r="Q1182" s="337"/>
    </row>
    <row r="1183" spans="6:17" ht="14.4">
      <c r="F1183" s="122"/>
      <c r="K1183" s="122"/>
      <c r="P1183" s="337"/>
      <c r="Q1183" s="337"/>
    </row>
    <row r="1184" spans="6:17" ht="14.4">
      <c r="F1184" s="122"/>
      <c r="K1184" s="122"/>
      <c r="P1184" s="337"/>
      <c r="Q1184" s="337"/>
    </row>
    <row r="1185" spans="6:17" ht="14.4">
      <c r="F1185" s="122"/>
      <c r="K1185" s="122"/>
      <c r="P1185" s="337"/>
      <c r="Q1185" s="337"/>
    </row>
    <row r="1186" spans="6:17" ht="14.4">
      <c r="F1186" s="122"/>
      <c r="K1186" s="122"/>
      <c r="P1186" s="337"/>
      <c r="Q1186" s="337"/>
    </row>
    <row r="1187" spans="6:17" ht="14.4">
      <c r="F1187" s="122"/>
      <c r="K1187" s="122"/>
      <c r="P1187" s="337"/>
      <c r="Q1187" s="337"/>
    </row>
    <row r="1188" spans="6:17" ht="14.4">
      <c r="F1188" s="122"/>
      <c r="K1188" s="122"/>
      <c r="P1188" s="337"/>
      <c r="Q1188" s="337"/>
    </row>
    <row r="1189" spans="6:17" ht="14.4">
      <c r="F1189" s="122"/>
      <c r="K1189" s="122"/>
      <c r="P1189" s="337"/>
      <c r="Q1189" s="337"/>
    </row>
    <row r="1190" spans="6:17" ht="14.4">
      <c r="F1190" s="122"/>
      <c r="K1190" s="122"/>
      <c r="P1190" s="337"/>
      <c r="Q1190" s="337"/>
    </row>
    <row r="1191" spans="6:17" ht="14.4">
      <c r="F1191" s="122"/>
      <c r="K1191" s="122"/>
      <c r="P1191" s="337"/>
      <c r="Q1191" s="337"/>
    </row>
    <row r="1192" spans="6:17" ht="14.4">
      <c r="F1192" s="122"/>
      <c r="K1192" s="122"/>
      <c r="P1192" s="337"/>
      <c r="Q1192" s="337"/>
    </row>
    <row r="1193" spans="6:17" ht="14.4">
      <c r="F1193" s="122"/>
      <c r="K1193" s="122"/>
      <c r="P1193" s="337"/>
      <c r="Q1193" s="337"/>
    </row>
    <row r="1194" spans="6:17" ht="14.4">
      <c r="F1194" s="122"/>
      <c r="K1194" s="122"/>
      <c r="P1194" s="337"/>
      <c r="Q1194" s="337"/>
    </row>
    <row r="1195" spans="6:17" ht="14.4">
      <c r="F1195" s="122"/>
      <c r="K1195" s="122"/>
      <c r="P1195" s="337"/>
      <c r="Q1195" s="337"/>
    </row>
    <row r="1196" spans="6:17" ht="14.4">
      <c r="F1196" s="122"/>
      <c r="K1196" s="122"/>
      <c r="P1196" s="337"/>
      <c r="Q1196" s="337"/>
    </row>
    <row r="1197" spans="6:17" ht="14.4">
      <c r="F1197" s="122"/>
      <c r="K1197" s="122"/>
      <c r="P1197" s="337"/>
      <c r="Q1197" s="337"/>
    </row>
    <row r="1198" spans="6:17" ht="14.4">
      <c r="F1198" s="122"/>
      <c r="K1198" s="122"/>
      <c r="P1198" s="337"/>
      <c r="Q1198" s="337"/>
    </row>
    <row r="1199" spans="6:17" ht="14.4">
      <c r="F1199" s="122"/>
      <c r="K1199" s="122"/>
      <c r="P1199" s="337"/>
      <c r="Q1199" s="337"/>
    </row>
    <row r="1200" spans="6:17" ht="14.4">
      <c r="F1200" s="122"/>
      <c r="K1200" s="122"/>
      <c r="P1200" s="337"/>
      <c r="Q1200" s="337"/>
    </row>
    <row r="1201" spans="6:17" ht="14.4">
      <c r="F1201" s="122"/>
      <c r="K1201" s="122"/>
      <c r="P1201" s="337"/>
      <c r="Q1201" s="337"/>
    </row>
    <row r="1202" spans="6:17" ht="14.4">
      <c r="F1202" s="122"/>
      <c r="K1202" s="122"/>
      <c r="P1202" s="337"/>
      <c r="Q1202" s="337"/>
    </row>
    <row r="1203" spans="6:17" ht="14.4">
      <c r="F1203" s="122"/>
      <c r="K1203" s="122"/>
      <c r="P1203" s="337"/>
      <c r="Q1203" s="337"/>
    </row>
    <row r="1204" spans="6:17" ht="14.4">
      <c r="F1204" s="122"/>
      <c r="K1204" s="122"/>
      <c r="P1204" s="337"/>
      <c r="Q1204" s="337"/>
    </row>
    <row r="1205" spans="6:17" ht="14.4">
      <c r="F1205" s="122"/>
      <c r="K1205" s="122"/>
      <c r="P1205" s="337"/>
      <c r="Q1205" s="337"/>
    </row>
    <row r="1206" spans="6:17" ht="14.4">
      <c r="F1206" s="122"/>
      <c r="K1206" s="122"/>
      <c r="P1206" s="337"/>
      <c r="Q1206" s="337"/>
    </row>
    <row r="1207" spans="6:17" ht="14.4">
      <c r="F1207" s="122"/>
      <c r="K1207" s="122"/>
      <c r="P1207" s="337"/>
      <c r="Q1207" s="337"/>
    </row>
    <row r="1208" spans="6:17" ht="14.4">
      <c r="F1208" s="122"/>
      <c r="K1208" s="122"/>
      <c r="P1208" s="337"/>
      <c r="Q1208" s="337"/>
    </row>
    <row r="1209" spans="6:17" ht="14.4">
      <c r="F1209" s="122"/>
      <c r="K1209" s="122"/>
      <c r="P1209" s="337"/>
      <c r="Q1209" s="337"/>
    </row>
    <row r="1210" spans="6:17" ht="14.4">
      <c r="F1210" s="122"/>
      <c r="K1210" s="122"/>
      <c r="P1210" s="337"/>
      <c r="Q1210" s="337"/>
    </row>
    <row r="1211" spans="6:17" ht="14.4">
      <c r="F1211" s="122"/>
      <c r="K1211" s="122"/>
      <c r="P1211" s="337"/>
      <c r="Q1211" s="337"/>
    </row>
    <row r="1212" spans="6:17" ht="14.4">
      <c r="F1212" s="122"/>
      <c r="K1212" s="122"/>
      <c r="P1212" s="337"/>
      <c r="Q1212" s="337"/>
    </row>
    <row r="1213" spans="6:17" ht="14.4">
      <c r="F1213" s="122"/>
      <c r="K1213" s="122"/>
      <c r="P1213" s="337"/>
      <c r="Q1213" s="337"/>
    </row>
    <row r="1214" spans="6:17" ht="14.4">
      <c r="F1214" s="122"/>
      <c r="K1214" s="122"/>
      <c r="P1214" s="337"/>
      <c r="Q1214" s="337"/>
    </row>
    <row r="1215" spans="6:17" ht="14.4">
      <c r="F1215" s="122"/>
      <c r="K1215" s="122"/>
      <c r="P1215" s="337"/>
      <c r="Q1215" s="337"/>
    </row>
    <row r="1216" spans="6:17" ht="14.4">
      <c r="F1216" s="122"/>
      <c r="K1216" s="122"/>
      <c r="P1216" s="337"/>
      <c r="Q1216" s="337"/>
    </row>
    <row r="1217" spans="6:17" ht="14.4">
      <c r="F1217" s="122"/>
      <c r="K1217" s="122"/>
      <c r="P1217" s="337"/>
      <c r="Q1217" s="337"/>
    </row>
    <row r="1218" spans="6:17" ht="14.4">
      <c r="F1218" s="122"/>
      <c r="K1218" s="122"/>
      <c r="P1218" s="337"/>
      <c r="Q1218" s="337"/>
    </row>
    <row r="1219" spans="6:17" ht="14.4">
      <c r="F1219" s="122"/>
      <c r="K1219" s="122"/>
      <c r="P1219" s="337"/>
      <c r="Q1219" s="337"/>
    </row>
    <row r="1220" spans="6:17" ht="14.4">
      <c r="F1220" s="122"/>
      <c r="K1220" s="122"/>
      <c r="P1220" s="337"/>
      <c r="Q1220" s="337"/>
    </row>
    <row r="1221" spans="6:17" ht="14.4">
      <c r="F1221" s="122"/>
      <c r="K1221" s="122"/>
      <c r="P1221" s="337"/>
      <c r="Q1221" s="337"/>
    </row>
    <row r="1222" spans="6:17" ht="14.4">
      <c r="F1222" s="122"/>
      <c r="K1222" s="122"/>
      <c r="P1222" s="337"/>
      <c r="Q1222" s="337"/>
    </row>
    <row r="1223" spans="6:17" ht="14.4">
      <c r="F1223" s="122"/>
      <c r="K1223" s="122"/>
      <c r="P1223" s="337"/>
      <c r="Q1223" s="337"/>
    </row>
    <row r="1224" spans="6:17" ht="14.4">
      <c r="F1224" s="122"/>
      <c r="K1224" s="122"/>
      <c r="P1224" s="337"/>
      <c r="Q1224" s="337"/>
    </row>
    <row r="1225" spans="6:17" ht="14.4">
      <c r="F1225" s="122"/>
      <c r="K1225" s="122"/>
      <c r="P1225" s="337"/>
      <c r="Q1225" s="337"/>
    </row>
    <row r="1226" spans="6:17" ht="14.4">
      <c r="F1226" s="122"/>
      <c r="K1226" s="122"/>
      <c r="P1226" s="337"/>
      <c r="Q1226" s="337"/>
    </row>
    <row r="1227" spans="6:17" ht="14.4">
      <c r="F1227" s="122"/>
      <c r="K1227" s="122"/>
      <c r="P1227" s="337"/>
      <c r="Q1227" s="337"/>
    </row>
    <row r="1228" spans="6:17" ht="14.4">
      <c r="F1228" s="122"/>
      <c r="K1228" s="122"/>
      <c r="P1228" s="337"/>
      <c r="Q1228" s="337"/>
    </row>
    <row r="1229" spans="6:17" ht="14.4">
      <c r="F1229" s="122"/>
      <c r="K1229" s="122"/>
      <c r="P1229" s="337"/>
      <c r="Q1229" s="337"/>
    </row>
    <row r="1230" spans="6:17" ht="14.4">
      <c r="F1230" s="122"/>
      <c r="K1230" s="122"/>
      <c r="P1230" s="337"/>
      <c r="Q1230" s="337"/>
    </row>
    <row r="1231" spans="6:17" ht="14.4">
      <c r="F1231" s="122"/>
      <c r="K1231" s="122"/>
      <c r="P1231" s="337"/>
      <c r="Q1231" s="337"/>
    </row>
    <row r="1232" spans="6:17" ht="14.4">
      <c r="F1232" s="122"/>
      <c r="K1232" s="122"/>
      <c r="P1232" s="337"/>
      <c r="Q1232" s="337"/>
    </row>
    <row r="1233" spans="6:17" ht="14.4">
      <c r="F1233" s="122"/>
      <c r="K1233" s="122"/>
      <c r="P1233" s="337"/>
      <c r="Q1233" s="337"/>
    </row>
    <row r="1234" spans="6:17" ht="14.4">
      <c r="F1234" s="122"/>
      <c r="K1234" s="122"/>
      <c r="P1234" s="337"/>
      <c r="Q1234" s="337"/>
    </row>
    <row r="1235" spans="6:17" ht="14.4">
      <c r="F1235" s="122"/>
      <c r="K1235" s="122"/>
      <c r="P1235" s="337"/>
      <c r="Q1235" s="337"/>
    </row>
    <row r="1236" spans="6:17" ht="14.4">
      <c r="F1236" s="122"/>
      <c r="K1236" s="122"/>
      <c r="P1236" s="337"/>
      <c r="Q1236" s="337"/>
    </row>
    <row r="1237" spans="6:17" ht="14.4">
      <c r="F1237" s="122"/>
      <c r="K1237" s="122"/>
      <c r="P1237" s="337"/>
      <c r="Q1237" s="337"/>
    </row>
    <row r="1238" spans="6:17" ht="14.4">
      <c r="F1238" s="122"/>
      <c r="K1238" s="122"/>
      <c r="P1238" s="337"/>
      <c r="Q1238" s="337"/>
    </row>
    <row r="1239" spans="6:17" ht="14.4">
      <c r="F1239" s="122"/>
      <c r="K1239" s="122"/>
      <c r="P1239" s="337"/>
      <c r="Q1239" s="337"/>
    </row>
    <row r="1240" spans="6:17" ht="14.4">
      <c r="F1240" s="122"/>
      <c r="K1240" s="122"/>
      <c r="P1240" s="337"/>
      <c r="Q1240" s="337"/>
    </row>
    <row r="1241" spans="6:17" ht="14.4">
      <c r="F1241" s="122"/>
      <c r="K1241" s="122"/>
      <c r="P1241" s="337"/>
      <c r="Q1241" s="337"/>
    </row>
    <row r="1242" spans="6:17" ht="14.4">
      <c r="F1242" s="122"/>
      <c r="K1242" s="122"/>
      <c r="P1242" s="337"/>
      <c r="Q1242" s="337"/>
    </row>
    <row r="1243" spans="6:17" ht="14.4">
      <c r="F1243" s="122"/>
      <c r="K1243" s="122"/>
      <c r="P1243" s="337"/>
      <c r="Q1243" s="337"/>
    </row>
    <row r="1244" spans="6:17" ht="14.4">
      <c r="F1244" s="122"/>
      <c r="K1244" s="122"/>
      <c r="P1244" s="337"/>
      <c r="Q1244" s="337"/>
    </row>
    <row r="1245" spans="6:17" ht="14.4">
      <c r="F1245" s="122"/>
      <c r="K1245" s="122"/>
      <c r="P1245" s="337"/>
      <c r="Q1245" s="337"/>
    </row>
    <row r="1246" spans="6:17" ht="14.4">
      <c r="F1246" s="122"/>
      <c r="K1246" s="122"/>
      <c r="P1246" s="337"/>
      <c r="Q1246" s="337"/>
    </row>
    <row r="1247" spans="6:17" ht="14.4">
      <c r="F1247" s="122"/>
      <c r="K1247" s="122"/>
      <c r="P1247" s="337"/>
      <c r="Q1247" s="337"/>
    </row>
    <row r="1248" spans="6:17" ht="14.4">
      <c r="F1248" s="122"/>
      <c r="K1248" s="122"/>
      <c r="P1248" s="337"/>
      <c r="Q1248" s="337"/>
    </row>
    <row r="1249" spans="6:17" ht="14.4">
      <c r="F1249" s="122"/>
      <c r="K1249" s="122"/>
      <c r="P1249" s="337"/>
      <c r="Q1249" s="337"/>
    </row>
    <row r="1250" spans="6:17" ht="14.4">
      <c r="F1250" s="122"/>
      <c r="K1250" s="122"/>
      <c r="P1250" s="337"/>
      <c r="Q1250" s="337"/>
    </row>
    <row r="1251" spans="6:17" ht="14.4">
      <c r="F1251" s="122"/>
      <c r="K1251" s="122"/>
      <c r="P1251" s="337"/>
      <c r="Q1251" s="337"/>
    </row>
    <row r="1252" spans="6:17" ht="14.4">
      <c r="F1252" s="122"/>
      <c r="K1252" s="122"/>
      <c r="P1252" s="337"/>
      <c r="Q1252" s="337"/>
    </row>
    <row r="1253" spans="6:17" ht="14.4">
      <c r="F1253" s="122"/>
      <c r="K1253" s="122"/>
      <c r="P1253" s="337"/>
      <c r="Q1253" s="337"/>
    </row>
    <row r="1254" spans="6:17" ht="14.4">
      <c r="F1254" s="122"/>
      <c r="K1254" s="122"/>
      <c r="P1254" s="337"/>
      <c r="Q1254" s="337"/>
    </row>
    <row r="1255" spans="6:17" ht="14.4">
      <c r="F1255" s="122"/>
      <c r="K1255" s="122"/>
      <c r="P1255" s="337"/>
      <c r="Q1255" s="337"/>
    </row>
    <row r="1256" spans="6:17" ht="14.4">
      <c r="F1256" s="122"/>
      <c r="K1256" s="122"/>
      <c r="P1256" s="337"/>
      <c r="Q1256" s="337"/>
    </row>
    <row r="1257" spans="6:17" ht="14.4">
      <c r="F1257" s="122"/>
      <c r="K1257" s="122"/>
      <c r="P1257" s="337"/>
      <c r="Q1257" s="337"/>
    </row>
    <row r="1258" spans="6:17" ht="14.4">
      <c r="F1258" s="122"/>
      <c r="K1258" s="122"/>
      <c r="P1258" s="337"/>
      <c r="Q1258" s="337"/>
    </row>
    <row r="1259" spans="6:17" ht="14.4">
      <c r="F1259" s="122"/>
      <c r="K1259" s="122"/>
      <c r="P1259" s="337"/>
      <c r="Q1259" s="337"/>
    </row>
    <row r="1260" spans="6:17" ht="14.4">
      <c r="F1260" s="122"/>
      <c r="K1260" s="122"/>
      <c r="P1260" s="337"/>
      <c r="Q1260" s="337"/>
    </row>
    <row r="1261" spans="6:17" ht="14.4">
      <c r="F1261" s="122"/>
      <c r="K1261" s="122"/>
      <c r="P1261" s="337"/>
      <c r="Q1261" s="337"/>
    </row>
    <row r="1262" spans="6:17" ht="14.4">
      <c r="F1262" s="122"/>
      <c r="K1262" s="122"/>
      <c r="P1262" s="337"/>
      <c r="Q1262" s="337"/>
    </row>
    <row r="1263" spans="6:17" ht="14.4">
      <c r="F1263" s="122"/>
      <c r="K1263" s="122"/>
      <c r="P1263" s="337"/>
      <c r="Q1263" s="337"/>
    </row>
    <row r="1264" spans="6:17" ht="14.4">
      <c r="F1264" s="122"/>
      <c r="K1264" s="122"/>
      <c r="P1264" s="337"/>
      <c r="Q1264" s="337"/>
    </row>
    <row r="1265" spans="6:17" ht="14.4">
      <c r="F1265" s="122"/>
      <c r="K1265" s="122"/>
      <c r="P1265" s="337"/>
      <c r="Q1265" s="337"/>
    </row>
    <row r="1266" spans="6:17" ht="14.4">
      <c r="F1266" s="122"/>
      <c r="K1266" s="122"/>
      <c r="P1266" s="337"/>
      <c r="Q1266" s="337"/>
    </row>
    <row r="1267" spans="6:17" ht="14.4">
      <c r="F1267" s="122"/>
      <c r="K1267" s="122"/>
      <c r="P1267" s="337"/>
      <c r="Q1267" s="337"/>
    </row>
    <row r="1268" spans="6:17" ht="14.4">
      <c r="F1268" s="122"/>
      <c r="K1268" s="122"/>
      <c r="P1268" s="337"/>
      <c r="Q1268" s="337"/>
    </row>
    <row r="1269" spans="6:17" ht="14.4">
      <c r="F1269" s="122"/>
      <c r="K1269" s="122"/>
      <c r="P1269" s="337"/>
      <c r="Q1269" s="337"/>
    </row>
    <row r="1270" spans="6:17" ht="14.4">
      <c r="F1270" s="122"/>
      <c r="K1270" s="122"/>
      <c r="P1270" s="337"/>
      <c r="Q1270" s="337"/>
    </row>
    <row r="1271" spans="6:17" ht="14.4">
      <c r="F1271" s="122"/>
      <c r="K1271" s="122"/>
      <c r="P1271" s="337"/>
      <c r="Q1271" s="337"/>
    </row>
    <row r="1272" spans="6:17" ht="14.4">
      <c r="F1272" s="122"/>
      <c r="K1272" s="122"/>
      <c r="P1272" s="337"/>
      <c r="Q1272" s="337"/>
    </row>
    <row r="1273" spans="6:17" ht="14.4">
      <c r="F1273" s="122"/>
      <c r="K1273" s="122"/>
      <c r="P1273" s="337"/>
      <c r="Q1273" s="337"/>
    </row>
    <row r="1274" spans="6:17" ht="14.4">
      <c r="F1274" s="122"/>
      <c r="K1274" s="122"/>
      <c r="P1274" s="337"/>
      <c r="Q1274" s="337"/>
    </row>
    <row r="1275" spans="6:17" ht="14.4">
      <c r="F1275" s="122"/>
      <c r="K1275" s="122"/>
      <c r="P1275" s="337"/>
      <c r="Q1275" s="337"/>
    </row>
    <row r="1276" spans="6:17" ht="14.4">
      <c r="F1276" s="122"/>
      <c r="K1276" s="122"/>
      <c r="P1276" s="337"/>
      <c r="Q1276" s="337"/>
    </row>
    <row r="1277" spans="6:17" ht="14.4">
      <c r="F1277" s="122"/>
      <c r="K1277" s="122"/>
      <c r="P1277" s="337"/>
      <c r="Q1277" s="337"/>
    </row>
    <row r="1278" spans="6:17" ht="14.4">
      <c r="F1278" s="122"/>
      <c r="K1278" s="122"/>
      <c r="P1278" s="337"/>
      <c r="Q1278" s="337"/>
    </row>
    <row r="1279" spans="6:17" ht="14.4">
      <c r="F1279" s="122"/>
      <c r="K1279" s="122"/>
      <c r="P1279" s="337"/>
      <c r="Q1279" s="337"/>
    </row>
    <row r="1280" spans="6:17" ht="14.4">
      <c r="F1280" s="122"/>
      <c r="K1280" s="122"/>
      <c r="P1280" s="337"/>
      <c r="Q1280" s="337"/>
    </row>
    <row r="1281" spans="6:17" ht="14.4">
      <c r="F1281" s="122"/>
      <c r="K1281" s="122"/>
      <c r="P1281" s="337"/>
      <c r="Q1281" s="337"/>
    </row>
    <row r="1282" spans="6:17" ht="14.4">
      <c r="F1282" s="122"/>
      <c r="K1282" s="122"/>
      <c r="P1282" s="337"/>
      <c r="Q1282" s="337"/>
    </row>
    <row r="1283" spans="6:17" ht="14.4">
      <c r="F1283" s="122"/>
      <c r="K1283" s="122"/>
      <c r="P1283" s="337"/>
      <c r="Q1283" s="337"/>
    </row>
    <row r="1284" spans="6:17" ht="14.4">
      <c r="F1284" s="122"/>
      <c r="K1284" s="122"/>
      <c r="P1284" s="337"/>
      <c r="Q1284" s="337"/>
    </row>
    <row r="1285" spans="6:17" ht="14.4">
      <c r="F1285" s="122"/>
      <c r="K1285" s="122"/>
      <c r="P1285" s="337"/>
      <c r="Q1285" s="337"/>
    </row>
    <row r="1286" spans="6:17" ht="14.4">
      <c r="F1286" s="122"/>
      <c r="K1286" s="122"/>
      <c r="P1286" s="337"/>
      <c r="Q1286" s="337"/>
    </row>
    <row r="1287" spans="6:17" ht="14.4">
      <c r="F1287" s="122"/>
      <c r="K1287" s="122"/>
      <c r="P1287" s="337"/>
      <c r="Q1287" s="337"/>
    </row>
    <row r="1288" spans="6:17" ht="14.4">
      <c r="F1288" s="122"/>
      <c r="K1288" s="122"/>
      <c r="P1288" s="337"/>
      <c r="Q1288" s="337"/>
    </row>
    <row r="1289" spans="6:17" ht="14.4">
      <c r="F1289" s="122"/>
      <c r="K1289" s="122"/>
      <c r="P1289" s="337"/>
      <c r="Q1289" s="337"/>
    </row>
    <row r="1290" spans="6:17" ht="14.4">
      <c r="F1290" s="122"/>
      <c r="K1290" s="122"/>
      <c r="P1290" s="337"/>
      <c r="Q1290" s="337"/>
    </row>
    <row r="1291" spans="6:17" ht="14.4">
      <c r="F1291" s="122"/>
      <c r="K1291" s="122"/>
      <c r="P1291" s="337"/>
      <c r="Q1291" s="337"/>
    </row>
    <row r="1292" spans="6:17" ht="14.4">
      <c r="F1292" s="122"/>
      <c r="K1292" s="122"/>
      <c r="P1292" s="337"/>
      <c r="Q1292" s="337"/>
    </row>
    <row r="1293" spans="6:17" ht="14.4">
      <c r="F1293" s="122"/>
      <c r="K1293" s="122"/>
      <c r="P1293" s="337"/>
      <c r="Q1293" s="337"/>
    </row>
    <row r="1294" spans="6:17" ht="14.4">
      <c r="F1294" s="122"/>
      <c r="K1294" s="122"/>
      <c r="P1294" s="337"/>
      <c r="Q1294" s="337"/>
    </row>
    <row r="1295" spans="6:17" ht="14.4">
      <c r="F1295" s="122"/>
      <c r="K1295" s="122"/>
      <c r="P1295" s="337"/>
      <c r="Q1295" s="337"/>
    </row>
    <row r="1296" spans="6:17" ht="14.4">
      <c r="F1296" s="122"/>
      <c r="K1296" s="122"/>
      <c r="P1296" s="337"/>
      <c r="Q1296" s="337"/>
    </row>
    <row r="1297" spans="6:17" ht="14.4">
      <c r="F1297" s="122"/>
      <c r="K1297" s="122"/>
      <c r="P1297" s="337"/>
      <c r="Q1297" s="337"/>
    </row>
    <row r="1298" spans="6:17" ht="14.4">
      <c r="F1298" s="122"/>
      <c r="K1298" s="122"/>
      <c r="P1298" s="337"/>
      <c r="Q1298" s="337"/>
    </row>
    <row r="1299" spans="6:17" ht="14.4">
      <c r="F1299" s="122"/>
      <c r="K1299" s="122"/>
      <c r="P1299" s="337"/>
      <c r="Q1299" s="337"/>
    </row>
    <row r="1300" spans="6:17" ht="14.4">
      <c r="F1300" s="122"/>
      <c r="K1300" s="122"/>
      <c r="P1300" s="337"/>
      <c r="Q1300" s="337"/>
    </row>
    <row r="1301" spans="6:17" ht="14.4">
      <c r="F1301" s="122"/>
      <c r="K1301" s="122"/>
      <c r="P1301" s="337"/>
      <c r="Q1301" s="337"/>
    </row>
    <row r="1302" spans="6:17" ht="14.4">
      <c r="F1302" s="122"/>
      <c r="K1302" s="122"/>
      <c r="P1302" s="337"/>
      <c r="Q1302" s="337"/>
    </row>
    <row r="1303" spans="6:17" ht="14.4">
      <c r="F1303" s="122"/>
      <c r="K1303" s="122"/>
      <c r="P1303" s="337"/>
      <c r="Q1303" s="337"/>
    </row>
    <row r="1304" spans="6:17" ht="14.4">
      <c r="F1304" s="122"/>
      <c r="K1304" s="122"/>
      <c r="P1304" s="337"/>
      <c r="Q1304" s="337"/>
    </row>
    <row r="1305" spans="6:17" ht="14.4">
      <c r="F1305" s="122"/>
      <c r="K1305" s="122"/>
      <c r="P1305" s="337"/>
      <c r="Q1305" s="337"/>
    </row>
    <row r="1306" spans="6:17" ht="14.4">
      <c r="F1306" s="122"/>
      <c r="K1306" s="122"/>
      <c r="P1306" s="337"/>
      <c r="Q1306" s="337"/>
    </row>
    <row r="1307" spans="6:17" ht="14.4">
      <c r="F1307" s="122"/>
      <c r="K1307" s="122"/>
      <c r="P1307" s="337"/>
      <c r="Q1307" s="337"/>
    </row>
    <row r="1308" spans="6:17" ht="14.4">
      <c r="F1308" s="122"/>
      <c r="K1308" s="122"/>
      <c r="P1308" s="337"/>
      <c r="Q1308" s="337"/>
    </row>
    <row r="1309" spans="6:17" ht="14.4">
      <c r="F1309" s="122"/>
      <c r="K1309" s="122"/>
      <c r="P1309" s="337"/>
      <c r="Q1309" s="337"/>
    </row>
    <row r="1310" spans="6:17" ht="14.4">
      <c r="F1310" s="122"/>
      <c r="K1310" s="122"/>
      <c r="P1310" s="337"/>
      <c r="Q1310" s="337"/>
    </row>
    <row r="1311" spans="6:17" ht="14.4">
      <c r="F1311" s="122"/>
      <c r="K1311" s="122"/>
      <c r="P1311" s="337"/>
      <c r="Q1311" s="337"/>
    </row>
    <row r="1312" spans="6:17" ht="14.4">
      <c r="F1312" s="122"/>
      <c r="K1312" s="122"/>
      <c r="P1312" s="337"/>
      <c r="Q1312" s="337"/>
    </row>
    <row r="1313" spans="6:17" ht="14.4">
      <c r="F1313" s="122"/>
      <c r="K1313" s="122"/>
      <c r="P1313" s="337"/>
      <c r="Q1313" s="337"/>
    </row>
    <row r="1314" spans="6:17" ht="14.4">
      <c r="F1314" s="122"/>
      <c r="K1314" s="122"/>
      <c r="P1314" s="337"/>
      <c r="Q1314" s="337"/>
    </row>
    <row r="1315" spans="6:17" ht="14.4">
      <c r="F1315" s="122"/>
      <c r="K1315" s="122"/>
      <c r="P1315" s="337"/>
      <c r="Q1315" s="337"/>
    </row>
    <row r="1316" spans="6:17" ht="14.4">
      <c r="F1316" s="122"/>
      <c r="K1316" s="122"/>
      <c r="P1316" s="337"/>
      <c r="Q1316" s="337"/>
    </row>
    <row r="1317" spans="6:17" ht="14.4">
      <c r="F1317" s="122"/>
      <c r="K1317" s="122"/>
      <c r="P1317" s="337"/>
      <c r="Q1317" s="337"/>
    </row>
    <row r="1318" spans="6:17" ht="14.4">
      <c r="F1318" s="122"/>
      <c r="K1318" s="122"/>
      <c r="P1318" s="337"/>
      <c r="Q1318" s="337"/>
    </row>
    <row r="1319" spans="6:17" ht="14.4">
      <c r="F1319" s="122"/>
      <c r="K1319" s="122"/>
      <c r="P1319" s="337"/>
      <c r="Q1319" s="337"/>
    </row>
    <row r="1320" spans="6:17" ht="14.4">
      <c r="F1320" s="122"/>
      <c r="K1320" s="122"/>
      <c r="P1320" s="337"/>
      <c r="Q1320" s="337"/>
    </row>
    <row r="1321" spans="6:17" ht="14.4">
      <c r="F1321" s="122"/>
      <c r="K1321" s="122"/>
      <c r="P1321" s="337"/>
      <c r="Q1321" s="337"/>
    </row>
    <row r="1322" spans="6:17" ht="14.4">
      <c r="F1322" s="122"/>
      <c r="K1322" s="122"/>
      <c r="P1322" s="337"/>
      <c r="Q1322" s="337"/>
    </row>
    <row r="1323" spans="6:17" ht="14.4">
      <c r="F1323" s="122"/>
      <c r="K1323" s="122"/>
      <c r="P1323" s="337"/>
      <c r="Q1323" s="337"/>
    </row>
    <row r="1324" spans="6:17" ht="14.4">
      <c r="F1324" s="122"/>
      <c r="K1324" s="122"/>
      <c r="P1324" s="337"/>
      <c r="Q1324" s="337"/>
    </row>
    <row r="1325" spans="6:17" ht="14.4">
      <c r="F1325" s="122"/>
      <c r="K1325" s="122"/>
      <c r="P1325" s="337"/>
      <c r="Q1325" s="337"/>
    </row>
    <row r="1326" spans="6:17" ht="14.4">
      <c r="F1326" s="122"/>
      <c r="K1326" s="122"/>
      <c r="P1326" s="337"/>
      <c r="Q1326" s="337"/>
    </row>
    <row r="1327" spans="6:17" ht="14.4">
      <c r="F1327" s="122"/>
      <c r="K1327" s="122"/>
      <c r="P1327" s="337"/>
      <c r="Q1327" s="337"/>
    </row>
    <row r="1328" spans="6:17" ht="14.4">
      <c r="F1328" s="122"/>
      <c r="K1328" s="122"/>
      <c r="P1328" s="337"/>
      <c r="Q1328" s="337"/>
    </row>
    <row r="1329" spans="6:17" ht="14.4">
      <c r="F1329" s="122"/>
      <c r="K1329" s="122"/>
      <c r="P1329" s="337"/>
      <c r="Q1329" s="337"/>
    </row>
    <row r="1330" spans="6:17" ht="14.4">
      <c r="F1330" s="122"/>
      <c r="K1330" s="122"/>
      <c r="P1330" s="337"/>
      <c r="Q1330" s="337"/>
    </row>
    <row r="1331" spans="6:17" ht="14.4">
      <c r="F1331" s="122"/>
      <c r="K1331" s="122"/>
      <c r="P1331" s="337"/>
      <c r="Q1331" s="337"/>
    </row>
    <row r="1332" spans="6:17" ht="14.4">
      <c r="F1332" s="122"/>
      <c r="K1332" s="122"/>
      <c r="P1332" s="337"/>
      <c r="Q1332" s="337"/>
    </row>
    <row r="1333" spans="6:17" ht="14.4">
      <c r="F1333" s="122"/>
      <c r="K1333" s="122"/>
      <c r="P1333" s="337"/>
      <c r="Q1333" s="337"/>
    </row>
    <row r="1334" spans="6:17" ht="14.4">
      <c r="F1334" s="122"/>
      <c r="K1334" s="122"/>
      <c r="P1334" s="337"/>
      <c r="Q1334" s="337"/>
    </row>
    <row r="1335" spans="6:17" ht="14.4">
      <c r="F1335" s="122"/>
      <c r="K1335" s="122"/>
      <c r="P1335" s="337"/>
      <c r="Q1335" s="337"/>
    </row>
    <row r="1336" spans="6:17" ht="14.4">
      <c r="F1336" s="122"/>
      <c r="K1336" s="122"/>
      <c r="P1336" s="337"/>
      <c r="Q1336" s="337"/>
    </row>
    <row r="1337" spans="6:17" ht="14.4">
      <c r="F1337" s="122"/>
      <c r="K1337" s="122"/>
      <c r="P1337" s="337"/>
      <c r="Q1337" s="337"/>
    </row>
    <row r="1338" spans="6:17" ht="14.4">
      <c r="F1338" s="122"/>
      <c r="K1338" s="122"/>
      <c r="P1338" s="337"/>
      <c r="Q1338" s="337"/>
    </row>
    <row r="1339" spans="6:17" ht="14.4">
      <c r="F1339" s="122"/>
      <c r="K1339" s="122"/>
      <c r="P1339" s="337"/>
      <c r="Q1339" s="337"/>
    </row>
    <row r="1340" spans="6:17" ht="14.4">
      <c r="F1340" s="122"/>
      <c r="K1340" s="122"/>
      <c r="P1340" s="337"/>
      <c r="Q1340" s="337"/>
    </row>
    <row r="1341" spans="6:17" ht="14.4">
      <c r="F1341" s="122"/>
      <c r="K1341" s="122"/>
      <c r="P1341" s="337"/>
      <c r="Q1341" s="337"/>
    </row>
    <row r="1342" spans="6:17" ht="14.4">
      <c r="F1342" s="122"/>
      <c r="K1342" s="122"/>
      <c r="P1342" s="337"/>
      <c r="Q1342" s="337"/>
    </row>
    <row r="1343" spans="6:17" ht="14.4">
      <c r="F1343" s="122"/>
      <c r="K1343" s="122"/>
      <c r="P1343" s="337"/>
      <c r="Q1343" s="337"/>
    </row>
    <row r="1344" spans="6:17" ht="14.4">
      <c r="F1344" s="122"/>
      <c r="K1344" s="122"/>
      <c r="P1344" s="337"/>
      <c r="Q1344" s="337"/>
    </row>
    <row r="1345" spans="6:17" ht="14.4">
      <c r="F1345" s="122"/>
      <c r="K1345" s="122"/>
      <c r="P1345" s="337"/>
      <c r="Q1345" s="337"/>
    </row>
    <row r="1346" spans="6:17" ht="14.4">
      <c r="F1346" s="122"/>
      <c r="K1346" s="122"/>
      <c r="P1346" s="337"/>
      <c r="Q1346" s="337"/>
    </row>
    <row r="1347" spans="6:17" ht="14.4">
      <c r="F1347" s="122"/>
      <c r="K1347" s="122"/>
      <c r="P1347" s="337"/>
      <c r="Q1347" s="337"/>
    </row>
    <row r="1348" spans="6:17" ht="14.4">
      <c r="F1348" s="122"/>
      <c r="K1348" s="122"/>
      <c r="P1348" s="337"/>
      <c r="Q1348" s="337"/>
    </row>
    <row r="1349" spans="6:17" ht="14.4">
      <c r="F1349" s="122"/>
      <c r="K1349" s="122"/>
      <c r="P1349" s="337"/>
      <c r="Q1349" s="337"/>
    </row>
    <row r="1350" spans="6:17" ht="14.4">
      <c r="F1350" s="122"/>
      <c r="K1350" s="122"/>
      <c r="P1350" s="337"/>
      <c r="Q1350" s="337"/>
    </row>
    <row r="1351" spans="6:17" ht="14.4">
      <c r="F1351" s="122"/>
      <c r="K1351" s="122"/>
      <c r="P1351" s="337"/>
      <c r="Q1351" s="337"/>
    </row>
    <row r="1352" spans="6:17" ht="14.4">
      <c r="F1352" s="122"/>
      <c r="K1352" s="122"/>
      <c r="P1352" s="337"/>
      <c r="Q1352" s="337"/>
    </row>
    <row r="1353" spans="6:17" ht="14.4">
      <c r="F1353" s="122"/>
      <c r="K1353" s="122"/>
      <c r="P1353" s="337"/>
      <c r="Q1353" s="337"/>
    </row>
    <row r="1354" spans="6:17" ht="14.4">
      <c r="F1354" s="122"/>
      <c r="K1354" s="122"/>
      <c r="P1354" s="337"/>
      <c r="Q1354" s="337"/>
    </row>
    <row r="1355" spans="6:17" ht="14.4">
      <c r="F1355" s="122"/>
      <c r="K1355" s="122"/>
      <c r="P1355" s="337"/>
      <c r="Q1355" s="337"/>
    </row>
    <row r="1356" spans="6:17" ht="14.4">
      <c r="F1356" s="122"/>
      <c r="K1356" s="122"/>
      <c r="P1356" s="337"/>
      <c r="Q1356" s="337"/>
    </row>
    <row r="1357" spans="6:17" ht="14.4">
      <c r="F1357" s="122"/>
      <c r="K1357" s="122"/>
      <c r="P1357" s="337"/>
      <c r="Q1357" s="337"/>
    </row>
    <row r="1358" spans="6:17" ht="14.4">
      <c r="F1358" s="122"/>
      <c r="K1358" s="122"/>
      <c r="P1358" s="337"/>
      <c r="Q1358" s="337"/>
    </row>
    <row r="1359" spans="6:17" ht="14.4">
      <c r="F1359" s="122"/>
      <c r="K1359" s="122"/>
      <c r="P1359" s="337"/>
      <c r="Q1359" s="337"/>
    </row>
    <row r="1360" spans="6:17" ht="14.4">
      <c r="F1360" s="122"/>
      <c r="K1360" s="122"/>
      <c r="P1360" s="337"/>
      <c r="Q1360" s="337"/>
    </row>
    <row r="1361" spans="6:17" ht="14.4">
      <c r="F1361" s="122"/>
      <c r="K1361" s="122"/>
      <c r="P1361" s="337"/>
      <c r="Q1361" s="337"/>
    </row>
    <row r="1362" spans="6:17" ht="14.4">
      <c r="F1362" s="122"/>
      <c r="K1362" s="122"/>
      <c r="P1362" s="337"/>
      <c r="Q1362" s="337"/>
    </row>
    <row r="1363" spans="6:17" ht="14.4">
      <c r="F1363" s="122"/>
      <c r="K1363" s="122"/>
      <c r="P1363" s="337"/>
      <c r="Q1363" s="337"/>
    </row>
    <row r="1364" spans="6:17" ht="14.4">
      <c r="F1364" s="122"/>
      <c r="K1364" s="122"/>
      <c r="P1364" s="337"/>
      <c r="Q1364" s="337"/>
    </row>
    <row r="1365" spans="6:17" ht="14.4">
      <c r="F1365" s="122"/>
      <c r="K1365" s="122"/>
      <c r="P1365" s="337"/>
      <c r="Q1365" s="337"/>
    </row>
    <row r="1366" spans="6:17" ht="14.4">
      <c r="F1366" s="122"/>
      <c r="K1366" s="122"/>
      <c r="P1366" s="337"/>
      <c r="Q1366" s="337"/>
    </row>
    <row r="1367" spans="6:17" ht="14.4">
      <c r="F1367" s="122"/>
      <c r="K1367" s="122"/>
      <c r="P1367" s="337"/>
      <c r="Q1367" s="337"/>
    </row>
    <row r="1368" spans="6:17" ht="14.4">
      <c r="F1368" s="122"/>
      <c r="K1368" s="122"/>
      <c r="P1368" s="337"/>
      <c r="Q1368" s="337"/>
    </row>
    <row r="1369" spans="6:17" ht="14.4">
      <c r="F1369" s="122"/>
      <c r="K1369" s="122"/>
      <c r="P1369" s="337"/>
      <c r="Q1369" s="337"/>
    </row>
    <row r="1370" spans="6:17" ht="14.4">
      <c r="F1370" s="122"/>
      <c r="K1370" s="122"/>
      <c r="P1370" s="337"/>
      <c r="Q1370" s="337"/>
    </row>
    <row r="1371" spans="6:17" ht="14.4">
      <c r="F1371" s="122"/>
      <c r="K1371" s="122"/>
      <c r="P1371" s="337"/>
      <c r="Q1371" s="337"/>
    </row>
    <row r="1372" spans="6:17" ht="14.4">
      <c r="F1372" s="122"/>
      <c r="K1372" s="122"/>
      <c r="P1372" s="337"/>
      <c r="Q1372" s="337"/>
    </row>
    <row r="1373" spans="6:17" ht="14.4">
      <c r="F1373" s="122"/>
      <c r="K1373" s="122"/>
      <c r="P1373" s="337"/>
      <c r="Q1373" s="337"/>
    </row>
    <row r="1374" spans="6:17" ht="14.4">
      <c r="F1374" s="122"/>
      <c r="K1374" s="122"/>
      <c r="P1374" s="337"/>
      <c r="Q1374" s="337"/>
    </row>
    <row r="1375" spans="6:17" ht="14.4">
      <c r="F1375" s="122"/>
      <c r="K1375" s="122"/>
      <c r="P1375" s="337"/>
      <c r="Q1375" s="337"/>
    </row>
    <row r="1376" spans="6:17" ht="14.4">
      <c r="F1376" s="122"/>
      <c r="K1376" s="122"/>
      <c r="P1376" s="337"/>
      <c r="Q1376" s="337"/>
    </row>
    <row r="1377" spans="6:17" ht="14.4">
      <c r="F1377" s="122"/>
      <c r="K1377" s="122"/>
      <c r="P1377" s="337"/>
      <c r="Q1377" s="337"/>
    </row>
    <row r="1378" spans="6:17" ht="14.4">
      <c r="F1378" s="122"/>
      <c r="K1378" s="122"/>
      <c r="P1378" s="337"/>
      <c r="Q1378" s="337"/>
    </row>
    <row r="1379" spans="6:17" ht="14.4">
      <c r="F1379" s="122"/>
      <c r="K1379" s="122"/>
      <c r="P1379" s="337"/>
      <c r="Q1379" s="337"/>
    </row>
    <row r="1380" spans="6:17" ht="14.4">
      <c r="F1380" s="122"/>
      <c r="K1380" s="122"/>
      <c r="P1380" s="337"/>
      <c r="Q1380" s="337"/>
    </row>
    <row r="1381" spans="6:17" ht="14.4">
      <c r="F1381" s="122"/>
      <c r="K1381" s="122"/>
      <c r="P1381" s="337"/>
      <c r="Q1381" s="337"/>
    </row>
    <row r="1382" spans="6:17" ht="14.4">
      <c r="F1382" s="122"/>
      <c r="K1382" s="122"/>
      <c r="P1382" s="337"/>
      <c r="Q1382" s="337"/>
    </row>
    <row r="1383" spans="6:17" ht="14.4">
      <c r="F1383" s="122"/>
      <c r="K1383" s="122"/>
      <c r="P1383" s="337"/>
      <c r="Q1383" s="337"/>
    </row>
    <row r="1384" spans="6:17" ht="14.4">
      <c r="F1384" s="122"/>
      <c r="K1384" s="122"/>
      <c r="P1384" s="337"/>
      <c r="Q1384" s="337"/>
    </row>
    <row r="1385" spans="6:17" ht="14.4">
      <c r="F1385" s="122"/>
      <c r="K1385" s="122"/>
      <c r="P1385" s="337"/>
      <c r="Q1385" s="337"/>
    </row>
    <row r="1386" spans="6:17" ht="14.4">
      <c r="F1386" s="122"/>
      <c r="K1386" s="122"/>
      <c r="P1386" s="337"/>
      <c r="Q1386" s="337"/>
    </row>
    <row r="1387" spans="6:17" ht="14.4">
      <c r="F1387" s="122"/>
      <c r="K1387" s="122"/>
      <c r="P1387" s="337"/>
      <c r="Q1387" s="337"/>
    </row>
    <row r="1388" spans="6:17" ht="14.4">
      <c r="F1388" s="122"/>
      <c r="K1388" s="122"/>
      <c r="P1388" s="337"/>
      <c r="Q1388" s="337"/>
    </row>
    <row r="1389" spans="6:17" ht="14.4">
      <c r="F1389" s="122"/>
      <c r="K1389" s="122"/>
      <c r="P1389" s="337"/>
      <c r="Q1389" s="337"/>
    </row>
    <row r="1390" spans="6:17" ht="14.4">
      <c r="F1390" s="122"/>
      <c r="K1390" s="122"/>
      <c r="P1390" s="337"/>
      <c r="Q1390" s="337"/>
    </row>
    <row r="1391" spans="6:17" ht="14.4">
      <c r="F1391" s="122"/>
      <c r="K1391" s="122"/>
      <c r="P1391" s="337"/>
      <c r="Q1391" s="337"/>
    </row>
    <row r="1392" spans="6:17" ht="14.4">
      <c r="F1392" s="122"/>
      <c r="K1392" s="122"/>
      <c r="P1392" s="337"/>
      <c r="Q1392" s="337"/>
    </row>
    <row r="1393" spans="6:17" ht="14.4">
      <c r="F1393" s="122"/>
      <c r="K1393" s="122"/>
      <c r="P1393" s="337"/>
      <c r="Q1393" s="337"/>
    </row>
    <row r="1394" spans="6:17" ht="14.4">
      <c r="F1394" s="122"/>
      <c r="K1394" s="122"/>
      <c r="P1394" s="337"/>
      <c r="Q1394" s="337"/>
    </row>
    <row r="1395" spans="6:17" ht="14.4">
      <c r="F1395" s="122"/>
      <c r="K1395" s="122"/>
      <c r="P1395" s="337"/>
      <c r="Q1395" s="337"/>
    </row>
    <row r="1396" spans="6:17" ht="14.4">
      <c r="F1396" s="122"/>
      <c r="K1396" s="122"/>
      <c r="P1396" s="337"/>
      <c r="Q1396" s="337"/>
    </row>
    <row r="1397" spans="6:17" ht="14.4">
      <c r="F1397" s="122"/>
      <c r="K1397" s="122"/>
      <c r="P1397" s="337"/>
      <c r="Q1397" s="337"/>
    </row>
    <row r="1398" spans="6:17" ht="14.4">
      <c r="F1398" s="122"/>
      <c r="K1398" s="122"/>
      <c r="P1398" s="337"/>
      <c r="Q1398" s="337"/>
    </row>
    <row r="1399" spans="6:17" ht="14.4">
      <c r="F1399" s="122"/>
      <c r="K1399" s="122"/>
      <c r="P1399" s="337"/>
      <c r="Q1399" s="337"/>
    </row>
    <row r="1400" spans="6:17" ht="14.4">
      <c r="F1400" s="122"/>
      <c r="K1400" s="122"/>
      <c r="P1400" s="337"/>
      <c r="Q1400" s="337"/>
    </row>
    <row r="1401" spans="6:17" ht="14.4">
      <c r="F1401" s="122"/>
      <c r="K1401" s="122"/>
      <c r="P1401" s="337"/>
      <c r="Q1401" s="337"/>
    </row>
    <row r="1402" spans="6:17" ht="14.4">
      <c r="F1402" s="122"/>
      <c r="K1402" s="122"/>
      <c r="P1402" s="337"/>
      <c r="Q1402" s="337"/>
    </row>
    <row r="1403" spans="6:17" ht="14.4">
      <c r="F1403" s="122"/>
      <c r="K1403" s="122"/>
      <c r="P1403" s="337"/>
      <c r="Q1403" s="337"/>
    </row>
    <row r="1404" spans="6:17" ht="14.4">
      <c r="F1404" s="122"/>
      <c r="K1404" s="122"/>
      <c r="P1404" s="337"/>
      <c r="Q1404" s="337"/>
    </row>
    <row r="1405" spans="6:17" ht="14.4">
      <c r="F1405" s="122"/>
      <c r="K1405" s="122"/>
      <c r="P1405" s="337"/>
      <c r="Q1405" s="337"/>
    </row>
    <row r="1406" spans="6:17" ht="14.4">
      <c r="F1406" s="122"/>
      <c r="K1406" s="122"/>
      <c r="P1406" s="337"/>
      <c r="Q1406" s="337"/>
    </row>
    <row r="1407" spans="6:17" ht="14.4">
      <c r="F1407" s="122"/>
      <c r="K1407" s="122"/>
      <c r="P1407" s="337"/>
      <c r="Q1407" s="337"/>
    </row>
    <row r="1408" spans="6:17" ht="14.4">
      <c r="F1408" s="122"/>
      <c r="K1408" s="122"/>
      <c r="P1408" s="337"/>
      <c r="Q1408" s="337"/>
    </row>
    <row r="1409" spans="6:17" ht="14.4">
      <c r="F1409" s="122"/>
      <c r="K1409" s="122"/>
      <c r="P1409" s="337"/>
      <c r="Q1409" s="337"/>
    </row>
    <row r="1410" spans="6:17" ht="14.4">
      <c r="F1410" s="122"/>
      <c r="K1410" s="122"/>
      <c r="P1410" s="337"/>
      <c r="Q1410" s="337"/>
    </row>
    <row r="1411" spans="6:17" ht="14.4">
      <c r="F1411" s="122"/>
      <c r="K1411" s="122"/>
      <c r="P1411" s="337"/>
      <c r="Q1411" s="337"/>
    </row>
    <row r="1412" spans="6:17" ht="14.4">
      <c r="F1412" s="122"/>
      <c r="K1412" s="122"/>
      <c r="P1412" s="337"/>
      <c r="Q1412" s="337"/>
    </row>
    <row r="1413" spans="6:17" ht="14.4">
      <c r="F1413" s="122"/>
      <c r="K1413" s="122"/>
      <c r="P1413" s="337"/>
      <c r="Q1413" s="337"/>
    </row>
    <row r="1414" spans="6:17" ht="14.4">
      <c r="F1414" s="122"/>
      <c r="K1414" s="122"/>
      <c r="P1414" s="337"/>
      <c r="Q1414" s="337"/>
    </row>
    <row r="1415" spans="6:17" ht="14.4">
      <c r="F1415" s="122"/>
      <c r="K1415" s="122"/>
      <c r="P1415" s="337"/>
      <c r="Q1415" s="337"/>
    </row>
    <row r="1416" spans="6:17" ht="14.4">
      <c r="F1416" s="122"/>
      <c r="K1416" s="122"/>
      <c r="P1416" s="337"/>
      <c r="Q1416" s="337"/>
    </row>
    <row r="1417" spans="6:17" ht="14.4">
      <c r="F1417" s="122"/>
      <c r="K1417" s="122"/>
      <c r="P1417" s="337"/>
      <c r="Q1417" s="337"/>
    </row>
    <row r="1418" spans="6:17" ht="14.4">
      <c r="F1418" s="122"/>
      <c r="K1418" s="122"/>
      <c r="P1418" s="337"/>
      <c r="Q1418" s="337"/>
    </row>
    <row r="1419" spans="6:17" ht="14.4">
      <c r="F1419" s="122"/>
      <c r="K1419" s="122"/>
      <c r="P1419" s="337"/>
      <c r="Q1419" s="337"/>
    </row>
    <row r="1420" spans="6:17" ht="14.4">
      <c r="F1420" s="122"/>
      <c r="K1420" s="122"/>
      <c r="P1420" s="337"/>
      <c r="Q1420" s="337"/>
    </row>
    <row r="1421" spans="6:17" ht="14.4">
      <c r="F1421" s="122"/>
      <c r="K1421" s="122"/>
      <c r="P1421" s="337"/>
      <c r="Q1421" s="337"/>
    </row>
    <row r="1422" spans="6:17" ht="14.4">
      <c r="K1422" s="122"/>
      <c r="P1422" s="337"/>
      <c r="Q1422" s="337"/>
    </row>
    <row r="1423" spans="6:17" ht="14.4">
      <c r="K1423" s="122"/>
      <c r="P1423" s="337"/>
      <c r="Q1423" s="337"/>
    </row>
    <row r="1424" spans="6:17" ht="14.4">
      <c r="K1424" s="122"/>
      <c r="P1424" s="337"/>
      <c r="Q1424" s="337"/>
    </row>
    <row r="1425" spans="11:17" ht="14.4">
      <c r="K1425" s="122"/>
      <c r="P1425" s="337"/>
      <c r="Q1425" s="337"/>
    </row>
    <row r="1426" spans="11:17" ht="14.4">
      <c r="K1426" s="122"/>
      <c r="P1426" s="337"/>
      <c r="Q1426" s="337"/>
    </row>
    <row r="1427" spans="11:17" ht="14.4">
      <c r="K1427" s="122"/>
      <c r="P1427" s="337"/>
      <c r="Q1427" s="337"/>
    </row>
    <row r="1428" spans="11:17" ht="14.4">
      <c r="K1428" s="122"/>
      <c r="P1428" s="337"/>
      <c r="Q1428" s="337"/>
    </row>
    <row r="1429" spans="11:17" ht="14.4">
      <c r="K1429" s="122"/>
      <c r="P1429" s="337"/>
      <c r="Q1429" s="337"/>
    </row>
    <row r="1430" spans="11:17" ht="14.4">
      <c r="K1430" s="122"/>
      <c r="P1430" s="337"/>
      <c r="Q1430" s="337"/>
    </row>
    <row r="1431" spans="11:17" ht="14.4">
      <c r="K1431" s="122"/>
      <c r="P1431" s="337"/>
      <c r="Q1431" s="337"/>
    </row>
    <row r="1432" spans="11:17" ht="14.4">
      <c r="K1432" s="122"/>
      <c r="P1432" s="337"/>
      <c r="Q1432" s="337"/>
    </row>
  </sheetData>
  <mergeCells count="1">
    <mergeCell ref="A1:M1"/>
  </mergeCells>
  <phoneticPr fontId="2" type="noConversion"/>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rgb="FFFFFF00"/>
  </sheetPr>
  <dimension ref="A1:AE1381"/>
  <sheetViews>
    <sheetView zoomScale="85" zoomScaleNormal="85" workbookViewId="0">
      <pane ySplit="2" topLeftCell="A75" activePane="bottomLeft" state="frozen"/>
      <selection pane="bottomLeft" activeCell="D82" sqref="D82"/>
    </sheetView>
  </sheetViews>
  <sheetFormatPr defaultColWidth="9.109375" defaultRowHeight="15" customHeight="1"/>
  <cols>
    <col min="1" max="1" width="4.6640625" style="126" customWidth="1"/>
    <col min="2" max="2" width="18.88671875" style="126" bestFit="1" customWidth="1"/>
    <col min="3" max="3" width="18.88671875" style="126" customWidth="1"/>
    <col min="4" max="4" width="39.44140625" style="411" customWidth="1"/>
    <col min="5" max="5" width="19.109375" style="126" customWidth="1"/>
    <col min="6" max="6" width="14.44140625" style="121" bestFit="1" customWidth="1"/>
    <col min="7" max="7" width="10.5546875" style="126" hidden="1" customWidth="1"/>
    <col min="8" max="8" width="12.44140625" style="126" hidden="1" customWidth="1"/>
    <col min="9" max="9" width="14" style="126" hidden="1" customWidth="1"/>
    <col min="10" max="10" width="11.88671875" style="126" bestFit="1" customWidth="1"/>
    <col min="11" max="11" width="13.6640625" style="126" bestFit="1" customWidth="1"/>
    <col min="12" max="12" width="11.88671875" style="126" bestFit="1" customWidth="1"/>
    <col min="13" max="13" width="13.6640625" style="126" bestFit="1" customWidth="1"/>
    <col min="14" max="15" width="13.6640625" style="126" customWidth="1"/>
    <col min="16" max="16" width="8.88671875" style="126" bestFit="1" customWidth="1"/>
    <col min="17" max="17" width="8.6640625" style="126" bestFit="1" customWidth="1"/>
    <col min="18" max="18" width="8.6640625" style="126" customWidth="1"/>
    <col min="19" max="19" width="16.5546875" style="126" bestFit="1" customWidth="1"/>
    <col min="20" max="16384" width="9.109375" style="126"/>
  </cols>
  <sheetData>
    <row r="1" spans="1:31" ht="14.4">
      <c r="P1" s="126">
        <f>SUM(P7:P181)</f>
        <v>365</v>
      </c>
      <c r="Q1" s="124">
        <f ca="1">SUM(Q7:Q1081)</f>
        <v>316</v>
      </c>
      <c r="R1" s="580">
        <f ca="1">SUM(R3:R1081)</f>
        <v>-39</v>
      </c>
    </row>
    <row r="2" spans="1:31" ht="14.4">
      <c r="A2" s="578" t="s">
        <v>480</v>
      </c>
      <c r="B2" s="578" t="s">
        <v>221</v>
      </c>
      <c r="C2" s="578" t="s">
        <v>293</v>
      </c>
      <c r="D2" s="583"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78" t="s">
        <v>304</v>
      </c>
      <c r="R2" s="578" t="s">
        <v>305</v>
      </c>
      <c r="S2" s="578" t="s">
        <v>2162</v>
      </c>
      <c r="AD2" s="126" t="s">
        <v>2762</v>
      </c>
      <c r="AE2" s="126" t="s">
        <v>2763</v>
      </c>
    </row>
    <row r="3" spans="1:31" ht="14.4">
      <c r="A3" s="121">
        <f t="shared" ref="A3:A34" si="0">ROW() - 2</f>
        <v>1</v>
      </c>
      <c r="B3" s="121" t="s">
        <v>245</v>
      </c>
      <c r="C3" s="121"/>
      <c r="D3" s="454" t="s">
        <v>2764</v>
      </c>
      <c r="E3" s="248"/>
      <c r="F3" s="333" t="s">
        <v>178</v>
      </c>
      <c r="G3" s="121" t="s">
        <v>508</v>
      </c>
      <c r="H3" s="121" t="s">
        <v>508</v>
      </c>
      <c r="I3" s="121" t="s">
        <v>508</v>
      </c>
      <c r="J3" s="148">
        <v>44866</v>
      </c>
      <c r="K3" s="148">
        <v>44867</v>
      </c>
      <c r="L3" s="148">
        <v>44866</v>
      </c>
      <c r="M3" s="148">
        <v>44878</v>
      </c>
      <c r="N3" s="148"/>
      <c r="O3" s="148"/>
      <c r="P3" s="121">
        <f t="shared" ref="P3:P7" si="1">IF(IF(J3="",0,IF(K3="",0,K3-J3))="",0,K3-J3+1)</f>
        <v>2</v>
      </c>
      <c r="Q3" s="124">
        <f t="shared" ref="Q3:Q7" ca="1" si="2">IF(L3="",0,IF(M3="",TODAY()-L3,M3-L3+1))</f>
        <v>13</v>
      </c>
      <c r="R3" s="125">
        <f t="shared" ref="R3:R7" ca="1" si="3">IF(Q3=0,0,P3-Q3)</f>
        <v>-11</v>
      </c>
      <c r="S3" s="121"/>
    </row>
    <row r="4" spans="1:31" ht="14.4">
      <c r="A4" s="121">
        <f t="shared" si="0"/>
        <v>2</v>
      </c>
      <c r="B4" s="121" t="s">
        <v>245</v>
      </c>
      <c r="C4" s="121"/>
      <c r="D4" s="454" t="s">
        <v>2765</v>
      </c>
      <c r="E4" s="248"/>
      <c r="F4" s="336" t="s">
        <v>270</v>
      </c>
      <c r="G4" s="121" t="s">
        <v>508</v>
      </c>
      <c r="H4" s="121" t="s">
        <v>508</v>
      </c>
      <c r="I4" s="121" t="s">
        <v>508</v>
      </c>
      <c r="J4" s="148">
        <v>44868</v>
      </c>
      <c r="K4" s="148">
        <v>44874</v>
      </c>
      <c r="L4" s="148">
        <v>44879</v>
      </c>
      <c r="M4" s="148">
        <v>44884</v>
      </c>
      <c r="N4" s="148"/>
      <c r="O4" s="148"/>
      <c r="P4" s="121">
        <f t="shared" si="1"/>
        <v>7</v>
      </c>
      <c r="Q4" s="124">
        <f t="shared" ca="1" si="2"/>
        <v>6</v>
      </c>
      <c r="R4" s="125">
        <f t="shared" ca="1" si="3"/>
        <v>1</v>
      </c>
      <c r="S4" s="121"/>
    </row>
    <row r="5" spans="1:31" ht="14.4">
      <c r="A5" s="121">
        <f t="shared" si="0"/>
        <v>3</v>
      </c>
      <c r="B5" s="121" t="s">
        <v>245</v>
      </c>
      <c r="C5" s="121"/>
      <c r="D5" s="454" t="s">
        <v>2766</v>
      </c>
      <c r="E5" s="248"/>
      <c r="F5" s="336" t="s">
        <v>270</v>
      </c>
      <c r="G5" s="121" t="s">
        <v>508</v>
      </c>
      <c r="H5" s="121" t="s">
        <v>508</v>
      </c>
      <c r="I5" s="121" t="s">
        <v>508</v>
      </c>
      <c r="J5" s="130">
        <f>K4+1</f>
        <v>44875</v>
      </c>
      <c r="K5" s="130">
        <f>J5+1</f>
        <v>44876</v>
      </c>
      <c r="L5" s="148">
        <v>44886</v>
      </c>
      <c r="M5" s="148">
        <v>44887</v>
      </c>
      <c r="N5" s="148"/>
      <c r="O5" s="148"/>
      <c r="P5" s="121">
        <f t="shared" si="1"/>
        <v>2</v>
      </c>
      <c r="Q5" s="124">
        <f t="shared" ca="1" si="2"/>
        <v>2</v>
      </c>
      <c r="R5" s="125">
        <f t="shared" ca="1" si="3"/>
        <v>0</v>
      </c>
      <c r="S5" s="121"/>
    </row>
    <row r="6" spans="1:31" ht="14.4">
      <c r="A6" s="121">
        <f t="shared" si="0"/>
        <v>4</v>
      </c>
      <c r="B6" s="121" t="s">
        <v>245</v>
      </c>
      <c r="C6" s="121"/>
      <c r="D6" s="454" t="s">
        <v>2767</v>
      </c>
      <c r="E6" s="248"/>
      <c r="F6" s="203" t="s">
        <v>270</v>
      </c>
      <c r="G6" s="121" t="s">
        <v>508</v>
      </c>
      <c r="H6" s="121" t="s">
        <v>508</v>
      </c>
      <c r="I6" s="121" t="s">
        <v>508</v>
      </c>
      <c r="J6" s="130">
        <f>K3+1</f>
        <v>44868</v>
      </c>
      <c r="K6" s="130">
        <f>J6+1+1</f>
        <v>44870</v>
      </c>
      <c r="L6" s="148">
        <v>44888</v>
      </c>
      <c r="M6" s="148">
        <v>44889</v>
      </c>
      <c r="N6" s="148"/>
      <c r="O6" s="148"/>
      <c r="P6" s="121">
        <f t="shared" si="1"/>
        <v>3</v>
      </c>
      <c r="Q6" s="124">
        <f t="shared" ca="1" si="2"/>
        <v>2</v>
      </c>
      <c r="R6" s="125">
        <f t="shared" ca="1" si="3"/>
        <v>1</v>
      </c>
      <c r="S6" s="121"/>
    </row>
    <row r="7" spans="1:31" ht="28.8">
      <c r="A7" s="121">
        <f t="shared" si="0"/>
        <v>5</v>
      </c>
      <c r="B7" s="121" t="s">
        <v>245</v>
      </c>
      <c r="C7" s="121"/>
      <c r="D7" s="202" t="s">
        <v>676</v>
      </c>
      <c r="F7" s="121" t="s">
        <v>291</v>
      </c>
      <c r="G7" s="314" t="s">
        <v>279</v>
      </c>
      <c r="H7" s="121" t="s">
        <v>483</v>
      </c>
      <c r="I7" s="121" t="s">
        <v>291</v>
      </c>
      <c r="J7" s="130">
        <f>K6+1</f>
        <v>44871</v>
      </c>
      <c r="K7" s="130">
        <f>J7+3</f>
        <v>44874</v>
      </c>
      <c r="L7" s="130"/>
      <c r="M7" s="130"/>
      <c r="N7" s="130"/>
      <c r="O7" s="130"/>
      <c r="P7" s="121">
        <f t="shared" si="1"/>
        <v>4</v>
      </c>
      <c r="Q7" s="124">
        <f t="shared" ca="1" si="2"/>
        <v>0</v>
      </c>
      <c r="R7" s="125">
        <f t="shared" ca="1" si="3"/>
        <v>0</v>
      </c>
      <c r="S7" s="149" t="s">
        <v>2768</v>
      </c>
    </row>
    <row r="8" spans="1:31" ht="15.75" customHeight="1">
      <c r="A8" s="121">
        <f t="shared" si="0"/>
        <v>6</v>
      </c>
      <c r="B8" s="121" t="s">
        <v>2769</v>
      </c>
      <c r="C8" s="121"/>
      <c r="D8" s="202" t="s">
        <v>2770</v>
      </c>
      <c r="E8" s="121" t="s">
        <v>271</v>
      </c>
      <c r="F8" s="191" t="s">
        <v>273</v>
      </c>
      <c r="G8" s="334" t="s">
        <v>508</v>
      </c>
      <c r="H8" s="334" t="s">
        <v>508</v>
      </c>
      <c r="I8" s="334" t="s">
        <v>508</v>
      </c>
      <c r="J8" s="130">
        <f>K7+1</f>
        <v>44875</v>
      </c>
      <c r="K8" s="130">
        <f>J8+3</f>
        <v>44878</v>
      </c>
      <c r="L8" s="130">
        <v>44922</v>
      </c>
      <c r="M8" s="130">
        <v>44925</v>
      </c>
      <c r="N8" s="130"/>
      <c r="O8" s="130"/>
      <c r="P8" s="121">
        <f t="shared" ref="P8" si="4">IF(IF(J8="",0,IF(K8="",0,K8-J8))="",0,K8-J8+1)</f>
        <v>4</v>
      </c>
      <c r="Q8" s="124">
        <f t="shared" ref="Q8" ca="1" si="5">IF(L8="",0,IF(M8="",TODAY()-L8,M8-L8+1))</f>
        <v>4</v>
      </c>
      <c r="R8" s="125">
        <f t="shared" ref="R8" ca="1" si="6">IF(Q8=0,0,P8-Q8)</f>
        <v>0</v>
      </c>
      <c r="S8" s="394"/>
    </row>
    <row r="9" spans="1:31" ht="15.75" customHeight="1">
      <c r="A9" s="121">
        <f t="shared" si="0"/>
        <v>7</v>
      </c>
      <c r="B9" s="121" t="s">
        <v>2771</v>
      </c>
      <c r="C9" s="121"/>
      <c r="D9" s="455" t="s">
        <v>2772</v>
      </c>
      <c r="E9" s="149" t="s">
        <v>1966</v>
      </c>
      <c r="F9" s="314" t="s">
        <v>279</v>
      </c>
      <c r="G9" s="334" t="s">
        <v>508</v>
      </c>
      <c r="H9" s="334" t="s">
        <v>508</v>
      </c>
      <c r="I9" s="334" t="s">
        <v>508</v>
      </c>
      <c r="J9" s="148"/>
      <c r="K9" s="148"/>
      <c r="L9" s="148">
        <v>44563</v>
      </c>
      <c r="M9" s="130">
        <v>44563</v>
      </c>
      <c r="N9" s="130"/>
      <c r="O9" s="130"/>
      <c r="P9" s="121">
        <f t="shared" ref="P9:P14" si="7">IF(IF(J9="",0,IF(K9="",0,K9-J9))="",0,K9-J9+1)</f>
        <v>1</v>
      </c>
      <c r="Q9" s="124">
        <f t="shared" ref="Q9:Q14" ca="1" si="8">IF(L9="",0,IF(M9="",TODAY()-L9,M9-L9+1))</f>
        <v>1</v>
      </c>
      <c r="R9" s="125">
        <f t="shared" ref="R9:R14" ca="1" si="9">IF(Q9=0,0,P9-Q9)</f>
        <v>0</v>
      </c>
      <c r="S9" s="121"/>
    </row>
    <row r="10" spans="1:31" ht="15.75" customHeight="1">
      <c r="A10" s="121">
        <f t="shared" si="0"/>
        <v>8</v>
      </c>
      <c r="B10" s="121" t="s">
        <v>2771</v>
      </c>
      <c r="C10" s="121"/>
      <c r="D10" s="455" t="s">
        <v>2773</v>
      </c>
      <c r="E10" s="149" t="s">
        <v>1966</v>
      </c>
      <c r="F10" s="314" t="s">
        <v>279</v>
      </c>
      <c r="G10" s="334" t="s">
        <v>508</v>
      </c>
      <c r="H10" s="334" t="s">
        <v>508</v>
      </c>
      <c r="I10" s="334" t="s">
        <v>508</v>
      </c>
      <c r="J10" s="148"/>
      <c r="K10" s="148"/>
      <c r="L10" s="148">
        <v>44563</v>
      </c>
      <c r="M10" s="130">
        <v>44563</v>
      </c>
      <c r="N10" s="130"/>
      <c r="O10" s="130"/>
      <c r="P10" s="121">
        <f t="shared" si="7"/>
        <v>1</v>
      </c>
      <c r="Q10" s="124">
        <f t="shared" ca="1" si="8"/>
        <v>1</v>
      </c>
      <c r="R10" s="125">
        <f t="shared" ca="1" si="9"/>
        <v>0</v>
      </c>
      <c r="S10" s="121"/>
    </row>
    <row r="11" spans="1:31" ht="15.75" customHeight="1">
      <c r="A11" s="121">
        <f t="shared" si="0"/>
        <v>9</v>
      </c>
      <c r="B11" s="121" t="s">
        <v>2771</v>
      </c>
      <c r="C11" s="121"/>
      <c r="D11" s="455" t="s">
        <v>2774</v>
      </c>
      <c r="E11" s="149" t="s">
        <v>1966</v>
      </c>
      <c r="F11" s="314" t="s">
        <v>279</v>
      </c>
      <c r="G11" s="334" t="s">
        <v>508</v>
      </c>
      <c r="H11" s="334" t="s">
        <v>508</v>
      </c>
      <c r="I11" s="334" t="s">
        <v>508</v>
      </c>
      <c r="J11" s="148"/>
      <c r="K11" s="148"/>
      <c r="L11" s="148">
        <v>44563</v>
      </c>
      <c r="M11" s="130">
        <v>44563</v>
      </c>
      <c r="N11" s="130"/>
      <c r="O11" s="130"/>
      <c r="P11" s="121">
        <f t="shared" si="7"/>
        <v>1</v>
      </c>
      <c r="Q11" s="124">
        <f t="shared" ca="1" si="8"/>
        <v>1</v>
      </c>
      <c r="R11" s="125">
        <f t="shared" ca="1" si="9"/>
        <v>0</v>
      </c>
      <c r="S11" s="121"/>
    </row>
    <row r="12" spans="1:31" ht="15.75" customHeight="1">
      <c r="A12" s="121">
        <f t="shared" si="0"/>
        <v>10</v>
      </c>
      <c r="B12" s="121" t="s">
        <v>245</v>
      </c>
      <c r="C12" s="121"/>
      <c r="D12" s="455" t="s">
        <v>2775</v>
      </c>
      <c r="E12" s="149" t="s">
        <v>762</v>
      </c>
      <c r="F12" s="314" t="s">
        <v>270</v>
      </c>
      <c r="G12" s="334" t="s">
        <v>508</v>
      </c>
      <c r="H12" s="334" t="s">
        <v>508</v>
      </c>
      <c r="I12" s="334" t="s">
        <v>508</v>
      </c>
      <c r="J12" s="148">
        <f>K8+1</f>
        <v>44879</v>
      </c>
      <c r="K12" s="148">
        <f>J12</f>
        <v>44879</v>
      </c>
      <c r="L12" s="148">
        <v>44563</v>
      </c>
      <c r="M12" s="130">
        <v>44563</v>
      </c>
      <c r="N12" s="130"/>
      <c r="O12" s="130"/>
      <c r="P12" s="121">
        <f t="shared" si="7"/>
        <v>1</v>
      </c>
      <c r="Q12" s="124">
        <f t="shared" ca="1" si="8"/>
        <v>1</v>
      </c>
      <c r="R12" s="125">
        <f t="shared" ca="1" si="9"/>
        <v>0</v>
      </c>
      <c r="S12" s="121"/>
    </row>
    <row r="13" spans="1:31" ht="15.75" customHeight="1">
      <c r="A13" s="121">
        <f t="shared" si="0"/>
        <v>11</v>
      </c>
      <c r="B13" s="121" t="s">
        <v>2771</v>
      </c>
      <c r="C13" s="121"/>
      <c r="D13" s="455" t="s">
        <v>2776</v>
      </c>
      <c r="E13" s="149" t="s">
        <v>762</v>
      </c>
      <c r="F13" s="314" t="s">
        <v>270</v>
      </c>
      <c r="G13" s="334" t="s">
        <v>508</v>
      </c>
      <c r="H13" s="334" t="s">
        <v>508</v>
      </c>
      <c r="I13" s="334" t="s">
        <v>508</v>
      </c>
      <c r="J13" s="148">
        <f>K12+1</f>
        <v>44880</v>
      </c>
      <c r="K13" s="148">
        <f>J13</f>
        <v>44880</v>
      </c>
      <c r="L13" s="148">
        <f>M12+1</f>
        <v>44564</v>
      </c>
      <c r="M13" s="148">
        <f>L13</f>
        <v>44564</v>
      </c>
      <c r="N13" s="130"/>
      <c r="O13" s="130"/>
      <c r="P13" s="121">
        <f t="shared" si="7"/>
        <v>1</v>
      </c>
      <c r="Q13" s="124">
        <f t="shared" ca="1" si="8"/>
        <v>1</v>
      </c>
      <c r="R13" s="125">
        <f t="shared" ca="1" si="9"/>
        <v>0</v>
      </c>
      <c r="S13" s="121"/>
    </row>
    <row r="14" spans="1:31" ht="15.75" customHeight="1">
      <c r="A14" s="121">
        <f t="shared" si="0"/>
        <v>12</v>
      </c>
      <c r="B14" s="121" t="s">
        <v>265</v>
      </c>
      <c r="C14" s="121"/>
      <c r="D14" s="455" t="s">
        <v>2777</v>
      </c>
      <c r="E14" s="149" t="s">
        <v>274</v>
      </c>
      <c r="F14" s="314" t="s">
        <v>279</v>
      </c>
      <c r="G14" s="121" t="s">
        <v>508</v>
      </c>
      <c r="H14" s="121" t="s">
        <v>508</v>
      </c>
      <c r="I14" s="121" t="s">
        <v>508</v>
      </c>
      <c r="J14" s="148">
        <f>K8+1</f>
        <v>44879</v>
      </c>
      <c r="K14" s="148">
        <f>J14+2</f>
        <v>44881</v>
      </c>
      <c r="L14" s="148">
        <v>44930</v>
      </c>
      <c r="M14" s="148">
        <v>44930</v>
      </c>
      <c r="N14" s="130"/>
      <c r="O14" s="130"/>
      <c r="P14" s="121">
        <f t="shared" si="7"/>
        <v>3</v>
      </c>
      <c r="Q14" s="124">
        <f t="shared" ca="1" si="8"/>
        <v>1</v>
      </c>
      <c r="R14" s="125">
        <f t="shared" ca="1" si="9"/>
        <v>2</v>
      </c>
      <c r="S14" s="121"/>
    </row>
    <row r="15" spans="1:31" ht="15.75" customHeight="1">
      <c r="A15" s="121">
        <f t="shared" si="0"/>
        <v>13</v>
      </c>
      <c r="B15" s="121" t="s">
        <v>2769</v>
      </c>
      <c r="C15" s="121"/>
      <c r="D15" s="202" t="s">
        <v>2770</v>
      </c>
      <c r="E15" s="149" t="s">
        <v>271</v>
      </c>
      <c r="F15" s="456" t="s">
        <v>178</v>
      </c>
      <c r="G15" s="121" t="s">
        <v>508</v>
      </c>
      <c r="H15" s="121" t="s">
        <v>508</v>
      </c>
      <c r="I15" s="121" t="s">
        <v>508</v>
      </c>
      <c r="J15" s="148">
        <f t="shared" ref="J15:J34" si="10">K14+1</f>
        <v>44882</v>
      </c>
      <c r="K15" s="148">
        <f>J15+2</f>
        <v>44884</v>
      </c>
      <c r="L15" s="148">
        <f>M14+1</f>
        <v>44931</v>
      </c>
      <c r="M15" s="130">
        <v>44932</v>
      </c>
      <c r="N15" s="130"/>
      <c r="O15" s="130"/>
      <c r="P15" s="121">
        <f t="shared" ref="P15" si="11">IF(IF(J15="",0,IF(K15="",0,K15-J15))="",0,K15-J15+1)</f>
        <v>3</v>
      </c>
      <c r="Q15" s="124">
        <f t="shared" ref="Q15" ca="1" si="12">IF(L15="",0,IF(M15="",TODAY()-L15,M15-L15+1))</f>
        <v>2</v>
      </c>
      <c r="R15" s="125">
        <f t="shared" ref="R15" ca="1" si="13">IF(Q15=0,0,P15-Q15)</f>
        <v>1</v>
      </c>
      <c r="S15" s="121"/>
    </row>
    <row r="16" spans="1:31" ht="15.75" customHeight="1">
      <c r="A16" s="121">
        <f t="shared" si="0"/>
        <v>14</v>
      </c>
      <c r="B16" s="121" t="s">
        <v>245</v>
      </c>
      <c r="C16" s="121"/>
      <c r="D16" s="202" t="s">
        <v>2778</v>
      </c>
      <c r="E16" s="121" t="s">
        <v>280</v>
      </c>
      <c r="F16" s="314" t="s">
        <v>270</v>
      </c>
      <c r="G16" s="121"/>
      <c r="H16" s="121"/>
      <c r="I16" s="121"/>
      <c r="J16" s="148">
        <f t="shared" si="10"/>
        <v>44885</v>
      </c>
      <c r="K16" s="148">
        <f>J16+3</f>
        <v>44888</v>
      </c>
      <c r="L16" s="148">
        <f>M15+1</f>
        <v>44933</v>
      </c>
      <c r="M16" s="130">
        <v>44936</v>
      </c>
      <c r="N16" s="130"/>
      <c r="O16" s="130"/>
      <c r="P16" s="121">
        <f t="shared" ref="P16" si="14">IF(IF(J16="",0,IF(K16="",0,K16-J16))="",0,K16-J16+1)</f>
        <v>4</v>
      </c>
      <c r="Q16" s="124">
        <f t="shared" ref="Q16" ca="1" si="15">IF(L16="",0,IF(M16="",TODAY()-L16,M16-L16+1))</f>
        <v>4</v>
      </c>
      <c r="R16" s="125">
        <f t="shared" ref="R16" ca="1" si="16">IF(Q16=0,0,P16-Q16)</f>
        <v>0</v>
      </c>
      <c r="S16" s="121"/>
    </row>
    <row r="17" spans="1:19" ht="15.75" customHeight="1">
      <c r="A17" s="121">
        <f t="shared" si="0"/>
        <v>15</v>
      </c>
      <c r="B17" s="121" t="s">
        <v>245</v>
      </c>
      <c r="C17" s="121"/>
      <c r="D17" s="202" t="s">
        <v>2778</v>
      </c>
      <c r="E17" s="121" t="s">
        <v>2779</v>
      </c>
      <c r="F17" s="456" t="s">
        <v>178</v>
      </c>
      <c r="G17" s="121"/>
      <c r="H17" s="121"/>
      <c r="I17" s="121"/>
      <c r="J17" s="148">
        <f t="shared" si="10"/>
        <v>44889</v>
      </c>
      <c r="K17" s="148">
        <f>J17+1+1+5</f>
        <v>44896</v>
      </c>
      <c r="L17" s="148">
        <v>44937</v>
      </c>
      <c r="M17" s="130">
        <v>44951</v>
      </c>
      <c r="N17" s="130"/>
      <c r="O17" s="130"/>
      <c r="P17" s="121">
        <f t="shared" ref="P17" si="17">IF(IF(J17="",0,IF(K17="",0,K17-J17))="",0,K17-J17+1)</f>
        <v>8</v>
      </c>
      <c r="Q17" s="124">
        <f t="shared" ref="Q17" ca="1" si="18">IF(L17="",0,IF(M17="",TODAY()-L17,M17-L17+1))</f>
        <v>15</v>
      </c>
      <c r="R17" s="125">
        <f t="shared" ref="R17" ca="1" si="19">IF(Q17=0,0,P17-Q17)</f>
        <v>-7</v>
      </c>
      <c r="S17" s="121"/>
    </row>
    <row r="18" spans="1:19" ht="28.8">
      <c r="A18" s="121">
        <f t="shared" si="0"/>
        <v>16</v>
      </c>
      <c r="B18" s="121" t="s">
        <v>265</v>
      </c>
      <c r="C18" s="121"/>
      <c r="D18" s="436" t="s">
        <v>2780</v>
      </c>
      <c r="E18" s="121"/>
      <c r="F18" s="314" t="s">
        <v>279</v>
      </c>
      <c r="G18" s="121" t="s">
        <v>508</v>
      </c>
      <c r="H18" s="121" t="s">
        <v>508</v>
      </c>
      <c r="I18" s="121" t="s">
        <v>508</v>
      </c>
      <c r="J18" s="148">
        <f t="shared" si="10"/>
        <v>44897</v>
      </c>
      <c r="K18" s="148">
        <f>J18+1</f>
        <v>44898</v>
      </c>
      <c r="L18" s="148">
        <v>44956</v>
      </c>
      <c r="M18" s="130">
        <v>44957</v>
      </c>
      <c r="N18" s="130">
        <f>L18</f>
        <v>44956</v>
      </c>
      <c r="O18" s="130">
        <f>N18+P18-1</f>
        <v>44957</v>
      </c>
      <c r="P18" s="121">
        <f t="shared" ref="P18:P19" si="20">IF(IF(J18="",0,IF(K18="",0,K18-J18))="",0,K18-J18+1)</f>
        <v>2</v>
      </c>
      <c r="Q18" s="124">
        <f t="shared" ref="Q18:Q19" ca="1" si="21">IF(L18="",0,IF(M18="",TODAY()-L18,M18-L18+1))</f>
        <v>2</v>
      </c>
      <c r="R18" s="125">
        <f t="shared" ref="R18:R19" ca="1" si="22">IF(Q18=0,0,P18-Q18)</f>
        <v>0</v>
      </c>
      <c r="S18" s="121"/>
    </row>
    <row r="19" spans="1:19" ht="43.2">
      <c r="A19" s="121">
        <f t="shared" si="0"/>
        <v>17</v>
      </c>
      <c r="B19" s="121" t="s">
        <v>245</v>
      </c>
      <c r="C19" s="121"/>
      <c r="D19" s="129" t="s">
        <v>2781</v>
      </c>
      <c r="E19" s="121"/>
      <c r="F19" s="314" t="s">
        <v>279</v>
      </c>
      <c r="G19" s="121" t="s">
        <v>508</v>
      </c>
      <c r="H19" s="121" t="s">
        <v>508</v>
      </c>
      <c r="I19" s="121" t="s">
        <v>508</v>
      </c>
      <c r="J19" s="148">
        <f t="shared" si="10"/>
        <v>44899</v>
      </c>
      <c r="K19" s="148">
        <f>J19+1</f>
        <v>44900</v>
      </c>
      <c r="L19" s="148">
        <v>44958</v>
      </c>
      <c r="M19" s="130">
        <v>44959</v>
      </c>
      <c r="N19" s="130"/>
      <c r="O19" s="130"/>
      <c r="P19" s="121">
        <f t="shared" si="20"/>
        <v>2</v>
      </c>
      <c r="Q19" s="124">
        <f t="shared" ca="1" si="21"/>
        <v>2</v>
      </c>
      <c r="R19" s="125">
        <f t="shared" ca="1" si="22"/>
        <v>0</v>
      </c>
      <c r="S19" s="121"/>
    </row>
    <row r="20" spans="1:19" ht="14.4">
      <c r="A20" s="121">
        <f t="shared" si="0"/>
        <v>18</v>
      </c>
      <c r="B20" s="121" t="s">
        <v>245</v>
      </c>
      <c r="C20" s="121"/>
      <c r="D20" s="129" t="s">
        <v>2782</v>
      </c>
      <c r="E20" s="121" t="s">
        <v>157</v>
      </c>
      <c r="F20" s="314" t="s">
        <v>279</v>
      </c>
      <c r="G20" s="121" t="s">
        <v>508</v>
      </c>
      <c r="H20" s="121" t="s">
        <v>508</v>
      </c>
      <c r="I20" s="121" t="s">
        <v>508</v>
      </c>
      <c r="J20" s="148">
        <f t="shared" si="10"/>
        <v>44901</v>
      </c>
      <c r="K20" s="148">
        <f>J20+4+1</f>
        <v>44906</v>
      </c>
      <c r="L20" s="148">
        <v>44960</v>
      </c>
      <c r="M20" s="130">
        <f t="shared" ref="M20:M21" si="23">L20+5</f>
        <v>44965</v>
      </c>
      <c r="N20" s="130"/>
      <c r="O20" s="130"/>
      <c r="P20" s="121">
        <f t="shared" ref="P20:P21" si="24">IF(IF(J20="",0,IF(K20="",0,K20-J20))="",0,K20-J20+1)</f>
        <v>6</v>
      </c>
      <c r="Q20" s="124">
        <f t="shared" ref="Q20:Q21" ca="1" si="25">IF(L20="",0,IF(M20="",TODAY()-L20,M20-L20+1))</f>
        <v>6</v>
      </c>
      <c r="R20" s="125">
        <f t="shared" ref="R20:R21" ca="1" si="26">IF(Q20=0,0,P20-Q20)</f>
        <v>0</v>
      </c>
      <c r="S20" s="121"/>
    </row>
    <row r="21" spans="1:19" ht="14.4">
      <c r="A21" s="121">
        <f t="shared" si="0"/>
        <v>19</v>
      </c>
      <c r="B21" s="121" t="s">
        <v>245</v>
      </c>
      <c r="C21" s="121"/>
      <c r="D21" s="129" t="s">
        <v>2783</v>
      </c>
      <c r="E21" s="121" t="s">
        <v>157</v>
      </c>
      <c r="F21" s="314" t="s">
        <v>279</v>
      </c>
      <c r="G21" s="121" t="s">
        <v>508</v>
      </c>
      <c r="H21" s="121" t="s">
        <v>508</v>
      </c>
      <c r="I21" s="121" t="s">
        <v>508</v>
      </c>
      <c r="J21" s="148">
        <f t="shared" si="10"/>
        <v>44907</v>
      </c>
      <c r="K21" s="148">
        <f>J21+4+1</f>
        <v>44912</v>
      </c>
      <c r="L21" s="148">
        <v>44960</v>
      </c>
      <c r="M21" s="130">
        <f t="shared" si="23"/>
        <v>44965</v>
      </c>
      <c r="N21" s="130"/>
      <c r="O21" s="130"/>
      <c r="P21" s="121">
        <f t="shared" si="24"/>
        <v>6</v>
      </c>
      <c r="Q21" s="124">
        <f t="shared" ca="1" si="25"/>
        <v>6</v>
      </c>
      <c r="R21" s="125">
        <f t="shared" ca="1" si="26"/>
        <v>0</v>
      </c>
      <c r="S21" s="121"/>
    </row>
    <row r="22" spans="1:19" ht="14.4">
      <c r="A22" s="121">
        <f t="shared" si="0"/>
        <v>20</v>
      </c>
      <c r="B22" s="121" t="s">
        <v>245</v>
      </c>
      <c r="C22" s="121"/>
      <c r="D22" s="129" t="s">
        <v>2784</v>
      </c>
      <c r="E22" s="121"/>
      <c r="F22" s="314" t="s">
        <v>279</v>
      </c>
      <c r="G22" s="121" t="s">
        <v>508</v>
      </c>
      <c r="H22" s="121" t="s">
        <v>508</v>
      </c>
      <c r="I22" s="121" t="s">
        <v>508</v>
      </c>
      <c r="J22" s="148">
        <f t="shared" si="10"/>
        <v>44913</v>
      </c>
      <c r="K22" s="148">
        <f>J22+1</f>
        <v>44914</v>
      </c>
      <c r="L22" s="148">
        <f>M21+1</f>
        <v>44966</v>
      </c>
      <c r="M22" s="130">
        <f>L22+1</f>
        <v>44967</v>
      </c>
      <c r="N22" s="130"/>
      <c r="O22" s="130"/>
      <c r="P22" s="121">
        <f t="shared" ref="P22:P23" si="27">IF(IF(J22="",0,IF(K22="",0,K22-J22))="",0,K22-J22+1)</f>
        <v>2</v>
      </c>
      <c r="Q22" s="124">
        <f t="shared" ref="Q22:Q23" ca="1" si="28">IF(L22="",0,IF(M22="",TODAY()-L22,M22-L22+1))</f>
        <v>2</v>
      </c>
      <c r="R22" s="125">
        <f t="shared" ref="R22:R23" ca="1" si="29">IF(Q22=0,0,P22-Q22)</f>
        <v>0</v>
      </c>
      <c r="S22" s="121"/>
    </row>
    <row r="23" spans="1:19" ht="14.4">
      <c r="A23" s="121">
        <f t="shared" si="0"/>
        <v>21</v>
      </c>
      <c r="B23" s="121" t="s">
        <v>245</v>
      </c>
      <c r="C23" s="121"/>
      <c r="D23" s="129" t="s">
        <v>2785</v>
      </c>
      <c r="E23" s="121" t="s">
        <v>274</v>
      </c>
      <c r="F23" s="314" t="s">
        <v>279</v>
      </c>
      <c r="G23" s="121" t="s">
        <v>508</v>
      </c>
      <c r="H23" s="121" t="s">
        <v>508</v>
      </c>
      <c r="I23" s="121" t="s">
        <v>508</v>
      </c>
      <c r="J23" s="148">
        <f t="shared" si="10"/>
        <v>44915</v>
      </c>
      <c r="K23" s="148">
        <f>J23+3+4+2</f>
        <v>44924</v>
      </c>
      <c r="L23" s="148">
        <v>44970</v>
      </c>
      <c r="M23" s="130">
        <f>L23+9</f>
        <v>44979</v>
      </c>
      <c r="N23" s="130">
        <f>L23</f>
        <v>44970</v>
      </c>
      <c r="O23" s="130">
        <f>N23+P23-1</f>
        <v>44979</v>
      </c>
      <c r="P23" s="121">
        <f t="shared" si="27"/>
        <v>10</v>
      </c>
      <c r="Q23" s="124">
        <f t="shared" ca="1" si="28"/>
        <v>10</v>
      </c>
      <c r="R23" s="125">
        <f t="shared" ca="1" si="29"/>
        <v>0</v>
      </c>
      <c r="S23" s="121"/>
    </row>
    <row r="24" spans="1:19" ht="14.4">
      <c r="A24" s="121">
        <f t="shared" si="0"/>
        <v>22</v>
      </c>
      <c r="B24" s="121" t="s">
        <v>245</v>
      </c>
      <c r="C24" s="121"/>
      <c r="D24" s="129" t="s">
        <v>2786</v>
      </c>
      <c r="E24" s="121"/>
      <c r="F24" s="314" t="s">
        <v>270</v>
      </c>
      <c r="G24" s="121" t="s">
        <v>508</v>
      </c>
      <c r="H24" s="121" t="s">
        <v>508</v>
      </c>
      <c r="I24" s="121" t="s">
        <v>508</v>
      </c>
      <c r="J24" s="148">
        <f t="shared" si="10"/>
        <v>44925</v>
      </c>
      <c r="K24" s="148">
        <f>J24+2</f>
        <v>44927</v>
      </c>
      <c r="L24" s="148">
        <f>M23+1</f>
        <v>44980</v>
      </c>
      <c r="M24" s="130">
        <f>L24+5</f>
        <v>44985</v>
      </c>
      <c r="N24" s="130">
        <f t="shared" ref="N24" si="30">IF(L24="",IF(M23="",O23+1,M23+1),L24)</f>
        <v>44980</v>
      </c>
      <c r="O24" s="130">
        <f t="shared" ref="O24" si="31">+N24+P24-1</f>
        <v>44982</v>
      </c>
      <c r="P24" s="121">
        <f t="shared" ref="P24:P28" si="32">IF(IF(J24="",0,IF(K24="",0,K24-J24))="",0,K24-J24+1)</f>
        <v>3</v>
      </c>
      <c r="Q24" s="124">
        <f t="shared" ref="Q24:Q28" ca="1" si="33">IF(L24="",0,IF(M24="",TODAY()-L24,M24-L24+1))</f>
        <v>6</v>
      </c>
      <c r="R24" s="125">
        <f t="shared" ref="R24:R28" ca="1" si="34">IF(Q24=0,0,P24-Q24)</f>
        <v>-3</v>
      </c>
      <c r="S24" s="121"/>
    </row>
    <row r="25" spans="1:19" ht="14.4">
      <c r="A25" s="121">
        <f t="shared" si="0"/>
        <v>23</v>
      </c>
      <c r="B25" s="121" t="s">
        <v>236</v>
      </c>
      <c r="C25" s="121"/>
      <c r="D25" s="129" t="s">
        <v>2787</v>
      </c>
      <c r="E25" s="121"/>
      <c r="F25" s="314" t="s">
        <v>279</v>
      </c>
      <c r="G25" s="121" t="s">
        <v>508</v>
      </c>
      <c r="H25" s="121" t="s">
        <v>508</v>
      </c>
      <c r="I25" s="121" t="s">
        <v>508</v>
      </c>
      <c r="J25" s="148">
        <f t="shared" si="10"/>
        <v>44928</v>
      </c>
      <c r="K25" s="148">
        <f>J25+2+4</f>
        <v>44934</v>
      </c>
      <c r="L25" s="148">
        <v>44986</v>
      </c>
      <c r="M25" s="130">
        <v>44994</v>
      </c>
      <c r="N25" s="130">
        <f t="shared" ref="N25:N26" si="35">IF(L25="",IF(M24="",O24+1,M24+1),L25)</f>
        <v>44986</v>
      </c>
      <c r="O25" s="130">
        <f t="shared" ref="O25:O26" si="36">+N25+P25-1</f>
        <v>44992</v>
      </c>
      <c r="P25" s="121">
        <f t="shared" si="32"/>
        <v>7</v>
      </c>
      <c r="Q25" s="124">
        <f t="shared" ca="1" si="33"/>
        <v>9</v>
      </c>
      <c r="R25" s="125">
        <f t="shared" ca="1" si="34"/>
        <v>-2</v>
      </c>
      <c r="S25" s="121"/>
    </row>
    <row r="26" spans="1:19" ht="14.4">
      <c r="A26" s="121">
        <f t="shared" si="0"/>
        <v>24</v>
      </c>
      <c r="B26" s="121" t="s">
        <v>236</v>
      </c>
      <c r="C26" s="121"/>
      <c r="D26" s="129" t="s">
        <v>2788</v>
      </c>
      <c r="E26" s="121"/>
      <c r="F26" s="314" t="s">
        <v>279</v>
      </c>
      <c r="G26" s="121" t="s">
        <v>508</v>
      </c>
      <c r="H26" s="121" t="s">
        <v>508</v>
      </c>
      <c r="I26" s="121" t="s">
        <v>508</v>
      </c>
      <c r="J26" s="148">
        <f t="shared" si="10"/>
        <v>44935</v>
      </c>
      <c r="K26" s="148">
        <f>J26+3</f>
        <v>44938</v>
      </c>
      <c r="L26" s="148">
        <v>44995</v>
      </c>
      <c r="M26" s="130">
        <v>44998</v>
      </c>
      <c r="N26" s="130">
        <f t="shared" si="35"/>
        <v>44995</v>
      </c>
      <c r="O26" s="130">
        <f t="shared" si="36"/>
        <v>44998</v>
      </c>
      <c r="P26" s="121">
        <f t="shared" si="32"/>
        <v>4</v>
      </c>
      <c r="Q26" s="124">
        <f t="shared" ca="1" si="33"/>
        <v>4</v>
      </c>
      <c r="R26" s="125">
        <f t="shared" ca="1" si="34"/>
        <v>0</v>
      </c>
      <c r="S26" s="121"/>
    </row>
    <row r="27" spans="1:19" ht="14.4">
      <c r="A27" s="121">
        <f t="shared" si="0"/>
        <v>25</v>
      </c>
      <c r="B27" s="121" t="s">
        <v>245</v>
      </c>
      <c r="C27" s="121"/>
      <c r="D27" s="129" t="s">
        <v>2789</v>
      </c>
      <c r="E27" s="121" t="s">
        <v>157</v>
      </c>
      <c r="F27" s="314" t="s">
        <v>279</v>
      </c>
      <c r="G27" s="121" t="s">
        <v>508</v>
      </c>
      <c r="H27" s="121" t="s">
        <v>508</v>
      </c>
      <c r="I27" s="121" t="s">
        <v>508</v>
      </c>
      <c r="J27" s="148">
        <f t="shared" si="10"/>
        <v>44939</v>
      </c>
      <c r="K27" s="148">
        <f>J27+3</f>
        <v>44942</v>
      </c>
      <c r="L27" s="148">
        <v>44999</v>
      </c>
      <c r="M27" s="130">
        <v>45002</v>
      </c>
      <c r="N27" s="130">
        <f t="shared" ref="N27:N28" si="37">IF(L27="",IF(M26="",O26+1,M26+1),L27)</f>
        <v>44999</v>
      </c>
      <c r="O27" s="130">
        <f t="shared" ref="O27:O28" si="38">+N27+P27-1</f>
        <v>45002</v>
      </c>
      <c r="P27" s="121">
        <f t="shared" si="32"/>
        <v>4</v>
      </c>
      <c r="Q27" s="124">
        <f t="shared" ca="1" si="33"/>
        <v>4</v>
      </c>
      <c r="R27" s="125">
        <f t="shared" ca="1" si="34"/>
        <v>0</v>
      </c>
      <c r="S27" s="121"/>
    </row>
    <row r="28" spans="1:19" ht="14.4">
      <c r="A28" s="121">
        <f t="shared" si="0"/>
        <v>26</v>
      </c>
      <c r="B28" s="121" t="s">
        <v>245</v>
      </c>
      <c r="C28" s="121"/>
      <c r="D28" s="129" t="s">
        <v>2790</v>
      </c>
      <c r="E28" s="121" t="s">
        <v>157</v>
      </c>
      <c r="F28" s="314" t="s">
        <v>279</v>
      </c>
      <c r="G28" s="121" t="s">
        <v>508</v>
      </c>
      <c r="H28" s="121" t="s">
        <v>508</v>
      </c>
      <c r="I28" s="121" t="s">
        <v>508</v>
      </c>
      <c r="J28" s="148">
        <f t="shared" si="10"/>
        <v>44943</v>
      </c>
      <c r="K28" s="148">
        <f>J28+3</f>
        <v>44946</v>
      </c>
      <c r="L28" s="148">
        <v>45003</v>
      </c>
      <c r="M28" s="130">
        <v>45006</v>
      </c>
      <c r="N28" s="130">
        <f t="shared" si="37"/>
        <v>45003</v>
      </c>
      <c r="O28" s="130">
        <f t="shared" si="38"/>
        <v>45006</v>
      </c>
      <c r="P28" s="121">
        <f t="shared" si="32"/>
        <v>4</v>
      </c>
      <c r="Q28" s="124">
        <f t="shared" ca="1" si="33"/>
        <v>4</v>
      </c>
      <c r="R28" s="125">
        <f t="shared" ca="1" si="34"/>
        <v>0</v>
      </c>
      <c r="S28" s="121"/>
    </row>
    <row r="29" spans="1:19" ht="14.4">
      <c r="A29" s="121">
        <f t="shared" si="0"/>
        <v>27</v>
      </c>
      <c r="B29" s="121" t="s">
        <v>265</v>
      </c>
      <c r="C29" s="121"/>
      <c r="D29" s="129" t="s">
        <v>2791</v>
      </c>
      <c r="E29" s="121" t="s">
        <v>157</v>
      </c>
      <c r="F29" s="314" t="s">
        <v>279</v>
      </c>
      <c r="G29" s="121" t="s">
        <v>508</v>
      </c>
      <c r="H29" s="121" t="s">
        <v>508</v>
      </c>
      <c r="I29" s="121" t="s">
        <v>508</v>
      </c>
      <c r="J29" s="148">
        <f t="shared" si="10"/>
        <v>44947</v>
      </c>
      <c r="K29" s="148">
        <f>J29+1</f>
        <v>44948</v>
      </c>
      <c r="L29" s="148">
        <v>45012</v>
      </c>
      <c r="M29" s="130">
        <v>45014</v>
      </c>
      <c r="N29" s="130">
        <f t="shared" ref="N29:N30" si="39">IF(L29="",IF(M28="",O28+1,M28+1),L29)</f>
        <v>45012</v>
      </c>
      <c r="O29" s="130">
        <f t="shared" ref="O29:O30" si="40">+N29+P29-1</f>
        <v>45013</v>
      </c>
      <c r="P29" s="121">
        <f t="shared" ref="P29:P30" si="41">IF(IF(J29="",0,IF(K29="",0,K29-J29))="",0,K29-J29+1)</f>
        <v>2</v>
      </c>
      <c r="Q29" s="124">
        <f t="shared" ref="Q29:Q30" ca="1" si="42">IF(L29="",0,IF(M29="",TODAY()-L29,M29-L29+1))</f>
        <v>3</v>
      </c>
      <c r="R29" s="125">
        <f t="shared" ref="R29:R30" ca="1" si="43">IF(Q29=0,0,P29-Q29)</f>
        <v>-1</v>
      </c>
      <c r="S29" s="121"/>
    </row>
    <row r="30" spans="1:19" ht="14.4">
      <c r="A30" s="121">
        <f t="shared" si="0"/>
        <v>28</v>
      </c>
      <c r="B30" s="121" t="s">
        <v>265</v>
      </c>
      <c r="C30" s="121"/>
      <c r="D30" s="129" t="s">
        <v>1415</v>
      </c>
      <c r="E30" s="121" t="s">
        <v>157</v>
      </c>
      <c r="F30" s="314" t="s">
        <v>279</v>
      </c>
      <c r="G30" s="121" t="s">
        <v>508</v>
      </c>
      <c r="H30" s="121" t="s">
        <v>508</v>
      </c>
      <c r="I30" s="121" t="s">
        <v>508</v>
      </c>
      <c r="J30" s="148">
        <f t="shared" si="10"/>
        <v>44949</v>
      </c>
      <c r="K30" s="148">
        <f>J30+1+5+1</f>
        <v>44956</v>
      </c>
      <c r="L30" s="148">
        <v>45015</v>
      </c>
      <c r="M30" s="130">
        <f>L30+11</f>
        <v>45026</v>
      </c>
      <c r="N30" s="130">
        <f t="shared" si="39"/>
        <v>45015</v>
      </c>
      <c r="O30" s="130">
        <f t="shared" si="40"/>
        <v>45022</v>
      </c>
      <c r="P30" s="121">
        <f t="shared" si="41"/>
        <v>8</v>
      </c>
      <c r="Q30" s="124">
        <f t="shared" ca="1" si="42"/>
        <v>12</v>
      </c>
      <c r="R30" s="125">
        <f t="shared" ca="1" si="43"/>
        <v>-4</v>
      </c>
      <c r="S30" s="121"/>
    </row>
    <row r="31" spans="1:19" s="239" customFormat="1" ht="14.4">
      <c r="A31" s="121">
        <f t="shared" si="0"/>
        <v>29</v>
      </c>
      <c r="B31" s="159" t="s">
        <v>264</v>
      </c>
      <c r="C31" s="159"/>
      <c r="D31" s="243" t="s">
        <v>2792</v>
      </c>
      <c r="E31" s="121" t="s">
        <v>157</v>
      </c>
      <c r="F31" s="314" t="s">
        <v>279</v>
      </c>
      <c r="G31" s="121" t="s">
        <v>508</v>
      </c>
      <c r="H31" s="121" t="s">
        <v>508</v>
      </c>
      <c r="I31" s="121" t="s">
        <v>508</v>
      </c>
      <c r="J31" s="215">
        <f t="shared" si="10"/>
        <v>44957</v>
      </c>
      <c r="K31" s="215">
        <f>J31+5</f>
        <v>44962</v>
      </c>
      <c r="L31" s="215">
        <v>45031</v>
      </c>
      <c r="M31" s="130">
        <v>45040</v>
      </c>
      <c r="N31" s="130">
        <f t="shared" ref="N31" si="44">IF(L31="",IF(M30="",O30+1,M30+1),L31)</f>
        <v>45031</v>
      </c>
      <c r="O31" s="130">
        <f t="shared" ref="O31" si="45">+N31+P31-1</f>
        <v>45036</v>
      </c>
      <c r="P31" s="121">
        <f t="shared" ref="P31" si="46">IF(IF(J31="",0,IF(K31="",0,K31-J31))="",0,K31-J31+1)</f>
        <v>6</v>
      </c>
      <c r="Q31" s="124">
        <f t="shared" ref="Q31" ca="1" si="47">IF(L31="",0,IF(M31="",TODAY()-L31,M31-L31+1))</f>
        <v>10</v>
      </c>
      <c r="R31" s="125">
        <f t="shared" ref="R31" ca="1" si="48">IF(Q31=0,0,P31-Q31)</f>
        <v>-4</v>
      </c>
      <c r="S31" s="159"/>
    </row>
    <row r="32" spans="1:19" s="239" customFormat="1" ht="14.4">
      <c r="A32" s="121">
        <f t="shared" si="0"/>
        <v>30</v>
      </c>
      <c r="B32" s="159" t="s">
        <v>245</v>
      </c>
      <c r="C32" s="159"/>
      <c r="D32" s="243" t="s">
        <v>2793</v>
      </c>
      <c r="E32" s="121" t="s">
        <v>762</v>
      </c>
      <c r="F32" s="314" t="s">
        <v>270</v>
      </c>
      <c r="G32" s="121" t="s">
        <v>508</v>
      </c>
      <c r="H32" s="121" t="s">
        <v>508</v>
      </c>
      <c r="I32" s="121" t="s">
        <v>508</v>
      </c>
      <c r="J32" s="215">
        <f t="shared" si="10"/>
        <v>44963</v>
      </c>
      <c r="K32" s="215">
        <f>J32+3</f>
        <v>44966</v>
      </c>
      <c r="L32" s="215">
        <v>45049</v>
      </c>
      <c r="M32" s="362">
        <v>45052</v>
      </c>
      <c r="N32" s="130">
        <f t="shared" ref="N32" si="49">IF(L32="",IF(M31="",O31+1,M31+1),L32)</f>
        <v>45049</v>
      </c>
      <c r="O32" s="130">
        <f t="shared" ref="O32" si="50">+N32+P32-1</f>
        <v>45052</v>
      </c>
      <c r="P32" s="121">
        <f t="shared" ref="P32" si="51">IF(IF(J32="",0,IF(K32="",0,K32-J32))="",0,K32-J32+1)</f>
        <v>4</v>
      </c>
      <c r="Q32" s="124">
        <f t="shared" ref="Q32" ca="1" si="52">IF(L32="",0,IF(M32="",TODAY()-L32,M32-L32+1))</f>
        <v>4</v>
      </c>
      <c r="R32" s="125">
        <f t="shared" ref="R32" ca="1" si="53">IF(Q32=0,0,P32-Q32)</f>
        <v>0</v>
      </c>
      <c r="S32" s="159"/>
    </row>
    <row r="33" spans="1:19" s="239" customFormat="1" ht="14.4">
      <c r="A33" s="121">
        <f t="shared" si="0"/>
        <v>31</v>
      </c>
      <c r="B33" s="159" t="s">
        <v>265</v>
      </c>
      <c r="C33" s="159"/>
      <c r="D33" s="243" t="s">
        <v>2794</v>
      </c>
      <c r="E33" s="121" t="s">
        <v>274</v>
      </c>
      <c r="F33" s="314" t="s">
        <v>270</v>
      </c>
      <c r="G33" s="121" t="s">
        <v>508</v>
      </c>
      <c r="H33" s="121" t="s">
        <v>508</v>
      </c>
      <c r="I33" s="121" t="s">
        <v>508</v>
      </c>
      <c r="J33" s="215">
        <f t="shared" si="10"/>
        <v>44967</v>
      </c>
      <c r="K33" s="215">
        <f>J33+6</f>
        <v>44973</v>
      </c>
      <c r="L33" s="215">
        <v>45052</v>
      </c>
      <c r="M33" s="362">
        <v>45064</v>
      </c>
      <c r="N33" s="130">
        <f t="shared" ref="N33" si="54">IF(L33="",IF(M32="",O32+1,M32+1),L33)</f>
        <v>45052</v>
      </c>
      <c r="O33" s="130">
        <f t="shared" ref="O33" si="55">+N33+P33-1</f>
        <v>45058</v>
      </c>
      <c r="P33" s="121">
        <f t="shared" ref="P33" si="56">IF(IF(J33="",0,IF(K33="",0,K33-J33))="",0,K33-J33+1)</f>
        <v>7</v>
      </c>
      <c r="Q33" s="124">
        <f t="shared" ref="Q33" ca="1" si="57">IF(L33="",0,IF(M33="",TODAY()-L33,M33-L33+1))</f>
        <v>13</v>
      </c>
      <c r="R33" s="125">
        <f t="shared" ref="R33" ca="1" si="58">IF(Q33=0,0,P33-Q33)</f>
        <v>-6</v>
      </c>
      <c r="S33" s="159"/>
    </row>
    <row r="34" spans="1:19" s="239" customFormat="1" ht="14.4">
      <c r="A34" s="121">
        <f t="shared" si="0"/>
        <v>32</v>
      </c>
      <c r="B34" s="159" t="s">
        <v>237</v>
      </c>
      <c r="C34" s="159"/>
      <c r="D34" s="243" t="s">
        <v>2795</v>
      </c>
      <c r="E34" s="121" t="s">
        <v>157</v>
      </c>
      <c r="F34" s="314" t="s">
        <v>279</v>
      </c>
      <c r="G34" s="121" t="s">
        <v>508</v>
      </c>
      <c r="H34" s="121" t="s">
        <v>508</v>
      </c>
      <c r="I34" s="121" t="s">
        <v>508</v>
      </c>
      <c r="J34" s="215">
        <f t="shared" si="10"/>
        <v>44974</v>
      </c>
      <c r="K34" s="215">
        <f>J34+3</f>
        <v>44977</v>
      </c>
      <c r="L34" s="215">
        <v>45068</v>
      </c>
      <c r="M34" s="404">
        <v>45074</v>
      </c>
      <c r="N34" s="130">
        <f t="shared" ref="N34:N36" si="59">IF(L34="",IF(M33="",O33+1,M33+1),L34)</f>
        <v>45068</v>
      </c>
      <c r="O34" s="130">
        <f t="shared" ref="O34:O36" si="60">+N34+P34-1</f>
        <v>45071</v>
      </c>
      <c r="P34" s="121">
        <f t="shared" ref="P34:P35" si="61">IF(IF(J34="",0,IF(K34="",0,K34-J34))="",0,K34-J34+1)</f>
        <v>4</v>
      </c>
      <c r="Q34" s="124">
        <f t="shared" ref="Q34:Q35" ca="1" si="62">IF(L34="",0,IF(M34="",TODAY()-L34,M34-L34+1))</f>
        <v>7</v>
      </c>
      <c r="R34" s="125">
        <f t="shared" ref="R34:R35" ca="1" si="63">IF(Q34=0,0,P34-Q34)</f>
        <v>-3</v>
      </c>
      <c r="S34" s="159"/>
    </row>
    <row r="35" spans="1:19" s="239" customFormat="1" ht="14.4">
      <c r="A35" s="121">
        <f t="shared" ref="A35:A70" si="64">ROW() - 2</f>
        <v>33</v>
      </c>
      <c r="B35" s="159" t="s">
        <v>245</v>
      </c>
      <c r="C35" s="159"/>
      <c r="D35" s="243" t="s">
        <v>2796</v>
      </c>
      <c r="E35" s="121" t="s">
        <v>274</v>
      </c>
      <c r="F35" s="314" t="s">
        <v>270</v>
      </c>
      <c r="G35" s="121" t="s">
        <v>508</v>
      </c>
      <c r="H35" s="121" t="s">
        <v>508</v>
      </c>
      <c r="I35" s="121" t="s">
        <v>508</v>
      </c>
      <c r="J35" s="215">
        <v>45079</v>
      </c>
      <c r="K35" s="215">
        <v>45083</v>
      </c>
      <c r="L35" s="215">
        <v>45079</v>
      </c>
      <c r="M35" s="362">
        <v>45083</v>
      </c>
      <c r="N35" s="130">
        <f t="shared" si="59"/>
        <v>45079</v>
      </c>
      <c r="O35" s="130">
        <f t="shared" si="60"/>
        <v>45083</v>
      </c>
      <c r="P35" s="121">
        <f t="shared" si="61"/>
        <v>5</v>
      </c>
      <c r="Q35" s="124">
        <f t="shared" ca="1" si="62"/>
        <v>5</v>
      </c>
      <c r="R35" s="125">
        <f t="shared" ca="1" si="63"/>
        <v>0</v>
      </c>
      <c r="S35" s="159"/>
    </row>
    <row r="36" spans="1:19" s="239" customFormat="1" ht="28.8">
      <c r="A36" s="121">
        <f t="shared" si="64"/>
        <v>34</v>
      </c>
      <c r="B36" s="159" t="s">
        <v>265</v>
      </c>
      <c r="C36" s="159"/>
      <c r="D36" s="177" t="s">
        <v>2797</v>
      </c>
      <c r="E36" s="121" t="s">
        <v>274</v>
      </c>
      <c r="F36" s="314" t="s">
        <v>279</v>
      </c>
      <c r="G36" s="121"/>
      <c r="H36" s="121"/>
      <c r="I36" s="121"/>
      <c r="J36" s="158">
        <v>45086</v>
      </c>
      <c r="K36" s="158">
        <v>45093</v>
      </c>
      <c r="L36" s="158"/>
      <c r="M36" s="362"/>
      <c r="N36" s="130">
        <f t="shared" si="59"/>
        <v>45084</v>
      </c>
      <c r="O36" s="130">
        <f t="shared" si="60"/>
        <v>45091</v>
      </c>
      <c r="P36" s="121">
        <f t="shared" ref="P36" si="65">IF(IF(J36="",0,IF(K36="",0,K36-J36))="",0,K36-J36+1)</f>
        <v>8</v>
      </c>
      <c r="Q36" s="124">
        <f t="shared" ref="Q36" ca="1" si="66">IF(L36="",0,IF(M36="",TODAY()-L36,M36-L36+1))</f>
        <v>0</v>
      </c>
      <c r="R36" s="125">
        <f t="shared" ref="R36" ca="1" si="67">IF(Q36=0,0,P36-Q36)</f>
        <v>0</v>
      </c>
      <c r="S36" s="159"/>
    </row>
    <row r="37" spans="1:19" s="239" customFormat="1" ht="14.4">
      <c r="A37" s="121">
        <f t="shared" si="64"/>
        <v>35</v>
      </c>
      <c r="B37" s="218" t="s">
        <v>265</v>
      </c>
      <c r="C37" s="218"/>
      <c r="D37" s="279" t="s">
        <v>2714</v>
      </c>
      <c r="E37" s="220" t="s">
        <v>271</v>
      </c>
      <c r="F37" s="275" t="s">
        <v>279</v>
      </c>
      <c r="G37" s="121"/>
      <c r="H37" s="121"/>
      <c r="I37" s="121"/>
      <c r="J37" s="158"/>
      <c r="K37" s="158"/>
      <c r="L37" s="158"/>
      <c r="M37" s="362"/>
      <c r="N37" s="130">
        <f t="shared" ref="N37:N40" si="68">IF(L37="",IF(M36="",O36+1,M36+1),L37)</f>
        <v>45092</v>
      </c>
      <c r="O37" s="130">
        <f t="shared" ref="O37:O43" si="69">+N37+P37-1</f>
        <v>45092</v>
      </c>
      <c r="P37" s="121">
        <f t="shared" ref="P37:P43" si="70">IF(IF(J37="",0,IF(K37="",0,K37-J37))="",0,K37-J37+1)</f>
        <v>1</v>
      </c>
      <c r="Q37" s="124">
        <f t="shared" ref="Q37:Q43" ca="1" si="71">IF(L37="",0,IF(M37="",TODAY()-L37,M37-L37+1))</f>
        <v>0</v>
      </c>
      <c r="R37" s="125">
        <f t="shared" ref="R37:R43" ca="1" si="72">IF(Q37=0,0,P37-Q37)</f>
        <v>0</v>
      </c>
      <c r="S37" s="159"/>
    </row>
    <row r="38" spans="1:19" s="239" customFormat="1" ht="24" customHeight="1">
      <c r="A38" s="121">
        <f t="shared" si="64"/>
        <v>36</v>
      </c>
      <c r="B38" s="218" t="s">
        <v>265</v>
      </c>
      <c r="C38" s="218"/>
      <c r="D38" s="279" t="s">
        <v>2798</v>
      </c>
      <c r="E38" s="220" t="s">
        <v>274</v>
      </c>
      <c r="F38" s="275" t="s">
        <v>279</v>
      </c>
      <c r="G38" s="121"/>
      <c r="H38" s="121"/>
      <c r="I38" s="121"/>
      <c r="J38" s="158"/>
      <c r="K38" s="158"/>
      <c r="L38" s="158"/>
      <c r="M38" s="362"/>
      <c r="N38" s="130">
        <f t="shared" si="68"/>
        <v>45093</v>
      </c>
      <c r="O38" s="130">
        <f t="shared" si="69"/>
        <v>45093</v>
      </c>
      <c r="P38" s="121">
        <f t="shared" si="70"/>
        <v>1</v>
      </c>
      <c r="Q38" s="125">
        <f t="shared" ca="1" si="71"/>
        <v>0</v>
      </c>
      <c r="R38" s="125">
        <f t="shared" ca="1" si="72"/>
        <v>0</v>
      </c>
      <c r="S38" s="159"/>
    </row>
    <row r="39" spans="1:19" s="239" customFormat="1" ht="28.8">
      <c r="A39" s="121">
        <f t="shared" si="64"/>
        <v>37</v>
      </c>
      <c r="B39" s="218" t="s">
        <v>265</v>
      </c>
      <c r="C39" s="218"/>
      <c r="D39" s="279" t="s">
        <v>2799</v>
      </c>
      <c r="E39" s="220" t="s">
        <v>271</v>
      </c>
      <c r="F39" s="348" t="s">
        <v>268</v>
      </c>
      <c r="G39" s="121"/>
      <c r="H39" s="121"/>
      <c r="I39" s="121"/>
      <c r="J39" s="158">
        <v>45092</v>
      </c>
      <c r="K39" s="158">
        <v>45107</v>
      </c>
      <c r="L39" s="293">
        <v>45092</v>
      </c>
      <c r="M39" s="158">
        <v>45107</v>
      </c>
      <c r="N39" s="130"/>
      <c r="O39" s="130"/>
      <c r="P39" s="121"/>
      <c r="Q39" s="125"/>
      <c r="R39" s="125"/>
      <c r="S39" s="159"/>
    </row>
    <row r="40" spans="1:19" s="239" customFormat="1" ht="14.4">
      <c r="A40" s="121">
        <f t="shared" si="64"/>
        <v>38</v>
      </c>
      <c r="B40" s="218" t="s">
        <v>261</v>
      </c>
      <c r="C40" s="218"/>
      <c r="D40" s="174" t="s">
        <v>2800</v>
      </c>
      <c r="E40" s="220" t="s">
        <v>30</v>
      </c>
      <c r="F40" s="391" t="s">
        <v>178</v>
      </c>
      <c r="G40" s="121"/>
      <c r="H40" s="121"/>
      <c r="I40" s="121"/>
      <c r="J40" s="158">
        <v>45101</v>
      </c>
      <c r="K40" s="158">
        <v>45117</v>
      </c>
      <c r="L40" s="293">
        <v>45103</v>
      </c>
      <c r="M40" s="293">
        <v>45111</v>
      </c>
      <c r="N40" s="130">
        <f t="shared" si="68"/>
        <v>45103</v>
      </c>
      <c r="O40" s="130">
        <f t="shared" si="69"/>
        <v>45119</v>
      </c>
      <c r="P40" s="121">
        <f t="shared" si="70"/>
        <v>17</v>
      </c>
      <c r="Q40" s="125">
        <f t="shared" ca="1" si="71"/>
        <v>9</v>
      </c>
      <c r="R40" s="125">
        <f t="shared" ca="1" si="72"/>
        <v>8</v>
      </c>
      <c r="S40" s="159"/>
    </row>
    <row r="41" spans="1:19" s="239" customFormat="1" ht="14.4">
      <c r="A41" s="121">
        <f t="shared" si="64"/>
        <v>39</v>
      </c>
      <c r="B41" s="218" t="s">
        <v>265</v>
      </c>
      <c r="C41" s="218"/>
      <c r="D41" s="174" t="s">
        <v>2801</v>
      </c>
      <c r="E41" s="220" t="s">
        <v>274</v>
      </c>
      <c r="F41" s="275" t="s">
        <v>279</v>
      </c>
      <c r="G41" s="121"/>
      <c r="H41" s="121"/>
      <c r="I41" s="121"/>
      <c r="J41" s="158">
        <v>45118</v>
      </c>
      <c r="K41" s="158">
        <v>45120</v>
      </c>
      <c r="L41" s="293">
        <v>45112</v>
      </c>
      <c r="M41" s="293">
        <v>45132</v>
      </c>
      <c r="N41" s="130"/>
      <c r="O41" s="130"/>
      <c r="P41" s="121"/>
      <c r="Q41" s="125"/>
      <c r="R41" s="125"/>
      <c r="S41" s="159"/>
    </row>
    <row r="42" spans="1:19" s="158" customFormat="1" ht="14.4">
      <c r="A42" s="121">
        <f t="shared" si="64"/>
        <v>40</v>
      </c>
      <c r="B42" s="158" t="s">
        <v>245</v>
      </c>
      <c r="D42" s="174" t="s">
        <v>2802</v>
      </c>
      <c r="E42" s="321" t="s">
        <v>271</v>
      </c>
      <c r="F42" s="275" t="s">
        <v>279</v>
      </c>
      <c r="J42" s="158">
        <v>45115</v>
      </c>
      <c r="K42" s="158">
        <v>45116</v>
      </c>
      <c r="L42" s="218"/>
      <c r="M42" s="218"/>
    </row>
    <row r="43" spans="1:19" s="239" customFormat="1" ht="14.4">
      <c r="A43" s="121">
        <f t="shared" si="64"/>
        <v>41</v>
      </c>
      <c r="B43" s="218" t="s">
        <v>245</v>
      </c>
      <c r="C43" s="218"/>
      <c r="D43" s="174" t="s">
        <v>2803</v>
      </c>
      <c r="E43" s="321" t="s">
        <v>160</v>
      </c>
      <c r="F43" s="275" t="s">
        <v>279</v>
      </c>
      <c r="G43" s="121"/>
      <c r="H43" s="121"/>
      <c r="I43" s="121"/>
      <c r="J43" s="158">
        <v>45137</v>
      </c>
      <c r="K43" s="158">
        <v>45141</v>
      </c>
      <c r="L43" s="158">
        <v>45137</v>
      </c>
      <c r="M43" s="158">
        <v>45140</v>
      </c>
      <c r="N43" s="130">
        <f>IF(L43="",IF(M40="",O40+1,M40+1),L43)</f>
        <v>45137</v>
      </c>
      <c r="O43" s="130">
        <f t="shared" si="69"/>
        <v>45141</v>
      </c>
      <c r="P43" s="121">
        <f t="shared" si="70"/>
        <v>5</v>
      </c>
      <c r="Q43" s="125">
        <f t="shared" ca="1" si="71"/>
        <v>4</v>
      </c>
      <c r="R43" s="125">
        <f t="shared" ca="1" si="72"/>
        <v>1</v>
      </c>
      <c r="S43" s="159"/>
    </row>
    <row r="44" spans="1:19" s="239" customFormat="1" ht="43.2">
      <c r="A44" s="121">
        <f t="shared" si="64"/>
        <v>42</v>
      </c>
      <c r="B44" s="218" t="s">
        <v>245</v>
      </c>
      <c r="C44" s="218"/>
      <c r="D44" s="177" t="s">
        <v>2804</v>
      </c>
      <c r="E44" s="321"/>
      <c r="F44" s="275" t="s">
        <v>279</v>
      </c>
      <c r="G44" s="121"/>
      <c r="H44" s="121"/>
      <c r="I44" s="121"/>
      <c r="J44" s="158">
        <v>45142</v>
      </c>
      <c r="K44" s="158">
        <v>45145</v>
      </c>
      <c r="L44" s="158">
        <v>45141</v>
      </c>
      <c r="M44" s="158">
        <v>45154</v>
      </c>
      <c r="N44" s="130">
        <f t="shared" ref="N44:N45" si="73">IF(L44="",IF(M41="",O41+1,M41+1),L44)</f>
        <v>45141</v>
      </c>
      <c r="O44" s="130">
        <f t="shared" ref="O44:O45" si="74">+N44+P44-1</f>
        <v>45144</v>
      </c>
      <c r="P44" s="121">
        <f t="shared" ref="P44" si="75">IF(IF(J44="",0,IF(K44="",0,K44-J44))="",0,K44-J44+1)</f>
        <v>4</v>
      </c>
      <c r="Q44" s="125">
        <f t="shared" ref="Q44" ca="1" si="76">IF(L44="",0,IF(M44="",TODAY()-L44,M44-L44+1))</f>
        <v>14</v>
      </c>
      <c r="R44" s="125">
        <f t="shared" ref="R44" ca="1" si="77">IF(Q44=0,0,P44-Q44)</f>
        <v>-10</v>
      </c>
      <c r="S44" s="159"/>
    </row>
    <row r="45" spans="1:19" s="239" customFormat="1" ht="14.4">
      <c r="A45" s="121">
        <f t="shared" si="64"/>
        <v>43</v>
      </c>
      <c r="B45" s="218" t="s">
        <v>261</v>
      </c>
      <c r="C45" s="218"/>
      <c r="D45" s="177" t="s">
        <v>2805</v>
      </c>
      <c r="E45" s="321"/>
      <c r="F45" s="201" t="s">
        <v>268</v>
      </c>
      <c r="G45" s="121"/>
      <c r="H45" s="121"/>
      <c r="I45" s="121"/>
      <c r="J45" s="158">
        <v>45155</v>
      </c>
      <c r="K45" s="158">
        <v>45164</v>
      </c>
      <c r="L45" s="158">
        <v>45155</v>
      </c>
      <c r="M45" s="158">
        <v>45168</v>
      </c>
      <c r="N45" s="130">
        <f t="shared" si="73"/>
        <v>45155</v>
      </c>
      <c r="O45" s="130">
        <f t="shared" si="74"/>
        <v>45154</v>
      </c>
      <c r="P45" s="121"/>
      <c r="Q45" s="125"/>
      <c r="R45" s="125"/>
      <c r="S45" s="159"/>
    </row>
    <row r="46" spans="1:19" s="239" customFormat="1" ht="14.4">
      <c r="A46" s="121">
        <f t="shared" si="64"/>
        <v>44</v>
      </c>
      <c r="B46" s="218" t="s">
        <v>245</v>
      </c>
      <c r="C46" s="218"/>
      <c r="D46" s="174" t="s">
        <v>2806</v>
      </c>
      <c r="E46" s="321"/>
      <c r="F46" s="275" t="s">
        <v>279</v>
      </c>
      <c r="G46" s="121"/>
      <c r="H46" s="121"/>
      <c r="I46" s="121"/>
      <c r="J46" s="158">
        <v>45169</v>
      </c>
      <c r="K46" s="158">
        <v>45172</v>
      </c>
      <c r="L46" s="158">
        <v>45170</v>
      </c>
      <c r="M46" s="158">
        <v>45190</v>
      </c>
      <c r="N46" s="130">
        <f t="shared" ref="N46" si="78">IF(L46="",IF(M43="",O43+1,M43+1),L46)</f>
        <v>45170</v>
      </c>
      <c r="O46" s="130">
        <f t="shared" ref="O46" si="79">+N46+P46-1</f>
        <v>45173</v>
      </c>
      <c r="P46" s="121">
        <f t="shared" ref="P46" si="80">IF(IF(J46="",0,IF(K46="",0,K46-J46))="",0,K46-J46+1)</f>
        <v>4</v>
      </c>
      <c r="Q46" s="125">
        <f t="shared" ref="Q46" ca="1" si="81">IF(L46="",0,IF(M46="",TODAY()-L46,M46-L46+1))</f>
        <v>21</v>
      </c>
      <c r="R46" s="125">
        <f t="shared" ref="R46" ca="1" si="82">IF(Q46=0,0,P46-Q46)</f>
        <v>-17</v>
      </c>
      <c r="S46" s="159"/>
    </row>
    <row r="47" spans="1:19" s="239" customFormat="1" ht="14.4">
      <c r="A47" s="121">
        <f t="shared" si="64"/>
        <v>45</v>
      </c>
      <c r="B47" s="218" t="s">
        <v>261</v>
      </c>
      <c r="C47" s="218"/>
      <c r="D47" s="174" t="s">
        <v>2807</v>
      </c>
      <c r="E47" s="321"/>
      <c r="F47" s="201" t="s">
        <v>268</v>
      </c>
      <c r="G47" s="121"/>
      <c r="H47" s="121"/>
      <c r="I47" s="121"/>
      <c r="J47" s="158">
        <v>45190</v>
      </c>
      <c r="K47" s="158">
        <v>45191</v>
      </c>
      <c r="L47" s="158">
        <v>45191</v>
      </c>
      <c r="M47" s="158"/>
      <c r="N47" s="130"/>
      <c r="O47" s="130"/>
      <c r="P47" s="121"/>
      <c r="Q47" s="125"/>
      <c r="R47" s="125"/>
      <c r="S47" s="159"/>
    </row>
    <row r="48" spans="1:19" s="239" customFormat="1" ht="28.8">
      <c r="A48" s="121">
        <f t="shared" si="64"/>
        <v>46</v>
      </c>
      <c r="B48" s="218" t="s">
        <v>261</v>
      </c>
      <c r="C48" s="218"/>
      <c r="D48" s="196" t="s">
        <v>2808</v>
      </c>
      <c r="E48" s="321"/>
      <c r="F48" s="275" t="s">
        <v>279</v>
      </c>
      <c r="G48" s="121"/>
      <c r="H48" s="121"/>
      <c r="I48" s="121"/>
      <c r="J48" s="344">
        <v>45238</v>
      </c>
      <c r="K48" s="344">
        <v>45240</v>
      </c>
      <c r="L48" s="344">
        <v>45238</v>
      </c>
      <c r="M48" s="335">
        <v>45271</v>
      </c>
      <c r="N48" s="130">
        <f t="shared" ref="N48:N52" si="83">IF(L48="",IF(M45="",O45+1,M45+1),L48)</f>
        <v>45238</v>
      </c>
      <c r="O48" s="130">
        <f t="shared" ref="O48:O52" si="84">+N48+P48-1</f>
        <v>45240</v>
      </c>
      <c r="P48" s="121">
        <f t="shared" ref="P48" si="85">IF(IF(J48="",0,IF(K48="",0,K48-J48))="",0,K48-J48+1)</f>
        <v>3</v>
      </c>
      <c r="Q48" s="125">
        <f t="shared" ref="Q48" ca="1" si="86">IF(L48="",0,IF(M48="",TODAY()-L48,M48-L48+1))</f>
        <v>34</v>
      </c>
      <c r="R48" s="125">
        <f t="shared" ref="R48" ca="1" si="87">IF(Q48=0,0,P48-Q48)</f>
        <v>-31</v>
      </c>
      <c r="S48" s="159"/>
    </row>
    <row r="49" spans="1:19" s="239" customFormat="1" ht="28.8">
      <c r="A49" s="121">
        <f t="shared" si="64"/>
        <v>47</v>
      </c>
      <c r="B49" s="218" t="s">
        <v>2809</v>
      </c>
      <c r="C49" s="218"/>
      <c r="D49" s="177" t="s">
        <v>2810</v>
      </c>
      <c r="E49" s="321"/>
      <c r="F49" s="201" t="s">
        <v>268</v>
      </c>
      <c r="G49" s="121"/>
      <c r="H49" s="121"/>
      <c r="I49" s="121"/>
      <c r="J49" s="335">
        <v>45271</v>
      </c>
      <c r="K49" s="335"/>
      <c r="L49" s="335">
        <v>45271</v>
      </c>
      <c r="M49" s="335"/>
      <c r="N49" s="130"/>
      <c r="O49" s="130"/>
      <c r="P49" s="121"/>
      <c r="Q49" s="125"/>
      <c r="R49" s="125"/>
      <c r="S49" s="159"/>
    </row>
    <row r="50" spans="1:19" s="239" customFormat="1" ht="43.2">
      <c r="A50" s="121">
        <f t="shared" si="64"/>
        <v>48</v>
      </c>
      <c r="B50" s="218" t="s">
        <v>237</v>
      </c>
      <c r="C50" s="218"/>
      <c r="D50" s="177" t="s">
        <v>2811</v>
      </c>
      <c r="E50" s="220" t="s">
        <v>157</v>
      </c>
      <c r="F50" s="275" t="s">
        <v>279</v>
      </c>
      <c r="G50" s="121"/>
      <c r="H50" s="121"/>
      <c r="I50" s="121"/>
      <c r="J50" s="335">
        <v>45280</v>
      </c>
      <c r="K50" s="335">
        <v>45286</v>
      </c>
      <c r="L50" s="335">
        <v>45280</v>
      </c>
      <c r="M50" s="158">
        <v>45288</v>
      </c>
      <c r="N50" s="130">
        <f t="shared" si="83"/>
        <v>45280</v>
      </c>
      <c r="O50" s="130">
        <f t="shared" si="84"/>
        <v>45286</v>
      </c>
      <c r="P50" s="121">
        <f t="shared" ref="P50:P52" si="88">IF(IF(J50="",0,IF(K50="",0,K50-J50))="",0,K50-J50+1)</f>
        <v>7</v>
      </c>
      <c r="Q50" s="125">
        <f t="shared" ref="Q50:Q52" ca="1" si="89">IF(L50="",0,IF(M50="",TODAY()-L50,M50-L50+1))</f>
        <v>9</v>
      </c>
      <c r="R50" s="125">
        <f t="shared" ref="R50:R52" ca="1" si="90">IF(Q50=0,0,P50-Q50)</f>
        <v>-2</v>
      </c>
      <c r="S50" s="159"/>
    </row>
    <row r="51" spans="1:19" s="239" customFormat="1" ht="14.4">
      <c r="A51" s="121">
        <f t="shared" si="64"/>
        <v>49</v>
      </c>
      <c r="B51" s="218" t="s">
        <v>265</v>
      </c>
      <c r="C51" s="218" t="s">
        <v>2812</v>
      </c>
      <c r="D51" s="177" t="s">
        <v>2813</v>
      </c>
      <c r="E51" s="220" t="s">
        <v>157</v>
      </c>
      <c r="F51" s="275" t="s">
        <v>279</v>
      </c>
      <c r="G51" s="121"/>
      <c r="H51" s="121"/>
      <c r="I51" s="121"/>
      <c r="J51" s="335">
        <v>45293</v>
      </c>
      <c r="K51" s="335">
        <v>45293</v>
      </c>
      <c r="L51" s="174"/>
      <c r="M51" s="335">
        <v>45293</v>
      </c>
      <c r="N51" s="130">
        <f t="shared" si="83"/>
        <v>45272</v>
      </c>
      <c r="O51" s="130">
        <f t="shared" si="84"/>
        <v>45272</v>
      </c>
      <c r="P51" s="121">
        <f t="shared" si="88"/>
        <v>1</v>
      </c>
      <c r="Q51" s="125">
        <f t="shared" ca="1" si="89"/>
        <v>0</v>
      </c>
      <c r="R51" s="125">
        <f t="shared" ca="1" si="90"/>
        <v>0</v>
      </c>
      <c r="S51" s="159"/>
    </row>
    <row r="52" spans="1:19" s="239" customFormat="1" ht="28.8">
      <c r="A52" s="121">
        <f t="shared" si="64"/>
        <v>50</v>
      </c>
      <c r="B52" s="218" t="s">
        <v>265</v>
      </c>
      <c r="C52" s="218"/>
      <c r="D52" s="177" t="s">
        <v>2814</v>
      </c>
      <c r="E52" s="220"/>
      <c r="F52" s="314" t="s">
        <v>270</v>
      </c>
      <c r="G52" s="121"/>
      <c r="H52" s="121"/>
      <c r="I52" s="121"/>
      <c r="J52" s="335">
        <v>45289</v>
      </c>
      <c r="K52" s="335">
        <v>45320</v>
      </c>
      <c r="L52" s="174"/>
      <c r="M52" s="335">
        <v>45293</v>
      </c>
      <c r="N52" s="130">
        <f t="shared" si="83"/>
        <v>1</v>
      </c>
      <c r="O52" s="130">
        <f t="shared" si="84"/>
        <v>32</v>
      </c>
      <c r="P52" s="121">
        <f t="shared" si="88"/>
        <v>32</v>
      </c>
      <c r="Q52" s="125">
        <f t="shared" ca="1" si="89"/>
        <v>0</v>
      </c>
      <c r="R52" s="125">
        <f t="shared" ca="1" si="90"/>
        <v>0</v>
      </c>
      <c r="S52" s="159"/>
    </row>
    <row r="53" spans="1:19" s="239" customFormat="1" ht="14.4">
      <c r="A53" s="121">
        <f t="shared" si="64"/>
        <v>51</v>
      </c>
      <c r="B53" s="218" t="s">
        <v>265</v>
      </c>
      <c r="C53" s="218"/>
      <c r="D53" s="177" t="s">
        <v>2815</v>
      </c>
      <c r="E53" s="220"/>
      <c r="F53" s="201" t="s">
        <v>268</v>
      </c>
      <c r="G53" s="121"/>
      <c r="H53" s="121"/>
      <c r="I53" s="121"/>
      <c r="J53" s="335">
        <v>45293</v>
      </c>
      <c r="K53" s="335">
        <v>45296</v>
      </c>
      <c r="L53" s="335">
        <v>45293</v>
      </c>
      <c r="M53" s="158"/>
      <c r="N53" s="130"/>
      <c r="O53" s="130"/>
      <c r="P53" s="121"/>
      <c r="Q53" s="125"/>
      <c r="R53" s="125"/>
      <c r="S53" s="159"/>
    </row>
    <row r="54" spans="1:19" s="239" customFormat="1" ht="14.4">
      <c r="A54" s="121">
        <f t="shared" si="64"/>
        <v>52</v>
      </c>
      <c r="B54" s="218" t="s">
        <v>265</v>
      </c>
      <c r="C54" s="218"/>
      <c r="D54" s="177" t="s">
        <v>2816</v>
      </c>
      <c r="E54" s="220"/>
      <c r="F54" s="314" t="s">
        <v>270</v>
      </c>
      <c r="G54" s="121"/>
      <c r="H54" s="121"/>
      <c r="I54" s="121"/>
      <c r="J54" s="335">
        <v>45289</v>
      </c>
      <c r="K54" s="335">
        <v>45320</v>
      </c>
      <c r="L54" s="174"/>
      <c r="M54" s="335">
        <v>45293</v>
      </c>
      <c r="N54" s="130">
        <f t="shared" ref="N54:N56" si="91">IF(L54="",IF(M51="",O51+1,M51+1),L54)</f>
        <v>45294</v>
      </c>
      <c r="O54" s="130">
        <f t="shared" ref="O54:O56" si="92">+N54+P54-1</f>
        <v>45325</v>
      </c>
      <c r="P54" s="121">
        <f t="shared" ref="P54:P56" si="93">IF(IF(J54="",0,IF(K54="",0,K54-J54))="",0,K54-J54+1)</f>
        <v>32</v>
      </c>
      <c r="Q54" s="125">
        <f t="shared" ref="Q54:Q56" ca="1" si="94">IF(L54="",0,IF(M54="",TODAY()-L54,M54-L54+1))</f>
        <v>0</v>
      </c>
      <c r="R54" s="125">
        <f t="shared" ref="R54:R56" ca="1" si="95">IF(Q54=0,0,P54-Q54)</f>
        <v>0</v>
      </c>
      <c r="S54" s="159"/>
    </row>
    <row r="55" spans="1:19" s="239" customFormat="1" ht="14.4">
      <c r="A55" s="121">
        <f t="shared" si="64"/>
        <v>53</v>
      </c>
      <c r="B55" s="218" t="s">
        <v>246</v>
      </c>
      <c r="C55" s="218"/>
      <c r="D55" s="174" t="s">
        <v>2255</v>
      </c>
      <c r="E55" s="220"/>
      <c r="F55" s="314" t="s">
        <v>279</v>
      </c>
      <c r="G55" s="121"/>
      <c r="H55" s="121"/>
      <c r="I55" s="121"/>
      <c r="J55" s="474">
        <v>45301</v>
      </c>
      <c r="K55" s="474">
        <v>45304</v>
      </c>
      <c r="L55" s="474">
        <v>45301</v>
      </c>
      <c r="M55" s="335">
        <v>45308</v>
      </c>
      <c r="N55" s="130">
        <f t="shared" si="91"/>
        <v>45301</v>
      </c>
      <c r="O55" s="130">
        <f t="shared" si="92"/>
        <v>45304</v>
      </c>
      <c r="P55" s="121">
        <f t="shared" si="93"/>
        <v>4</v>
      </c>
      <c r="Q55" s="125">
        <f t="shared" ca="1" si="94"/>
        <v>8</v>
      </c>
      <c r="R55" s="125">
        <f t="shared" ca="1" si="95"/>
        <v>-4</v>
      </c>
      <c r="S55" s="159"/>
    </row>
    <row r="56" spans="1:19" s="239" customFormat="1" ht="28.8">
      <c r="A56" s="121">
        <f t="shared" si="64"/>
        <v>54</v>
      </c>
      <c r="B56" s="218" t="s">
        <v>265</v>
      </c>
      <c r="C56" s="218"/>
      <c r="D56" s="177" t="s">
        <v>2817</v>
      </c>
      <c r="E56" s="220"/>
      <c r="F56" s="275" t="s">
        <v>279</v>
      </c>
      <c r="G56" s="121"/>
      <c r="H56" s="121"/>
      <c r="I56" s="121"/>
      <c r="J56" s="335">
        <v>45308</v>
      </c>
      <c r="K56" s="335">
        <v>45313</v>
      </c>
      <c r="L56" s="335">
        <v>45308</v>
      </c>
      <c r="M56" s="335">
        <v>45322</v>
      </c>
      <c r="N56" s="130">
        <f t="shared" si="91"/>
        <v>45308</v>
      </c>
      <c r="O56" s="130">
        <f t="shared" si="92"/>
        <v>45313</v>
      </c>
      <c r="P56" s="121">
        <f t="shared" si="93"/>
        <v>6</v>
      </c>
      <c r="Q56" s="125">
        <f t="shared" ca="1" si="94"/>
        <v>15</v>
      </c>
      <c r="R56" s="125">
        <f t="shared" ca="1" si="95"/>
        <v>-9</v>
      </c>
      <c r="S56" s="159"/>
    </row>
    <row r="57" spans="1:19" s="239" customFormat="1" ht="14.4">
      <c r="A57" s="121">
        <f t="shared" si="64"/>
        <v>55</v>
      </c>
      <c r="B57" s="218" t="s">
        <v>265</v>
      </c>
      <c r="C57" s="218"/>
      <c r="D57" s="177" t="s">
        <v>2818</v>
      </c>
      <c r="E57" s="220"/>
      <c r="F57" s="333" t="s">
        <v>178</v>
      </c>
      <c r="G57" s="121"/>
      <c r="H57" s="121"/>
      <c r="I57" s="121"/>
      <c r="J57" s="335">
        <v>45334</v>
      </c>
      <c r="K57" s="335">
        <v>45335</v>
      </c>
      <c r="L57" s="335">
        <v>45334</v>
      </c>
      <c r="M57" s="335">
        <v>45345</v>
      </c>
      <c r="N57" s="130">
        <f t="shared" ref="N57:N65" si="96">IF(L57="",IF(M54="",O54+1,M54+1),L57)</f>
        <v>45334</v>
      </c>
      <c r="O57" s="130">
        <f t="shared" ref="O57:O65" si="97">+N57+P57-1</f>
        <v>45335</v>
      </c>
      <c r="P57" s="121">
        <f t="shared" ref="P57:P65" si="98">IF(IF(J57="",0,IF(K57="",0,K57-J57))="",0,K57-J57+1)</f>
        <v>2</v>
      </c>
      <c r="Q57" s="125">
        <f t="shared" ref="Q57:Q65" ca="1" si="99">IF(L57="",0,IF(M57="",TODAY()-L57,M57-L57+1))</f>
        <v>12</v>
      </c>
      <c r="R57" s="125">
        <f t="shared" ref="R57:R65" ca="1" si="100">IF(Q57=0,0,P57-Q57)</f>
        <v>-10</v>
      </c>
      <c r="S57" s="159"/>
    </row>
    <row r="58" spans="1:19" s="239" customFormat="1" ht="14.4">
      <c r="A58" s="121">
        <f t="shared" si="64"/>
        <v>56</v>
      </c>
      <c r="B58" s="218" t="s">
        <v>265</v>
      </c>
      <c r="C58" s="218"/>
      <c r="D58" s="177" t="s">
        <v>2819</v>
      </c>
      <c r="E58" s="220"/>
      <c r="F58" s="201" t="s">
        <v>268</v>
      </c>
      <c r="G58" s="121"/>
      <c r="H58" s="121"/>
      <c r="I58" s="121"/>
      <c r="J58" s="335">
        <v>45330</v>
      </c>
      <c r="K58" s="335">
        <v>45331</v>
      </c>
      <c r="L58" s="335">
        <v>45330</v>
      </c>
      <c r="M58" s="335"/>
      <c r="N58" s="130"/>
      <c r="O58" s="130"/>
      <c r="P58" s="121"/>
      <c r="Q58" s="125"/>
      <c r="R58" s="125">
        <f t="shared" si="100"/>
        <v>0</v>
      </c>
      <c r="S58" s="159"/>
    </row>
    <row r="59" spans="1:19" s="239" customFormat="1" ht="43.2">
      <c r="A59" s="121">
        <f t="shared" si="64"/>
        <v>57</v>
      </c>
      <c r="B59" s="174" t="s">
        <v>255</v>
      </c>
      <c r="C59" s="218"/>
      <c r="D59" s="177" t="s">
        <v>2820</v>
      </c>
      <c r="E59" s="220"/>
      <c r="F59" s="314" t="s">
        <v>270</v>
      </c>
      <c r="G59" s="121"/>
      <c r="H59" s="121"/>
      <c r="I59" s="121"/>
      <c r="J59" s="335">
        <v>45345</v>
      </c>
      <c r="K59" s="335">
        <v>45353</v>
      </c>
      <c r="L59" s="335">
        <v>45352</v>
      </c>
      <c r="M59" s="335">
        <v>45358</v>
      </c>
      <c r="N59" s="130">
        <f t="shared" si="96"/>
        <v>45352</v>
      </c>
      <c r="O59" s="130">
        <f t="shared" si="97"/>
        <v>45360</v>
      </c>
      <c r="P59" s="121">
        <f t="shared" si="98"/>
        <v>9</v>
      </c>
      <c r="Q59" s="125">
        <f t="shared" ca="1" si="99"/>
        <v>7</v>
      </c>
      <c r="R59" s="125">
        <f t="shared" ca="1" si="100"/>
        <v>2</v>
      </c>
      <c r="S59" s="159"/>
    </row>
    <row r="60" spans="1:19" s="239" customFormat="1" ht="14.4">
      <c r="A60" s="121">
        <f t="shared" si="64"/>
        <v>58</v>
      </c>
      <c r="B60" s="174" t="s">
        <v>255</v>
      </c>
      <c r="C60" s="218"/>
      <c r="D60" s="174" t="s">
        <v>2821</v>
      </c>
      <c r="E60" s="220"/>
      <c r="F60" s="314" t="s">
        <v>270</v>
      </c>
      <c r="G60" s="121"/>
      <c r="H60" s="121"/>
      <c r="I60" s="121"/>
      <c r="J60" s="335">
        <v>45362</v>
      </c>
      <c r="K60" s="335">
        <v>45364</v>
      </c>
      <c r="L60" s="335">
        <v>45362</v>
      </c>
      <c r="M60" s="335">
        <v>45364</v>
      </c>
      <c r="N60" s="130">
        <f t="shared" si="96"/>
        <v>45362</v>
      </c>
      <c r="O60" s="130">
        <f t="shared" si="97"/>
        <v>45364</v>
      </c>
      <c r="P60" s="121">
        <f t="shared" si="98"/>
        <v>3</v>
      </c>
      <c r="Q60" s="125">
        <f t="shared" ca="1" si="99"/>
        <v>3</v>
      </c>
      <c r="R60" s="125">
        <f t="shared" ca="1" si="100"/>
        <v>0</v>
      </c>
      <c r="S60" s="159"/>
    </row>
    <row r="61" spans="1:19" s="239" customFormat="1" ht="14.4">
      <c r="A61" s="121">
        <f t="shared" si="64"/>
        <v>59</v>
      </c>
      <c r="B61" s="174" t="s">
        <v>255</v>
      </c>
      <c r="C61" s="218"/>
      <c r="D61" s="174" t="s">
        <v>2822</v>
      </c>
      <c r="E61" s="220"/>
      <c r="F61" s="314" t="s">
        <v>270</v>
      </c>
      <c r="G61" s="121"/>
      <c r="H61" s="121"/>
      <c r="I61" s="121"/>
      <c r="J61" s="335">
        <v>45364</v>
      </c>
      <c r="K61" s="335">
        <v>45364</v>
      </c>
      <c r="L61" s="335">
        <v>45364</v>
      </c>
      <c r="M61" s="335">
        <v>45365</v>
      </c>
      <c r="N61" s="130">
        <f t="shared" si="96"/>
        <v>45364</v>
      </c>
      <c r="O61" s="130">
        <f t="shared" si="97"/>
        <v>45364</v>
      </c>
      <c r="P61" s="121">
        <f t="shared" si="98"/>
        <v>1</v>
      </c>
      <c r="Q61" s="125">
        <f t="shared" ca="1" si="99"/>
        <v>2</v>
      </c>
      <c r="R61" s="125">
        <f t="shared" ca="1" si="100"/>
        <v>-1</v>
      </c>
      <c r="S61" s="159"/>
    </row>
    <row r="62" spans="1:19" s="239" customFormat="1" ht="28.8">
      <c r="A62" s="121">
        <f t="shared" si="64"/>
        <v>60</v>
      </c>
      <c r="B62" s="218" t="s">
        <v>265</v>
      </c>
      <c r="C62" s="218"/>
      <c r="D62" s="177" t="s">
        <v>2823</v>
      </c>
      <c r="E62" s="220"/>
      <c r="F62" s="386" t="s">
        <v>268</v>
      </c>
      <c r="G62" s="121"/>
      <c r="H62" s="121"/>
      <c r="I62" s="121"/>
      <c r="J62" s="335">
        <v>45365</v>
      </c>
      <c r="K62" s="335">
        <v>45366</v>
      </c>
      <c r="L62" s="335">
        <v>45365</v>
      </c>
      <c r="M62" s="335">
        <v>45367</v>
      </c>
      <c r="N62" s="130">
        <f t="shared" si="96"/>
        <v>45365</v>
      </c>
      <c r="O62" s="130">
        <f t="shared" si="97"/>
        <v>45366</v>
      </c>
      <c r="P62" s="121">
        <f t="shared" si="98"/>
        <v>2</v>
      </c>
      <c r="Q62" s="125">
        <f t="shared" ca="1" si="99"/>
        <v>3</v>
      </c>
      <c r="R62" s="125">
        <f t="shared" ca="1" si="100"/>
        <v>-1</v>
      </c>
      <c r="S62" s="159"/>
    </row>
    <row r="63" spans="1:19" s="239" customFormat="1" ht="28.8">
      <c r="A63" s="121">
        <f t="shared" si="64"/>
        <v>61</v>
      </c>
      <c r="B63" s="174" t="s">
        <v>255</v>
      </c>
      <c r="C63" s="218"/>
      <c r="D63" s="177" t="s">
        <v>2824</v>
      </c>
      <c r="E63" s="220"/>
      <c r="F63" s="314" t="s">
        <v>270</v>
      </c>
      <c r="G63" s="121"/>
      <c r="H63" s="121"/>
      <c r="I63" s="121"/>
      <c r="J63" s="335">
        <v>45367</v>
      </c>
      <c r="K63" s="335">
        <v>45369</v>
      </c>
      <c r="L63" s="335">
        <v>45367</v>
      </c>
      <c r="M63" s="335">
        <v>45370</v>
      </c>
      <c r="N63" s="130">
        <f t="shared" si="96"/>
        <v>45367</v>
      </c>
      <c r="O63" s="130">
        <f t="shared" si="97"/>
        <v>45369</v>
      </c>
      <c r="P63" s="121">
        <f t="shared" si="98"/>
        <v>3</v>
      </c>
      <c r="Q63" s="125">
        <f t="shared" ca="1" si="99"/>
        <v>4</v>
      </c>
      <c r="R63" s="125">
        <f t="shared" ca="1" si="100"/>
        <v>-1</v>
      </c>
      <c r="S63" s="159"/>
    </row>
    <row r="64" spans="1:19" s="239" customFormat="1" ht="14.4">
      <c r="A64" s="121">
        <f t="shared" si="64"/>
        <v>62</v>
      </c>
      <c r="B64" s="174" t="s">
        <v>255</v>
      </c>
      <c r="C64" s="218"/>
      <c r="D64" s="177" t="s">
        <v>2825</v>
      </c>
      <c r="E64" s="121" t="s">
        <v>2309</v>
      </c>
      <c r="F64" s="314" t="s">
        <v>270</v>
      </c>
      <c r="G64" s="121"/>
      <c r="H64" s="121"/>
      <c r="I64" s="121"/>
      <c r="J64" s="335">
        <v>45371</v>
      </c>
      <c r="K64" s="335">
        <v>45371</v>
      </c>
      <c r="L64" s="335">
        <v>45371</v>
      </c>
      <c r="M64" s="335">
        <v>45373</v>
      </c>
      <c r="N64" s="130">
        <f t="shared" si="96"/>
        <v>45371</v>
      </c>
      <c r="O64" s="130">
        <f t="shared" si="97"/>
        <v>45371</v>
      </c>
      <c r="P64" s="121">
        <f t="shared" si="98"/>
        <v>1</v>
      </c>
      <c r="Q64" s="125">
        <f t="shared" ca="1" si="99"/>
        <v>3</v>
      </c>
      <c r="R64" s="125">
        <f t="shared" ca="1" si="100"/>
        <v>-2</v>
      </c>
      <c r="S64" s="159"/>
    </row>
    <row r="65" spans="1:20" s="239" customFormat="1" ht="28.8">
      <c r="A65" s="121">
        <f t="shared" si="64"/>
        <v>63</v>
      </c>
      <c r="B65" s="174"/>
      <c r="C65" s="218"/>
      <c r="D65" s="177" t="s">
        <v>2826</v>
      </c>
      <c r="E65" s="121"/>
      <c r="F65" s="333" t="s">
        <v>178</v>
      </c>
      <c r="G65" s="121"/>
      <c r="H65" s="121"/>
      <c r="I65" s="121"/>
      <c r="J65" s="335">
        <v>45372</v>
      </c>
      <c r="K65" s="335">
        <v>45381</v>
      </c>
      <c r="L65" s="335">
        <v>45372</v>
      </c>
      <c r="M65" s="335">
        <v>45381</v>
      </c>
      <c r="N65" s="130">
        <f t="shared" si="96"/>
        <v>45372</v>
      </c>
      <c r="O65" s="130">
        <f t="shared" si="97"/>
        <v>45381</v>
      </c>
      <c r="P65" s="121">
        <f t="shared" si="98"/>
        <v>10</v>
      </c>
      <c r="Q65" s="125">
        <f t="shared" ca="1" si="99"/>
        <v>10</v>
      </c>
      <c r="R65" s="125">
        <f t="shared" ca="1" si="100"/>
        <v>0</v>
      </c>
      <c r="S65" s="159"/>
    </row>
    <row r="66" spans="1:20" s="239" customFormat="1" ht="28.8">
      <c r="A66" s="121">
        <f t="shared" si="64"/>
        <v>64</v>
      </c>
      <c r="B66" s="174"/>
      <c r="C66" s="218"/>
      <c r="D66" s="177" t="s">
        <v>2827</v>
      </c>
      <c r="E66" s="121"/>
      <c r="F66" s="333" t="s">
        <v>178</v>
      </c>
      <c r="G66" s="121"/>
      <c r="H66" s="121"/>
      <c r="I66" s="121"/>
      <c r="J66" s="335">
        <v>45383</v>
      </c>
      <c r="K66" s="335">
        <v>45387</v>
      </c>
      <c r="L66" s="335">
        <v>45383</v>
      </c>
      <c r="M66" s="335">
        <v>45387</v>
      </c>
      <c r="N66" s="130">
        <f>IF(L66="",IF(M63="",O63+1,M63+1),L66)</f>
        <v>45383</v>
      </c>
      <c r="O66" s="130">
        <f>+N66+P66-1</f>
        <v>45387</v>
      </c>
      <c r="P66" s="121">
        <f>IF(IF(J66="",0,IF(K66="",0,K66-J66))="",0,K66-J66+1)</f>
        <v>5</v>
      </c>
      <c r="Q66" s="125">
        <f ca="1">IF(L66="",0,IF(M66="",TODAY()-L66,M66-L66+1))</f>
        <v>5</v>
      </c>
      <c r="R66" s="125">
        <f ca="1">IF(Q66=0,0,P66-Q66)</f>
        <v>0</v>
      </c>
      <c r="S66" s="159"/>
    </row>
    <row r="67" spans="1:20" s="239" customFormat="1" ht="14.4">
      <c r="A67" s="121">
        <f t="shared" si="64"/>
        <v>65</v>
      </c>
      <c r="B67" s="174" t="s">
        <v>255</v>
      </c>
      <c r="C67" s="218"/>
      <c r="D67" s="177" t="s">
        <v>2828</v>
      </c>
      <c r="E67" s="121"/>
      <c r="F67" s="314" t="s">
        <v>270</v>
      </c>
      <c r="G67" s="121"/>
      <c r="H67" s="121"/>
      <c r="I67" s="121"/>
      <c r="J67" s="335">
        <v>45388</v>
      </c>
      <c r="K67" s="335">
        <v>45388</v>
      </c>
      <c r="L67" s="335">
        <v>45388</v>
      </c>
      <c r="M67" s="335">
        <v>45390</v>
      </c>
      <c r="N67" s="130">
        <f>IF(L67="",IF(M64="",O64+1,M64+1),L67)</f>
        <v>45388</v>
      </c>
      <c r="O67" s="130">
        <f>+N67+P67-1</f>
        <v>45388</v>
      </c>
      <c r="P67" s="121">
        <f>IF(IF(J67="",0,IF(K67="",0,K67-J67))="",0,K67-J67+1)</f>
        <v>1</v>
      </c>
      <c r="Q67" s="125">
        <f ca="1">IF(L67="",0,IF(M67="",TODAY()-L67,M67-L67+1))</f>
        <v>3</v>
      </c>
      <c r="R67" s="125">
        <f ca="1">IF(Q67=0,0,P67-Q67)</f>
        <v>-2</v>
      </c>
      <c r="S67" s="159"/>
    </row>
    <row r="68" spans="1:20" s="239" customFormat="1" ht="14.4">
      <c r="A68" s="121">
        <f t="shared" si="64"/>
        <v>66</v>
      </c>
      <c r="B68" s="174"/>
      <c r="C68" s="285"/>
      <c r="D68" s="286" t="s">
        <v>2829</v>
      </c>
      <c r="E68" s="131"/>
      <c r="F68" s="665" t="s">
        <v>270</v>
      </c>
      <c r="G68" s="131"/>
      <c r="H68" s="131"/>
      <c r="I68" s="131"/>
      <c r="J68" s="466">
        <v>45391</v>
      </c>
      <c r="K68" s="466">
        <v>45394</v>
      </c>
      <c r="L68" s="466">
        <v>45391</v>
      </c>
      <c r="M68" s="466">
        <v>45398</v>
      </c>
      <c r="N68" s="163">
        <f>IF(L68="",IF(M65="",O65+1,M65+1),L68)</f>
        <v>45391</v>
      </c>
      <c r="O68" s="163">
        <f>+N68+P68-1</f>
        <v>45394</v>
      </c>
      <c r="P68" s="131">
        <f>IF(IF(J68="",0,IF(K68="",0,K68-J68))="",0,K68-J68+1)</f>
        <v>4</v>
      </c>
      <c r="Q68" s="136">
        <f ca="1">IF(L68="",0,IF(M68="",TODAY()-L68,M68-L68+1))</f>
        <v>8</v>
      </c>
      <c r="R68" s="136">
        <f ca="1">IF(Q68=0,0,P68-Q68)</f>
        <v>-4</v>
      </c>
      <c r="S68" s="233"/>
    </row>
    <row r="69" spans="1:20" s="239" customFormat="1" ht="28.8">
      <c r="A69" s="121">
        <f t="shared" si="64"/>
        <v>67</v>
      </c>
      <c r="B69" s="263" t="s">
        <v>265</v>
      </c>
      <c r="C69" s="218" t="s">
        <v>1429</v>
      </c>
      <c r="D69" s="177" t="s">
        <v>2830</v>
      </c>
      <c r="E69" s="121"/>
      <c r="F69" s="314" t="s">
        <v>270</v>
      </c>
      <c r="G69" s="121"/>
      <c r="H69" s="121"/>
      <c r="I69" s="121"/>
      <c r="J69" s="335">
        <v>45394</v>
      </c>
      <c r="K69" s="335">
        <v>45397</v>
      </c>
      <c r="L69" s="335">
        <v>45394</v>
      </c>
      <c r="M69" s="335">
        <v>45398</v>
      </c>
      <c r="N69" s="130">
        <f>IF(L69="",IF(M66="",O66+1,M66+1),L69)</f>
        <v>45394</v>
      </c>
      <c r="O69" s="130">
        <f>+N69+P69-1</f>
        <v>45397</v>
      </c>
      <c r="P69" s="121">
        <f>IF(IF(J69="",0,IF(K69="",0,K69-J69))="",0,K69-J69+1)</f>
        <v>4</v>
      </c>
      <c r="Q69" s="125">
        <f ca="1">IF(L69="",0,IF(M69="",TODAY()-L69,M69-L69+1))</f>
        <v>5</v>
      </c>
      <c r="R69" s="125">
        <f ca="1">IF(Q69=0,0,P69-Q69)</f>
        <v>-1</v>
      </c>
      <c r="S69" s="159"/>
      <c r="T69" s="683"/>
    </row>
    <row r="70" spans="1:20" s="239" customFormat="1" ht="28.8">
      <c r="A70" s="121">
        <f t="shared" si="64"/>
        <v>68</v>
      </c>
      <c r="B70" s="263" t="s">
        <v>265</v>
      </c>
      <c r="C70" s="218"/>
      <c r="D70" s="177" t="s">
        <v>2831</v>
      </c>
      <c r="E70" s="258" t="s">
        <v>274</v>
      </c>
      <c r="F70" s="333" t="s">
        <v>178</v>
      </c>
      <c r="G70" s="121"/>
      <c r="H70" s="121"/>
      <c r="I70" s="121"/>
      <c r="J70" s="335">
        <v>45398</v>
      </c>
      <c r="K70" s="335">
        <v>45407</v>
      </c>
      <c r="L70" s="335">
        <v>45398</v>
      </c>
      <c r="M70" s="335">
        <v>45409</v>
      </c>
      <c r="N70" s="130">
        <f t="shared" ref="N70:N74" si="101">IF(L70="",IF(M67="",O67+1,M67+1),L70)</f>
        <v>45398</v>
      </c>
      <c r="O70" s="130">
        <f t="shared" ref="O70:O74" si="102">+N70+P70-1</f>
        <v>45407</v>
      </c>
      <c r="P70" s="121">
        <f t="shared" ref="P70:P74" si="103">IF(IF(J70="",0,IF(K70="",0,K70-J70))="",0,K70-J70+1)</f>
        <v>10</v>
      </c>
      <c r="Q70" s="125">
        <f t="shared" ref="Q70:Q74" ca="1" si="104">IF(L70="",0,IF(M70="",TODAY()-L70,M70-L70+1))</f>
        <v>12</v>
      </c>
      <c r="R70" s="125">
        <f t="shared" ref="R70:R74" ca="1" si="105">IF(Q70=0,0,P70-Q70)</f>
        <v>-2</v>
      </c>
      <c r="S70" s="159"/>
      <c r="T70" s="683"/>
    </row>
    <row r="71" spans="1:20" s="239" customFormat="1" ht="43.2">
      <c r="A71" s="121">
        <v>69</v>
      </c>
      <c r="B71" s="682" t="s">
        <v>265</v>
      </c>
      <c r="C71" s="218"/>
      <c r="D71" s="177" t="s">
        <v>2832</v>
      </c>
      <c r="E71" s="258"/>
      <c r="F71" s="314" t="s">
        <v>270</v>
      </c>
      <c r="G71" s="121"/>
      <c r="H71" s="121"/>
      <c r="I71" s="121"/>
      <c r="J71" s="335">
        <v>45411</v>
      </c>
      <c r="K71" s="335">
        <v>45412</v>
      </c>
      <c r="L71" s="335">
        <v>45411</v>
      </c>
      <c r="M71" s="335">
        <v>45413</v>
      </c>
      <c r="N71" s="130">
        <f t="shared" si="101"/>
        <v>45411</v>
      </c>
      <c r="O71" s="130">
        <f t="shared" si="102"/>
        <v>45412</v>
      </c>
      <c r="P71" s="121">
        <f t="shared" si="103"/>
        <v>2</v>
      </c>
      <c r="Q71" s="125">
        <f t="shared" ca="1" si="104"/>
        <v>3</v>
      </c>
      <c r="R71" s="125">
        <f t="shared" ca="1" si="105"/>
        <v>-1</v>
      </c>
      <c r="S71" s="159"/>
      <c r="T71" s="683"/>
    </row>
    <row r="72" spans="1:20" s="239" customFormat="1" ht="28.8">
      <c r="A72" s="465">
        <v>70</v>
      </c>
      <c r="B72" s="263" t="s">
        <v>265</v>
      </c>
      <c r="C72" s="218"/>
      <c r="D72" s="177" t="s">
        <v>2833</v>
      </c>
      <c r="E72" s="258"/>
      <c r="F72" s="314" t="s">
        <v>270</v>
      </c>
      <c r="G72" s="121"/>
      <c r="H72" s="121"/>
      <c r="I72" s="121"/>
      <c r="J72" s="335">
        <v>45413</v>
      </c>
      <c r="K72" s="335">
        <v>45415</v>
      </c>
      <c r="L72" s="335">
        <v>45413</v>
      </c>
      <c r="M72" s="335">
        <v>45418</v>
      </c>
      <c r="N72" s="130">
        <f t="shared" si="101"/>
        <v>45413</v>
      </c>
      <c r="O72" s="130">
        <f t="shared" si="102"/>
        <v>45415</v>
      </c>
      <c r="P72" s="121">
        <f t="shared" si="103"/>
        <v>3</v>
      </c>
      <c r="Q72" s="125">
        <f t="shared" ca="1" si="104"/>
        <v>6</v>
      </c>
      <c r="R72" s="125">
        <f t="shared" ca="1" si="105"/>
        <v>-3</v>
      </c>
      <c r="S72" s="159"/>
      <c r="T72" s="683"/>
    </row>
    <row r="73" spans="1:20" s="239" customFormat="1" ht="28.8">
      <c r="A73" s="465">
        <v>71</v>
      </c>
      <c r="B73" s="263"/>
      <c r="C73" s="218"/>
      <c r="D73" s="177" t="s">
        <v>2834</v>
      </c>
      <c r="E73" s="258"/>
      <c r="F73" s="314" t="s">
        <v>270</v>
      </c>
      <c r="G73" s="121"/>
      <c r="H73" s="121"/>
      <c r="I73" s="121"/>
      <c r="J73" s="335">
        <v>45540</v>
      </c>
      <c r="K73" s="335">
        <v>45540</v>
      </c>
      <c r="L73" s="335">
        <v>45540</v>
      </c>
      <c r="M73" s="335">
        <v>45570</v>
      </c>
      <c r="N73" s="130">
        <f t="shared" si="101"/>
        <v>45540</v>
      </c>
      <c r="O73" s="130">
        <f t="shared" si="102"/>
        <v>45540</v>
      </c>
      <c r="P73" s="121">
        <f t="shared" si="103"/>
        <v>1</v>
      </c>
      <c r="Q73" s="125">
        <f t="shared" ca="1" si="104"/>
        <v>31</v>
      </c>
      <c r="R73" s="125">
        <f t="shared" ca="1" si="105"/>
        <v>-30</v>
      </c>
      <c r="S73" s="159"/>
      <c r="T73" s="683"/>
    </row>
    <row r="74" spans="1:20" s="239" customFormat="1" ht="14.4">
      <c r="A74" s="465">
        <v>72</v>
      </c>
      <c r="B74" s="263" t="s">
        <v>245</v>
      </c>
      <c r="C74" s="218"/>
      <c r="D74" s="174" t="s">
        <v>2835</v>
      </c>
      <c r="E74" s="258"/>
      <c r="F74" s="314" t="s">
        <v>270</v>
      </c>
      <c r="G74" s="121"/>
      <c r="H74" s="121"/>
      <c r="I74" s="121"/>
      <c r="J74" s="335">
        <v>45448</v>
      </c>
      <c r="K74" s="335">
        <v>45509</v>
      </c>
      <c r="L74" s="335">
        <v>45478</v>
      </c>
      <c r="M74" s="335">
        <v>45422</v>
      </c>
      <c r="N74" s="130">
        <f t="shared" si="101"/>
        <v>45478</v>
      </c>
      <c r="O74" s="130">
        <f t="shared" si="102"/>
        <v>45539</v>
      </c>
      <c r="P74" s="121">
        <f t="shared" si="103"/>
        <v>62</v>
      </c>
      <c r="Q74" s="125">
        <f t="shared" ca="1" si="104"/>
        <v>-55</v>
      </c>
      <c r="R74" s="125">
        <f t="shared" ca="1" si="105"/>
        <v>117</v>
      </c>
      <c r="S74" s="159"/>
      <c r="T74" s="683"/>
    </row>
    <row r="75" spans="1:20" s="239" customFormat="1" ht="43.2">
      <c r="A75" s="465">
        <v>73</v>
      </c>
      <c r="B75" s="263" t="s">
        <v>265</v>
      </c>
      <c r="C75" s="285" t="s">
        <v>2480</v>
      </c>
      <c r="D75" s="286" t="s">
        <v>2836</v>
      </c>
      <c r="E75" s="649"/>
      <c r="F75" s="658" t="s">
        <v>178</v>
      </c>
      <c r="G75" s="131"/>
      <c r="H75" s="131"/>
      <c r="I75" s="131"/>
      <c r="J75" s="466">
        <v>45426</v>
      </c>
      <c r="K75" s="466">
        <v>45428</v>
      </c>
      <c r="L75" s="466">
        <v>45427</v>
      </c>
      <c r="M75" s="466">
        <v>45428</v>
      </c>
      <c r="N75" s="163"/>
      <c r="O75" s="130"/>
      <c r="P75" s="121"/>
      <c r="Q75" s="125"/>
      <c r="R75" s="125"/>
      <c r="S75" s="159"/>
      <c r="T75" s="683"/>
    </row>
    <row r="76" spans="1:20" s="239" customFormat="1" ht="14.4">
      <c r="A76" s="465">
        <v>74</v>
      </c>
      <c r="B76" s="682" t="s">
        <v>2837</v>
      </c>
      <c r="C76" s="285"/>
      <c r="D76" s="313" t="s">
        <v>2838</v>
      </c>
      <c r="E76" s="649"/>
      <c r="F76" s="658" t="s">
        <v>178</v>
      </c>
      <c r="G76" s="131"/>
      <c r="H76" s="131"/>
      <c r="I76" s="131"/>
      <c r="J76" s="466">
        <v>45429</v>
      </c>
      <c r="K76" s="466">
        <v>45430</v>
      </c>
      <c r="L76" s="466">
        <v>45429</v>
      </c>
      <c r="M76" s="466">
        <v>45430</v>
      </c>
      <c r="N76" s="163"/>
      <c r="O76" s="236"/>
      <c r="P76" s="131"/>
      <c r="Q76" s="125"/>
      <c r="R76" s="125"/>
      <c r="S76" s="159"/>
      <c r="T76" s="683"/>
    </row>
    <row r="77" spans="1:20" s="239" customFormat="1" ht="28.8">
      <c r="A77" s="465">
        <v>75</v>
      </c>
      <c r="B77" s="218" t="s">
        <v>2837</v>
      </c>
      <c r="C77" s="218"/>
      <c r="D77" s="177" t="s">
        <v>2839</v>
      </c>
      <c r="E77" s="258"/>
      <c r="F77" s="333" t="s">
        <v>178</v>
      </c>
      <c r="G77" s="121"/>
      <c r="H77" s="121"/>
      <c r="I77" s="121"/>
      <c r="J77" s="335">
        <v>45432</v>
      </c>
      <c r="K77" s="335">
        <v>45433</v>
      </c>
      <c r="L77" s="335">
        <v>45432</v>
      </c>
      <c r="M77" s="335">
        <v>45433</v>
      </c>
      <c r="N77" s="130"/>
      <c r="O77" s="130"/>
      <c r="P77" s="121"/>
      <c r="Q77" s="680"/>
      <c r="R77" s="125"/>
      <c r="S77" s="159"/>
      <c r="T77" s="683"/>
    </row>
    <row r="78" spans="1:20" s="239" customFormat="1" ht="28.8">
      <c r="A78" s="465">
        <v>76</v>
      </c>
      <c r="B78" s="218" t="s">
        <v>265</v>
      </c>
      <c r="C78" s="218"/>
      <c r="D78" s="177" t="s">
        <v>2840</v>
      </c>
      <c r="E78" s="258"/>
      <c r="F78" s="314" t="s">
        <v>270</v>
      </c>
      <c r="G78" s="121"/>
      <c r="H78" s="121"/>
      <c r="I78" s="121"/>
      <c r="J78" s="335">
        <v>45434</v>
      </c>
      <c r="K78" s="335">
        <v>45435</v>
      </c>
      <c r="L78" s="335">
        <v>45434</v>
      </c>
      <c r="M78" s="335">
        <v>45435</v>
      </c>
      <c r="N78" s="130"/>
      <c r="O78" s="130"/>
      <c r="P78" s="121"/>
      <c r="Q78" s="680"/>
      <c r="R78" s="125"/>
      <c r="S78" s="159"/>
      <c r="T78" s="683"/>
    </row>
    <row r="79" spans="1:20" s="239" customFormat="1" ht="43.2">
      <c r="A79" s="465">
        <v>77</v>
      </c>
      <c r="B79" s="218" t="s">
        <v>265</v>
      </c>
      <c r="C79" s="218"/>
      <c r="D79" s="177" t="s">
        <v>2841</v>
      </c>
      <c r="E79" s="258"/>
      <c r="F79" s="314" t="s">
        <v>270</v>
      </c>
      <c r="G79" s="121"/>
      <c r="H79" s="121"/>
      <c r="I79" s="121"/>
      <c r="J79" s="335">
        <v>45436</v>
      </c>
      <c r="K79" s="335">
        <v>45436</v>
      </c>
      <c r="L79" s="335">
        <v>45436</v>
      </c>
      <c r="M79" s="335">
        <v>45436</v>
      </c>
      <c r="N79" s="130"/>
      <c r="O79" s="130"/>
      <c r="P79" s="121"/>
      <c r="Q79" s="680"/>
      <c r="R79" s="125"/>
      <c r="S79" s="159"/>
      <c r="T79" s="683"/>
    </row>
    <row r="80" spans="1:20" s="239" customFormat="1" ht="28.8">
      <c r="A80" s="465">
        <v>78</v>
      </c>
      <c r="B80" s="218" t="s">
        <v>2837</v>
      </c>
      <c r="C80" s="218"/>
      <c r="D80" s="177" t="s">
        <v>2842</v>
      </c>
      <c r="E80" s="121" t="s">
        <v>2309</v>
      </c>
      <c r="F80" s="314" t="s">
        <v>270</v>
      </c>
      <c r="G80" s="121"/>
      <c r="H80" s="121"/>
      <c r="I80" s="121"/>
      <c r="J80" s="755">
        <v>45439</v>
      </c>
      <c r="K80" s="755">
        <v>45440</v>
      </c>
      <c r="L80" s="755">
        <v>45439</v>
      </c>
      <c r="M80" s="755">
        <v>45440</v>
      </c>
      <c r="N80" s="130"/>
      <c r="O80" s="130"/>
      <c r="P80" s="121"/>
      <c r="Q80" s="680"/>
      <c r="R80" s="125"/>
      <c r="S80" s="159"/>
      <c r="T80" s="683"/>
    </row>
    <row r="81" spans="1:20" s="239" customFormat="1" ht="14.4">
      <c r="A81" s="465">
        <v>79</v>
      </c>
      <c r="B81" s="218" t="s">
        <v>2837</v>
      </c>
      <c r="C81" s="218"/>
      <c r="D81" s="177" t="s">
        <v>2843</v>
      </c>
      <c r="E81" s="121"/>
      <c r="F81" s="314" t="s">
        <v>270</v>
      </c>
      <c r="G81" s="121"/>
      <c r="H81" s="121"/>
      <c r="I81" s="121"/>
      <c r="J81" s="335">
        <v>45441</v>
      </c>
      <c r="K81" s="335">
        <v>47268</v>
      </c>
      <c r="L81" s="335">
        <v>45441</v>
      </c>
      <c r="M81" s="335">
        <v>45442</v>
      </c>
      <c r="N81" s="130"/>
      <c r="O81" s="130"/>
      <c r="P81" s="121"/>
      <c r="Q81" s="680"/>
      <c r="R81" s="125"/>
      <c r="S81" s="159"/>
      <c r="T81" s="683"/>
    </row>
    <row r="82" spans="1:20" s="239" customFormat="1" ht="28.8">
      <c r="A82" s="465">
        <v>80</v>
      </c>
      <c r="B82" s="218" t="s">
        <v>265</v>
      </c>
      <c r="C82" s="218" t="s">
        <v>2844</v>
      </c>
      <c r="D82" s="177" t="s">
        <v>184</v>
      </c>
      <c r="E82" s="121" t="s">
        <v>2845</v>
      </c>
      <c r="F82" s="410" t="s">
        <v>276</v>
      </c>
      <c r="G82" s="121"/>
      <c r="H82" s="121"/>
      <c r="I82" s="121"/>
      <c r="J82" s="335">
        <v>45443</v>
      </c>
      <c r="K82" s="335">
        <v>45444</v>
      </c>
      <c r="L82" s="335">
        <v>45443</v>
      </c>
      <c r="N82" s="130"/>
      <c r="O82" s="130"/>
      <c r="P82" s="121"/>
      <c r="Q82" s="680"/>
      <c r="R82" s="125"/>
      <c r="S82" s="159"/>
      <c r="T82" s="683"/>
    </row>
    <row r="83" spans="1:20" ht="28.8">
      <c r="A83" s="465"/>
      <c r="B83" s="149" t="s">
        <v>265</v>
      </c>
      <c r="C83" s="149"/>
      <c r="D83" s="196" t="s">
        <v>2846</v>
      </c>
      <c r="E83" s="258" t="s">
        <v>274</v>
      </c>
      <c r="F83" s="122" t="s">
        <v>291</v>
      </c>
      <c r="G83" s="149"/>
      <c r="H83" s="149"/>
      <c r="I83" s="149"/>
      <c r="J83" s="158"/>
      <c r="K83" s="158" t="s">
        <v>2847</v>
      </c>
      <c r="L83" s="158"/>
      <c r="M83" s="148"/>
      <c r="N83" s="121"/>
      <c r="O83" s="383"/>
      <c r="P83" s="383"/>
      <c r="Q83" s="779"/>
      <c r="R83" s="383"/>
      <c r="S83" s="123"/>
      <c r="T83" s="190"/>
    </row>
    <row r="84" spans="1:20" s="239" customFormat="1" ht="28.8">
      <c r="A84" s="465"/>
      <c r="B84" s="218" t="s">
        <v>265</v>
      </c>
      <c r="C84" s="218"/>
      <c r="D84" s="325" t="s">
        <v>2848</v>
      </c>
      <c r="E84" s="220" t="s">
        <v>274</v>
      </c>
      <c r="F84" s="218" t="s">
        <v>291</v>
      </c>
      <c r="G84" s="121"/>
      <c r="H84" s="121"/>
      <c r="I84" s="121"/>
      <c r="J84" s="220"/>
      <c r="K84" s="220"/>
      <c r="L84" s="220"/>
      <c r="M84" s="220"/>
      <c r="N84" s="130"/>
      <c r="O84" s="130"/>
      <c r="P84" s="121"/>
      <c r="Q84" s="780"/>
      <c r="R84" s="125"/>
      <c r="S84" s="159"/>
      <c r="T84" s="683"/>
    </row>
    <row r="85" spans="1:20" ht="14.4">
      <c r="A85" s="465"/>
      <c r="B85" s="121" t="s">
        <v>265</v>
      </c>
      <c r="C85" s="121"/>
      <c r="D85" s="202" t="s">
        <v>2849</v>
      </c>
      <c r="E85" s="121" t="s">
        <v>2157</v>
      </c>
      <c r="F85" s="121" t="s">
        <v>291</v>
      </c>
      <c r="G85" s="121" t="s">
        <v>483</v>
      </c>
      <c r="H85" s="121"/>
      <c r="I85" s="121"/>
      <c r="J85" s="130"/>
      <c r="K85" s="130"/>
      <c r="L85" s="130"/>
      <c r="M85" s="130"/>
      <c r="N85" s="130"/>
      <c r="O85" s="130"/>
      <c r="P85" s="121"/>
      <c r="Q85" s="780"/>
      <c r="R85" s="125"/>
      <c r="S85" s="394"/>
      <c r="T85" s="190"/>
    </row>
    <row r="86" spans="1:20" ht="14.4">
      <c r="A86" s="465"/>
      <c r="B86" s="121" t="s">
        <v>265</v>
      </c>
      <c r="C86" s="121"/>
      <c r="D86" s="202" t="s">
        <v>804</v>
      </c>
      <c r="E86" s="121" t="s">
        <v>2157</v>
      </c>
      <c r="F86" s="121" t="s">
        <v>291</v>
      </c>
      <c r="G86" s="314" t="s">
        <v>279</v>
      </c>
      <c r="H86" s="121"/>
      <c r="I86" s="121"/>
      <c r="J86" s="130"/>
      <c r="K86" s="130"/>
      <c r="L86" s="130"/>
      <c r="M86" s="130"/>
      <c r="N86" s="130"/>
      <c r="O86" s="130"/>
      <c r="P86" s="121"/>
      <c r="Q86" s="780"/>
      <c r="R86" s="125"/>
      <c r="S86" s="394"/>
      <c r="T86" s="190"/>
    </row>
    <row r="87" spans="1:20" ht="14.4">
      <c r="A87" s="121"/>
      <c r="B87" s="645" t="s">
        <v>265</v>
      </c>
      <c r="C87" s="255"/>
      <c r="D87" s="664" t="s">
        <v>2480</v>
      </c>
      <c r="E87" s="255" t="s">
        <v>2157</v>
      </c>
      <c r="F87" s="255" t="s">
        <v>291</v>
      </c>
      <c r="G87" s="781" t="s">
        <v>279</v>
      </c>
      <c r="H87" s="255"/>
      <c r="I87" s="255"/>
      <c r="J87" s="644"/>
      <c r="K87" s="644"/>
      <c r="L87" s="644"/>
      <c r="M87" s="644"/>
      <c r="N87" s="644"/>
      <c r="O87" s="644"/>
      <c r="P87" s="255"/>
      <c r="Q87" s="124"/>
      <c r="R87" s="125"/>
      <c r="S87" s="394"/>
      <c r="T87" s="190"/>
    </row>
    <row r="88" spans="1:20" ht="14.4">
      <c r="A88" s="121"/>
      <c r="B88" s="465" t="s">
        <v>265</v>
      </c>
      <c r="C88" s="121"/>
      <c r="D88" s="202" t="s">
        <v>2455</v>
      </c>
      <c r="E88" s="121" t="s">
        <v>2157</v>
      </c>
      <c r="F88" s="121" t="s">
        <v>291</v>
      </c>
      <c r="G88" s="314" t="s">
        <v>279</v>
      </c>
      <c r="H88" s="314" t="s">
        <v>279</v>
      </c>
      <c r="I88" s="121"/>
      <c r="J88" s="130"/>
      <c r="K88" s="130"/>
      <c r="L88" s="130"/>
      <c r="M88" s="130"/>
      <c r="N88" s="130"/>
      <c r="O88" s="130"/>
      <c r="P88" s="121"/>
      <c r="Q88" s="124"/>
      <c r="R88" s="125"/>
      <c r="S88" s="394"/>
      <c r="T88" s="190"/>
    </row>
    <row r="89" spans="1:20" ht="14.4">
      <c r="A89" s="121"/>
      <c r="B89" s="465" t="s">
        <v>265</v>
      </c>
      <c r="C89" s="121"/>
      <c r="D89" s="202" t="s">
        <v>2487</v>
      </c>
      <c r="E89" s="121" t="s">
        <v>2157</v>
      </c>
      <c r="F89" s="121" t="s">
        <v>291</v>
      </c>
      <c r="G89" s="121" t="s">
        <v>483</v>
      </c>
      <c r="H89" s="121"/>
      <c r="I89" s="121"/>
      <c r="J89" s="130"/>
      <c r="K89" s="130"/>
      <c r="L89" s="130"/>
      <c r="M89" s="130"/>
      <c r="N89" s="130"/>
      <c r="O89" s="130"/>
      <c r="P89" s="121"/>
      <c r="Q89" s="124"/>
      <c r="R89" s="125"/>
      <c r="S89" s="394"/>
      <c r="T89" s="190"/>
    </row>
    <row r="90" spans="1:20" ht="14.4">
      <c r="A90" s="121"/>
      <c r="B90" s="121" t="s">
        <v>265</v>
      </c>
      <c r="C90" s="255"/>
      <c r="D90" s="664" t="s">
        <v>2850</v>
      </c>
      <c r="E90" s="255" t="s">
        <v>2157</v>
      </c>
      <c r="F90" s="255" t="s">
        <v>291</v>
      </c>
      <c r="G90" s="255" t="s">
        <v>483</v>
      </c>
      <c r="H90" s="255"/>
      <c r="I90" s="255"/>
      <c r="J90" s="644"/>
      <c r="K90" s="644"/>
      <c r="L90" s="644"/>
      <c r="M90" s="644"/>
      <c r="N90" s="644"/>
      <c r="O90" s="644"/>
      <c r="P90" s="255"/>
      <c r="Q90" s="684"/>
      <c r="R90" s="503"/>
      <c r="S90" s="685"/>
    </row>
    <row r="91" spans="1:20" ht="14.4">
      <c r="A91" s="121"/>
      <c r="B91" s="121" t="s">
        <v>265</v>
      </c>
      <c r="C91" s="121"/>
      <c r="D91" s="202" t="s">
        <v>1183</v>
      </c>
      <c r="E91" s="121" t="s">
        <v>2157</v>
      </c>
      <c r="F91" s="121" t="s">
        <v>291</v>
      </c>
      <c r="G91" s="314" t="s">
        <v>279</v>
      </c>
      <c r="H91" s="121"/>
      <c r="I91" s="121"/>
      <c r="J91" s="130"/>
      <c r="K91" s="130"/>
      <c r="L91" s="130"/>
      <c r="M91" s="130"/>
      <c r="N91" s="130"/>
      <c r="O91" s="130"/>
      <c r="P91" s="121"/>
      <c r="Q91" s="124"/>
      <c r="R91" s="125"/>
      <c r="S91" s="394"/>
    </row>
    <row r="92" spans="1:20" ht="14.4">
      <c r="A92" s="121"/>
      <c r="B92" s="121" t="s">
        <v>265</v>
      </c>
      <c r="C92" s="121"/>
      <c r="D92" s="202" t="s">
        <v>2225</v>
      </c>
      <c r="E92" s="121" t="s">
        <v>2157</v>
      </c>
      <c r="F92" s="121" t="s">
        <v>291</v>
      </c>
      <c r="G92" s="314" t="s">
        <v>279</v>
      </c>
      <c r="H92" s="121"/>
      <c r="I92" s="121"/>
      <c r="J92" s="130"/>
      <c r="K92" s="130"/>
      <c r="L92" s="130"/>
      <c r="M92" s="130"/>
      <c r="N92" s="130"/>
      <c r="O92" s="130"/>
      <c r="P92" s="121"/>
      <c r="Q92" s="124"/>
      <c r="R92" s="125"/>
      <c r="S92" s="394"/>
    </row>
    <row r="93" spans="1:20" ht="14.4">
      <c r="A93" s="121"/>
    </row>
    <row r="94" spans="1:20" ht="14.4">
      <c r="A94" s="121"/>
      <c r="B94" s="415"/>
      <c r="C94" s="415"/>
      <c r="D94" s="412"/>
      <c r="E94" s="127"/>
      <c r="F94" s="122"/>
      <c r="G94" s="123"/>
      <c r="H94" s="123"/>
      <c r="I94" s="123"/>
      <c r="J94" s="123"/>
      <c r="K94" s="433"/>
      <c r="N94" s="130"/>
      <c r="O94" s="130"/>
      <c r="P94" s="121"/>
      <c r="Q94" s="384"/>
      <c r="R94" s="383"/>
    </row>
    <row r="95" spans="1:20" ht="14.4">
      <c r="A95" s="248"/>
      <c r="B95" s="415"/>
      <c r="C95" s="415"/>
      <c r="D95" s="412"/>
      <c r="E95" s="127"/>
      <c r="F95" s="122"/>
      <c r="G95" s="123"/>
      <c r="H95" s="123"/>
      <c r="I95" s="123"/>
      <c r="J95" s="123"/>
      <c r="K95" s="433"/>
      <c r="N95" s="130"/>
      <c r="O95" s="130"/>
      <c r="P95" s="121"/>
      <c r="Q95" s="384"/>
      <c r="R95" s="383"/>
    </row>
    <row r="96" spans="1:20" ht="14.4">
      <c r="A96" s="248"/>
      <c r="B96" s="415"/>
      <c r="C96" s="415"/>
      <c r="D96" s="412"/>
      <c r="E96" s="127"/>
      <c r="F96" s="122"/>
      <c r="G96" s="123"/>
      <c r="H96" s="123"/>
      <c r="I96" s="123"/>
      <c r="J96" s="123"/>
      <c r="K96" s="433"/>
      <c r="N96" s="130"/>
      <c r="O96" s="130"/>
      <c r="P96" s="121"/>
      <c r="Q96" s="384"/>
      <c r="R96" s="383"/>
    </row>
    <row r="97" spans="1:18" ht="14.4">
      <c r="A97" s="248"/>
      <c r="B97" s="415"/>
      <c r="C97" s="415"/>
      <c r="D97" s="412"/>
      <c r="E97" s="127"/>
      <c r="F97" s="122"/>
      <c r="G97" s="123"/>
      <c r="H97" s="123"/>
      <c r="I97" s="123"/>
      <c r="J97" s="123"/>
      <c r="K97" s="433"/>
      <c r="N97" s="130"/>
      <c r="O97" s="130"/>
      <c r="P97" s="121"/>
      <c r="Q97" s="384"/>
      <c r="R97" s="383"/>
    </row>
    <row r="98" spans="1:18" ht="14.4">
      <c r="A98" s="248"/>
      <c r="B98" s="415"/>
      <c r="C98" s="415"/>
      <c r="D98" s="412"/>
      <c r="E98" s="127"/>
      <c r="F98" s="122"/>
      <c r="G98" s="123"/>
      <c r="H98" s="123"/>
      <c r="I98" s="123"/>
      <c r="J98" s="123"/>
      <c r="K98" s="433"/>
      <c r="P98" s="121"/>
      <c r="Q98" s="384"/>
      <c r="R98" s="383"/>
    </row>
    <row r="99" spans="1:18" ht="14.4">
      <c r="A99" s="248"/>
      <c r="B99" s="415"/>
      <c r="C99" s="415"/>
      <c r="D99" s="412"/>
      <c r="E99" s="127"/>
      <c r="F99" s="122"/>
      <c r="G99" s="123"/>
      <c r="H99" s="123"/>
      <c r="I99" s="123"/>
      <c r="J99" s="123"/>
      <c r="K99" s="433"/>
      <c r="P99" s="121"/>
      <c r="Q99" s="384"/>
      <c r="R99" s="383"/>
    </row>
    <row r="100" spans="1:18" ht="14.4">
      <c r="A100" s="248"/>
      <c r="B100" s="415"/>
      <c r="C100" s="415"/>
      <c r="D100" s="412"/>
      <c r="E100" s="127"/>
      <c r="F100" s="122"/>
      <c r="G100" s="123"/>
      <c r="H100" s="123"/>
      <c r="I100" s="123"/>
      <c r="J100" s="123"/>
      <c r="K100" s="433"/>
      <c r="P100" s="121"/>
      <c r="Q100" s="384"/>
      <c r="R100" s="383"/>
    </row>
    <row r="101" spans="1:18" ht="14.4">
      <c r="A101" s="248"/>
      <c r="D101" s="412"/>
      <c r="E101" s="127"/>
      <c r="F101" s="122"/>
      <c r="G101" s="123"/>
      <c r="H101" s="123"/>
      <c r="I101" s="123"/>
      <c r="J101" s="123"/>
      <c r="K101" s="433"/>
      <c r="P101" s="121"/>
      <c r="Q101" s="384"/>
      <c r="R101" s="383"/>
    </row>
    <row r="102" spans="1:18" ht="14.4">
      <c r="A102" s="248"/>
      <c r="D102" s="412"/>
      <c r="E102" s="127"/>
      <c r="F102" s="122"/>
      <c r="G102" s="123"/>
      <c r="H102" s="123"/>
      <c r="I102" s="123"/>
      <c r="J102" s="123"/>
      <c r="K102" s="433"/>
    </row>
    <row r="103" spans="1:18" ht="14.4">
      <c r="A103" s="248"/>
      <c r="D103" s="412"/>
      <c r="E103" s="127"/>
      <c r="F103" s="122"/>
      <c r="G103" s="123"/>
      <c r="H103" s="123"/>
      <c r="I103" s="123"/>
      <c r="J103" s="123"/>
      <c r="K103" s="433"/>
    </row>
    <row r="104" spans="1:18" ht="14.4">
      <c r="A104" s="248"/>
      <c r="D104" s="412"/>
      <c r="E104" s="127"/>
      <c r="F104" s="122"/>
      <c r="G104" s="123"/>
      <c r="H104" s="123"/>
      <c r="I104" s="123"/>
      <c r="J104" s="123"/>
      <c r="K104" s="433"/>
    </row>
    <row r="105" spans="1:18" ht="14.4">
      <c r="A105" s="248"/>
      <c r="D105" s="412"/>
      <c r="E105" s="127"/>
      <c r="F105" s="122"/>
      <c r="G105" s="123"/>
      <c r="H105" s="123"/>
      <c r="I105" s="123"/>
      <c r="J105" s="123"/>
      <c r="K105" s="433"/>
    </row>
    <row r="106" spans="1:18" ht="14.4">
      <c r="A106" s="248"/>
      <c r="D106" s="412"/>
      <c r="E106" s="127"/>
      <c r="F106" s="122"/>
      <c r="G106" s="123"/>
      <c r="H106" s="123"/>
      <c r="I106" s="123"/>
      <c r="J106" s="123"/>
      <c r="K106" s="433"/>
    </row>
    <row r="107" spans="1:18" ht="14.4">
      <c r="A107" s="248"/>
      <c r="D107" s="412"/>
      <c r="E107" s="127"/>
      <c r="F107" s="122"/>
      <c r="G107" s="123"/>
      <c r="H107" s="123"/>
      <c r="I107" s="123"/>
      <c r="J107" s="123"/>
      <c r="K107" s="433"/>
    </row>
    <row r="108" spans="1:18" ht="14.4">
      <c r="A108" s="248"/>
      <c r="D108" s="412"/>
      <c r="E108" s="127"/>
      <c r="F108" s="122"/>
      <c r="G108" s="123"/>
      <c r="H108" s="123"/>
      <c r="I108" s="123"/>
      <c r="J108" s="123"/>
      <c r="K108" s="433"/>
    </row>
    <row r="109" spans="1:18" ht="14.4">
      <c r="A109" s="248"/>
      <c r="D109" s="412"/>
      <c r="E109" s="127"/>
      <c r="F109" s="122"/>
      <c r="G109" s="123"/>
      <c r="H109" s="123"/>
      <c r="I109" s="123"/>
      <c r="J109" s="123"/>
      <c r="K109" s="433"/>
    </row>
    <row r="110" spans="1:18" ht="14.4">
      <c r="A110" s="248"/>
      <c r="D110" s="412"/>
      <c r="E110" s="127"/>
      <c r="F110" s="122"/>
      <c r="G110" s="123"/>
      <c r="H110" s="123"/>
      <c r="I110" s="123"/>
      <c r="J110" s="123"/>
      <c r="K110" s="433"/>
    </row>
    <row r="111" spans="1:18" ht="14.4">
      <c r="A111" s="248"/>
      <c r="D111" s="412"/>
      <c r="E111" s="127"/>
      <c r="F111" s="122"/>
      <c r="G111" s="123"/>
      <c r="H111" s="123"/>
      <c r="I111" s="123"/>
      <c r="J111" s="123"/>
      <c r="K111" s="433"/>
    </row>
    <row r="112" spans="1:18" ht="14.4">
      <c r="A112" s="248"/>
      <c r="D112" s="412"/>
      <c r="E112" s="127"/>
      <c r="F112" s="122"/>
      <c r="G112" s="123"/>
      <c r="H112" s="123"/>
      <c r="I112" s="123"/>
      <c r="J112" s="123"/>
      <c r="K112" s="433"/>
    </row>
    <row r="113" spans="1:11" ht="14.4">
      <c r="A113" s="248"/>
      <c r="D113" s="412"/>
      <c r="E113" s="127"/>
      <c r="F113" s="122"/>
      <c r="G113" s="123"/>
      <c r="H113" s="123"/>
      <c r="I113" s="123"/>
      <c r="J113" s="123"/>
      <c r="K113" s="433"/>
    </row>
    <row r="114" spans="1:11" ht="14.4">
      <c r="A114" s="248"/>
      <c r="D114" s="412"/>
      <c r="E114" s="127"/>
      <c r="F114" s="122"/>
      <c r="G114" s="123"/>
      <c r="H114" s="123"/>
      <c r="I114" s="123"/>
      <c r="J114" s="123"/>
      <c r="K114" s="433"/>
    </row>
    <row r="115" spans="1:11" ht="14.4">
      <c r="A115" s="248"/>
      <c r="D115" s="412"/>
      <c r="E115" s="127"/>
      <c r="F115" s="122"/>
      <c r="G115" s="123"/>
      <c r="H115" s="123"/>
      <c r="I115" s="123"/>
      <c r="J115" s="123"/>
      <c r="K115" s="433"/>
    </row>
    <row r="116" spans="1:11" ht="14.4">
      <c r="A116" s="248"/>
      <c r="D116" s="412"/>
      <c r="E116" s="127"/>
      <c r="F116" s="122"/>
      <c r="G116" s="123"/>
      <c r="H116" s="123"/>
      <c r="I116" s="123"/>
      <c r="J116" s="123"/>
      <c r="K116" s="433"/>
    </row>
    <row r="117" spans="1:11" ht="14.4">
      <c r="D117" s="412"/>
      <c r="E117" s="127"/>
      <c r="F117" s="122"/>
      <c r="G117" s="123"/>
      <c r="H117" s="123"/>
      <c r="I117" s="123"/>
      <c r="J117" s="123"/>
      <c r="K117" s="433"/>
    </row>
    <row r="118" spans="1:11" ht="14.4">
      <c r="D118" s="412"/>
      <c r="E118" s="127"/>
      <c r="F118" s="122"/>
      <c r="G118" s="123"/>
      <c r="H118" s="123"/>
      <c r="I118" s="123"/>
      <c r="J118" s="123"/>
      <c r="K118" s="433"/>
    </row>
    <row r="119" spans="1:11" ht="14.4">
      <c r="D119" s="412"/>
      <c r="E119" s="127"/>
      <c r="F119" s="122"/>
      <c r="G119" s="123"/>
      <c r="H119" s="123"/>
      <c r="I119" s="123"/>
      <c r="J119" s="123"/>
      <c r="K119" s="433"/>
    </row>
    <row r="120" spans="1:11" ht="14.4">
      <c r="D120" s="412"/>
      <c r="E120" s="127"/>
      <c r="F120" s="122"/>
      <c r="G120" s="123"/>
      <c r="H120" s="123"/>
      <c r="I120" s="123"/>
      <c r="J120" s="123"/>
      <c r="K120" s="433"/>
    </row>
    <row r="121" spans="1:11" ht="14.4">
      <c r="D121" s="412"/>
      <c r="E121" s="127"/>
      <c r="F121" s="122"/>
      <c r="G121" s="123"/>
      <c r="H121" s="123"/>
      <c r="I121" s="123"/>
      <c r="J121" s="123"/>
      <c r="K121" s="433"/>
    </row>
    <row r="122" spans="1:11" ht="14.4">
      <c r="D122" s="412"/>
      <c r="E122" s="127"/>
      <c r="F122" s="122"/>
      <c r="G122" s="123"/>
      <c r="H122" s="123"/>
      <c r="I122" s="123"/>
      <c r="J122" s="123"/>
      <c r="K122" s="433"/>
    </row>
    <row r="123" spans="1:11" ht="14.4">
      <c r="D123" s="412"/>
      <c r="E123" s="127"/>
      <c r="F123" s="122"/>
      <c r="G123" s="123"/>
      <c r="H123" s="123"/>
      <c r="I123" s="123"/>
      <c r="J123" s="123"/>
      <c r="K123" s="433"/>
    </row>
    <row r="124" spans="1:11" ht="14.4">
      <c r="D124" s="412"/>
      <c r="E124" s="127"/>
      <c r="F124" s="122"/>
      <c r="G124" s="123"/>
      <c r="H124" s="123"/>
      <c r="I124" s="123"/>
      <c r="J124" s="123"/>
      <c r="K124" s="433"/>
    </row>
    <row r="125" spans="1:11" ht="14.4">
      <c r="D125" s="412"/>
      <c r="E125" s="127"/>
      <c r="F125" s="122"/>
      <c r="G125" s="123"/>
      <c r="H125" s="123"/>
      <c r="I125" s="123"/>
      <c r="J125" s="123"/>
      <c r="K125" s="433"/>
    </row>
    <row r="126" spans="1:11" ht="14.4">
      <c r="D126" s="412"/>
      <c r="E126" s="127"/>
      <c r="F126" s="122"/>
      <c r="G126" s="123"/>
      <c r="H126" s="123"/>
      <c r="I126" s="123"/>
      <c r="J126" s="123"/>
      <c r="K126" s="433"/>
    </row>
    <row r="127" spans="1:11" ht="14.4">
      <c r="D127" s="412"/>
      <c r="E127" s="127"/>
      <c r="F127" s="122"/>
      <c r="G127" s="123"/>
      <c r="H127" s="123"/>
      <c r="I127" s="123"/>
      <c r="J127" s="123"/>
      <c r="K127" s="433"/>
    </row>
    <row r="128" spans="1:11" ht="14.4">
      <c r="D128" s="412"/>
      <c r="E128" s="371"/>
      <c r="F128" s="122"/>
      <c r="H128" s="123"/>
      <c r="I128" s="123"/>
      <c r="K128" s="433"/>
    </row>
    <row r="129" spans="4:11" ht="14.4">
      <c r="D129" s="412"/>
      <c r="E129" s="371"/>
      <c r="F129" s="122"/>
      <c r="H129" s="123"/>
      <c r="I129" s="123"/>
      <c r="K129" s="433"/>
    </row>
    <row r="130" spans="4:11" ht="14.4">
      <c r="D130" s="412"/>
      <c r="E130" s="371"/>
      <c r="F130" s="122"/>
      <c r="H130" s="123"/>
      <c r="I130" s="123"/>
      <c r="K130" s="433"/>
    </row>
    <row r="131" spans="4:11" ht="14.4">
      <c r="D131" s="412"/>
      <c r="E131" s="371"/>
      <c r="F131" s="122"/>
      <c r="H131" s="123"/>
      <c r="I131" s="123"/>
      <c r="K131" s="433"/>
    </row>
    <row r="132" spans="4:11" ht="14.4">
      <c r="D132" s="412"/>
      <c r="E132" s="371"/>
      <c r="F132" s="122"/>
      <c r="H132" s="123"/>
      <c r="I132" s="123"/>
      <c r="K132" s="433"/>
    </row>
    <row r="133" spans="4:11" ht="14.4">
      <c r="D133" s="412"/>
      <c r="E133" s="371"/>
      <c r="F133" s="122"/>
      <c r="H133" s="123"/>
      <c r="I133" s="123"/>
      <c r="K133" s="433"/>
    </row>
    <row r="134" spans="4:11" ht="14.4">
      <c r="D134" s="412"/>
      <c r="E134" s="371"/>
      <c r="F134" s="122"/>
      <c r="H134" s="123"/>
      <c r="I134" s="123"/>
      <c r="K134" s="433"/>
    </row>
    <row r="135" spans="4:11" ht="14.4">
      <c r="D135" s="412"/>
      <c r="E135" s="371"/>
      <c r="F135" s="122"/>
      <c r="H135" s="123"/>
      <c r="I135" s="123"/>
      <c r="K135" s="433"/>
    </row>
    <row r="136" spans="4:11" ht="14.4">
      <c r="D136" s="412"/>
      <c r="E136" s="371"/>
      <c r="F136" s="122"/>
      <c r="H136" s="123"/>
      <c r="I136" s="123"/>
      <c r="K136" s="433"/>
    </row>
    <row r="137" spans="4:11" ht="14.4">
      <c r="D137" s="412"/>
      <c r="E137" s="371"/>
      <c r="F137" s="122"/>
      <c r="H137" s="123"/>
      <c r="I137" s="123"/>
      <c r="K137" s="433"/>
    </row>
    <row r="138" spans="4:11" ht="14.4">
      <c r="D138" s="412"/>
      <c r="E138" s="371"/>
      <c r="F138" s="122"/>
      <c r="H138" s="123"/>
      <c r="I138" s="123"/>
      <c r="K138" s="433"/>
    </row>
    <row r="139" spans="4:11" ht="14.4">
      <c r="D139" s="412"/>
      <c r="E139" s="371"/>
      <c r="F139" s="122"/>
      <c r="H139" s="123"/>
      <c r="I139" s="123"/>
      <c r="K139" s="433"/>
    </row>
    <row r="140" spans="4:11" ht="14.4">
      <c r="D140" s="412"/>
      <c r="E140" s="371"/>
      <c r="F140" s="122"/>
      <c r="H140" s="123"/>
      <c r="I140" s="123"/>
      <c r="K140" s="433"/>
    </row>
    <row r="141" spans="4:11" ht="14.4">
      <c r="D141" s="412"/>
      <c r="E141" s="371"/>
      <c r="F141" s="122"/>
      <c r="H141" s="123"/>
      <c r="I141" s="123"/>
      <c r="K141" s="433"/>
    </row>
    <row r="142" spans="4:11" ht="14.4">
      <c r="D142" s="412"/>
      <c r="E142" s="371"/>
      <c r="F142" s="122"/>
      <c r="H142" s="123"/>
      <c r="I142" s="123"/>
      <c r="K142" s="433"/>
    </row>
    <row r="143" spans="4:11" ht="14.4">
      <c r="D143" s="412"/>
      <c r="E143" s="371"/>
      <c r="F143" s="122"/>
      <c r="H143" s="123"/>
      <c r="I143" s="123"/>
      <c r="K143" s="433"/>
    </row>
    <row r="144" spans="4:11" ht="14.4">
      <c r="D144" s="412"/>
      <c r="E144" s="371"/>
      <c r="F144" s="122"/>
      <c r="H144" s="123"/>
      <c r="I144" s="123"/>
      <c r="K144" s="433"/>
    </row>
    <row r="145" spans="4:11" ht="14.4">
      <c r="D145" s="412"/>
      <c r="E145" s="371"/>
      <c r="F145" s="122"/>
      <c r="H145" s="123"/>
      <c r="I145" s="123"/>
      <c r="K145" s="433"/>
    </row>
    <row r="146" spans="4:11" ht="14.4">
      <c r="D146" s="412"/>
      <c r="E146" s="371"/>
      <c r="F146" s="122"/>
      <c r="H146" s="123"/>
      <c r="I146" s="123"/>
      <c r="K146" s="433"/>
    </row>
    <row r="147" spans="4:11" ht="14.4">
      <c r="D147" s="412"/>
      <c r="E147" s="371"/>
      <c r="F147" s="122"/>
      <c r="H147" s="123"/>
      <c r="I147" s="123"/>
      <c r="K147" s="433"/>
    </row>
    <row r="148" spans="4:11" ht="14.4">
      <c r="D148" s="412"/>
      <c r="E148" s="371"/>
      <c r="F148" s="122"/>
      <c r="H148" s="123"/>
      <c r="I148" s="123"/>
      <c r="K148" s="433"/>
    </row>
    <row r="149" spans="4:11" ht="14.4">
      <c r="D149" s="412"/>
      <c r="E149" s="371"/>
      <c r="F149" s="122"/>
      <c r="H149" s="123"/>
      <c r="I149" s="123"/>
      <c r="K149" s="433"/>
    </row>
    <row r="150" spans="4:11" ht="14.4">
      <c r="D150" s="412"/>
      <c r="E150" s="371"/>
      <c r="F150" s="122"/>
      <c r="H150" s="123"/>
      <c r="I150" s="123"/>
      <c r="K150" s="433"/>
    </row>
    <row r="151" spans="4:11" ht="14.4">
      <c r="D151" s="412"/>
      <c r="E151" s="371"/>
      <c r="F151" s="122"/>
      <c r="H151" s="123"/>
      <c r="I151" s="123"/>
      <c r="K151" s="433"/>
    </row>
    <row r="152" spans="4:11" ht="14.4">
      <c r="D152" s="412"/>
      <c r="E152" s="371"/>
      <c r="F152" s="122"/>
      <c r="H152" s="123"/>
      <c r="I152" s="123"/>
      <c r="K152" s="433"/>
    </row>
    <row r="153" spans="4:11" ht="14.4">
      <c r="D153" s="412"/>
      <c r="E153" s="371"/>
      <c r="F153" s="122"/>
      <c r="H153" s="123"/>
      <c r="I153" s="123"/>
      <c r="K153" s="433"/>
    </row>
    <row r="154" spans="4:11" ht="14.4">
      <c r="D154" s="412"/>
      <c r="E154" s="371"/>
      <c r="F154" s="122"/>
      <c r="H154" s="123"/>
      <c r="I154" s="123"/>
      <c r="K154" s="433"/>
    </row>
    <row r="155" spans="4:11" ht="14.4">
      <c r="D155" s="412"/>
      <c r="E155" s="371"/>
      <c r="F155" s="122"/>
      <c r="H155" s="123"/>
      <c r="I155" s="123"/>
      <c r="K155" s="433"/>
    </row>
    <row r="156" spans="4:11" ht="14.4">
      <c r="D156" s="412"/>
      <c r="E156" s="371"/>
      <c r="F156" s="122"/>
      <c r="H156" s="123"/>
      <c r="I156" s="123"/>
      <c r="K156" s="433"/>
    </row>
    <row r="157" spans="4:11" ht="14.4">
      <c r="D157" s="412"/>
      <c r="E157" s="371"/>
      <c r="F157" s="122"/>
      <c r="H157" s="123"/>
      <c r="I157" s="123"/>
      <c r="K157" s="433"/>
    </row>
    <row r="158" spans="4:11" ht="14.4">
      <c r="D158" s="412"/>
      <c r="E158" s="371"/>
      <c r="F158" s="122"/>
      <c r="H158" s="123"/>
      <c r="I158" s="123"/>
      <c r="K158" s="433"/>
    </row>
    <row r="159" spans="4:11" ht="14.4">
      <c r="D159" s="412"/>
      <c r="E159" s="371"/>
      <c r="F159" s="122"/>
      <c r="H159" s="123"/>
      <c r="I159" s="123"/>
      <c r="K159" s="433"/>
    </row>
    <row r="160" spans="4:11" ht="14.4">
      <c r="D160" s="412"/>
      <c r="E160" s="371"/>
      <c r="F160" s="122"/>
      <c r="H160" s="123"/>
      <c r="I160" s="123"/>
      <c r="K160" s="433"/>
    </row>
    <row r="161" spans="4:11" ht="14.4">
      <c r="D161" s="412"/>
      <c r="E161" s="371"/>
      <c r="F161" s="122"/>
      <c r="H161" s="123"/>
      <c r="I161" s="123"/>
      <c r="K161" s="433"/>
    </row>
    <row r="162" spans="4:11" ht="14.4">
      <c r="D162" s="412"/>
      <c r="E162" s="371"/>
      <c r="F162" s="122"/>
      <c r="H162" s="123"/>
      <c r="I162" s="123"/>
      <c r="K162" s="433"/>
    </row>
    <row r="163" spans="4:11" ht="14.4">
      <c r="D163" s="412"/>
      <c r="E163" s="371"/>
      <c r="F163" s="122"/>
      <c r="H163" s="123"/>
      <c r="I163" s="123"/>
      <c r="K163" s="433"/>
    </row>
    <row r="164" spans="4:11" ht="14.4">
      <c r="D164" s="412"/>
      <c r="E164" s="371"/>
      <c r="F164" s="122"/>
      <c r="H164" s="123"/>
      <c r="I164" s="123"/>
      <c r="K164" s="433"/>
    </row>
    <row r="165" spans="4:11" ht="14.4">
      <c r="D165" s="412"/>
      <c r="E165" s="371"/>
      <c r="F165" s="122"/>
      <c r="H165" s="123"/>
      <c r="I165" s="123"/>
      <c r="K165" s="433"/>
    </row>
    <row r="166" spans="4:11" ht="14.4">
      <c r="D166" s="412"/>
      <c r="E166" s="371"/>
      <c r="F166" s="122"/>
      <c r="H166" s="123"/>
      <c r="I166" s="123"/>
      <c r="K166" s="433"/>
    </row>
    <row r="167" spans="4:11" ht="14.4">
      <c r="D167" s="412"/>
      <c r="E167" s="371"/>
      <c r="F167" s="122"/>
      <c r="H167" s="123"/>
      <c r="I167" s="123"/>
      <c r="K167" s="433"/>
    </row>
    <row r="168" spans="4:11" ht="14.4">
      <c r="D168" s="412"/>
      <c r="E168" s="371"/>
      <c r="F168" s="122"/>
      <c r="H168" s="123"/>
      <c r="I168" s="123"/>
      <c r="K168" s="433"/>
    </row>
    <row r="169" spans="4:11" ht="14.4">
      <c r="D169" s="412"/>
      <c r="E169" s="371"/>
      <c r="F169" s="122"/>
      <c r="H169" s="123"/>
      <c r="I169" s="123"/>
      <c r="K169" s="433"/>
    </row>
    <row r="170" spans="4:11" ht="14.4">
      <c r="D170" s="412"/>
      <c r="E170" s="371"/>
      <c r="F170" s="122"/>
      <c r="H170" s="123"/>
      <c r="I170" s="123"/>
      <c r="K170" s="433"/>
    </row>
    <row r="171" spans="4:11" ht="14.4">
      <c r="D171" s="412"/>
      <c r="E171" s="371"/>
      <c r="F171" s="122"/>
      <c r="H171" s="123"/>
      <c r="I171" s="123"/>
      <c r="K171" s="433"/>
    </row>
    <row r="172" spans="4:11" ht="14.4">
      <c r="D172" s="412"/>
      <c r="E172" s="371"/>
      <c r="F172" s="122"/>
      <c r="H172" s="123"/>
      <c r="I172" s="123"/>
      <c r="K172" s="433"/>
    </row>
    <row r="173" spans="4:11" ht="14.4">
      <c r="D173" s="412"/>
      <c r="E173" s="371"/>
      <c r="F173" s="122"/>
      <c r="H173" s="123"/>
      <c r="I173" s="123"/>
      <c r="K173" s="433"/>
    </row>
    <row r="174" spans="4:11" ht="14.4">
      <c r="D174" s="412"/>
      <c r="E174" s="371"/>
      <c r="F174" s="122"/>
      <c r="H174" s="123"/>
      <c r="I174" s="123"/>
      <c r="K174" s="433"/>
    </row>
    <row r="175" spans="4:11" ht="14.4">
      <c r="D175" s="412"/>
      <c r="E175" s="371"/>
      <c r="F175" s="122"/>
      <c r="H175" s="123"/>
      <c r="I175" s="123"/>
      <c r="K175" s="433"/>
    </row>
    <row r="176" spans="4:11" ht="14.4">
      <c r="D176" s="412"/>
      <c r="E176" s="371"/>
      <c r="F176" s="122"/>
      <c r="H176" s="123"/>
      <c r="I176" s="123"/>
      <c r="K176" s="433"/>
    </row>
    <row r="177" spans="4:11" ht="14.4">
      <c r="D177" s="412"/>
      <c r="E177" s="371"/>
      <c r="F177" s="122"/>
      <c r="H177" s="123"/>
      <c r="I177" s="123"/>
      <c r="K177" s="433"/>
    </row>
    <row r="178" spans="4:11" ht="14.4">
      <c r="D178" s="412"/>
      <c r="E178" s="371"/>
      <c r="F178" s="122"/>
      <c r="H178" s="123"/>
      <c r="I178" s="123"/>
      <c r="K178" s="433"/>
    </row>
    <row r="179" spans="4:11" ht="14.4">
      <c r="D179" s="412"/>
      <c r="E179" s="371"/>
      <c r="F179" s="122"/>
      <c r="H179" s="123"/>
      <c r="I179" s="123"/>
      <c r="K179" s="433"/>
    </row>
    <row r="180" spans="4:11" ht="14.4">
      <c r="D180" s="412"/>
      <c r="E180" s="371"/>
      <c r="F180" s="122"/>
      <c r="H180" s="123"/>
      <c r="I180" s="123"/>
      <c r="K180" s="433"/>
    </row>
    <row r="181" spans="4:11" ht="14.4">
      <c r="D181" s="412"/>
      <c r="E181" s="371"/>
      <c r="F181" s="122"/>
      <c r="H181" s="123"/>
      <c r="I181" s="123"/>
      <c r="K181" s="433"/>
    </row>
    <row r="182" spans="4:11" ht="14.4">
      <c r="D182" s="412"/>
      <c r="E182" s="371"/>
      <c r="F182" s="122"/>
      <c r="H182" s="123"/>
      <c r="I182" s="123"/>
      <c r="K182" s="433"/>
    </row>
    <row r="183" spans="4:11" ht="14.4">
      <c r="D183" s="412"/>
      <c r="E183" s="371"/>
      <c r="F183" s="122"/>
      <c r="H183" s="123"/>
      <c r="I183" s="123"/>
      <c r="K183" s="433"/>
    </row>
    <row r="184" spans="4:11" ht="14.4">
      <c r="D184" s="412"/>
      <c r="E184" s="371"/>
      <c r="F184" s="122"/>
      <c r="H184" s="123"/>
      <c r="I184" s="123"/>
      <c r="K184" s="433"/>
    </row>
    <row r="185" spans="4:11" ht="14.4">
      <c r="D185" s="412"/>
      <c r="E185" s="371"/>
      <c r="F185" s="122"/>
      <c r="H185" s="123"/>
      <c r="I185" s="123"/>
      <c r="K185" s="433"/>
    </row>
    <row r="186" spans="4:11" ht="14.4">
      <c r="D186" s="412"/>
      <c r="E186" s="371"/>
      <c r="F186" s="122"/>
      <c r="H186" s="123"/>
      <c r="I186" s="123"/>
      <c r="K186" s="433"/>
    </row>
    <row r="187" spans="4:11" ht="14.4">
      <c r="D187" s="412"/>
      <c r="E187" s="371"/>
      <c r="F187" s="122"/>
      <c r="H187" s="123"/>
      <c r="I187" s="123"/>
      <c r="K187" s="433"/>
    </row>
    <row r="188" spans="4:11" ht="14.4">
      <c r="D188" s="412"/>
      <c r="E188" s="371"/>
      <c r="F188" s="122"/>
      <c r="H188" s="123"/>
      <c r="I188" s="123"/>
      <c r="K188" s="433"/>
    </row>
    <row r="189" spans="4:11" ht="14.4">
      <c r="D189" s="412"/>
      <c r="E189" s="371"/>
      <c r="F189" s="122"/>
      <c r="H189" s="123"/>
      <c r="I189" s="123"/>
      <c r="K189" s="433"/>
    </row>
    <row r="190" spans="4:11" ht="14.4">
      <c r="D190" s="412"/>
      <c r="E190" s="371"/>
      <c r="F190" s="122"/>
      <c r="H190" s="123"/>
      <c r="I190" s="123"/>
      <c r="K190" s="433"/>
    </row>
    <row r="191" spans="4:11" ht="14.4">
      <c r="D191" s="412"/>
      <c r="E191" s="371"/>
      <c r="F191" s="122"/>
      <c r="H191" s="123"/>
      <c r="I191" s="123"/>
      <c r="K191" s="433"/>
    </row>
    <row r="192" spans="4:11" ht="14.4">
      <c r="D192" s="412"/>
      <c r="E192" s="371"/>
      <c r="F192" s="122"/>
      <c r="H192" s="123"/>
      <c r="I192" s="123"/>
      <c r="K192" s="433"/>
    </row>
    <row r="193" spans="4:11" ht="14.4">
      <c r="D193" s="412"/>
      <c r="E193" s="371"/>
      <c r="F193" s="122"/>
      <c r="H193" s="123"/>
      <c r="I193" s="123"/>
      <c r="K193" s="433"/>
    </row>
    <row r="194" spans="4:11" ht="14.4">
      <c r="D194" s="412"/>
      <c r="E194" s="371"/>
      <c r="F194" s="122"/>
      <c r="H194" s="123"/>
      <c r="I194" s="123"/>
      <c r="K194" s="433"/>
    </row>
    <row r="195" spans="4:11" ht="14.4">
      <c r="D195" s="412"/>
      <c r="E195" s="371"/>
      <c r="F195" s="122"/>
      <c r="H195" s="123"/>
      <c r="I195" s="123"/>
      <c r="K195" s="433"/>
    </row>
    <row r="196" spans="4:11" ht="14.4">
      <c r="D196" s="412"/>
      <c r="E196" s="371"/>
      <c r="F196" s="122"/>
      <c r="H196" s="123"/>
      <c r="I196" s="123"/>
      <c r="K196" s="433"/>
    </row>
    <row r="197" spans="4:11" ht="14.4">
      <c r="D197" s="412"/>
      <c r="E197" s="371"/>
      <c r="F197" s="122"/>
      <c r="H197" s="123"/>
      <c r="I197" s="123"/>
      <c r="K197" s="433"/>
    </row>
    <row r="198" spans="4:11" ht="14.4">
      <c r="D198" s="412"/>
      <c r="E198" s="371"/>
      <c r="F198" s="122"/>
      <c r="H198" s="123"/>
      <c r="I198" s="123"/>
      <c r="K198" s="433"/>
    </row>
    <row r="199" spans="4:11" ht="14.4">
      <c r="D199" s="412"/>
      <c r="E199" s="371"/>
      <c r="F199" s="122"/>
      <c r="H199" s="123"/>
      <c r="I199" s="123"/>
      <c r="K199" s="433"/>
    </row>
    <row r="200" spans="4:11" ht="14.4">
      <c r="D200" s="412"/>
      <c r="E200" s="371"/>
      <c r="F200" s="122"/>
      <c r="H200" s="123"/>
      <c r="I200" s="123"/>
      <c r="K200" s="433"/>
    </row>
    <row r="201" spans="4:11" ht="14.4">
      <c r="D201" s="412"/>
      <c r="E201" s="371"/>
      <c r="F201" s="122"/>
      <c r="H201" s="123"/>
      <c r="I201" s="123"/>
      <c r="K201" s="433"/>
    </row>
    <row r="202" spans="4:11" ht="14.4">
      <c r="D202" s="412"/>
      <c r="E202" s="371"/>
      <c r="F202" s="122"/>
      <c r="H202" s="123"/>
      <c r="I202" s="123"/>
      <c r="K202" s="433"/>
    </row>
    <row r="203" spans="4:11" ht="14.4">
      <c r="D203" s="412"/>
      <c r="E203" s="371"/>
      <c r="F203" s="122"/>
      <c r="H203" s="123"/>
      <c r="I203" s="123"/>
      <c r="K203" s="433"/>
    </row>
    <row r="204" spans="4:11" ht="14.4">
      <c r="D204" s="412"/>
      <c r="E204" s="371"/>
      <c r="F204" s="122"/>
      <c r="H204" s="123"/>
      <c r="I204" s="123"/>
      <c r="K204" s="433"/>
    </row>
    <row r="205" spans="4:11" ht="14.4">
      <c r="D205" s="412"/>
      <c r="E205" s="371"/>
      <c r="F205" s="122"/>
      <c r="H205" s="123"/>
      <c r="I205" s="123"/>
      <c r="K205" s="433"/>
    </row>
    <row r="206" spans="4:11" ht="14.4">
      <c r="D206" s="412"/>
      <c r="E206" s="371"/>
      <c r="F206" s="122"/>
      <c r="H206" s="123"/>
      <c r="I206" s="123"/>
      <c r="K206" s="433"/>
    </row>
    <row r="207" spans="4:11" ht="14.4">
      <c r="D207" s="412"/>
      <c r="E207" s="371"/>
      <c r="F207" s="122"/>
      <c r="H207" s="123"/>
      <c r="I207" s="123"/>
      <c r="K207" s="433"/>
    </row>
    <row r="208" spans="4:11" ht="14.4">
      <c r="D208" s="412"/>
      <c r="E208" s="371"/>
      <c r="F208" s="122"/>
      <c r="H208" s="123"/>
      <c r="I208" s="123"/>
      <c r="K208" s="433"/>
    </row>
    <row r="209" spans="4:11" ht="14.4">
      <c r="D209" s="412"/>
      <c r="E209" s="371"/>
      <c r="F209" s="122"/>
      <c r="H209" s="123"/>
      <c r="I209" s="123"/>
      <c r="K209" s="433"/>
    </row>
    <row r="210" spans="4:11" ht="14.4">
      <c r="D210" s="412"/>
      <c r="E210" s="371"/>
      <c r="F210" s="122"/>
      <c r="H210" s="123"/>
      <c r="I210" s="123"/>
      <c r="K210" s="433"/>
    </row>
    <row r="211" spans="4:11" ht="14.4">
      <c r="D211" s="412"/>
      <c r="E211" s="371"/>
      <c r="F211" s="122"/>
      <c r="H211" s="123"/>
      <c r="I211" s="123"/>
      <c r="K211" s="433"/>
    </row>
    <row r="212" spans="4:11" ht="14.4">
      <c r="D212" s="412"/>
      <c r="E212" s="371"/>
      <c r="F212" s="122"/>
      <c r="H212" s="123"/>
      <c r="I212" s="123"/>
      <c r="K212" s="433"/>
    </row>
    <row r="213" spans="4:11" ht="14.4">
      <c r="D213" s="412"/>
      <c r="E213" s="371"/>
      <c r="F213" s="122"/>
      <c r="H213" s="123"/>
      <c r="I213" s="123"/>
      <c r="K213" s="433"/>
    </row>
    <row r="214" spans="4:11" ht="14.4">
      <c r="D214" s="412"/>
      <c r="E214" s="371"/>
      <c r="F214" s="122"/>
      <c r="H214" s="123"/>
      <c r="I214" s="123"/>
      <c r="K214" s="433"/>
    </row>
    <row r="215" spans="4:11" ht="14.4">
      <c r="D215" s="412"/>
      <c r="E215" s="371"/>
      <c r="F215" s="122"/>
      <c r="H215" s="123"/>
      <c r="I215" s="123"/>
      <c r="K215" s="433"/>
    </row>
    <row r="216" spans="4:11" ht="14.4">
      <c r="D216" s="412"/>
      <c r="E216" s="371"/>
      <c r="F216" s="122"/>
      <c r="H216" s="123"/>
      <c r="I216" s="123"/>
      <c r="K216" s="433"/>
    </row>
    <row r="217" spans="4:11" ht="14.4">
      <c r="D217" s="412"/>
      <c r="E217" s="371"/>
      <c r="F217" s="122"/>
      <c r="H217" s="123"/>
      <c r="I217" s="123"/>
      <c r="K217" s="433"/>
    </row>
    <row r="218" spans="4:11" ht="14.4">
      <c r="D218" s="412"/>
      <c r="E218" s="371"/>
      <c r="F218" s="122"/>
      <c r="H218" s="123"/>
      <c r="I218" s="123"/>
      <c r="K218" s="433"/>
    </row>
    <row r="219" spans="4:11" ht="14.4">
      <c r="D219" s="412"/>
      <c r="E219" s="371"/>
      <c r="F219" s="122"/>
      <c r="H219" s="123"/>
      <c r="I219" s="123"/>
      <c r="K219" s="433"/>
    </row>
    <row r="220" spans="4:11" ht="14.4">
      <c r="D220" s="412"/>
      <c r="E220" s="371"/>
      <c r="F220" s="122"/>
      <c r="H220" s="123"/>
      <c r="I220" s="123"/>
      <c r="K220" s="433"/>
    </row>
    <row r="221" spans="4:11" ht="14.4">
      <c r="D221" s="412"/>
      <c r="E221" s="371"/>
      <c r="F221" s="122"/>
      <c r="H221" s="123"/>
      <c r="I221" s="123"/>
      <c r="K221" s="433"/>
    </row>
    <row r="222" spans="4:11" ht="14.4">
      <c r="D222" s="412"/>
      <c r="E222" s="371"/>
      <c r="F222" s="122"/>
      <c r="H222" s="123"/>
      <c r="I222" s="123"/>
      <c r="K222" s="433"/>
    </row>
    <row r="223" spans="4:11" ht="14.4">
      <c r="D223" s="412"/>
      <c r="E223" s="371"/>
      <c r="F223" s="122"/>
      <c r="H223" s="123"/>
      <c r="I223" s="123"/>
      <c r="K223" s="433"/>
    </row>
    <row r="224" spans="4:11" ht="14.4">
      <c r="D224" s="412"/>
      <c r="E224" s="371"/>
      <c r="F224" s="122"/>
      <c r="H224" s="123"/>
      <c r="I224" s="123"/>
      <c r="K224" s="433"/>
    </row>
    <row r="225" spans="4:11" ht="14.4">
      <c r="D225" s="412"/>
      <c r="E225" s="371"/>
      <c r="F225" s="122"/>
      <c r="H225" s="123"/>
      <c r="I225" s="123"/>
      <c r="K225" s="433"/>
    </row>
    <row r="226" spans="4:11" ht="14.4">
      <c r="D226" s="412"/>
      <c r="E226" s="371"/>
      <c r="F226" s="122"/>
      <c r="H226" s="123"/>
      <c r="I226" s="123"/>
      <c r="K226" s="433"/>
    </row>
    <row r="227" spans="4:11" ht="14.4">
      <c r="D227" s="412"/>
      <c r="E227" s="371"/>
      <c r="F227" s="122"/>
      <c r="H227" s="123"/>
      <c r="I227" s="123"/>
      <c r="K227" s="433"/>
    </row>
    <row r="228" spans="4:11" ht="14.4">
      <c r="D228" s="412"/>
      <c r="E228" s="371"/>
      <c r="F228" s="122"/>
      <c r="H228" s="123"/>
      <c r="I228" s="123"/>
      <c r="K228" s="433"/>
    </row>
    <row r="229" spans="4:11" ht="14.4">
      <c r="D229" s="412"/>
      <c r="E229" s="371"/>
      <c r="F229" s="122"/>
      <c r="H229" s="123"/>
      <c r="I229" s="123"/>
      <c r="K229" s="433"/>
    </row>
    <row r="230" spans="4:11" ht="14.4">
      <c r="D230" s="412"/>
      <c r="E230" s="371"/>
      <c r="F230" s="122"/>
      <c r="H230" s="123"/>
      <c r="I230" s="123"/>
      <c r="K230" s="433"/>
    </row>
    <row r="231" spans="4:11" ht="14.4">
      <c r="D231" s="412"/>
      <c r="E231" s="371"/>
      <c r="F231" s="122"/>
      <c r="H231" s="123"/>
      <c r="I231" s="123"/>
      <c r="K231" s="433"/>
    </row>
    <row r="232" spans="4:11" ht="14.4">
      <c r="D232" s="412"/>
      <c r="E232" s="371"/>
      <c r="F232" s="122"/>
      <c r="H232" s="123"/>
      <c r="I232" s="123"/>
      <c r="K232" s="433"/>
    </row>
    <row r="233" spans="4:11" ht="14.4">
      <c r="D233" s="412"/>
      <c r="E233" s="371"/>
      <c r="F233" s="122"/>
      <c r="H233" s="123"/>
      <c r="I233" s="123"/>
      <c r="K233" s="433"/>
    </row>
    <row r="234" spans="4:11" ht="14.4">
      <c r="D234" s="412"/>
      <c r="E234" s="371"/>
      <c r="F234" s="122"/>
      <c r="H234" s="123"/>
      <c r="I234" s="123"/>
      <c r="K234" s="433"/>
    </row>
    <row r="235" spans="4:11" ht="14.4">
      <c r="D235" s="412"/>
      <c r="E235" s="371"/>
      <c r="F235" s="122"/>
      <c r="H235" s="123"/>
      <c r="I235" s="123"/>
      <c r="K235" s="433"/>
    </row>
    <row r="236" spans="4:11" ht="14.4">
      <c r="D236" s="412"/>
      <c r="E236" s="371"/>
      <c r="F236" s="122"/>
      <c r="H236" s="123"/>
      <c r="I236" s="123"/>
      <c r="K236" s="433"/>
    </row>
    <row r="237" spans="4:11" ht="14.4">
      <c r="D237" s="412"/>
      <c r="E237" s="371"/>
      <c r="F237" s="122"/>
      <c r="H237" s="123"/>
      <c r="I237" s="123"/>
      <c r="K237" s="433"/>
    </row>
    <row r="238" spans="4:11" ht="14.4">
      <c r="D238" s="412"/>
      <c r="E238" s="371"/>
      <c r="F238" s="122"/>
      <c r="H238" s="123"/>
      <c r="I238" s="123"/>
      <c r="K238" s="433"/>
    </row>
    <row r="239" spans="4:11" ht="14.4">
      <c r="D239" s="412"/>
      <c r="E239" s="371"/>
      <c r="F239" s="122"/>
      <c r="H239" s="123"/>
      <c r="I239" s="123"/>
      <c r="K239" s="433"/>
    </row>
    <row r="240" spans="4:11" ht="14.4">
      <c r="D240" s="412"/>
      <c r="E240" s="371"/>
      <c r="F240" s="122"/>
      <c r="H240" s="123"/>
      <c r="I240" s="123"/>
      <c r="K240" s="433"/>
    </row>
    <row r="241" spans="4:11" ht="14.4">
      <c r="D241" s="412"/>
      <c r="E241" s="371"/>
      <c r="F241" s="122"/>
      <c r="H241" s="123"/>
      <c r="I241" s="123"/>
      <c r="K241" s="433"/>
    </row>
    <row r="242" spans="4:11" ht="14.4">
      <c r="D242" s="412"/>
      <c r="E242" s="371"/>
      <c r="F242" s="122"/>
      <c r="H242" s="123"/>
      <c r="I242" s="123"/>
      <c r="K242" s="433"/>
    </row>
    <row r="243" spans="4:11" ht="14.4">
      <c r="D243" s="412"/>
      <c r="E243" s="371"/>
      <c r="F243" s="122"/>
      <c r="H243" s="123"/>
      <c r="I243" s="123"/>
      <c r="K243" s="433"/>
    </row>
    <row r="244" spans="4:11" ht="14.4">
      <c r="D244" s="412"/>
      <c r="E244" s="371"/>
      <c r="F244" s="122"/>
      <c r="H244" s="123"/>
      <c r="I244" s="123"/>
      <c r="K244" s="433"/>
    </row>
    <row r="245" spans="4:11" ht="14.4">
      <c r="D245" s="412"/>
      <c r="E245" s="371"/>
      <c r="F245" s="122"/>
      <c r="H245" s="123"/>
      <c r="I245" s="123"/>
      <c r="K245" s="433"/>
    </row>
    <row r="246" spans="4:11" ht="14.4">
      <c r="D246" s="412"/>
      <c r="E246" s="371"/>
      <c r="F246" s="122"/>
      <c r="H246" s="123"/>
      <c r="I246" s="123"/>
      <c r="K246" s="433"/>
    </row>
    <row r="247" spans="4:11" ht="14.4">
      <c r="D247" s="412"/>
      <c r="E247" s="371"/>
      <c r="F247" s="122"/>
      <c r="H247" s="123"/>
      <c r="I247" s="123"/>
      <c r="K247" s="433"/>
    </row>
    <row r="248" spans="4:11" ht="14.4">
      <c r="D248" s="412"/>
      <c r="E248" s="371"/>
      <c r="F248" s="122"/>
      <c r="H248" s="123"/>
      <c r="I248" s="123"/>
      <c r="K248" s="433"/>
    </row>
    <row r="249" spans="4:11" ht="14.4">
      <c r="D249" s="412"/>
      <c r="E249" s="371"/>
      <c r="F249" s="122"/>
      <c r="H249" s="123"/>
      <c r="I249" s="123"/>
      <c r="K249" s="433"/>
    </row>
    <row r="250" spans="4:11" ht="14.4">
      <c r="D250" s="412"/>
      <c r="E250" s="371"/>
      <c r="F250" s="122"/>
      <c r="H250" s="123"/>
      <c r="I250" s="123"/>
      <c r="K250" s="433"/>
    </row>
    <row r="251" spans="4:11" ht="14.4">
      <c r="D251" s="412"/>
      <c r="E251" s="371"/>
      <c r="F251" s="122"/>
      <c r="H251" s="123"/>
      <c r="I251" s="123"/>
      <c r="K251" s="433"/>
    </row>
    <row r="252" spans="4:11" ht="14.4">
      <c r="D252" s="412"/>
      <c r="E252" s="371"/>
      <c r="F252" s="122"/>
      <c r="H252" s="123"/>
      <c r="I252" s="123"/>
      <c r="K252" s="433"/>
    </row>
    <row r="253" spans="4:11" ht="14.4">
      <c r="D253" s="412"/>
      <c r="E253" s="371"/>
      <c r="F253" s="122"/>
      <c r="H253" s="123"/>
      <c r="I253" s="123"/>
      <c r="K253" s="433"/>
    </row>
    <row r="254" spans="4:11" ht="14.4">
      <c r="D254" s="412"/>
      <c r="E254" s="371"/>
      <c r="F254" s="122"/>
      <c r="H254" s="123"/>
      <c r="I254" s="123"/>
      <c r="K254" s="433"/>
    </row>
    <row r="255" spans="4:11" ht="14.4">
      <c r="D255" s="412"/>
      <c r="E255" s="371"/>
      <c r="F255" s="122"/>
      <c r="H255" s="123"/>
      <c r="I255" s="123"/>
      <c r="K255" s="433"/>
    </row>
    <row r="256" spans="4:11" ht="14.4">
      <c r="D256" s="412"/>
      <c r="E256" s="371"/>
      <c r="F256" s="122"/>
      <c r="H256" s="123"/>
      <c r="I256" s="123"/>
      <c r="K256" s="433"/>
    </row>
    <row r="257" spans="4:11" ht="14.4">
      <c r="D257" s="412"/>
      <c r="E257" s="371"/>
      <c r="F257" s="122"/>
      <c r="H257" s="123"/>
      <c r="I257" s="123"/>
      <c r="K257" s="433"/>
    </row>
    <row r="258" spans="4:11" ht="14.4">
      <c r="D258" s="412"/>
      <c r="E258" s="371"/>
      <c r="F258" s="122"/>
      <c r="H258" s="123"/>
      <c r="I258" s="123"/>
      <c r="K258" s="433"/>
    </row>
    <row r="259" spans="4:11" ht="14.4">
      <c r="D259" s="412"/>
      <c r="E259" s="371"/>
      <c r="F259" s="122"/>
      <c r="H259" s="123"/>
      <c r="I259" s="123"/>
      <c r="K259" s="433"/>
    </row>
    <row r="260" spans="4:11" ht="14.4">
      <c r="D260" s="412"/>
      <c r="E260" s="371"/>
      <c r="F260" s="122"/>
      <c r="H260" s="123"/>
      <c r="I260" s="123"/>
      <c r="K260" s="433"/>
    </row>
    <row r="261" spans="4:11" ht="14.4">
      <c r="D261" s="412"/>
      <c r="E261" s="371"/>
      <c r="F261" s="122"/>
      <c r="H261" s="123"/>
      <c r="I261" s="123"/>
      <c r="K261" s="433"/>
    </row>
    <row r="262" spans="4:11" ht="14.4">
      <c r="D262" s="412"/>
      <c r="E262" s="371"/>
      <c r="F262" s="122"/>
      <c r="H262" s="123"/>
      <c r="I262" s="123"/>
      <c r="K262" s="433"/>
    </row>
    <row r="263" spans="4:11" ht="14.4">
      <c r="D263" s="412"/>
      <c r="E263" s="371"/>
      <c r="F263" s="122"/>
      <c r="H263" s="123"/>
      <c r="I263" s="123"/>
      <c r="K263" s="433"/>
    </row>
    <row r="264" spans="4:11" ht="14.4">
      <c r="D264" s="412"/>
      <c r="E264" s="371"/>
      <c r="F264" s="122"/>
      <c r="H264" s="123"/>
      <c r="I264" s="123"/>
      <c r="K264" s="433"/>
    </row>
    <row r="265" spans="4:11" ht="14.4">
      <c r="D265" s="412"/>
      <c r="E265" s="371"/>
      <c r="F265" s="122"/>
      <c r="H265" s="123"/>
      <c r="I265" s="123"/>
      <c r="K265" s="433"/>
    </row>
    <row r="266" spans="4:11" ht="14.4">
      <c r="D266" s="412"/>
      <c r="E266" s="371"/>
      <c r="F266" s="122"/>
      <c r="H266" s="123"/>
      <c r="I266" s="123"/>
      <c r="K266" s="433"/>
    </row>
    <row r="267" spans="4:11" ht="14.4">
      <c r="D267" s="412"/>
      <c r="E267" s="371"/>
      <c r="F267" s="122"/>
      <c r="H267" s="123"/>
      <c r="I267" s="123"/>
      <c r="K267" s="433"/>
    </row>
    <row r="268" spans="4:11" ht="14.4">
      <c r="D268" s="412"/>
      <c r="E268" s="371"/>
      <c r="F268" s="122"/>
      <c r="H268" s="123"/>
      <c r="I268" s="123"/>
      <c r="K268" s="433"/>
    </row>
    <row r="269" spans="4:11" ht="14.4">
      <c r="D269" s="412"/>
      <c r="E269" s="371"/>
      <c r="F269" s="122"/>
      <c r="H269" s="123"/>
      <c r="I269" s="123"/>
      <c r="K269" s="433"/>
    </row>
    <row r="270" spans="4:11" ht="14.4">
      <c r="D270" s="412"/>
      <c r="E270" s="371"/>
      <c r="F270" s="122"/>
      <c r="H270" s="123"/>
      <c r="I270" s="123"/>
      <c r="K270" s="433"/>
    </row>
    <row r="271" spans="4:11" ht="14.4">
      <c r="D271" s="412"/>
      <c r="E271" s="371"/>
      <c r="F271" s="122"/>
      <c r="H271" s="123"/>
      <c r="I271" s="123"/>
      <c r="K271" s="433"/>
    </row>
    <row r="272" spans="4:11" ht="14.4">
      <c r="D272" s="412"/>
      <c r="E272" s="371"/>
      <c r="F272" s="122"/>
      <c r="H272" s="123"/>
      <c r="I272" s="123"/>
      <c r="K272" s="433"/>
    </row>
    <row r="273" spans="4:11" ht="14.4">
      <c r="D273" s="412"/>
      <c r="E273" s="371"/>
      <c r="F273" s="122"/>
      <c r="H273" s="123"/>
      <c r="I273" s="123"/>
      <c r="K273" s="433"/>
    </row>
    <row r="274" spans="4:11" ht="14.4">
      <c r="D274" s="412"/>
      <c r="E274" s="371"/>
      <c r="F274" s="122"/>
      <c r="H274" s="123"/>
      <c r="I274" s="123"/>
      <c r="K274" s="433"/>
    </row>
    <row r="275" spans="4:11" ht="14.4">
      <c r="D275" s="412"/>
      <c r="E275" s="371"/>
      <c r="F275" s="122"/>
      <c r="H275" s="123"/>
      <c r="I275" s="123"/>
      <c r="K275" s="433"/>
    </row>
    <row r="276" spans="4:11" ht="14.4">
      <c r="D276" s="412"/>
      <c r="E276" s="371"/>
      <c r="F276" s="122"/>
      <c r="H276" s="123"/>
      <c r="I276" s="123"/>
      <c r="K276" s="433"/>
    </row>
    <row r="277" spans="4:11" ht="14.4">
      <c r="D277" s="412"/>
      <c r="E277" s="371"/>
      <c r="F277" s="122"/>
      <c r="H277" s="123"/>
      <c r="I277" s="123"/>
      <c r="K277" s="433"/>
    </row>
    <row r="278" spans="4:11" ht="14.4">
      <c r="D278" s="412"/>
      <c r="E278" s="371"/>
      <c r="F278" s="122"/>
      <c r="H278" s="123"/>
      <c r="I278" s="123"/>
      <c r="K278" s="433"/>
    </row>
    <row r="279" spans="4:11" ht="14.4">
      <c r="D279" s="412"/>
      <c r="E279" s="371"/>
      <c r="F279" s="122"/>
      <c r="H279" s="123"/>
      <c r="I279" s="123"/>
      <c r="K279" s="433"/>
    </row>
    <row r="280" spans="4:11" ht="14.4">
      <c r="D280" s="412"/>
      <c r="E280" s="371"/>
      <c r="F280" s="122"/>
      <c r="H280" s="123"/>
      <c r="I280" s="123"/>
      <c r="K280" s="433"/>
    </row>
    <row r="281" spans="4:11" ht="14.4">
      <c r="D281" s="412"/>
      <c r="E281" s="371"/>
      <c r="F281" s="122"/>
      <c r="H281" s="123"/>
      <c r="I281" s="123"/>
      <c r="K281" s="433"/>
    </row>
    <row r="282" spans="4:11" ht="14.4">
      <c r="D282" s="412"/>
      <c r="E282" s="371"/>
      <c r="F282" s="122"/>
      <c r="H282" s="123"/>
      <c r="I282" s="123"/>
      <c r="K282" s="433"/>
    </row>
    <row r="283" spans="4:11" ht="14.4">
      <c r="D283" s="412"/>
      <c r="E283" s="371"/>
      <c r="F283" s="122"/>
      <c r="H283" s="123"/>
      <c r="I283" s="123"/>
      <c r="K283" s="433"/>
    </row>
    <row r="284" spans="4:11" ht="14.4">
      <c r="D284" s="412"/>
      <c r="E284" s="371"/>
      <c r="F284" s="122"/>
      <c r="H284" s="123"/>
      <c r="I284" s="123"/>
      <c r="K284" s="433"/>
    </row>
    <row r="285" spans="4:11" ht="14.4">
      <c r="D285" s="412"/>
      <c r="E285" s="371"/>
      <c r="F285" s="122"/>
      <c r="H285" s="123"/>
      <c r="I285" s="123"/>
      <c r="K285" s="433"/>
    </row>
    <row r="286" spans="4:11" ht="14.4">
      <c r="D286" s="412"/>
      <c r="E286" s="371"/>
      <c r="F286" s="122"/>
      <c r="H286" s="123"/>
      <c r="I286" s="123"/>
      <c r="K286" s="433"/>
    </row>
    <row r="287" spans="4:11" ht="14.4">
      <c r="D287" s="412"/>
      <c r="E287" s="371"/>
      <c r="F287" s="122"/>
      <c r="H287" s="123"/>
      <c r="I287" s="123"/>
      <c r="K287" s="433"/>
    </row>
    <row r="288" spans="4:11" ht="14.4">
      <c r="D288" s="412"/>
      <c r="E288" s="371"/>
      <c r="F288" s="122"/>
      <c r="H288" s="123"/>
      <c r="I288" s="123"/>
      <c r="K288" s="433"/>
    </row>
    <row r="289" spans="4:11" ht="14.4">
      <c r="D289" s="412"/>
      <c r="E289" s="371"/>
      <c r="F289" s="122"/>
      <c r="H289" s="123"/>
      <c r="I289" s="123"/>
      <c r="K289" s="433"/>
    </row>
    <row r="290" spans="4:11" ht="14.4">
      <c r="D290" s="412"/>
      <c r="E290" s="371"/>
      <c r="F290" s="122"/>
      <c r="H290" s="123"/>
      <c r="I290" s="123"/>
      <c r="K290" s="433"/>
    </row>
    <row r="291" spans="4:11" ht="14.4">
      <c r="D291" s="412"/>
      <c r="E291" s="371"/>
      <c r="F291" s="122"/>
      <c r="H291" s="123"/>
      <c r="I291" s="123"/>
      <c r="K291" s="433"/>
    </row>
    <row r="292" spans="4:11" ht="14.4">
      <c r="D292" s="412"/>
      <c r="E292" s="371"/>
      <c r="F292" s="122"/>
      <c r="H292" s="123"/>
      <c r="I292" s="123"/>
      <c r="K292" s="433"/>
    </row>
    <row r="293" spans="4:11" ht="14.4">
      <c r="D293" s="412"/>
      <c r="E293" s="371"/>
      <c r="F293" s="122"/>
      <c r="H293" s="123"/>
      <c r="I293" s="123"/>
      <c r="K293" s="433"/>
    </row>
    <row r="294" spans="4:11" ht="14.4">
      <c r="D294" s="412"/>
      <c r="E294" s="371"/>
      <c r="F294" s="122"/>
      <c r="H294" s="123"/>
      <c r="I294" s="123"/>
      <c r="K294" s="433"/>
    </row>
    <row r="295" spans="4:11" ht="14.4">
      <c r="D295" s="412"/>
      <c r="E295" s="371"/>
      <c r="F295" s="122"/>
      <c r="H295" s="123"/>
      <c r="I295" s="123"/>
      <c r="K295" s="433"/>
    </row>
    <row r="296" spans="4:11" ht="14.4">
      <c r="D296" s="412"/>
      <c r="E296" s="371"/>
      <c r="F296" s="122"/>
      <c r="H296" s="123"/>
      <c r="I296" s="123"/>
      <c r="K296" s="433"/>
    </row>
    <row r="297" spans="4:11" ht="14.4">
      <c r="D297" s="412"/>
      <c r="E297" s="371"/>
      <c r="F297" s="122"/>
      <c r="H297" s="123"/>
      <c r="I297" s="123"/>
      <c r="K297" s="433"/>
    </row>
    <row r="298" spans="4:11" ht="14.4">
      <c r="D298" s="412"/>
      <c r="E298" s="371"/>
      <c r="F298" s="122"/>
      <c r="H298" s="123"/>
      <c r="I298" s="123"/>
      <c r="K298" s="433"/>
    </row>
    <row r="299" spans="4:11" ht="14.4">
      <c r="D299" s="412"/>
      <c r="E299" s="371"/>
      <c r="F299" s="122"/>
      <c r="H299" s="123"/>
      <c r="I299" s="123"/>
      <c r="K299" s="433"/>
    </row>
    <row r="300" spans="4:11" ht="14.4">
      <c r="D300" s="412"/>
      <c r="E300" s="371"/>
      <c r="F300" s="122"/>
      <c r="H300" s="123"/>
      <c r="I300" s="123"/>
      <c r="K300" s="433"/>
    </row>
    <row r="301" spans="4:11" ht="14.4">
      <c r="D301" s="412"/>
      <c r="E301" s="371"/>
      <c r="F301" s="122"/>
      <c r="H301" s="123"/>
      <c r="I301" s="123"/>
      <c r="K301" s="433"/>
    </row>
    <row r="302" spans="4:11" ht="14.4">
      <c r="D302" s="412"/>
      <c r="E302" s="371"/>
      <c r="F302" s="122"/>
      <c r="H302" s="123"/>
      <c r="I302" s="123"/>
      <c r="K302" s="433"/>
    </row>
    <row r="303" spans="4:11" ht="14.4">
      <c r="D303" s="412"/>
      <c r="E303" s="371"/>
      <c r="F303" s="122"/>
      <c r="H303" s="123"/>
      <c r="I303" s="123"/>
      <c r="K303" s="433"/>
    </row>
    <row r="304" spans="4:11" ht="14.4">
      <c r="D304" s="412"/>
      <c r="E304" s="371"/>
      <c r="F304" s="122"/>
      <c r="H304" s="123"/>
      <c r="I304" s="123"/>
      <c r="K304" s="433"/>
    </row>
    <row r="305" spans="4:11" ht="14.4">
      <c r="D305" s="412"/>
      <c r="E305" s="371"/>
      <c r="F305" s="122"/>
      <c r="H305" s="123"/>
      <c r="I305" s="123"/>
      <c r="K305" s="433"/>
    </row>
    <row r="306" spans="4:11" ht="14.4">
      <c r="D306" s="412"/>
      <c r="E306" s="371"/>
      <c r="F306" s="122"/>
      <c r="H306" s="123"/>
      <c r="I306" s="123"/>
      <c r="K306" s="433"/>
    </row>
    <row r="307" spans="4:11" ht="14.4">
      <c r="D307" s="412"/>
      <c r="E307" s="371"/>
      <c r="F307" s="122"/>
      <c r="H307" s="123"/>
      <c r="I307" s="123"/>
      <c r="K307" s="433"/>
    </row>
    <row r="308" spans="4:11" ht="14.4">
      <c r="D308" s="412"/>
      <c r="E308" s="371"/>
      <c r="F308" s="122"/>
      <c r="H308" s="123"/>
      <c r="I308" s="123"/>
      <c r="K308" s="433"/>
    </row>
    <row r="309" spans="4:11" ht="14.4">
      <c r="D309" s="412"/>
      <c r="E309" s="371"/>
      <c r="F309" s="122"/>
      <c r="H309" s="123"/>
      <c r="I309" s="123"/>
      <c r="K309" s="433"/>
    </row>
    <row r="310" spans="4:11" ht="14.4">
      <c r="D310" s="412"/>
      <c r="E310" s="371"/>
      <c r="F310" s="122"/>
      <c r="H310" s="123"/>
      <c r="I310" s="123"/>
      <c r="K310" s="433"/>
    </row>
    <row r="311" spans="4:11" ht="14.4">
      <c r="D311" s="412"/>
      <c r="E311" s="371"/>
      <c r="F311" s="122"/>
      <c r="H311" s="123"/>
      <c r="I311" s="123"/>
      <c r="K311" s="433"/>
    </row>
    <row r="312" spans="4:11" ht="14.4">
      <c r="D312" s="412"/>
      <c r="E312" s="371"/>
      <c r="F312" s="122"/>
      <c r="H312" s="123"/>
      <c r="I312" s="123"/>
      <c r="K312" s="433"/>
    </row>
    <row r="313" spans="4:11" ht="14.4">
      <c r="D313" s="412"/>
      <c r="E313" s="371"/>
      <c r="F313" s="122"/>
      <c r="H313" s="123"/>
      <c r="I313" s="123"/>
      <c r="K313" s="433"/>
    </row>
    <row r="314" spans="4:11" ht="14.4">
      <c r="D314" s="412"/>
      <c r="E314" s="371"/>
      <c r="F314" s="122"/>
      <c r="H314" s="123"/>
      <c r="I314" s="123"/>
      <c r="K314" s="433"/>
    </row>
    <row r="315" spans="4:11" ht="14.4">
      <c r="D315" s="412"/>
      <c r="E315" s="371"/>
      <c r="F315" s="122"/>
      <c r="H315" s="123"/>
      <c r="I315" s="123"/>
      <c r="K315" s="433"/>
    </row>
    <row r="316" spans="4:11" ht="14.4">
      <c r="D316" s="412"/>
      <c r="E316" s="371"/>
      <c r="F316" s="122"/>
      <c r="H316" s="123"/>
      <c r="I316" s="123"/>
      <c r="K316" s="433"/>
    </row>
    <row r="317" spans="4:11" ht="14.4">
      <c r="D317" s="412"/>
      <c r="E317" s="371"/>
      <c r="F317" s="122"/>
      <c r="H317" s="123"/>
      <c r="I317" s="123"/>
      <c r="K317" s="433"/>
    </row>
    <row r="318" spans="4:11" ht="14.4">
      <c r="D318" s="412"/>
      <c r="E318" s="371"/>
      <c r="F318" s="122"/>
      <c r="H318" s="123"/>
      <c r="I318" s="123"/>
      <c r="K318" s="433"/>
    </row>
    <row r="319" spans="4:11" ht="14.4">
      <c r="D319" s="412"/>
      <c r="E319" s="371"/>
      <c r="F319" s="122"/>
      <c r="H319" s="123"/>
      <c r="I319" s="123"/>
      <c r="K319" s="433"/>
    </row>
    <row r="320" spans="4:11" ht="14.4">
      <c r="D320" s="412"/>
      <c r="E320" s="371"/>
      <c r="F320" s="122"/>
      <c r="H320" s="123"/>
      <c r="I320" s="123"/>
      <c r="K320" s="433"/>
    </row>
    <row r="321" spans="4:11" ht="14.4">
      <c r="D321" s="412"/>
      <c r="E321" s="371"/>
      <c r="F321" s="122"/>
      <c r="H321" s="123"/>
      <c r="I321" s="123"/>
      <c r="K321" s="433"/>
    </row>
    <row r="322" spans="4:11" ht="14.4">
      <c r="D322" s="412"/>
      <c r="E322" s="371"/>
      <c r="F322" s="122"/>
      <c r="H322" s="123"/>
      <c r="I322" s="123"/>
      <c r="K322" s="433"/>
    </row>
    <row r="323" spans="4:11" ht="14.4">
      <c r="D323" s="412"/>
      <c r="E323" s="371"/>
      <c r="F323" s="122"/>
      <c r="H323" s="123"/>
      <c r="I323" s="123"/>
      <c r="K323" s="433"/>
    </row>
    <row r="324" spans="4:11" ht="14.4">
      <c r="D324" s="412"/>
      <c r="E324" s="371"/>
      <c r="F324" s="122"/>
      <c r="H324" s="123"/>
      <c r="I324" s="123"/>
      <c r="K324" s="433"/>
    </row>
    <row r="325" spans="4:11" ht="14.4">
      <c r="D325" s="412"/>
      <c r="E325" s="371"/>
      <c r="F325" s="122"/>
      <c r="H325" s="123"/>
      <c r="I325" s="123"/>
      <c r="K325" s="433"/>
    </row>
    <row r="326" spans="4:11" ht="14.4">
      <c r="D326" s="412"/>
      <c r="E326" s="371"/>
      <c r="F326" s="122"/>
      <c r="H326" s="123"/>
      <c r="I326" s="123"/>
      <c r="K326" s="433"/>
    </row>
    <row r="327" spans="4:11" ht="14.4">
      <c r="D327" s="412"/>
      <c r="E327" s="371"/>
      <c r="F327" s="122"/>
      <c r="H327" s="123"/>
      <c r="I327" s="123"/>
      <c r="K327" s="433"/>
    </row>
    <row r="328" spans="4:11" ht="14.4">
      <c r="D328" s="412"/>
      <c r="E328" s="371"/>
      <c r="F328" s="122"/>
      <c r="H328" s="123"/>
      <c r="I328" s="123"/>
      <c r="K328" s="433"/>
    </row>
    <row r="329" spans="4:11" ht="14.4">
      <c r="D329" s="412"/>
      <c r="E329" s="371"/>
      <c r="F329" s="122"/>
      <c r="H329" s="123"/>
      <c r="I329" s="123"/>
      <c r="K329" s="433"/>
    </row>
    <row r="330" spans="4:11" ht="14.4">
      <c r="D330" s="412"/>
      <c r="E330" s="371"/>
      <c r="F330" s="122"/>
      <c r="H330" s="123"/>
      <c r="I330" s="123"/>
      <c r="K330" s="433"/>
    </row>
    <row r="331" spans="4:11" ht="14.4">
      <c r="D331" s="412"/>
      <c r="E331" s="371"/>
      <c r="F331" s="122"/>
      <c r="H331" s="123"/>
      <c r="I331" s="123"/>
      <c r="K331" s="433"/>
    </row>
    <row r="332" spans="4:11" ht="14.4">
      <c r="D332" s="412"/>
      <c r="E332" s="371"/>
      <c r="F332" s="122"/>
      <c r="H332" s="123"/>
      <c r="I332" s="123"/>
      <c r="K332" s="433"/>
    </row>
    <row r="333" spans="4:11" ht="14.4">
      <c r="D333" s="412"/>
      <c r="E333" s="371"/>
      <c r="F333" s="122"/>
      <c r="H333" s="123"/>
      <c r="I333" s="123"/>
      <c r="K333" s="433"/>
    </row>
    <row r="334" spans="4:11" ht="14.4">
      <c r="D334" s="412"/>
      <c r="E334" s="371"/>
      <c r="F334" s="122"/>
      <c r="H334" s="123"/>
      <c r="I334" s="123"/>
      <c r="K334" s="433"/>
    </row>
    <row r="335" spans="4:11" ht="14.4">
      <c r="D335" s="412"/>
      <c r="E335" s="371"/>
      <c r="F335" s="122"/>
      <c r="H335" s="123"/>
      <c r="I335" s="123"/>
      <c r="K335" s="433"/>
    </row>
    <row r="336" spans="4:11" ht="14.4">
      <c r="D336" s="412"/>
      <c r="E336" s="371"/>
      <c r="F336" s="122"/>
      <c r="H336" s="123"/>
      <c r="I336" s="123"/>
      <c r="K336" s="433"/>
    </row>
    <row r="337" spans="4:11" ht="14.4">
      <c r="D337" s="412"/>
      <c r="E337" s="371"/>
      <c r="F337" s="122"/>
      <c r="H337" s="123"/>
      <c r="I337" s="123"/>
      <c r="K337" s="433"/>
    </row>
    <row r="338" spans="4:11" ht="14.4">
      <c r="D338" s="412"/>
      <c r="E338" s="371"/>
      <c r="F338" s="122"/>
      <c r="H338" s="123"/>
      <c r="I338" s="123"/>
      <c r="K338" s="433"/>
    </row>
    <row r="339" spans="4:11" ht="14.4">
      <c r="D339" s="412"/>
      <c r="E339" s="371"/>
      <c r="F339" s="122"/>
      <c r="H339" s="123"/>
      <c r="I339" s="123"/>
      <c r="K339" s="433"/>
    </row>
    <row r="340" spans="4:11" ht="14.4">
      <c r="D340" s="412"/>
      <c r="E340" s="371"/>
      <c r="F340" s="122"/>
      <c r="H340" s="123"/>
      <c r="I340" s="123"/>
      <c r="K340" s="433"/>
    </row>
    <row r="341" spans="4:11" ht="14.4">
      <c r="D341" s="412"/>
      <c r="E341" s="371"/>
      <c r="F341" s="122"/>
      <c r="H341" s="123"/>
      <c r="I341" s="123"/>
      <c r="K341" s="433"/>
    </row>
    <row r="342" spans="4:11" ht="14.4">
      <c r="D342" s="412"/>
      <c r="E342" s="371"/>
      <c r="F342" s="122"/>
      <c r="H342" s="123"/>
      <c r="I342" s="123"/>
      <c r="K342" s="433"/>
    </row>
    <row r="343" spans="4:11" ht="14.4">
      <c r="D343" s="412"/>
      <c r="E343" s="371"/>
      <c r="F343" s="122"/>
      <c r="H343" s="123"/>
      <c r="I343" s="123"/>
      <c r="K343" s="433"/>
    </row>
    <row r="344" spans="4:11" ht="14.4">
      <c r="D344" s="412"/>
      <c r="E344" s="371"/>
      <c r="F344" s="122"/>
      <c r="H344" s="123"/>
      <c r="I344" s="123"/>
      <c r="K344" s="433"/>
    </row>
    <row r="345" spans="4:11" ht="14.4">
      <c r="D345" s="412"/>
      <c r="E345" s="371"/>
      <c r="F345" s="122"/>
      <c r="H345" s="123"/>
      <c r="I345" s="123"/>
      <c r="K345" s="433"/>
    </row>
    <row r="346" spans="4:11" ht="14.4">
      <c r="D346" s="412"/>
      <c r="E346" s="371"/>
      <c r="F346" s="122"/>
      <c r="H346" s="123"/>
      <c r="I346" s="123"/>
      <c r="K346" s="433"/>
    </row>
    <row r="347" spans="4:11" ht="14.4">
      <c r="D347" s="412"/>
      <c r="E347" s="371"/>
      <c r="F347" s="122"/>
      <c r="H347" s="123"/>
      <c r="I347" s="123"/>
      <c r="K347" s="433"/>
    </row>
    <row r="348" spans="4:11" ht="14.4">
      <c r="D348" s="412"/>
      <c r="E348" s="371"/>
      <c r="F348" s="122"/>
      <c r="H348" s="123"/>
      <c r="I348" s="123"/>
      <c r="K348" s="433"/>
    </row>
    <row r="349" spans="4:11" ht="14.4">
      <c r="D349" s="412"/>
      <c r="E349" s="371"/>
      <c r="F349" s="122"/>
      <c r="H349" s="123"/>
      <c r="I349" s="123"/>
      <c r="K349" s="433"/>
    </row>
    <row r="350" spans="4:11" ht="14.4">
      <c r="D350" s="412"/>
      <c r="E350" s="371"/>
      <c r="F350" s="122"/>
      <c r="H350" s="123"/>
      <c r="I350" s="123"/>
      <c r="K350" s="433"/>
    </row>
    <row r="351" spans="4:11" ht="14.4">
      <c r="D351" s="412"/>
      <c r="E351" s="371"/>
      <c r="F351" s="122"/>
      <c r="H351" s="123"/>
      <c r="I351" s="123"/>
      <c r="K351" s="433"/>
    </row>
    <row r="352" spans="4:11" ht="14.4">
      <c r="D352" s="412"/>
      <c r="E352" s="371"/>
      <c r="F352" s="122"/>
      <c r="H352" s="123"/>
      <c r="I352" s="123"/>
      <c r="K352" s="433"/>
    </row>
    <row r="353" spans="4:11" ht="14.4">
      <c r="D353" s="412"/>
      <c r="E353" s="371"/>
      <c r="F353" s="122"/>
      <c r="H353" s="123"/>
      <c r="I353" s="123"/>
      <c r="K353" s="433"/>
    </row>
    <row r="354" spans="4:11" ht="14.4">
      <c r="D354" s="412"/>
      <c r="E354" s="371"/>
      <c r="F354" s="122"/>
      <c r="H354" s="123"/>
      <c r="I354" s="123"/>
      <c r="K354" s="433"/>
    </row>
    <row r="355" spans="4:11" ht="14.4">
      <c r="D355" s="412"/>
      <c r="E355" s="371"/>
      <c r="F355" s="122"/>
      <c r="H355" s="123"/>
      <c r="I355" s="123"/>
      <c r="K355" s="433"/>
    </row>
    <row r="356" spans="4:11" ht="14.4">
      <c r="D356" s="412"/>
      <c r="E356" s="371"/>
      <c r="F356" s="122"/>
      <c r="H356" s="123"/>
      <c r="I356" s="123"/>
      <c r="K356" s="433"/>
    </row>
    <row r="357" spans="4:11" ht="14.4">
      <c r="D357" s="412"/>
      <c r="E357" s="371"/>
      <c r="F357" s="122"/>
      <c r="H357" s="123"/>
      <c r="I357" s="123"/>
      <c r="K357" s="433"/>
    </row>
    <row r="358" spans="4:11" ht="14.4">
      <c r="D358" s="412"/>
      <c r="E358" s="371"/>
      <c r="F358" s="122"/>
      <c r="H358" s="123"/>
      <c r="I358" s="123"/>
      <c r="K358" s="433"/>
    </row>
    <row r="359" spans="4:11" ht="14.4">
      <c r="D359" s="412"/>
      <c r="E359" s="371"/>
      <c r="F359" s="122"/>
      <c r="H359" s="123"/>
      <c r="I359" s="123"/>
      <c r="K359" s="433"/>
    </row>
    <row r="360" spans="4:11" ht="14.4">
      <c r="D360" s="412"/>
      <c r="E360" s="371"/>
      <c r="F360" s="122"/>
      <c r="H360" s="123"/>
      <c r="I360" s="123"/>
      <c r="K360" s="433"/>
    </row>
    <row r="361" spans="4:11" ht="14.4">
      <c r="D361" s="412"/>
      <c r="E361" s="371"/>
      <c r="F361" s="122"/>
      <c r="H361" s="123"/>
      <c r="I361" s="123"/>
      <c r="K361" s="433"/>
    </row>
    <row r="362" spans="4:11" ht="14.4">
      <c r="D362" s="412"/>
      <c r="E362" s="371"/>
      <c r="F362" s="122"/>
      <c r="H362" s="123"/>
      <c r="I362" s="123"/>
      <c r="K362" s="433"/>
    </row>
    <row r="363" spans="4:11" ht="14.4">
      <c r="D363" s="412"/>
      <c r="E363" s="371"/>
      <c r="F363" s="122"/>
      <c r="H363" s="123"/>
      <c r="I363" s="123"/>
      <c r="K363" s="433"/>
    </row>
    <row r="364" spans="4:11" ht="14.4">
      <c r="D364" s="412"/>
      <c r="E364" s="371"/>
      <c r="F364" s="122"/>
      <c r="H364" s="123"/>
      <c r="I364" s="123"/>
      <c r="K364" s="433"/>
    </row>
    <row r="365" spans="4:11" ht="14.4">
      <c r="D365" s="412"/>
      <c r="E365" s="371"/>
      <c r="F365" s="122"/>
      <c r="H365" s="123"/>
      <c r="I365" s="123"/>
      <c r="K365" s="433"/>
    </row>
    <row r="366" spans="4:11" ht="14.4">
      <c r="D366" s="412"/>
      <c r="E366" s="371"/>
      <c r="F366" s="122"/>
      <c r="H366" s="123"/>
      <c r="I366" s="123"/>
      <c r="K366" s="433"/>
    </row>
    <row r="367" spans="4:11" ht="14.4">
      <c r="D367" s="412"/>
      <c r="E367" s="371"/>
      <c r="F367" s="122"/>
      <c r="H367" s="123"/>
      <c r="I367" s="123"/>
      <c r="K367" s="433"/>
    </row>
    <row r="368" spans="4:11" ht="14.4">
      <c r="D368" s="412"/>
      <c r="E368" s="371"/>
      <c r="F368" s="122"/>
      <c r="H368" s="123"/>
      <c r="I368" s="123"/>
      <c r="K368" s="433"/>
    </row>
    <row r="369" spans="4:11" ht="14.4">
      <c r="D369" s="412"/>
      <c r="E369" s="371"/>
      <c r="F369" s="122"/>
      <c r="H369" s="123"/>
      <c r="I369" s="123"/>
      <c r="K369" s="433"/>
    </row>
    <row r="370" spans="4:11" ht="14.4">
      <c r="D370" s="412"/>
      <c r="E370" s="371"/>
      <c r="F370" s="122"/>
      <c r="H370" s="123"/>
      <c r="I370" s="123"/>
      <c r="K370" s="433"/>
    </row>
    <row r="371" spans="4:11" ht="14.4">
      <c r="D371" s="412"/>
      <c r="E371" s="371"/>
      <c r="F371" s="122"/>
      <c r="H371" s="123"/>
      <c r="I371" s="123"/>
      <c r="K371" s="433"/>
    </row>
    <row r="372" spans="4:11" ht="14.4">
      <c r="D372" s="412"/>
      <c r="E372" s="371"/>
      <c r="F372" s="122"/>
      <c r="H372" s="123"/>
      <c r="I372" s="123"/>
      <c r="K372" s="433"/>
    </row>
    <row r="373" spans="4:11" ht="14.4">
      <c r="D373" s="412"/>
      <c r="E373" s="371"/>
      <c r="F373" s="122"/>
      <c r="H373" s="123"/>
      <c r="I373" s="123"/>
      <c r="K373" s="433"/>
    </row>
    <row r="374" spans="4:11" ht="14.4">
      <c r="D374" s="412"/>
      <c r="E374" s="371"/>
      <c r="F374" s="122"/>
      <c r="H374" s="123"/>
      <c r="I374" s="123"/>
      <c r="K374" s="433"/>
    </row>
    <row r="375" spans="4:11" ht="14.4">
      <c r="D375" s="412"/>
      <c r="E375" s="371"/>
      <c r="F375" s="122"/>
      <c r="H375" s="123"/>
      <c r="I375" s="123"/>
      <c r="K375" s="433"/>
    </row>
    <row r="376" spans="4:11" ht="14.4">
      <c r="D376" s="412"/>
      <c r="E376" s="371"/>
      <c r="F376" s="122"/>
      <c r="H376" s="123"/>
      <c r="I376" s="123"/>
      <c r="K376" s="433"/>
    </row>
    <row r="377" spans="4:11" ht="14.4">
      <c r="D377" s="412"/>
      <c r="E377" s="371"/>
      <c r="F377" s="122"/>
      <c r="H377" s="123"/>
      <c r="I377" s="123"/>
      <c r="K377" s="433"/>
    </row>
    <row r="378" spans="4:11" ht="14.4">
      <c r="D378" s="412"/>
      <c r="E378" s="371"/>
      <c r="F378" s="122"/>
      <c r="H378" s="123"/>
      <c r="I378" s="123"/>
      <c r="K378" s="433"/>
    </row>
    <row r="379" spans="4:11" ht="14.4">
      <c r="D379" s="412"/>
      <c r="E379" s="371"/>
      <c r="F379" s="122"/>
      <c r="H379" s="123"/>
      <c r="I379" s="123"/>
      <c r="K379" s="433"/>
    </row>
    <row r="380" spans="4:11" ht="14.4">
      <c r="D380" s="412"/>
      <c r="E380" s="371"/>
      <c r="F380" s="122"/>
      <c r="H380" s="123"/>
      <c r="I380" s="123"/>
      <c r="K380" s="433"/>
    </row>
    <row r="381" spans="4:11" ht="14.4">
      <c r="D381" s="412"/>
      <c r="E381" s="371"/>
      <c r="F381" s="122"/>
      <c r="H381" s="123"/>
      <c r="I381" s="123"/>
      <c r="K381" s="433"/>
    </row>
    <row r="382" spans="4:11" ht="14.4">
      <c r="D382" s="412"/>
      <c r="E382" s="371"/>
      <c r="F382" s="122"/>
      <c r="H382" s="123"/>
      <c r="I382" s="123"/>
      <c r="K382" s="433"/>
    </row>
    <row r="383" spans="4:11" ht="14.4">
      <c r="D383" s="412"/>
      <c r="E383" s="371"/>
      <c r="F383" s="122"/>
      <c r="H383" s="123"/>
      <c r="I383" s="123"/>
      <c r="K383" s="433"/>
    </row>
    <row r="384" spans="4:11" ht="14.4">
      <c r="D384" s="412"/>
      <c r="E384" s="371"/>
      <c r="F384" s="122"/>
      <c r="H384" s="123"/>
      <c r="I384" s="123"/>
      <c r="K384" s="433"/>
    </row>
    <row r="385" spans="4:11" ht="14.4">
      <c r="D385" s="412"/>
      <c r="E385" s="371"/>
      <c r="F385" s="122"/>
      <c r="H385" s="123"/>
      <c r="I385" s="123"/>
      <c r="K385" s="433"/>
    </row>
    <row r="386" spans="4:11" ht="14.4">
      <c r="D386" s="412"/>
      <c r="E386" s="371"/>
      <c r="F386" s="122"/>
      <c r="H386" s="123"/>
      <c r="I386" s="123"/>
      <c r="K386" s="433"/>
    </row>
    <row r="387" spans="4:11" ht="14.4">
      <c r="D387" s="412"/>
      <c r="E387" s="371"/>
      <c r="F387" s="122"/>
      <c r="H387" s="123"/>
      <c r="I387" s="123"/>
      <c r="K387" s="433"/>
    </row>
    <row r="388" spans="4:11" ht="14.4">
      <c r="D388" s="412"/>
      <c r="E388" s="371"/>
      <c r="F388" s="122"/>
      <c r="H388" s="123"/>
      <c r="I388" s="123"/>
      <c r="K388" s="433"/>
    </row>
    <row r="389" spans="4:11" ht="14.4">
      <c r="D389" s="412"/>
      <c r="E389" s="371"/>
      <c r="F389" s="122"/>
      <c r="H389" s="123"/>
      <c r="I389" s="123"/>
      <c r="K389" s="433"/>
    </row>
    <row r="390" spans="4:11" ht="14.4">
      <c r="D390" s="412"/>
      <c r="E390" s="371"/>
      <c r="F390" s="122"/>
      <c r="H390" s="123"/>
      <c r="I390" s="123"/>
      <c r="K390" s="433"/>
    </row>
    <row r="391" spans="4:11" ht="14.4">
      <c r="D391" s="412"/>
      <c r="E391" s="371"/>
      <c r="F391" s="122"/>
      <c r="H391" s="123"/>
      <c r="I391" s="123"/>
      <c r="K391" s="433"/>
    </row>
    <row r="392" spans="4:11" ht="14.4">
      <c r="D392" s="412"/>
      <c r="E392" s="371"/>
      <c r="F392" s="122"/>
      <c r="H392" s="123"/>
      <c r="I392" s="123"/>
      <c r="K392" s="433"/>
    </row>
    <row r="393" spans="4:11" ht="14.4">
      <c r="D393" s="412"/>
      <c r="E393" s="371"/>
      <c r="F393" s="122"/>
      <c r="H393" s="123"/>
      <c r="I393" s="123"/>
      <c r="K393" s="433"/>
    </row>
    <row r="394" spans="4:11" ht="14.4">
      <c r="D394" s="412"/>
      <c r="E394" s="371"/>
      <c r="F394" s="122"/>
      <c r="H394" s="123"/>
      <c r="I394" s="123"/>
      <c r="K394" s="433"/>
    </row>
    <row r="395" spans="4:11" ht="14.4">
      <c r="D395" s="412"/>
      <c r="E395" s="371"/>
      <c r="F395" s="122"/>
      <c r="H395" s="123"/>
      <c r="I395" s="123"/>
      <c r="K395" s="433"/>
    </row>
    <row r="396" spans="4:11" ht="14.4">
      <c r="D396" s="412"/>
      <c r="E396" s="371"/>
      <c r="F396" s="122"/>
      <c r="H396" s="123"/>
      <c r="I396" s="123"/>
      <c r="K396" s="433"/>
    </row>
    <row r="397" spans="4:11" ht="14.4">
      <c r="D397" s="412"/>
      <c r="E397" s="371"/>
      <c r="F397" s="122"/>
      <c r="H397" s="123"/>
      <c r="I397" s="123"/>
      <c r="K397" s="433"/>
    </row>
    <row r="398" spans="4:11" ht="14.4">
      <c r="D398" s="412"/>
      <c r="E398" s="371"/>
      <c r="F398" s="122"/>
      <c r="H398" s="123"/>
      <c r="I398" s="123"/>
      <c r="K398" s="433"/>
    </row>
    <row r="399" spans="4:11" ht="14.4">
      <c r="D399" s="412"/>
      <c r="E399" s="371"/>
      <c r="F399" s="122"/>
      <c r="H399" s="123"/>
      <c r="I399" s="123"/>
      <c r="K399" s="433"/>
    </row>
    <row r="400" spans="4:11" ht="14.4">
      <c r="D400" s="412"/>
      <c r="E400" s="371"/>
      <c r="F400" s="122"/>
      <c r="H400" s="123"/>
      <c r="I400" s="123"/>
      <c r="K400" s="433"/>
    </row>
    <row r="401" spans="4:11" ht="14.4">
      <c r="D401" s="412"/>
      <c r="E401" s="371"/>
      <c r="F401" s="122"/>
      <c r="H401" s="123"/>
      <c r="I401" s="123"/>
      <c r="K401" s="433"/>
    </row>
    <row r="402" spans="4:11" ht="14.4">
      <c r="D402" s="412"/>
      <c r="E402" s="371"/>
      <c r="F402" s="122"/>
      <c r="H402" s="123"/>
      <c r="I402" s="123"/>
      <c r="K402" s="433"/>
    </row>
    <row r="403" spans="4:11" ht="14.4">
      <c r="D403" s="412"/>
      <c r="E403" s="371"/>
      <c r="F403" s="122"/>
      <c r="H403" s="123"/>
      <c r="I403" s="123"/>
      <c r="K403" s="433"/>
    </row>
    <row r="404" spans="4:11" ht="14.4">
      <c r="D404" s="412"/>
      <c r="E404" s="371"/>
      <c r="F404" s="122"/>
      <c r="H404" s="123"/>
      <c r="I404" s="123"/>
      <c r="K404" s="433"/>
    </row>
    <row r="405" spans="4:11" ht="14.4">
      <c r="D405" s="412"/>
      <c r="E405" s="371"/>
      <c r="F405" s="122"/>
      <c r="H405" s="123"/>
      <c r="I405" s="123"/>
      <c r="K405" s="433"/>
    </row>
    <row r="406" spans="4:11" ht="14.4">
      <c r="D406" s="412"/>
      <c r="E406" s="371"/>
      <c r="F406" s="122"/>
      <c r="H406" s="123"/>
      <c r="I406" s="123"/>
      <c r="K406" s="433"/>
    </row>
    <row r="407" spans="4:11" ht="14.4">
      <c r="D407" s="412"/>
      <c r="E407" s="371"/>
      <c r="F407" s="122"/>
      <c r="H407" s="123"/>
      <c r="I407" s="123"/>
      <c r="K407" s="433"/>
    </row>
    <row r="408" spans="4:11" ht="14.4">
      <c r="D408" s="412"/>
      <c r="E408" s="371"/>
      <c r="F408" s="122"/>
      <c r="H408" s="123"/>
      <c r="I408" s="123"/>
      <c r="K408" s="433"/>
    </row>
    <row r="409" spans="4:11" ht="14.4">
      <c r="D409" s="412"/>
      <c r="E409" s="371"/>
      <c r="F409" s="122"/>
      <c r="H409" s="123"/>
      <c r="I409" s="123"/>
      <c r="K409" s="433"/>
    </row>
    <row r="410" spans="4:11" ht="14.4">
      <c r="D410" s="412"/>
      <c r="E410" s="371"/>
      <c r="F410" s="122"/>
      <c r="H410" s="123"/>
      <c r="I410" s="123"/>
      <c r="K410" s="433"/>
    </row>
    <row r="411" spans="4:11" ht="14.4">
      <c r="D411" s="412"/>
      <c r="E411" s="371"/>
      <c r="F411" s="122"/>
      <c r="H411" s="123"/>
      <c r="I411" s="123"/>
      <c r="K411" s="433"/>
    </row>
    <row r="412" spans="4:11" ht="14.4">
      <c r="D412" s="412"/>
      <c r="E412" s="371"/>
      <c r="F412" s="122"/>
      <c r="H412" s="123"/>
      <c r="I412" s="123"/>
      <c r="K412" s="433"/>
    </row>
    <row r="413" spans="4:11" ht="14.4">
      <c r="D413" s="412"/>
      <c r="E413" s="371"/>
      <c r="F413" s="122"/>
      <c r="H413" s="123"/>
      <c r="I413" s="123"/>
      <c r="K413" s="433"/>
    </row>
    <row r="414" spans="4:11" ht="14.4">
      <c r="D414" s="412"/>
      <c r="E414" s="371"/>
      <c r="F414" s="122"/>
      <c r="H414" s="123"/>
      <c r="I414" s="123"/>
      <c r="K414" s="433"/>
    </row>
    <row r="415" spans="4:11" ht="14.4">
      <c r="D415" s="412"/>
      <c r="E415" s="371"/>
      <c r="F415" s="122"/>
      <c r="H415" s="123"/>
      <c r="I415" s="123"/>
      <c r="K415" s="433"/>
    </row>
    <row r="416" spans="4:11" ht="14.4">
      <c r="D416" s="412"/>
      <c r="E416" s="371"/>
      <c r="F416" s="122"/>
      <c r="H416" s="123"/>
      <c r="I416" s="123"/>
      <c r="K416" s="433"/>
    </row>
    <row r="417" spans="4:11" ht="14.4">
      <c r="D417" s="412"/>
      <c r="E417" s="371"/>
      <c r="F417" s="122"/>
      <c r="H417" s="123"/>
      <c r="I417" s="123"/>
      <c r="K417" s="433"/>
    </row>
    <row r="418" spans="4:11" ht="14.4">
      <c r="D418" s="412"/>
      <c r="E418" s="371"/>
      <c r="F418" s="122"/>
      <c r="H418" s="123"/>
      <c r="I418" s="123"/>
      <c r="K418" s="433"/>
    </row>
    <row r="419" spans="4:11" ht="14.4">
      <c r="D419" s="412"/>
      <c r="E419" s="371"/>
      <c r="F419" s="122"/>
      <c r="H419" s="123"/>
      <c r="I419" s="123"/>
      <c r="K419" s="433"/>
    </row>
    <row r="420" spans="4:11" ht="14.4">
      <c r="D420" s="412"/>
      <c r="E420" s="371"/>
      <c r="F420" s="122"/>
      <c r="H420" s="123"/>
      <c r="I420" s="123"/>
      <c r="K420" s="433"/>
    </row>
    <row r="421" spans="4:11" ht="14.4">
      <c r="D421" s="412"/>
      <c r="E421" s="371"/>
      <c r="F421" s="122"/>
      <c r="H421" s="123"/>
      <c r="I421" s="123"/>
      <c r="K421" s="433"/>
    </row>
    <row r="422" spans="4:11" ht="14.4">
      <c r="D422" s="412"/>
      <c r="E422" s="371"/>
      <c r="F422" s="122"/>
      <c r="H422" s="123"/>
      <c r="I422" s="123"/>
      <c r="K422" s="433"/>
    </row>
    <row r="423" spans="4:11" ht="14.4">
      <c r="D423" s="412"/>
      <c r="E423" s="371"/>
      <c r="F423" s="122"/>
      <c r="H423" s="123"/>
      <c r="I423" s="123"/>
      <c r="K423" s="433"/>
    </row>
    <row r="424" spans="4:11" ht="14.4">
      <c r="D424" s="412"/>
      <c r="E424" s="371"/>
      <c r="F424" s="122"/>
      <c r="H424" s="123"/>
      <c r="I424" s="123"/>
      <c r="K424" s="433"/>
    </row>
    <row r="425" spans="4:11" ht="14.4">
      <c r="D425" s="412"/>
      <c r="E425" s="371"/>
      <c r="F425" s="122"/>
      <c r="H425" s="123"/>
      <c r="I425" s="123"/>
      <c r="K425" s="433"/>
    </row>
    <row r="426" spans="4:11" ht="14.4">
      <c r="D426" s="412"/>
      <c r="E426" s="371"/>
      <c r="F426" s="122"/>
      <c r="H426" s="123"/>
      <c r="I426" s="123"/>
      <c r="K426" s="433"/>
    </row>
    <row r="427" spans="4:11" ht="14.4">
      <c r="D427" s="412"/>
      <c r="E427" s="371"/>
      <c r="F427" s="122"/>
      <c r="H427" s="123"/>
      <c r="I427" s="123"/>
      <c r="K427" s="433"/>
    </row>
    <row r="428" spans="4:11" ht="14.4">
      <c r="D428" s="412"/>
      <c r="E428" s="371"/>
      <c r="F428" s="122"/>
      <c r="H428" s="123"/>
      <c r="I428" s="123"/>
      <c r="K428" s="433"/>
    </row>
    <row r="429" spans="4:11" ht="14.4">
      <c r="D429" s="412"/>
      <c r="E429" s="371"/>
      <c r="F429" s="122"/>
      <c r="H429" s="123"/>
      <c r="I429" s="123"/>
      <c r="K429" s="433"/>
    </row>
    <row r="430" spans="4:11" ht="14.4">
      <c r="D430" s="412"/>
      <c r="E430" s="371"/>
      <c r="F430" s="122"/>
      <c r="H430" s="123"/>
      <c r="I430" s="123"/>
      <c r="K430" s="433"/>
    </row>
    <row r="431" spans="4:11" ht="14.4">
      <c r="D431" s="412"/>
      <c r="E431" s="371"/>
      <c r="F431" s="122"/>
      <c r="H431" s="123"/>
      <c r="I431" s="123"/>
      <c r="K431" s="433"/>
    </row>
    <row r="432" spans="4:11" ht="14.4">
      <c r="D432" s="412"/>
      <c r="E432" s="371"/>
      <c r="F432" s="122"/>
      <c r="H432" s="123"/>
      <c r="I432" s="123"/>
      <c r="K432" s="433"/>
    </row>
    <row r="433" spans="4:11" ht="14.4">
      <c r="D433" s="412"/>
      <c r="E433" s="371"/>
      <c r="F433" s="122"/>
      <c r="H433" s="123"/>
      <c r="I433" s="123"/>
      <c r="K433" s="433"/>
    </row>
    <row r="434" spans="4:11" ht="14.4">
      <c r="D434" s="412"/>
      <c r="E434" s="371"/>
      <c r="F434" s="122"/>
      <c r="H434" s="123"/>
      <c r="I434" s="123"/>
      <c r="K434" s="433"/>
    </row>
    <row r="435" spans="4:11" ht="14.4">
      <c r="D435" s="412"/>
      <c r="E435" s="371"/>
      <c r="F435" s="122"/>
      <c r="H435" s="123"/>
      <c r="I435" s="123"/>
      <c r="K435" s="433"/>
    </row>
    <row r="436" spans="4:11" ht="14.4">
      <c r="D436" s="412"/>
      <c r="E436" s="371"/>
      <c r="F436" s="122"/>
      <c r="H436" s="123"/>
      <c r="I436" s="123"/>
      <c r="K436" s="433"/>
    </row>
    <row r="437" spans="4:11" ht="14.4">
      <c r="D437" s="412"/>
      <c r="E437" s="371"/>
      <c r="F437" s="122"/>
      <c r="H437" s="123"/>
      <c r="I437" s="123"/>
      <c r="K437" s="433"/>
    </row>
    <row r="438" spans="4:11" ht="14.4">
      <c r="D438" s="412"/>
      <c r="E438" s="371"/>
      <c r="F438" s="122"/>
      <c r="H438" s="123"/>
      <c r="I438" s="123"/>
      <c r="K438" s="433"/>
    </row>
    <row r="439" spans="4:11" ht="14.4">
      <c r="D439" s="412"/>
      <c r="E439" s="371"/>
      <c r="F439" s="122"/>
      <c r="H439" s="123"/>
      <c r="I439" s="123"/>
      <c r="K439" s="433"/>
    </row>
    <row r="440" spans="4:11" ht="14.4">
      <c r="D440" s="412"/>
      <c r="E440" s="371"/>
      <c r="F440" s="122"/>
      <c r="H440" s="123"/>
      <c r="I440" s="123"/>
      <c r="K440" s="433"/>
    </row>
    <row r="441" spans="4:11" ht="14.4">
      <c r="D441" s="412"/>
      <c r="E441" s="371"/>
      <c r="F441" s="122"/>
      <c r="H441" s="123"/>
      <c r="I441" s="123"/>
      <c r="K441" s="433"/>
    </row>
    <row r="442" spans="4:11" ht="14.4">
      <c r="D442" s="412"/>
      <c r="E442" s="371"/>
      <c r="F442" s="122"/>
      <c r="H442" s="123"/>
      <c r="I442" s="123"/>
      <c r="K442" s="433"/>
    </row>
    <row r="443" spans="4:11" ht="14.4">
      <c r="D443" s="412"/>
      <c r="E443" s="371"/>
      <c r="F443" s="122"/>
      <c r="H443" s="123"/>
      <c r="I443" s="123"/>
      <c r="K443" s="433"/>
    </row>
    <row r="444" spans="4:11" ht="14.4">
      <c r="D444" s="412"/>
      <c r="E444" s="371"/>
      <c r="F444" s="122"/>
      <c r="H444" s="123"/>
      <c r="I444" s="123"/>
      <c r="K444" s="433"/>
    </row>
    <row r="445" spans="4:11" ht="14.4">
      <c r="D445" s="412"/>
      <c r="E445" s="371"/>
      <c r="F445" s="122"/>
      <c r="H445" s="123"/>
      <c r="I445" s="123"/>
      <c r="K445" s="433"/>
    </row>
    <row r="446" spans="4:11" ht="14.4">
      <c r="D446" s="412"/>
      <c r="E446" s="371"/>
      <c r="F446" s="122"/>
      <c r="H446" s="123"/>
      <c r="I446" s="123"/>
      <c r="K446" s="433"/>
    </row>
    <row r="447" spans="4:11" ht="14.4">
      <c r="D447" s="412"/>
      <c r="E447" s="371"/>
      <c r="F447" s="122"/>
      <c r="H447" s="123"/>
      <c r="I447" s="123"/>
      <c r="K447" s="433"/>
    </row>
    <row r="448" spans="4:11" ht="14.4">
      <c r="D448" s="412"/>
      <c r="E448" s="371"/>
      <c r="F448" s="122"/>
      <c r="H448" s="123"/>
      <c r="I448" s="123"/>
      <c r="K448" s="433"/>
    </row>
    <row r="449" spans="4:11" ht="14.4">
      <c r="D449" s="412"/>
      <c r="E449" s="371"/>
      <c r="F449" s="122"/>
      <c r="H449" s="123"/>
      <c r="I449" s="123"/>
      <c r="K449" s="433"/>
    </row>
    <row r="450" spans="4:11" ht="14.4">
      <c r="D450" s="412"/>
      <c r="E450" s="371"/>
      <c r="F450" s="122"/>
      <c r="H450" s="123"/>
      <c r="I450" s="123"/>
      <c r="K450" s="433"/>
    </row>
    <row r="451" spans="4:11" ht="14.4">
      <c r="D451" s="412"/>
      <c r="E451" s="371"/>
      <c r="F451" s="122"/>
      <c r="H451" s="123"/>
      <c r="I451" s="123"/>
      <c r="K451" s="433"/>
    </row>
    <row r="452" spans="4:11" ht="14.4">
      <c r="D452" s="412"/>
      <c r="E452" s="371"/>
      <c r="F452" s="122"/>
      <c r="H452" s="123"/>
      <c r="I452" s="123"/>
      <c r="K452" s="433"/>
    </row>
    <row r="453" spans="4:11" ht="14.4">
      <c r="D453" s="412"/>
      <c r="E453" s="371"/>
      <c r="F453" s="122"/>
      <c r="H453" s="123"/>
      <c r="I453" s="123"/>
      <c r="K453" s="433"/>
    </row>
    <row r="454" spans="4:11" ht="14.4">
      <c r="D454" s="412"/>
      <c r="E454" s="371"/>
      <c r="F454" s="122"/>
      <c r="H454" s="123"/>
      <c r="I454" s="123"/>
      <c r="K454" s="433"/>
    </row>
    <row r="455" spans="4:11" ht="14.4">
      <c r="D455" s="412"/>
      <c r="E455" s="371"/>
      <c r="F455" s="122"/>
      <c r="H455" s="123"/>
      <c r="I455" s="123"/>
      <c r="K455" s="433"/>
    </row>
    <row r="456" spans="4:11" ht="14.4">
      <c r="D456" s="412"/>
      <c r="E456" s="371"/>
      <c r="F456" s="122"/>
      <c r="H456" s="123"/>
      <c r="I456" s="123"/>
      <c r="K456" s="433"/>
    </row>
    <row r="457" spans="4:11" ht="14.4">
      <c r="D457" s="412"/>
      <c r="E457" s="371"/>
      <c r="F457" s="122"/>
      <c r="H457" s="123"/>
      <c r="I457" s="123"/>
      <c r="K457" s="433"/>
    </row>
    <row r="458" spans="4:11" ht="14.4">
      <c r="D458" s="412"/>
      <c r="E458" s="371"/>
      <c r="F458" s="122"/>
      <c r="H458" s="123"/>
      <c r="I458" s="123"/>
      <c r="K458" s="433"/>
    </row>
    <row r="459" spans="4:11" ht="14.4">
      <c r="D459" s="412"/>
      <c r="E459" s="371"/>
      <c r="F459" s="122"/>
      <c r="H459" s="123"/>
      <c r="I459" s="123"/>
      <c r="K459" s="433"/>
    </row>
    <row r="460" spans="4:11" ht="14.4">
      <c r="D460" s="412"/>
      <c r="E460" s="371"/>
      <c r="F460" s="122"/>
      <c r="H460" s="123"/>
      <c r="I460" s="123"/>
      <c r="K460" s="433"/>
    </row>
    <row r="461" spans="4:11" ht="14.4">
      <c r="D461" s="412"/>
      <c r="E461" s="371"/>
      <c r="F461" s="122"/>
      <c r="H461" s="123"/>
      <c r="I461" s="123"/>
      <c r="K461" s="433"/>
    </row>
    <row r="462" spans="4:11" ht="14.4">
      <c r="D462" s="412"/>
      <c r="E462" s="371"/>
      <c r="F462" s="122"/>
      <c r="H462" s="123"/>
      <c r="I462" s="123"/>
      <c r="K462" s="433"/>
    </row>
    <row r="463" spans="4:11" ht="14.4">
      <c r="D463" s="412"/>
      <c r="E463" s="371"/>
      <c r="F463" s="122"/>
      <c r="H463" s="123"/>
      <c r="I463" s="123"/>
      <c r="K463" s="433"/>
    </row>
    <row r="464" spans="4:11" ht="14.4">
      <c r="D464" s="412"/>
      <c r="E464" s="371"/>
      <c r="F464" s="122"/>
      <c r="H464" s="123"/>
      <c r="I464" s="123"/>
      <c r="K464" s="433"/>
    </row>
    <row r="465" spans="4:11" ht="14.4">
      <c r="D465" s="412"/>
      <c r="E465" s="371"/>
      <c r="F465" s="122"/>
      <c r="H465" s="123"/>
      <c r="I465" s="123"/>
      <c r="K465" s="433"/>
    </row>
    <row r="466" spans="4:11" ht="14.4">
      <c r="D466" s="412"/>
      <c r="E466" s="371"/>
      <c r="F466" s="122"/>
      <c r="H466" s="123"/>
      <c r="I466" s="123"/>
      <c r="K466" s="433"/>
    </row>
    <row r="467" spans="4:11" ht="14.4">
      <c r="D467" s="412"/>
      <c r="E467" s="371"/>
      <c r="F467" s="122"/>
      <c r="H467" s="123"/>
      <c r="I467" s="123"/>
      <c r="K467" s="433"/>
    </row>
    <row r="468" spans="4:11" ht="14.4">
      <c r="D468" s="412"/>
      <c r="E468" s="371"/>
      <c r="F468" s="122"/>
      <c r="H468" s="123"/>
      <c r="I468" s="123"/>
      <c r="K468" s="433"/>
    </row>
    <row r="469" spans="4:11" ht="14.4">
      <c r="D469" s="412"/>
      <c r="E469" s="371"/>
      <c r="F469" s="122"/>
      <c r="H469" s="123"/>
      <c r="I469" s="123"/>
      <c r="K469" s="433"/>
    </row>
    <row r="470" spans="4:11" ht="14.4">
      <c r="D470" s="412"/>
      <c r="E470" s="371"/>
      <c r="F470" s="122"/>
      <c r="H470" s="123"/>
      <c r="I470" s="123"/>
      <c r="K470" s="433"/>
    </row>
    <row r="471" spans="4:11" ht="14.4">
      <c r="D471" s="412"/>
      <c r="E471" s="371"/>
      <c r="F471" s="122"/>
      <c r="H471" s="123"/>
      <c r="I471" s="123"/>
      <c r="K471" s="433"/>
    </row>
    <row r="472" spans="4:11" ht="14.4">
      <c r="D472" s="412"/>
      <c r="E472" s="371"/>
      <c r="F472" s="122"/>
      <c r="H472" s="123"/>
      <c r="I472" s="123"/>
      <c r="K472" s="433"/>
    </row>
    <row r="473" spans="4:11" ht="14.4">
      <c r="D473" s="412"/>
      <c r="E473" s="371"/>
      <c r="F473" s="122"/>
      <c r="H473" s="123"/>
      <c r="I473" s="123"/>
      <c r="K473" s="433"/>
    </row>
    <row r="474" spans="4:11" ht="14.4">
      <c r="D474" s="412"/>
      <c r="E474" s="371"/>
      <c r="F474" s="122"/>
      <c r="H474" s="123"/>
      <c r="I474" s="123"/>
      <c r="K474" s="433"/>
    </row>
    <row r="475" spans="4:11" ht="14.4">
      <c r="D475" s="412"/>
      <c r="E475" s="371"/>
      <c r="F475" s="122"/>
      <c r="H475" s="123"/>
      <c r="I475" s="123"/>
      <c r="K475" s="433"/>
    </row>
    <row r="476" spans="4:11" ht="14.4">
      <c r="D476" s="412"/>
      <c r="E476" s="371"/>
      <c r="F476" s="122"/>
      <c r="H476" s="123"/>
      <c r="I476" s="123"/>
      <c r="K476" s="433"/>
    </row>
    <row r="477" spans="4:11" ht="14.4">
      <c r="D477" s="412"/>
      <c r="E477" s="371"/>
      <c r="F477" s="122"/>
      <c r="H477" s="123"/>
      <c r="I477" s="123"/>
      <c r="K477" s="433"/>
    </row>
    <row r="478" spans="4:11" ht="14.4">
      <c r="D478" s="412"/>
      <c r="E478" s="371"/>
      <c r="F478" s="122"/>
      <c r="H478" s="123"/>
      <c r="I478" s="123"/>
      <c r="K478" s="433"/>
    </row>
    <row r="479" spans="4:11" ht="14.4">
      <c r="D479" s="412"/>
      <c r="E479" s="371"/>
      <c r="F479" s="122"/>
      <c r="H479" s="123"/>
      <c r="I479" s="123"/>
      <c r="K479" s="433"/>
    </row>
    <row r="480" spans="4:11" ht="14.4">
      <c r="D480" s="412"/>
      <c r="E480" s="371"/>
      <c r="F480" s="122"/>
      <c r="H480" s="123"/>
      <c r="I480" s="123"/>
      <c r="K480" s="433"/>
    </row>
    <row r="481" spans="4:11" ht="14.4">
      <c r="D481" s="412"/>
      <c r="E481" s="371"/>
      <c r="F481" s="122"/>
      <c r="H481" s="123"/>
      <c r="I481" s="123"/>
      <c r="K481" s="433"/>
    </row>
    <row r="482" spans="4:11" ht="14.4">
      <c r="D482" s="412"/>
      <c r="E482" s="371"/>
      <c r="F482" s="122"/>
      <c r="H482" s="123"/>
      <c r="I482" s="123"/>
      <c r="K482" s="433"/>
    </row>
    <row r="483" spans="4:11" ht="14.4">
      <c r="D483" s="412"/>
      <c r="E483" s="371"/>
      <c r="F483" s="122"/>
      <c r="H483" s="123"/>
      <c r="I483" s="123"/>
      <c r="K483" s="433"/>
    </row>
    <row r="484" spans="4:11" ht="14.4">
      <c r="D484" s="412"/>
      <c r="E484" s="371"/>
      <c r="F484" s="122"/>
      <c r="H484" s="123"/>
      <c r="I484" s="123"/>
      <c r="K484" s="433"/>
    </row>
    <row r="485" spans="4:11" ht="14.4">
      <c r="D485" s="412"/>
      <c r="E485" s="371"/>
      <c r="F485" s="122"/>
      <c r="H485" s="123"/>
      <c r="I485" s="123"/>
      <c r="K485" s="433"/>
    </row>
    <row r="486" spans="4:11" ht="14.4">
      <c r="D486" s="412"/>
      <c r="E486" s="371"/>
      <c r="F486" s="122"/>
      <c r="H486" s="123"/>
      <c r="I486" s="123"/>
      <c r="K486" s="433"/>
    </row>
    <row r="487" spans="4:11" ht="14.4">
      <c r="D487" s="412"/>
      <c r="E487" s="371"/>
      <c r="F487" s="122"/>
      <c r="H487" s="123"/>
      <c r="I487" s="123"/>
      <c r="K487" s="433"/>
    </row>
    <row r="488" spans="4:11" ht="14.4">
      <c r="D488" s="412"/>
      <c r="E488" s="371"/>
      <c r="F488" s="122"/>
      <c r="H488" s="123"/>
      <c r="I488" s="123"/>
      <c r="K488" s="433"/>
    </row>
    <row r="489" spans="4:11" ht="14.4">
      <c r="D489" s="412"/>
      <c r="E489" s="371"/>
      <c r="F489" s="122"/>
      <c r="H489" s="123"/>
      <c r="I489" s="123"/>
      <c r="K489" s="433"/>
    </row>
    <row r="490" spans="4:11" ht="14.4">
      <c r="D490" s="412"/>
      <c r="E490" s="371"/>
      <c r="F490" s="122"/>
      <c r="H490" s="123"/>
      <c r="I490" s="123"/>
      <c r="K490" s="433"/>
    </row>
    <row r="491" spans="4:11" ht="14.4">
      <c r="D491" s="412"/>
      <c r="E491" s="371"/>
      <c r="F491" s="122"/>
      <c r="H491" s="123"/>
      <c r="I491" s="123"/>
      <c r="K491" s="433"/>
    </row>
    <row r="492" spans="4:11" ht="14.4">
      <c r="D492" s="412"/>
      <c r="E492" s="371"/>
      <c r="F492" s="122"/>
      <c r="H492" s="123"/>
      <c r="I492" s="123"/>
      <c r="K492" s="433"/>
    </row>
    <row r="493" spans="4:11" ht="14.4">
      <c r="D493" s="412"/>
      <c r="E493" s="371"/>
      <c r="F493" s="122"/>
      <c r="H493" s="123"/>
      <c r="I493" s="123"/>
      <c r="K493" s="433"/>
    </row>
    <row r="494" spans="4:11" ht="14.4">
      <c r="D494" s="412"/>
      <c r="E494" s="371"/>
      <c r="F494" s="122"/>
      <c r="H494" s="123"/>
      <c r="I494" s="123"/>
      <c r="K494" s="433"/>
    </row>
    <row r="495" spans="4:11" ht="14.4">
      <c r="D495" s="412"/>
      <c r="E495" s="371"/>
      <c r="F495" s="122"/>
      <c r="H495" s="123"/>
      <c r="I495" s="123"/>
      <c r="K495" s="433"/>
    </row>
    <row r="496" spans="4:11" ht="14.4">
      <c r="D496" s="412"/>
      <c r="E496" s="371"/>
      <c r="F496" s="122"/>
      <c r="H496" s="123"/>
      <c r="I496" s="123"/>
      <c r="K496" s="433"/>
    </row>
    <row r="497" spans="4:11" ht="14.4">
      <c r="D497" s="412"/>
      <c r="E497" s="371"/>
      <c r="F497" s="122"/>
      <c r="H497" s="123"/>
      <c r="I497" s="123"/>
      <c r="K497" s="433"/>
    </row>
    <row r="498" spans="4:11" ht="14.4">
      <c r="D498" s="412"/>
      <c r="E498" s="371"/>
      <c r="F498" s="122"/>
      <c r="H498" s="123"/>
      <c r="I498" s="123"/>
      <c r="K498" s="433"/>
    </row>
    <row r="499" spans="4:11" ht="14.4">
      <c r="D499" s="412"/>
      <c r="E499" s="371"/>
      <c r="F499" s="122"/>
      <c r="H499" s="123"/>
      <c r="I499" s="123"/>
      <c r="K499" s="433"/>
    </row>
    <row r="500" spans="4:11" ht="14.4">
      <c r="D500" s="412"/>
      <c r="E500" s="371"/>
      <c r="F500" s="122"/>
      <c r="H500" s="123"/>
      <c r="I500" s="123"/>
      <c r="K500" s="433"/>
    </row>
    <row r="501" spans="4:11" ht="14.4">
      <c r="D501" s="412"/>
      <c r="E501" s="371"/>
      <c r="F501" s="122"/>
      <c r="H501" s="123"/>
      <c r="I501" s="123"/>
      <c r="K501" s="433"/>
    </row>
    <row r="502" spans="4:11" ht="14.4">
      <c r="D502" s="412"/>
      <c r="E502" s="371"/>
      <c r="F502" s="122"/>
      <c r="H502" s="123"/>
      <c r="I502" s="123"/>
      <c r="K502" s="433"/>
    </row>
    <row r="503" spans="4:11" ht="14.4">
      <c r="D503" s="412"/>
      <c r="E503" s="371"/>
      <c r="F503" s="122"/>
      <c r="H503" s="123"/>
      <c r="I503" s="123"/>
      <c r="K503" s="433"/>
    </row>
    <row r="504" spans="4:11" ht="14.4">
      <c r="D504" s="412"/>
      <c r="E504" s="371"/>
      <c r="F504" s="122"/>
      <c r="H504" s="123"/>
      <c r="I504" s="123"/>
      <c r="K504" s="433"/>
    </row>
    <row r="505" spans="4:11" ht="14.4">
      <c r="D505" s="412"/>
      <c r="E505" s="371"/>
      <c r="F505" s="122"/>
      <c r="H505" s="123"/>
      <c r="I505" s="123"/>
      <c r="K505" s="433"/>
    </row>
    <row r="506" spans="4:11" ht="14.4">
      <c r="D506" s="412"/>
      <c r="E506" s="371"/>
      <c r="F506" s="122"/>
      <c r="H506" s="123"/>
      <c r="I506" s="123"/>
      <c r="K506" s="433"/>
    </row>
    <row r="507" spans="4:11" ht="14.4">
      <c r="D507" s="412"/>
      <c r="E507" s="371"/>
      <c r="F507" s="122"/>
      <c r="H507" s="123"/>
      <c r="I507" s="123"/>
      <c r="K507" s="433"/>
    </row>
    <row r="508" spans="4:11" ht="14.4">
      <c r="D508" s="412"/>
      <c r="E508" s="371"/>
      <c r="F508" s="122"/>
      <c r="H508" s="123"/>
      <c r="I508" s="123"/>
      <c r="K508" s="433"/>
    </row>
    <row r="509" spans="4:11" ht="14.4">
      <c r="D509" s="412"/>
      <c r="E509" s="371"/>
      <c r="F509" s="122"/>
      <c r="H509" s="123"/>
      <c r="I509" s="123"/>
      <c r="K509" s="433"/>
    </row>
    <row r="510" spans="4:11" ht="14.4">
      <c r="D510" s="412"/>
      <c r="E510" s="371"/>
      <c r="F510" s="122"/>
      <c r="H510" s="123"/>
      <c r="I510" s="123"/>
      <c r="K510" s="433"/>
    </row>
    <row r="511" spans="4:11" ht="14.4">
      <c r="D511" s="412"/>
      <c r="E511" s="371"/>
      <c r="F511" s="122"/>
      <c r="H511" s="123"/>
      <c r="I511" s="123"/>
      <c r="K511" s="433"/>
    </row>
    <row r="512" spans="4:11" ht="14.4">
      <c r="D512" s="412"/>
      <c r="E512" s="371"/>
      <c r="F512" s="122"/>
      <c r="H512" s="123"/>
      <c r="I512" s="123"/>
      <c r="K512" s="433"/>
    </row>
    <row r="513" spans="4:11" ht="14.4">
      <c r="D513" s="412"/>
      <c r="E513" s="371"/>
      <c r="F513" s="122"/>
      <c r="H513" s="123"/>
      <c r="I513" s="123"/>
      <c r="K513" s="433"/>
    </row>
    <row r="514" spans="4:11" ht="14.4">
      <c r="D514" s="412"/>
      <c r="E514" s="371"/>
      <c r="F514" s="122"/>
      <c r="H514" s="123"/>
      <c r="I514" s="123"/>
      <c r="K514" s="433"/>
    </row>
    <row r="515" spans="4:11" ht="14.4">
      <c r="D515" s="412"/>
      <c r="E515" s="371"/>
      <c r="F515" s="122"/>
      <c r="H515" s="123"/>
      <c r="I515" s="123"/>
      <c r="K515" s="433"/>
    </row>
    <row r="516" spans="4:11" ht="14.4">
      <c r="D516" s="412"/>
      <c r="E516" s="371"/>
      <c r="F516" s="122"/>
      <c r="H516" s="123"/>
      <c r="I516" s="123"/>
      <c r="K516" s="433"/>
    </row>
    <row r="517" spans="4:11" ht="14.4">
      <c r="D517" s="412"/>
      <c r="E517" s="371"/>
      <c r="F517" s="122"/>
      <c r="H517" s="123"/>
      <c r="I517" s="123"/>
      <c r="K517" s="433"/>
    </row>
    <row r="518" spans="4:11" ht="14.4">
      <c r="D518" s="412"/>
      <c r="E518" s="371"/>
      <c r="F518" s="122"/>
      <c r="H518" s="123"/>
      <c r="I518" s="123"/>
      <c r="K518" s="433"/>
    </row>
    <row r="519" spans="4:11" ht="14.4">
      <c r="D519" s="412"/>
      <c r="E519" s="371"/>
      <c r="F519" s="122"/>
      <c r="H519" s="123"/>
      <c r="I519" s="123"/>
      <c r="K519" s="433"/>
    </row>
    <row r="520" spans="4:11" ht="14.4">
      <c r="D520" s="412"/>
      <c r="E520" s="371"/>
      <c r="F520" s="122"/>
      <c r="H520" s="123"/>
      <c r="I520" s="123"/>
      <c r="K520" s="433"/>
    </row>
    <row r="521" spans="4:11" ht="14.4">
      <c r="D521" s="412"/>
      <c r="E521" s="371"/>
      <c r="F521" s="122"/>
      <c r="H521" s="123"/>
      <c r="I521" s="123"/>
      <c r="K521" s="433"/>
    </row>
    <row r="522" spans="4:11" ht="14.4">
      <c r="D522" s="412"/>
      <c r="E522" s="371"/>
      <c r="F522" s="122"/>
      <c r="H522" s="123"/>
      <c r="I522" s="123"/>
      <c r="K522" s="433"/>
    </row>
    <row r="523" spans="4:11" ht="14.4">
      <c r="D523" s="412"/>
      <c r="E523" s="371"/>
      <c r="F523" s="122"/>
      <c r="H523" s="123"/>
      <c r="I523" s="123"/>
      <c r="K523" s="433"/>
    </row>
    <row r="524" spans="4:11" ht="14.4">
      <c r="D524" s="412"/>
      <c r="E524" s="371"/>
      <c r="F524" s="122"/>
      <c r="H524" s="123"/>
      <c r="I524" s="123"/>
      <c r="K524" s="433"/>
    </row>
    <row r="525" spans="4:11" ht="14.4">
      <c r="D525" s="412"/>
      <c r="E525" s="371"/>
      <c r="F525" s="122"/>
      <c r="H525" s="123"/>
      <c r="I525" s="123"/>
      <c r="K525" s="433"/>
    </row>
    <row r="526" spans="4:11" ht="14.4">
      <c r="D526" s="412"/>
      <c r="E526" s="371"/>
      <c r="F526" s="122"/>
      <c r="H526" s="123"/>
      <c r="I526" s="123"/>
      <c r="K526" s="433"/>
    </row>
    <row r="527" spans="4:11" ht="14.4">
      <c r="D527" s="412"/>
      <c r="E527" s="371"/>
      <c r="F527" s="122"/>
      <c r="H527" s="123"/>
      <c r="I527" s="123"/>
      <c r="K527" s="433"/>
    </row>
    <row r="528" spans="4:11" ht="14.4">
      <c r="D528" s="412"/>
      <c r="E528" s="371"/>
      <c r="F528" s="122"/>
      <c r="H528" s="123"/>
      <c r="I528" s="123"/>
      <c r="K528" s="433"/>
    </row>
    <row r="529" spans="4:11" ht="14.4">
      <c r="D529" s="412"/>
      <c r="E529" s="371"/>
      <c r="F529" s="122"/>
      <c r="H529" s="123"/>
      <c r="I529" s="123"/>
      <c r="K529" s="433"/>
    </row>
    <row r="530" spans="4:11" ht="14.4">
      <c r="D530" s="412"/>
      <c r="E530" s="371"/>
      <c r="F530" s="122"/>
      <c r="H530" s="123"/>
      <c r="I530" s="123"/>
      <c r="K530" s="433"/>
    </row>
    <row r="531" spans="4:11" ht="14.4">
      <c r="D531" s="412"/>
      <c r="E531" s="371"/>
      <c r="F531" s="122"/>
      <c r="H531" s="123"/>
      <c r="I531" s="123"/>
      <c r="K531" s="433"/>
    </row>
    <row r="532" spans="4:11" ht="14.4">
      <c r="D532" s="412"/>
      <c r="E532" s="371"/>
      <c r="F532" s="122"/>
      <c r="H532" s="123"/>
      <c r="I532" s="123"/>
      <c r="K532" s="433"/>
    </row>
    <row r="533" spans="4:11" ht="14.4">
      <c r="D533" s="412"/>
      <c r="E533" s="371"/>
      <c r="F533" s="122"/>
      <c r="H533" s="123"/>
      <c r="I533" s="123"/>
      <c r="K533" s="433"/>
    </row>
    <row r="534" spans="4:11" ht="14.4">
      <c r="D534" s="412"/>
      <c r="E534" s="371"/>
      <c r="F534" s="122"/>
      <c r="H534" s="123"/>
      <c r="I534" s="123"/>
      <c r="K534" s="433"/>
    </row>
    <row r="535" spans="4:11" ht="14.4">
      <c r="D535" s="412"/>
      <c r="E535" s="371"/>
      <c r="F535" s="122"/>
      <c r="H535" s="123"/>
      <c r="I535" s="123"/>
      <c r="K535" s="433"/>
    </row>
    <row r="536" spans="4:11" ht="14.4">
      <c r="D536" s="412"/>
      <c r="E536" s="371"/>
      <c r="F536" s="122"/>
      <c r="H536" s="123"/>
      <c r="I536" s="123"/>
      <c r="K536" s="433"/>
    </row>
    <row r="537" spans="4:11" ht="14.4">
      <c r="D537" s="412"/>
      <c r="E537" s="371"/>
      <c r="F537" s="122"/>
      <c r="H537" s="123"/>
      <c r="I537" s="123"/>
      <c r="K537" s="433"/>
    </row>
    <row r="538" spans="4:11" ht="14.4">
      <c r="D538" s="412"/>
      <c r="E538" s="371"/>
      <c r="F538" s="122"/>
      <c r="H538" s="123"/>
      <c r="I538" s="123"/>
      <c r="K538" s="433"/>
    </row>
    <row r="539" spans="4:11" ht="14.4">
      <c r="D539" s="412"/>
      <c r="E539" s="371"/>
      <c r="F539" s="122"/>
      <c r="H539" s="123"/>
      <c r="I539" s="123"/>
      <c r="K539" s="433"/>
    </row>
    <row r="540" spans="4:11" ht="14.4">
      <c r="D540" s="412"/>
      <c r="E540" s="371"/>
      <c r="F540" s="122"/>
      <c r="H540" s="123"/>
      <c r="I540" s="123"/>
      <c r="K540" s="433"/>
    </row>
    <row r="541" spans="4:11" ht="14.4">
      <c r="D541" s="412"/>
      <c r="E541" s="371"/>
      <c r="F541" s="122"/>
      <c r="H541" s="123"/>
      <c r="I541" s="123"/>
      <c r="K541" s="433"/>
    </row>
    <row r="542" spans="4:11" ht="14.4">
      <c r="D542" s="412"/>
      <c r="E542" s="371"/>
      <c r="F542" s="122"/>
      <c r="H542" s="123"/>
      <c r="I542" s="123"/>
      <c r="K542" s="433"/>
    </row>
    <row r="543" spans="4:11" ht="14.4">
      <c r="D543" s="412"/>
      <c r="E543" s="371"/>
      <c r="F543" s="122"/>
      <c r="H543" s="123"/>
      <c r="I543" s="123"/>
      <c r="K543" s="433"/>
    </row>
    <row r="544" spans="4:11" ht="14.4">
      <c r="D544" s="412"/>
      <c r="E544" s="371"/>
      <c r="F544" s="122"/>
      <c r="H544" s="123"/>
      <c r="I544" s="123"/>
      <c r="K544" s="433"/>
    </row>
    <row r="545" spans="4:11" ht="14.4">
      <c r="D545" s="412"/>
      <c r="E545" s="371"/>
      <c r="F545" s="122"/>
      <c r="H545" s="123"/>
      <c r="I545" s="123"/>
      <c r="K545" s="433"/>
    </row>
    <row r="546" spans="4:11" ht="14.4">
      <c r="D546" s="412"/>
      <c r="E546" s="371"/>
      <c r="F546" s="122"/>
      <c r="H546" s="123"/>
      <c r="I546" s="123"/>
      <c r="K546" s="433"/>
    </row>
    <row r="547" spans="4:11" ht="14.4">
      <c r="D547" s="412"/>
      <c r="E547" s="371"/>
      <c r="F547" s="122"/>
      <c r="H547" s="123"/>
      <c r="I547" s="123"/>
      <c r="K547" s="433"/>
    </row>
    <row r="548" spans="4:11" ht="14.4">
      <c r="D548" s="412"/>
      <c r="E548" s="371"/>
      <c r="F548" s="122"/>
      <c r="H548" s="123"/>
      <c r="I548" s="123"/>
      <c r="K548" s="433"/>
    </row>
    <row r="549" spans="4:11" ht="14.4">
      <c r="D549" s="412"/>
      <c r="E549" s="371"/>
      <c r="F549" s="122"/>
      <c r="H549" s="123"/>
      <c r="I549" s="123"/>
      <c r="K549" s="433"/>
    </row>
    <row r="550" spans="4:11" ht="14.4">
      <c r="D550" s="412"/>
      <c r="E550" s="371"/>
      <c r="F550" s="122"/>
      <c r="H550" s="123"/>
      <c r="I550" s="123"/>
      <c r="K550" s="433"/>
    </row>
    <row r="551" spans="4:11" ht="14.4">
      <c r="D551" s="412"/>
      <c r="E551" s="371"/>
      <c r="F551" s="122"/>
      <c r="H551" s="123"/>
      <c r="I551" s="123"/>
      <c r="K551" s="433"/>
    </row>
    <row r="552" spans="4:11" ht="14.4">
      <c r="D552" s="412"/>
      <c r="E552" s="371"/>
      <c r="F552" s="122"/>
      <c r="H552" s="123"/>
      <c r="I552" s="123"/>
      <c r="K552" s="433"/>
    </row>
    <row r="553" spans="4:11" ht="14.4">
      <c r="D553" s="412"/>
      <c r="E553" s="371"/>
      <c r="F553" s="122"/>
      <c r="H553" s="123"/>
      <c r="I553" s="123"/>
      <c r="K553" s="433"/>
    </row>
    <row r="554" spans="4:11" ht="14.4">
      <c r="D554" s="412"/>
      <c r="E554" s="371"/>
      <c r="F554" s="122"/>
      <c r="H554" s="123"/>
      <c r="I554" s="123"/>
      <c r="K554" s="433"/>
    </row>
    <row r="555" spans="4:11" ht="14.4">
      <c r="D555" s="412"/>
      <c r="E555" s="371"/>
      <c r="F555" s="122"/>
      <c r="H555" s="123"/>
      <c r="I555" s="123"/>
      <c r="K555" s="433"/>
    </row>
    <row r="556" spans="4:11" ht="14.4">
      <c r="D556" s="412"/>
      <c r="E556" s="371"/>
      <c r="F556" s="122"/>
      <c r="H556" s="123"/>
      <c r="I556" s="123"/>
      <c r="K556" s="433"/>
    </row>
    <row r="557" spans="4:11" ht="14.4">
      <c r="D557" s="412"/>
      <c r="E557" s="371"/>
      <c r="F557" s="122"/>
      <c r="H557" s="123"/>
      <c r="I557" s="123"/>
      <c r="K557" s="433"/>
    </row>
    <row r="558" spans="4:11" ht="14.4">
      <c r="D558" s="412"/>
      <c r="E558" s="371"/>
      <c r="F558" s="122"/>
      <c r="H558" s="123"/>
      <c r="I558" s="123"/>
      <c r="K558" s="433"/>
    </row>
    <row r="559" spans="4:11" ht="14.4">
      <c r="D559" s="412"/>
      <c r="E559" s="371"/>
      <c r="F559" s="122"/>
      <c r="H559" s="123"/>
      <c r="I559" s="123"/>
      <c r="K559" s="433"/>
    </row>
    <row r="560" spans="4:11" ht="14.4">
      <c r="D560" s="412"/>
      <c r="E560" s="371"/>
      <c r="F560" s="122"/>
      <c r="H560" s="123"/>
      <c r="I560" s="123"/>
      <c r="K560" s="433"/>
    </row>
    <row r="561" spans="4:11" ht="14.4">
      <c r="D561" s="412"/>
      <c r="E561" s="371"/>
      <c r="F561" s="122"/>
      <c r="H561" s="123"/>
      <c r="I561" s="123"/>
      <c r="K561" s="433"/>
    </row>
    <row r="562" spans="4:11" ht="14.4">
      <c r="D562" s="412"/>
      <c r="E562" s="371"/>
      <c r="F562" s="122"/>
      <c r="H562" s="123"/>
      <c r="I562" s="123"/>
      <c r="K562" s="433"/>
    </row>
    <row r="563" spans="4:11" ht="14.4">
      <c r="D563" s="412"/>
      <c r="E563" s="371"/>
      <c r="F563" s="122"/>
      <c r="H563" s="123"/>
      <c r="I563" s="123"/>
      <c r="K563" s="433"/>
    </row>
    <row r="564" spans="4:11" ht="14.4">
      <c r="D564" s="412"/>
      <c r="E564" s="371"/>
      <c r="F564" s="122"/>
      <c r="H564" s="123"/>
      <c r="I564" s="123"/>
      <c r="K564" s="433"/>
    </row>
    <row r="565" spans="4:11" ht="14.4">
      <c r="D565" s="412"/>
      <c r="E565" s="371"/>
      <c r="F565" s="122"/>
      <c r="H565" s="123"/>
      <c r="I565" s="123"/>
      <c r="K565" s="433"/>
    </row>
    <row r="566" spans="4:11" ht="14.4">
      <c r="D566" s="412"/>
      <c r="E566" s="371"/>
      <c r="F566" s="122"/>
      <c r="H566" s="123"/>
      <c r="I566" s="123"/>
      <c r="K566" s="433"/>
    </row>
    <row r="567" spans="4:11" ht="14.4">
      <c r="D567" s="412"/>
      <c r="E567" s="371"/>
      <c r="F567" s="122"/>
      <c r="H567" s="123"/>
      <c r="I567" s="123"/>
      <c r="K567" s="433"/>
    </row>
    <row r="568" spans="4:11" ht="14.4">
      <c r="D568" s="412"/>
      <c r="E568" s="371"/>
      <c r="F568" s="122"/>
      <c r="H568" s="123"/>
      <c r="I568" s="123"/>
      <c r="K568" s="433"/>
    </row>
    <row r="569" spans="4:11" ht="14.4">
      <c r="D569" s="412"/>
      <c r="E569" s="371"/>
      <c r="F569" s="122"/>
      <c r="H569" s="123"/>
      <c r="I569" s="123"/>
      <c r="K569" s="433"/>
    </row>
    <row r="570" spans="4:11" ht="14.4">
      <c r="D570" s="412"/>
      <c r="E570" s="371"/>
      <c r="F570" s="122"/>
      <c r="H570" s="123"/>
      <c r="I570" s="123"/>
      <c r="K570" s="433"/>
    </row>
    <row r="571" spans="4:11" ht="14.4">
      <c r="D571" s="412"/>
      <c r="E571" s="371"/>
      <c r="F571" s="122"/>
      <c r="H571" s="123"/>
      <c r="I571" s="123"/>
      <c r="K571" s="433"/>
    </row>
    <row r="572" spans="4:11" ht="14.4">
      <c r="D572" s="412"/>
      <c r="E572" s="371"/>
      <c r="F572" s="122"/>
      <c r="H572" s="123"/>
      <c r="I572" s="123"/>
      <c r="K572" s="433"/>
    </row>
    <row r="573" spans="4:11" ht="14.4">
      <c r="D573" s="412"/>
      <c r="E573" s="371"/>
      <c r="F573" s="122"/>
      <c r="H573" s="123"/>
      <c r="I573" s="123"/>
      <c r="K573" s="433"/>
    </row>
    <row r="574" spans="4:11" ht="14.4">
      <c r="D574" s="412"/>
      <c r="E574" s="371"/>
      <c r="F574" s="122"/>
      <c r="H574" s="123"/>
      <c r="I574" s="123"/>
      <c r="K574" s="433"/>
    </row>
    <row r="575" spans="4:11" ht="14.4">
      <c r="D575" s="412"/>
      <c r="E575" s="371"/>
      <c r="F575" s="122"/>
      <c r="H575" s="123"/>
      <c r="I575" s="123"/>
      <c r="K575" s="433"/>
    </row>
    <row r="576" spans="4:11" ht="14.4">
      <c r="D576" s="412"/>
      <c r="E576" s="371"/>
      <c r="F576" s="122"/>
      <c r="H576" s="123"/>
      <c r="I576" s="123"/>
      <c r="K576" s="433"/>
    </row>
    <row r="577" spans="4:11" ht="14.4">
      <c r="D577" s="412"/>
      <c r="E577" s="371"/>
      <c r="F577" s="122"/>
      <c r="H577" s="123"/>
      <c r="I577" s="123"/>
      <c r="K577" s="433"/>
    </row>
    <row r="578" spans="4:11" ht="14.4">
      <c r="D578" s="412"/>
      <c r="E578" s="371"/>
      <c r="F578" s="122"/>
      <c r="H578" s="123"/>
      <c r="I578" s="123"/>
      <c r="K578" s="433"/>
    </row>
    <row r="579" spans="4:11" ht="14.4">
      <c r="D579" s="412"/>
      <c r="E579" s="371"/>
      <c r="F579" s="122"/>
      <c r="H579" s="123"/>
      <c r="I579" s="123"/>
      <c r="K579" s="433"/>
    </row>
    <row r="580" spans="4:11" ht="14.4">
      <c r="D580" s="412"/>
      <c r="E580" s="371"/>
      <c r="F580" s="122"/>
      <c r="H580" s="123"/>
      <c r="I580" s="123"/>
      <c r="K580" s="433"/>
    </row>
    <row r="581" spans="4:11" ht="14.4">
      <c r="D581" s="412"/>
      <c r="E581" s="371"/>
      <c r="F581" s="122"/>
      <c r="H581" s="123"/>
      <c r="I581" s="123"/>
      <c r="K581" s="433"/>
    </row>
    <row r="582" spans="4:11" ht="14.4">
      <c r="D582" s="412"/>
      <c r="E582" s="371"/>
      <c r="F582" s="122"/>
      <c r="H582" s="123"/>
      <c r="I582" s="123"/>
      <c r="K582" s="433"/>
    </row>
    <row r="583" spans="4:11" ht="14.4">
      <c r="D583" s="412"/>
      <c r="E583" s="371"/>
      <c r="F583" s="122"/>
      <c r="H583" s="123"/>
      <c r="I583" s="123"/>
      <c r="K583" s="433"/>
    </row>
    <row r="584" spans="4:11" ht="14.4">
      <c r="D584" s="412"/>
      <c r="E584" s="371"/>
      <c r="F584" s="122"/>
      <c r="H584" s="123"/>
      <c r="I584" s="123"/>
      <c r="K584" s="433"/>
    </row>
    <row r="585" spans="4:11" ht="14.4">
      <c r="D585" s="412"/>
      <c r="E585" s="371"/>
      <c r="F585" s="122"/>
      <c r="H585" s="123"/>
      <c r="I585" s="123"/>
      <c r="K585" s="433"/>
    </row>
    <row r="586" spans="4:11" ht="14.4">
      <c r="D586" s="412"/>
      <c r="E586" s="371"/>
      <c r="F586" s="122"/>
      <c r="H586" s="123"/>
      <c r="I586" s="123"/>
      <c r="K586" s="433"/>
    </row>
    <row r="587" spans="4:11" ht="14.4">
      <c r="D587" s="412"/>
      <c r="E587" s="371"/>
      <c r="F587" s="122"/>
      <c r="H587" s="123"/>
      <c r="I587" s="123"/>
      <c r="K587" s="433"/>
    </row>
    <row r="588" spans="4:11" ht="14.4">
      <c r="D588" s="412"/>
      <c r="E588" s="371"/>
      <c r="F588" s="122"/>
      <c r="H588" s="123"/>
      <c r="I588" s="123"/>
      <c r="K588" s="433"/>
    </row>
    <row r="589" spans="4:11" ht="14.4">
      <c r="D589" s="412"/>
      <c r="E589" s="371"/>
      <c r="F589" s="122"/>
      <c r="H589" s="123"/>
      <c r="I589" s="123"/>
      <c r="K589" s="433"/>
    </row>
    <row r="590" spans="4:11" ht="14.4">
      <c r="D590" s="412"/>
      <c r="E590" s="371"/>
      <c r="F590" s="122"/>
      <c r="H590" s="123"/>
      <c r="I590" s="123"/>
      <c r="K590" s="433"/>
    </row>
    <row r="591" spans="4:11" ht="14.4">
      <c r="D591" s="412"/>
      <c r="E591" s="371"/>
      <c r="F591" s="122"/>
      <c r="H591" s="123"/>
      <c r="I591" s="123"/>
      <c r="K591" s="433"/>
    </row>
    <row r="592" spans="4:11" ht="14.4">
      <c r="D592" s="412"/>
      <c r="E592" s="371"/>
      <c r="F592" s="122"/>
      <c r="H592" s="123"/>
      <c r="I592" s="123"/>
      <c r="K592" s="433"/>
    </row>
    <row r="593" spans="4:11" ht="14.4">
      <c r="D593" s="412"/>
      <c r="E593" s="371"/>
      <c r="F593" s="122"/>
      <c r="H593" s="123"/>
      <c r="I593" s="123"/>
      <c r="K593" s="433"/>
    </row>
    <row r="594" spans="4:11" ht="14.4">
      <c r="D594" s="412"/>
      <c r="E594" s="371"/>
      <c r="F594" s="122"/>
      <c r="H594" s="123"/>
      <c r="I594" s="123"/>
      <c r="K594" s="433"/>
    </row>
    <row r="595" spans="4:11" ht="14.4">
      <c r="D595" s="412"/>
      <c r="E595" s="371"/>
      <c r="F595" s="122"/>
      <c r="H595" s="123"/>
      <c r="I595" s="123"/>
      <c r="K595" s="433"/>
    </row>
    <row r="596" spans="4:11" ht="14.4">
      <c r="D596" s="412"/>
      <c r="E596" s="371"/>
      <c r="F596" s="122"/>
      <c r="H596" s="123"/>
      <c r="I596" s="123"/>
      <c r="K596" s="433"/>
    </row>
    <row r="597" spans="4:11" ht="14.4">
      <c r="D597" s="412"/>
      <c r="E597" s="371"/>
      <c r="F597" s="122"/>
      <c r="H597" s="123"/>
      <c r="I597" s="123"/>
      <c r="K597" s="433"/>
    </row>
    <row r="598" spans="4:11" ht="14.4">
      <c r="D598" s="412"/>
      <c r="E598" s="371"/>
      <c r="F598" s="122"/>
      <c r="H598" s="123"/>
      <c r="I598" s="123"/>
      <c r="K598" s="433"/>
    </row>
    <row r="599" spans="4:11" ht="14.4">
      <c r="D599" s="412"/>
      <c r="E599" s="371"/>
      <c r="F599" s="122"/>
      <c r="H599" s="123"/>
      <c r="I599" s="123"/>
      <c r="K599" s="433"/>
    </row>
    <row r="600" spans="4:11" ht="14.4">
      <c r="D600" s="412"/>
      <c r="E600" s="371"/>
      <c r="F600" s="122"/>
      <c r="H600" s="123"/>
      <c r="I600" s="123"/>
      <c r="K600" s="433"/>
    </row>
    <row r="601" spans="4:11" ht="14.4">
      <c r="D601" s="412"/>
      <c r="E601" s="371"/>
      <c r="F601" s="122"/>
      <c r="H601" s="123"/>
      <c r="I601" s="123"/>
      <c r="K601" s="433"/>
    </row>
    <row r="602" spans="4:11" ht="14.4">
      <c r="D602" s="412"/>
      <c r="E602" s="371"/>
      <c r="F602" s="122"/>
      <c r="H602" s="123"/>
      <c r="I602" s="123"/>
      <c r="K602" s="433"/>
    </row>
    <row r="603" spans="4:11" ht="14.4">
      <c r="D603" s="412"/>
      <c r="E603" s="371"/>
      <c r="F603" s="122"/>
      <c r="H603" s="123"/>
      <c r="I603" s="123"/>
      <c r="K603" s="433"/>
    </row>
    <row r="604" spans="4:11" ht="14.4">
      <c r="D604" s="412"/>
      <c r="E604" s="371"/>
      <c r="F604" s="122"/>
      <c r="H604" s="123"/>
      <c r="I604" s="123"/>
      <c r="K604" s="433"/>
    </row>
    <row r="605" spans="4:11" ht="14.4">
      <c r="D605" s="412"/>
      <c r="E605" s="371"/>
      <c r="F605" s="122"/>
      <c r="H605" s="123"/>
      <c r="I605" s="123"/>
      <c r="K605" s="433"/>
    </row>
    <row r="606" spans="4:11" ht="14.4">
      <c r="D606" s="412"/>
      <c r="E606" s="371"/>
      <c r="F606" s="122"/>
      <c r="H606" s="123"/>
      <c r="I606" s="123"/>
      <c r="K606" s="433"/>
    </row>
    <row r="607" spans="4:11" ht="14.4">
      <c r="D607" s="412"/>
      <c r="E607" s="371"/>
      <c r="F607" s="122"/>
      <c r="H607" s="123"/>
      <c r="I607" s="123"/>
      <c r="K607" s="433"/>
    </row>
    <row r="608" spans="4:11" ht="14.4">
      <c r="D608" s="412"/>
      <c r="E608" s="371"/>
      <c r="F608" s="122"/>
      <c r="H608" s="123"/>
      <c r="I608" s="123"/>
      <c r="K608" s="433"/>
    </row>
    <row r="609" spans="4:11" ht="14.4">
      <c r="D609" s="412"/>
      <c r="E609" s="371"/>
      <c r="F609" s="122"/>
      <c r="H609" s="123"/>
      <c r="I609" s="123"/>
      <c r="K609" s="433"/>
    </row>
    <row r="610" spans="4:11" ht="14.4">
      <c r="D610" s="412"/>
      <c r="E610" s="371"/>
      <c r="F610" s="122"/>
      <c r="H610" s="123"/>
      <c r="I610" s="123"/>
      <c r="K610" s="433"/>
    </row>
    <row r="611" spans="4:11" ht="14.4">
      <c r="D611" s="412"/>
      <c r="E611" s="371"/>
      <c r="F611" s="122"/>
      <c r="H611" s="123"/>
      <c r="I611" s="123"/>
      <c r="K611" s="433"/>
    </row>
    <row r="612" spans="4:11" ht="14.4">
      <c r="D612" s="412"/>
      <c r="E612" s="371"/>
      <c r="F612" s="122"/>
      <c r="H612" s="123"/>
      <c r="I612" s="123"/>
      <c r="K612" s="433"/>
    </row>
    <row r="613" spans="4:11" ht="14.4">
      <c r="D613" s="412"/>
      <c r="E613" s="371"/>
      <c r="F613" s="122"/>
      <c r="H613" s="123"/>
      <c r="I613" s="123"/>
      <c r="K613" s="433"/>
    </row>
    <row r="614" spans="4:11" ht="14.4">
      <c r="D614" s="412"/>
      <c r="E614" s="371"/>
      <c r="F614" s="122"/>
      <c r="H614" s="123"/>
      <c r="I614" s="123"/>
      <c r="K614" s="433"/>
    </row>
    <row r="615" spans="4:11" ht="14.4">
      <c r="D615" s="412"/>
      <c r="E615" s="371"/>
      <c r="F615" s="122"/>
      <c r="H615" s="123"/>
      <c r="I615" s="123"/>
      <c r="K615" s="433"/>
    </row>
    <row r="616" spans="4:11" ht="14.4">
      <c r="D616" s="412"/>
      <c r="E616" s="371"/>
      <c r="F616" s="122"/>
      <c r="H616" s="123"/>
      <c r="I616" s="123"/>
      <c r="K616" s="433"/>
    </row>
    <row r="617" spans="4:11" ht="14.4">
      <c r="D617" s="412"/>
      <c r="E617" s="371"/>
      <c r="F617" s="122"/>
      <c r="H617" s="123"/>
      <c r="I617" s="123"/>
      <c r="K617" s="433"/>
    </row>
    <row r="618" spans="4:11" ht="14.4">
      <c r="D618" s="412"/>
      <c r="E618" s="371"/>
      <c r="F618" s="122"/>
      <c r="H618" s="123"/>
      <c r="I618" s="123"/>
      <c r="K618" s="433"/>
    </row>
    <row r="619" spans="4:11" ht="14.4">
      <c r="D619" s="412"/>
      <c r="E619" s="371"/>
      <c r="F619" s="122"/>
      <c r="H619" s="123"/>
      <c r="I619" s="123"/>
      <c r="K619" s="433"/>
    </row>
    <row r="620" spans="4:11" ht="14.4">
      <c r="D620" s="412"/>
      <c r="E620" s="371"/>
      <c r="F620" s="122"/>
      <c r="H620" s="123"/>
      <c r="I620" s="123"/>
      <c r="K620" s="433"/>
    </row>
    <row r="621" spans="4:11" ht="14.4">
      <c r="D621" s="412"/>
      <c r="E621" s="371"/>
      <c r="F621" s="122"/>
      <c r="H621" s="123"/>
      <c r="I621" s="123"/>
      <c r="K621" s="433"/>
    </row>
    <row r="622" spans="4:11" ht="14.4">
      <c r="D622" s="412"/>
      <c r="E622" s="371"/>
      <c r="F622" s="122"/>
      <c r="H622" s="123"/>
      <c r="I622" s="123"/>
      <c r="K622" s="433"/>
    </row>
    <row r="623" spans="4:11" ht="14.4">
      <c r="D623" s="412"/>
      <c r="E623" s="371"/>
      <c r="F623" s="122"/>
      <c r="H623" s="123"/>
      <c r="I623" s="123"/>
      <c r="K623" s="433"/>
    </row>
    <row r="624" spans="4:11" ht="14.4">
      <c r="D624" s="412"/>
      <c r="E624" s="371"/>
      <c r="F624" s="122"/>
      <c r="H624" s="123"/>
      <c r="I624" s="123"/>
      <c r="K624" s="433"/>
    </row>
    <row r="625" spans="4:11" ht="14.4">
      <c r="D625" s="412"/>
      <c r="E625" s="371"/>
      <c r="F625" s="122"/>
      <c r="H625" s="123"/>
      <c r="I625" s="123"/>
      <c r="K625" s="433"/>
    </row>
    <row r="626" spans="4:11" ht="14.4">
      <c r="D626" s="412"/>
      <c r="E626" s="371"/>
      <c r="F626" s="122"/>
      <c r="H626" s="123"/>
      <c r="I626" s="123"/>
      <c r="K626" s="433"/>
    </row>
    <row r="627" spans="4:11" ht="14.4">
      <c r="D627" s="412"/>
      <c r="E627" s="371"/>
      <c r="F627" s="122"/>
      <c r="H627" s="123"/>
      <c r="I627" s="123"/>
      <c r="K627" s="433"/>
    </row>
    <row r="628" spans="4:11" ht="14.4">
      <c r="D628" s="412"/>
      <c r="E628" s="371"/>
      <c r="F628" s="122"/>
      <c r="H628" s="123"/>
      <c r="I628" s="123"/>
      <c r="K628" s="433"/>
    </row>
    <row r="629" spans="4:11" ht="14.4">
      <c r="D629" s="412"/>
      <c r="E629" s="371"/>
      <c r="F629" s="122"/>
      <c r="H629" s="123"/>
      <c r="I629" s="123"/>
      <c r="K629" s="433"/>
    </row>
    <row r="630" spans="4:11" ht="14.4">
      <c r="D630" s="412"/>
      <c r="E630" s="371"/>
      <c r="F630" s="122"/>
      <c r="H630" s="123"/>
      <c r="I630" s="123"/>
      <c r="K630" s="433"/>
    </row>
    <row r="631" spans="4:11" ht="14.4">
      <c r="D631" s="412"/>
      <c r="E631" s="371"/>
      <c r="F631" s="122"/>
      <c r="H631" s="123"/>
      <c r="I631" s="123"/>
      <c r="K631" s="433"/>
    </row>
    <row r="632" spans="4:11" ht="14.4">
      <c r="D632" s="412"/>
      <c r="E632" s="371"/>
      <c r="F632" s="122"/>
      <c r="H632" s="123"/>
      <c r="I632" s="123"/>
      <c r="K632" s="433"/>
    </row>
    <row r="633" spans="4:11" ht="14.4">
      <c r="D633" s="412"/>
      <c r="E633" s="371"/>
      <c r="F633" s="122"/>
      <c r="H633" s="123"/>
      <c r="I633" s="123"/>
      <c r="K633" s="433"/>
    </row>
    <row r="634" spans="4:11" ht="14.4">
      <c r="D634" s="412"/>
      <c r="E634" s="371"/>
      <c r="F634" s="122"/>
      <c r="H634" s="123"/>
      <c r="I634" s="123"/>
      <c r="K634" s="433"/>
    </row>
    <row r="635" spans="4:11" ht="14.4">
      <c r="D635" s="412"/>
      <c r="E635" s="371"/>
      <c r="F635" s="122"/>
      <c r="H635" s="123"/>
      <c r="I635" s="123"/>
      <c r="K635" s="433"/>
    </row>
    <row r="636" spans="4:11" ht="14.4">
      <c r="D636" s="412"/>
      <c r="E636" s="371"/>
      <c r="F636" s="122"/>
      <c r="H636" s="123"/>
      <c r="I636" s="123"/>
      <c r="K636" s="433"/>
    </row>
    <row r="637" spans="4:11" ht="14.4">
      <c r="D637" s="412"/>
      <c r="E637" s="371"/>
      <c r="F637" s="122"/>
      <c r="H637" s="123"/>
      <c r="I637" s="123"/>
      <c r="K637" s="433"/>
    </row>
    <row r="638" spans="4:11" ht="14.4">
      <c r="D638" s="412"/>
      <c r="E638" s="371"/>
      <c r="F638" s="122"/>
      <c r="H638" s="123"/>
      <c r="I638" s="123"/>
      <c r="K638" s="433"/>
    </row>
    <row r="639" spans="4:11" ht="14.4">
      <c r="D639" s="412"/>
      <c r="E639" s="371"/>
      <c r="F639" s="122"/>
      <c r="H639" s="123"/>
      <c r="I639" s="123"/>
      <c r="K639" s="433"/>
    </row>
    <row r="640" spans="4:11" ht="14.4">
      <c r="D640" s="412"/>
      <c r="E640" s="371"/>
      <c r="F640" s="122"/>
      <c r="H640" s="123"/>
      <c r="I640" s="123"/>
      <c r="K640" s="433"/>
    </row>
    <row r="641" spans="4:11" ht="14.4">
      <c r="D641" s="412"/>
      <c r="E641" s="371"/>
      <c r="F641" s="122"/>
      <c r="H641" s="123"/>
      <c r="I641" s="123"/>
      <c r="K641" s="433"/>
    </row>
    <row r="642" spans="4:11" ht="14.4">
      <c r="D642" s="412"/>
      <c r="E642" s="371"/>
      <c r="F642" s="122"/>
      <c r="H642" s="123"/>
      <c r="I642" s="123"/>
      <c r="K642" s="433"/>
    </row>
    <row r="643" spans="4:11" ht="14.4">
      <c r="D643" s="412"/>
      <c r="E643" s="371"/>
      <c r="F643" s="122"/>
      <c r="H643" s="123"/>
      <c r="I643" s="123"/>
      <c r="K643" s="433"/>
    </row>
    <row r="644" spans="4:11" ht="14.4">
      <c r="D644" s="412"/>
      <c r="E644" s="371"/>
      <c r="F644" s="122"/>
      <c r="H644" s="123"/>
      <c r="I644" s="123"/>
      <c r="K644" s="433"/>
    </row>
    <row r="645" spans="4:11" ht="14.4">
      <c r="D645" s="412"/>
      <c r="E645" s="371"/>
      <c r="F645" s="122"/>
      <c r="H645" s="123"/>
      <c r="I645" s="123"/>
      <c r="K645" s="433"/>
    </row>
    <row r="646" spans="4:11" ht="14.4">
      <c r="D646" s="412"/>
      <c r="E646" s="371"/>
      <c r="F646" s="122"/>
      <c r="H646" s="123"/>
      <c r="I646" s="123"/>
      <c r="K646" s="433"/>
    </row>
    <row r="647" spans="4:11" ht="14.4">
      <c r="D647" s="412"/>
      <c r="E647" s="371"/>
      <c r="F647" s="122"/>
      <c r="H647" s="123"/>
      <c r="I647" s="123"/>
      <c r="K647" s="433"/>
    </row>
    <row r="648" spans="4:11" ht="14.4">
      <c r="D648" s="412"/>
      <c r="E648" s="371"/>
      <c r="F648" s="122"/>
      <c r="H648" s="123"/>
      <c r="I648" s="123"/>
      <c r="K648" s="433"/>
    </row>
    <row r="649" spans="4:11" ht="14.4">
      <c r="D649" s="412"/>
      <c r="E649" s="371"/>
      <c r="F649" s="122"/>
      <c r="H649" s="123"/>
      <c r="I649" s="123"/>
      <c r="K649" s="433"/>
    </row>
    <row r="650" spans="4:11" ht="14.4">
      <c r="D650" s="412"/>
      <c r="E650" s="371"/>
      <c r="F650" s="122"/>
      <c r="H650" s="123"/>
      <c r="I650" s="123"/>
      <c r="K650" s="433"/>
    </row>
    <row r="651" spans="4:11" ht="14.4">
      <c r="D651" s="412"/>
      <c r="E651" s="371"/>
      <c r="F651" s="122"/>
      <c r="H651" s="123"/>
      <c r="I651" s="123"/>
      <c r="K651" s="433"/>
    </row>
    <row r="652" spans="4:11" ht="14.4">
      <c r="D652" s="412"/>
      <c r="E652" s="371"/>
      <c r="F652" s="122"/>
      <c r="H652" s="123"/>
      <c r="I652" s="123"/>
      <c r="K652" s="433"/>
    </row>
    <row r="653" spans="4:11" ht="14.4">
      <c r="D653" s="412"/>
      <c r="E653" s="371"/>
      <c r="F653" s="122"/>
      <c r="H653" s="123"/>
      <c r="I653" s="123"/>
      <c r="K653" s="433"/>
    </row>
    <row r="654" spans="4:11" ht="14.4">
      <c r="D654" s="412"/>
      <c r="E654" s="371"/>
      <c r="F654" s="122"/>
      <c r="H654" s="123"/>
      <c r="I654" s="123"/>
      <c r="K654" s="433"/>
    </row>
    <row r="655" spans="4:11" ht="14.4">
      <c r="D655" s="412"/>
      <c r="E655" s="371"/>
      <c r="F655" s="122"/>
      <c r="H655" s="123"/>
      <c r="I655" s="123"/>
      <c r="K655" s="433"/>
    </row>
    <row r="656" spans="4:11" ht="14.4">
      <c r="D656" s="412"/>
      <c r="E656" s="371"/>
      <c r="F656" s="122"/>
      <c r="H656" s="123"/>
      <c r="I656" s="123"/>
      <c r="K656" s="433"/>
    </row>
    <row r="657" spans="4:11" ht="14.4">
      <c r="D657" s="412"/>
      <c r="E657" s="371"/>
      <c r="F657" s="122"/>
      <c r="H657" s="123"/>
      <c r="I657" s="123"/>
      <c r="K657" s="433"/>
    </row>
    <row r="658" spans="4:11" ht="14.4">
      <c r="D658" s="412"/>
      <c r="E658" s="371"/>
      <c r="F658" s="122"/>
      <c r="H658" s="123"/>
      <c r="I658" s="123"/>
      <c r="K658" s="433"/>
    </row>
    <row r="659" spans="4:11" ht="14.4">
      <c r="D659" s="412"/>
      <c r="E659" s="371"/>
      <c r="F659" s="122"/>
      <c r="H659" s="123"/>
      <c r="I659" s="123"/>
      <c r="K659" s="433"/>
    </row>
    <row r="660" spans="4:11" ht="14.4">
      <c r="D660" s="412"/>
      <c r="E660" s="371"/>
      <c r="F660" s="122"/>
      <c r="H660" s="123"/>
      <c r="I660" s="123"/>
      <c r="K660" s="433"/>
    </row>
    <row r="661" spans="4:11" ht="14.4">
      <c r="D661" s="412"/>
      <c r="E661" s="371"/>
      <c r="F661" s="122"/>
      <c r="H661" s="123"/>
      <c r="I661" s="123"/>
      <c r="K661" s="433"/>
    </row>
    <row r="662" spans="4:11" ht="14.4">
      <c r="D662" s="412"/>
      <c r="E662" s="371"/>
      <c r="F662" s="122"/>
      <c r="H662" s="123"/>
      <c r="I662" s="123"/>
      <c r="K662" s="433"/>
    </row>
    <row r="663" spans="4:11" ht="14.4">
      <c r="D663" s="412"/>
      <c r="E663" s="371"/>
      <c r="F663" s="122"/>
      <c r="H663" s="123"/>
      <c r="I663" s="123"/>
      <c r="K663" s="433"/>
    </row>
    <row r="664" spans="4:11" ht="14.4">
      <c r="D664" s="412"/>
      <c r="E664" s="371"/>
      <c r="F664" s="122"/>
      <c r="H664" s="123"/>
      <c r="I664" s="123"/>
      <c r="K664" s="433"/>
    </row>
    <row r="665" spans="4:11" ht="14.4">
      <c r="D665" s="412"/>
      <c r="E665" s="371"/>
      <c r="F665" s="122"/>
      <c r="H665" s="123"/>
      <c r="I665" s="123"/>
      <c r="K665" s="433"/>
    </row>
    <row r="666" spans="4:11" ht="14.4">
      <c r="D666" s="412"/>
      <c r="E666" s="371"/>
      <c r="F666" s="122"/>
      <c r="H666" s="123"/>
      <c r="I666" s="123"/>
      <c r="K666" s="433"/>
    </row>
    <row r="667" spans="4:11" ht="14.4">
      <c r="D667" s="412"/>
      <c r="E667" s="371"/>
      <c r="F667" s="122"/>
      <c r="H667" s="123"/>
      <c r="I667" s="123"/>
      <c r="K667" s="433"/>
    </row>
    <row r="668" spans="4:11" ht="14.4">
      <c r="D668" s="412"/>
      <c r="E668" s="371"/>
      <c r="F668" s="122"/>
      <c r="H668" s="123"/>
      <c r="I668" s="123"/>
      <c r="K668" s="433"/>
    </row>
    <row r="669" spans="4:11" ht="14.4">
      <c r="D669" s="412"/>
      <c r="E669" s="371"/>
      <c r="F669" s="122"/>
      <c r="H669" s="123"/>
      <c r="I669" s="123"/>
      <c r="K669" s="433"/>
    </row>
    <row r="670" spans="4:11" ht="14.4">
      <c r="D670" s="412"/>
      <c r="E670" s="371"/>
      <c r="F670" s="122"/>
      <c r="H670" s="123"/>
      <c r="I670" s="123"/>
      <c r="K670" s="433"/>
    </row>
    <row r="671" spans="4:11" ht="14.4">
      <c r="D671" s="412"/>
      <c r="E671" s="371"/>
      <c r="F671" s="122"/>
      <c r="H671" s="123"/>
      <c r="I671" s="123"/>
      <c r="K671" s="433"/>
    </row>
    <row r="672" spans="4:11" ht="14.4">
      <c r="D672" s="412"/>
      <c r="E672" s="371"/>
      <c r="F672" s="122"/>
      <c r="H672" s="123"/>
      <c r="I672" s="123"/>
      <c r="K672" s="433"/>
    </row>
    <row r="673" spans="4:11" ht="14.4">
      <c r="D673" s="412"/>
      <c r="E673" s="371"/>
      <c r="F673" s="122"/>
      <c r="H673" s="123"/>
      <c r="I673" s="123"/>
      <c r="K673" s="433"/>
    </row>
    <row r="674" spans="4:11" ht="14.4">
      <c r="D674" s="412"/>
      <c r="E674" s="371"/>
      <c r="F674" s="122"/>
      <c r="H674" s="123"/>
      <c r="I674" s="123"/>
      <c r="K674" s="433"/>
    </row>
    <row r="675" spans="4:11" ht="14.4">
      <c r="D675" s="412"/>
      <c r="E675" s="371"/>
      <c r="F675" s="122"/>
      <c r="H675" s="123"/>
      <c r="I675" s="123"/>
      <c r="K675" s="433"/>
    </row>
    <row r="676" spans="4:11" ht="14.4">
      <c r="D676" s="412"/>
      <c r="E676" s="371"/>
      <c r="F676" s="122"/>
      <c r="H676" s="123"/>
      <c r="I676" s="123"/>
      <c r="K676" s="433"/>
    </row>
    <row r="677" spans="4:11" ht="14.4">
      <c r="D677" s="412"/>
      <c r="E677" s="371"/>
      <c r="F677" s="122"/>
      <c r="H677" s="123"/>
      <c r="I677" s="123"/>
      <c r="K677" s="433"/>
    </row>
    <row r="678" spans="4:11" ht="14.4">
      <c r="D678" s="412"/>
      <c r="E678" s="371"/>
      <c r="F678" s="122"/>
      <c r="H678" s="123"/>
      <c r="I678" s="123"/>
      <c r="K678" s="433"/>
    </row>
    <row r="679" spans="4:11" ht="14.4">
      <c r="D679" s="412"/>
      <c r="E679" s="371"/>
      <c r="F679" s="122"/>
      <c r="H679" s="123"/>
      <c r="I679" s="123"/>
      <c r="K679" s="433"/>
    </row>
    <row r="680" spans="4:11" ht="14.4">
      <c r="D680" s="412"/>
      <c r="E680" s="371"/>
      <c r="F680" s="122"/>
      <c r="H680" s="123"/>
      <c r="I680" s="123"/>
      <c r="K680" s="433"/>
    </row>
    <row r="681" spans="4:11" ht="14.4">
      <c r="D681" s="412"/>
      <c r="E681" s="371"/>
      <c r="F681" s="122"/>
      <c r="H681" s="123"/>
      <c r="I681" s="123"/>
      <c r="K681" s="433"/>
    </row>
    <row r="682" spans="4:11" ht="14.4">
      <c r="D682" s="412"/>
      <c r="E682" s="371"/>
      <c r="F682" s="122"/>
      <c r="H682" s="123"/>
      <c r="I682" s="123"/>
      <c r="K682" s="433"/>
    </row>
    <row r="683" spans="4:11" ht="14.4">
      <c r="D683" s="412"/>
      <c r="E683" s="371"/>
      <c r="F683" s="122"/>
      <c r="H683" s="123"/>
      <c r="I683" s="123"/>
      <c r="K683" s="433"/>
    </row>
    <row r="684" spans="4:11" ht="14.4">
      <c r="D684" s="412"/>
      <c r="E684" s="371"/>
      <c r="F684" s="122"/>
      <c r="H684" s="123"/>
      <c r="I684" s="123"/>
      <c r="K684" s="433"/>
    </row>
    <row r="685" spans="4:11" ht="14.4">
      <c r="D685" s="412"/>
      <c r="E685" s="371"/>
      <c r="F685" s="122"/>
      <c r="H685" s="123"/>
      <c r="I685" s="123"/>
      <c r="K685" s="433"/>
    </row>
    <row r="686" spans="4:11" ht="14.4">
      <c r="D686" s="412"/>
      <c r="E686" s="371"/>
      <c r="F686" s="122"/>
      <c r="H686" s="123"/>
      <c r="I686" s="123"/>
      <c r="K686" s="433"/>
    </row>
    <row r="687" spans="4:11" ht="14.4">
      <c r="D687" s="412"/>
      <c r="E687" s="371"/>
      <c r="F687" s="122"/>
      <c r="H687" s="123"/>
      <c r="I687" s="123"/>
      <c r="K687" s="433"/>
    </row>
    <row r="688" spans="4:11" ht="14.4">
      <c r="D688" s="412"/>
      <c r="E688" s="371"/>
      <c r="F688" s="122"/>
      <c r="H688" s="123"/>
      <c r="I688" s="123"/>
      <c r="K688" s="433"/>
    </row>
    <row r="689" spans="4:11" ht="14.4">
      <c r="D689" s="412"/>
      <c r="E689" s="371"/>
      <c r="F689" s="122"/>
      <c r="H689" s="123"/>
      <c r="I689" s="123"/>
      <c r="K689" s="433"/>
    </row>
    <row r="690" spans="4:11" ht="14.4">
      <c r="D690" s="412"/>
      <c r="E690" s="371"/>
      <c r="F690" s="122"/>
      <c r="H690" s="123"/>
      <c r="I690" s="123"/>
      <c r="K690" s="433"/>
    </row>
    <row r="691" spans="4:11" ht="14.4">
      <c r="D691" s="412"/>
      <c r="E691" s="371"/>
      <c r="F691" s="122"/>
      <c r="H691" s="123"/>
      <c r="I691" s="123"/>
      <c r="K691" s="433"/>
    </row>
    <row r="692" spans="4:11" ht="14.4">
      <c r="D692" s="412"/>
      <c r="E692" s="371"/>
      <c r="F692" s="122"/>
      <c r="H692" s="123"/>
      <c r="I692" s="123"/>
      <c r="K692" s="433"/>
    </row>
    <row r="693" spans="4:11" ht="14.4">
      <c r="D693" s="412"/>
      <c r="E693" s="371"/>
      <c r="F693" s="122"/>
      <c r="H693" s="123"/>
      <c r="I693" s="123"/>
      <c r="K693" s="433"/>
    </row>
    <row r="694" spans="4:11" ht="14.4">
      <c r="D694" s="412"/>
      <c r="E694" s="371"/>
      <c r="F694" s="122"/>
      <c r="H694" s="123"/>
      <c r="I694" s="123"/>
      <c r="K694" s="433"/>
    </row>
    <row r="695" spans="4:11" ht="14.4">
      <c r="D695" s="412"/>
      <c r="E695" s="371"/>
      <c r="F695" s="122"/>
      <c r="H695" s="123"/>
      <c r="I695" s="123"/>
      <c r="K695" s="433"/>
    </row>
    <row r="696" spans="4:11" ht="14.4">
      <c r="D696" s="412"/>
      <c r="E696" s="371"/>
      <c r="F696" s="122"/>
      <c r="H696" s="123"/>
      <c r="I696" s="123"/>
      <c r="K696" s="433"/>
    </row>
    <row r="697" spans="4:11" ht="14.4">
      <c r="D697" s="412"/>
      <c r="E697" s="371"/>
      <c r="F697" s="122"/>
      <c r="H697" s="123"/>
      <c r="I697" s="123"/>
      <c r="K697" s="433"/>
    </row>
    <row r="698" spans="4:11" ht="14.4">
      <c r="D698" s="412"/>
      <c r="E698" s="371"/>
      <c r="F698" s="122"/>
      <c r="H698" s="123"/>
      <c r="I698" s="123"/>
      <c r="K698" s="433"/>
    </row>
    <row r="699" spans="4:11" ht="14.4">
      <c r="D699" s="412"/>
      <c r="E699" s="371"/>
      <c r="F699" s="122"/>
      <c r="H699" s="123"/>
      <c r="I699" s="123"/>
      <c r="K699" s="433"/>
    </row>
    <row r="700" spans="4:11" ht="14.4">
      <c r="D700" s="412"/>
      <c r="E700" s="371"/>
      <c r="F700" s="122"/>
      <c r="H700" s="123"/>
      <c r="I700" s="123"/>
      <c r="K700" s="433"/>
    </row>
    <row r="701" spans="4:11" ht="14.4">
      <c r="D701" s="412"/>
      <c r="E701" s="371"/>
      <c r="F701" s="122"/>
      <c r="H701" s="123"/>
      <c r="I701" s="123"/>
      <c r="K701" s="433"/>
    </row>
    <row r="702" spans="4:11" ht="14.4">
      <c r="D702" s="412"/>
      <c r="E702" s="371"/>
      <c r="F702" s="122"/>
      <c r="H702" s="123"/>
      <c r="I702" s="123"/>
      <c r="K702" s="433"/>
    </row>
    <row r="703" spans="4:11" ht="14.4">
      <c r="D703" s="412"/>
      <c r="E703" s="371"/>
      <c r="F703" s="122"/>
      <c r="H703" s="123"/>
      <c r="I703" s="123"/>
      <c r="K703" s="433"/>
    </row>
    <row r="704" spans="4:11" ht="14.4">
      <c r="D704" s="412"/>
      <c r="E704" s="371"/>
      <c r="F704" s="122"/>
      <c r="H704" s="123"/>
      <c r="I704" s="123"/>
      <c r="K704" s="433"/>
    </row>
    <row r="705" spans="4:11" ht="14.4">
      <c r="D705" s="412"/>
      <c r="E705" s="371"/>
      <c r="F705" s="122"/>
      <c r="H705" s="123"/>
      <c r="I705" s="123"/>
      <c r="K705" s="433"/>
    </row>
    <row r="706" spans="4:11" ht="14.4">
      <c r="D706" s="412"/>
      <c r="E706" s="371"/>
      <c r="F706" s="122"/>
      <c r="H706" s="123"/>
      <c r="I706" s="123"/>
      <c r="K706" s="433"/>
    </row>
    <row r="707" spans="4:11" ht="14.4">
      <c r="D707" s="412"/>
      <c r="E707" s="371"/>
      <c r="F707" s="122"/>
      <c r="H707" s="123"/>
      <c r="I707" s="123"/>
      <c r="K707" s="433"/>
    </row>
    <row r="708" spans="4:11" ht="14.4">
      <c r="D708" s="412"/>
      <c r="E708" s="371"/>
      <c r="F708" s="122"/>
      <c r="H708" s="123"/>
      <c r="I708" s="123"/>
      <c r="K708" s="433"/>
    </row>
    <row r="709" spans="4:11" ht="14.4">
      <c r="D709" s="412"/>
      <c r="E709" s="371"/>
      <c r="F709" s="122"/>
      <c r="H709" s="123"/>
      <c r="I709" s="123"/>
      <c r="K709" s="433"/>
    </row>
    <row r="710" spans="4:11" ht="14.4">
      <c r="D710" s="412"/>
      <c r="E710" s="371"/>
      <c r="F710" s="122"/>
      <c r="H710" s="123"/>
      <c r="I710" s="123"/>
      <c r="K710" s="433"/>
    </row>
    <row r="711" spans="4:11" ht="14.4">
      <c r="D711" s="412"/>
      <c r="E711" s="371"/>
      <c r="F711" s="122"/>
      <c r="H711" s="123"/>
      <c r="I711" s="123"/>
      <c r="K711" s="433"/>
    </row>
    <row r="712" spans="4:11" ht="14.4">
      <c r="D712" s="412"/>
      <c r="E712" s="371"/>
      <c r="F712" s="122"/>
      <c r="H712" s="123"/>
      <c r="I712" s="123"/>
      <c r="K712" s="433"/>
    </row>
    <row r="713" spans="4:11" ht="14.4">
      <c r="D713" s="412"/>
      <c r="E713" s="371"/>
      <c r="F713" s="122"/>
      <c r="H713" s="123"/>
      <c r="I713" s="123"/>
      <c r="K713" s="433"/>
    </row>
    <row r="714" spans="4:11" ht="14.4">
      <c r="D714" s="412"/>
      <c r="E714" s="371"/>
      <c r="F714" s="122"/>
      <c r="H714" s="123"/>
      <c r="I714" s="123"/>
      <c r="K714" s="433"/>
    </row>
    <row r="715" spans="4:11" ht="14.4">
      <c r="D715" s="412"/>
      <c r="E715" s="371"/>
      <c r="F715" s="122"/>
      <c r="H715" s="123"/>
      <c r="I715" s="123"/>
      <c r="K715" s="433"/>
    </row>
    <row r="716" spans="4:11" ht="14.4">
      <c r="D716" s="412"/>
      <c r="E716" s="371"/>
      <c r="F716" s="122"/>
      <c r="H716" s="123"/>
      <c r="I716" s="123"/>
      <c r="K716" s="433"/>
    </row>
    <row r="717" spans="4:11" ht="14.4">
      <c r="D717" s="412"/>
      <c r="E717" s="371"/>
      <c r="F717" s="122"/>
      <c r="H717" s="123"/>
      <c r="I717" s="123"/>
      <c r="K717" s="433"/>
    </row>
    <row r="718" spans="4:11" ht="14.4">
      <c r="D718" s="412"/>
      <c r="E718" s="371"/>
      <c r="F718" s="122"/>
      <c r="H718" s="123"/>
      <c r="I718" s="123"/>
      <c r="K718" s="433"/>
    </row>
    <row r="719" spans="4:11" ht="14.4">
      <c r="D719" s="412"/>
      <c r="E719" s="371"/>
      <c r="F719" s="122"/>
      <c r="H719" s="123"/>
      <c r="I719" s="123"/>
      <c r="K719" s="433"/>
    </row>
    <row r="720" spans="4:11" ht="14.4">
      <c r="D720" s="412"/>
      <c r="E720" s="371"/>
      <c r="F720" s="122"/>
      <c r="H720" s="123"/>
      <c r="I720" s="123"/>
      <c r="K720" s="433"/>
    </row>
    <row r="721" spans="4:11" ht="14.4">
      <c r="D721" s="412"/>
      <c r="E721" s="371"/>
      <c r="F721" s="122"/>
      <c r="H721" s="123"/>
      <c r="I721" s="123"/>
      <c r="K721" s="433"/>
    </row>
    <row r="722" spans="4:11" ht="14.4">
      <c r="D722" s="412"/>
      <c r="E722" s="371"/>
      <c r="F722" s="122"/>
      <c r="H722" s="123"/>
      <c r="I722" s="123"/>
      <c r="K722" s="433"/>
    </row>
    <row r="723" spans="4:11" ht="14.4">
      <c r="D723" s="412"/>
      <c r="E723" s="371"/>
      <c r="F723" s="122"/>
      <c r="H723" s="123"/>
      <c r="I723" s="123"/>
      <c r="K723" s="433"/>
    </row>
    <row r="724" spans="4:11" ht="14.4">
      <c r="D724" s="412"/>
      <c r="E724" s="371"/>
      <c r="F724" s="122"/>
      <c r="H724" s="123"/>
      <c r="I724" s="123"/>
      <c r="K724" s="433"/>
    </row>
    <row r="725" spans="4:11" ht="14.4">
      <c r="D725" s="412"/>
      <c r="E725" s="371"/>
      <c r="F725" s="122"/>
      <c r="H725" s="123"/>
      <c r="I725" s="123"/>
      <c r="K725" s="433"/>
    </row>
    <row r="726" spans="4:11" ht="14.4">
      <c r="D726" s="412"/>
      <c r="E726" s="371"/>
      <c r="F726" s="122"/>
      <c r="H726" s="123"/>
      <c r="I726" s="123"/>
      <c r="K726" s="433"/>
    </row>
    <row r="727" spans="4:11" ht="14.4">
      <c r="D727" s="412"/>
      <c r="E727" s="371"/>
      <c r="F727" s="122"/>
      <c r="H727" s="123"/>
      <c r="I727" s="123"/>
      <c r="K727" s="433"/>
    </row>
    <row r="728" spans="4:11" ht="14.4">
      <c r="D728" s="412"/>
      <c r="E728" s="371"/>
      <c r="F728" s="122"/>
      <c r="H728" s="123"/>
      <c r="I728" s="123"/>
      <c r="K728" s="433"/>
    </row>
    <row r="729" spans="4:11" ht="14.4">
      <c r="D729" s="412"/>
      <c r="E729" s="371"/>
      <c r="F729" s="122"/>
      <c r="H729" s="123"/>
      <c r="I729" s="123"/>
      <c r="K729" s="433"/>
    </row>
    <row r="730" spans="4:11" ht="14.4">
      <c r="D730" s="412"/>
      <c r="E730" s="371"/>
      <c r="F730" s="122"/>
      <c r="H730" s="123"/>
      <c r="I730" s="123"/>
      <c r="K730" s="433"/>
    </row>
    <row r="731" spans="4:11" ht="14.4">
      <c r="D731" s="412"/>
      <c r="E731" s="371"/>
      <c r="F731" s="122"/>
      <c r="H731" s="123"/>
      <c r="I731" s="123"/>
      <c r="K731" s="433"/>
    </row>
    <row r="732" spans="4:11" ht="14.4">
      <c r="D732" s="412"/>
      <c r="E732" s="371"/>
      <c r="F732" s="122"/>
      <c r="H732" s="123"/>
      <c r="I732" s="123"/>
      <c r="K732" s="433"/>
    </row>
    <row r="733" spans="4:11" ht="14.4">
      <c r="D733" s="412"/>
      <c r="E733" s="371"/>
      <c r="F733" s="122"/>
      <c r="H733" s="123"/>
      <c r="I733" s="123"/>
      <c r="K733" s="433"/>
    </row>
    <row r="734" spans="4:11" ht="14.4">
      <c r="D734" s="412"/>
      <c r="E734" s="371"/>
      <c r="F734" s="122"/>
      <c r="H734" s="123"/>
      <c r="I734" s="123"/>
      <c r="K734" s="433"/>
    </row>
    <row r="735" spans="4:11" ht="14.4">
      <c r="D735" s="412"/>
      <c r="E735" s="371"/>
      <c r="F735" s="122"/>
      <c r="H735" s="123"/>
      <c r="I735" s="123"/>
      <c r="K735" s="433"/>
    </row>
    <row r="736" spans="4:11" ht="14.4">
      <c r="D736" s="412"/>
      <c r="E736" s="371"/>
      <c r="F736" s="122"/>
      <c r="H736" s="123"/>
      <c r="I736" s="123"/>
      <c r="K736" s="433"/>
    </row>
    <row r="737" spans="4:11" ht="14.4">
      <c r="D737" s="412"/>
      <c r="E737" s="371"/>
      <c r="F737" s="122"/>
      <c r="H737" s="123"/>
      <c r="I737" s="123"/>
      <c r="K737" s="433"/>
    </row>
    <row r="738" spans="4:11" ht="14.4">
      <c r="D738" s="412"/>
      <c r="E738" s="371"/>
      <c r="F738" s="122"/>
      <c r="H738" s="123"/>
      <c r="I738" s="123"/>
      <c r="K738" s="433"/>
    </row>
    <row r="739" spans="4:11" ht="14.4">
      <c r="D739" s="412"/>
      <c r="E739" s="371"/>
      <c r="F739" s="122"/>
      <c r="H739" s="123"/>
      <c r="I739" s="123"/>
      <c r="K739" s="433"/>
    </row>
    <row r="740" spans="4:11" ht="14.4">
      <c r="D740" s="412"/>
      <c r="E740" s="371"/>
      <c r="F740" s="122"/>
      <c r="H740" s="123"/>
      <c r="I740" s="123"/>
      <c r="K740" s="433"/>
    </row>
    <row r="741" spans="4:11" ht="14.4">
      <c r="D741" s="412"/>
      <c r="E741" s="371"/>
      <c r="F741" s="122"/>
      <c r="H741" s="123"/>
      <c r="I741" s="123"/>
      <c r="K741" s="433"/>
    </row>
    <row r="742" spans="4:11" ht="14.4">
      <c r="D742" s="412"/>
      <c r="E742" s="371"/>
      <c r="F742" s="122"/>
      <c r="H742" s="123"/>
      <c r="I742" s="123"/>
      <c r="K742" s="433"/>
    </row>
    <row r="743" spans="4:11" ht="14.4">
      <c r="D743" s="412"/>
      <c r="E743" s="371"/>
      <c r="F743" s="122"/>
      <c r="H743" s="123"/>
      <c r="I743" s="123"/>
      <c r="K743" s="433"/>
    </row>
    <row r="744" spans="4:11" ht="14.4">
      <c r="D744" s="412"/>
      <c r="E744" s="371"/>
      <c r="F744" s="122"/>
      <c r="H744" s="123"/>
      <c r="I744" s="123"/>
      <c r="K744" s="433"/>
    </row>
    <row r="745" spans="4:11" ht="14.4">
      <c r="D745" s="412"/>
      <c r="E745" s="371"/>
      <c r="F745" s="122"/>
      <c r="H745" s="123"/>
      <c r="I745" s="123"/>
      <c r="K745" s="433"/>
    </row>
    <row r="746" spans="4:11" ht="14.4">
      <c r="D746" s="412"/>
      <c r="E746" s="371"/>
      <c r="F746" s="122"/>
      <c r="H746" s="123"/>
      <c r="I746" s="123"/>
      <c r="K746" s="433"/>
    </row>
    <row r="747" spans="4:11" ht="14.4">
      <c r="D747" s="412"/>
      <c r="E747" s="371"/>
      <c r="F747" s="122"/>
      <c r="H747" s="123"/>
      <c r="I747" s="123"/>
      <c r="K747" s="433"/>
    </row>
    <row r="748" spans="4:11" ht="14.4">
      <c r="D748" s="412"/>
      <c r="E748" s="371"/>
      <c r="F748" s="122"/>
      <c r="H748" s="123"/>
      <c r="I748" s="123"/>
      <c r="K748" s="433"/>
    </row>
    <row r="749" spans="4:11" ht="14.4">
      <c r="D749" s="412"/>
      <c r="E749" s="371"/>
      <c r="F749" s="122"/>
      <c r="H749" s="123"/>
      <c r="I749" s="123"/>
      <c r="K749" s="433"/>
    </row>
    <row r="750" spans="4:11" ht="14.4">
      <c r="D750" s="412"/>
      <c r="E750" s="371"/>
      <c r="F750" s="122"/>
      <c r="H750" s="123"/>
      <c r="I750" s="123"/>
      <c r="K750" s="433"/>
    </row>
    <row r="751" spans="4:11" ht="14.4">
      <c r="D751" s="412"/>
      <c r="E751" s="371"/>
      <c r="F751" s="122"/>
      <c r="H751" s="123"/>
      <c r="I751" s="123"/>
      <c r="K751" s="433"/>
    </row>
    <row r="752" spans="4:11" ht="14.4">
      <c r="D752" s="412"/>
      <c r="E752" s="371"/>
      <c r="F752" s="122"/>
      <c r="H752" s="123"/>
      <c r="I752" s="123"/>
      <c r="K752" s="433"/>
    </row>
    <row r="753" spans="4:11" ht="14.4">
      <c r="D753" s="412"/>
      <c r="E753" s="371"/>
      <c r="F753" s="122"/>
      <c r="H753" s="123"/>
      <c r="I753" s="123"/>
      <c r="K753" s="433"/>
    </row>
    <row r="754" spans="4:11" ht="14.4">
      <c r="D754" s="412"/>
      <c r="E754" s="371"/>
      <c r="F754" s="122"/>
      <c r="H754" s="123"/>
      <c r="I754" s="123"/>
      <c r="K754" s="433"/>
    </row>
    <row r="755" spans="4:11" ht="14.4">
      <c r="D755" s="412"/>
      <c r="E755" s="371"/>
      <c r="F755" s="122"/>
      <c r="H755" s="123"/>
      <c r="I755" s="123"/>
      <c r="K755" s="433"/>
    </row>
    <row r="756" spans="4:11" ht="14.4">
      <c r="D756" s="412"/>
      <c r="E756" s="371"/>
      <c r="F756" s="122"/>
      <c r="H756" s="123"/>
      <c r="I756" s="123"/>
      <c r="K756" s="433"/>
    </row>
    <row r="757" spans="4:11" ht="14.4">
      <c r="D757" s="412"/>
      <c r="E757" s="371"/>
      <c r="F757" s="122"/>
      <c r="H757" s="123"/>
      <c r="I757" s="123"/>
      <c r="K757" s="433"/>
    </row>
    <row r="758" spans="4:11" ht="14.4">
      <c r="D758" s="412"/>
      <c r="E758" s="371"/>
      <c r="F758" s="122"/>
      <c r="H758" s="123"/>
      <c r="I758" s="123"/>
      <c r="K758" s="433"/>
    </row>
    <row r="759" spans="4:11" ht="14.4">
      <c r="D759" s="412"/>
      <c r="E759" s="371"/>
      <c r="F759" s="122"/>
      <c r="H759" s="123"/>
      <c r="I759" s="123"/>
      <c r="K759" s="433"/>
    </row>
    <row r="760" spans="4:11" ht="14.4">
      <c r="D760" s="412"/>
      <c r="E760" s="371"/>
      <c r="F760" s="122"/>
      <c r="H760" s="123"/>
      <c r="I760" s="123"/>
      <c r="K760" s="433"/>
    </row>
    <row r="761" spans="4:11" ht="14.4">
      <c r="D761" s="412"/>
      <c r="E761" s="371"/>
      <c r="F761" s="122"/>
      <c r="H761" s="123"/>
      <c r="I761" s="123"/>
      <c r="K761" s="433"/>
    </row>
    <row r="762" spans="4:11" ht="14.4">
      <c r="D762" s="412"/>
      <c r="E762" s="371"/>
      <c r="F762" s="122"/>
      <c r="H762" s="123"/>
      <c r="I762" s="123"/>
      <c r="K762" s="433"/>
    </row>
    <row r="763" spans="4:11" ht="14.4">
      <c r="D763" s="412"/>
      <c r="E763" s="371"/>
      <c r="F763" s="122"/>
      <c r="H763" s="123"/>
      <c r="I763" s="123"/>
      <c r="K763" s="433"/>
    </row>
    <row r="764" spans="4:11" ht="14.4">
      <c r="D764" s="412"/>
      <c r="E764" s="371"/>
      <c r="F764" s="122"/>
      <c r="H764" s="123"/>
      <c r="I764" s="123"/>
      <c r="K764" s="433"/>
    </row>
    <row r="765" spans="4:11" ht="14.4">
      <c r="D765" s="412"/>
      <c r="E765" s="371"/>
      <c r="F765" s="122"/>
      <c r="H765" s="123"/>
      <c r="I765" s="123"/>
      <c r="K765" s="433"/>
    </row>
    <row r="766" spans="4:11" ht="14.4">
      <c r="D766" s="412"/>
      <c r="E766" s="371"/>
      <c r="F766" s="122"/>
      <c r="H766" s="123"/>
      <c r="I766" s="123"/>
      <c r="K766" s="433"/>
    </row>
    <row r="767" spans="4:11" ht="14.4">
      <c r="D767" s="412"/>
      <c r="E767" s="371"/>
      <c r="F767" s="122"/>
      <c r="H767" s="123"/>
      <c r="I767" s="123"/>
      <c r="K767" s="433"/>
    </row>
    <row r="768" spans="4:11" ht="14.4">
      <c r="D768" s="412"/>
      <c r="E768" s="371"/>
      <c r="F768" s="122"/>
      <c r="H768" s="123"/>
      <c r="I768" s="123"/>
      <c r="K768" s="433"/>
    </row>
    <row r="769" spans="4:11" ht="14.4">
      <c r="D769" s="412"/>
      <c r="E769" s="371"/>
      <c r="F769" s="122"/>
      <c r="H769" s="123"/>
      <c r="I769" s="123"/>
      <c r="K769" s="433"/>
    </row>
    <row r="770" spans="4:11" ht="14.4">
      <c r="D770" s="412"/>
      <c r="E770" s="371"/>
      <c r="F770" s="122"/>
      <c r="H770" s="123"/>
      <c r="I770" s="123"/>
      <c r="K770" s="433"/>
    </row>
    <row r="771" spans="4:11" ht="14.4">
      <c r="D771" s="412"/>
      <c r="E771" s="371"/>
      <c r="F771" s="122"/>
      <c r="H771" s="123"/>
      <c r="I771" s="123"/>
      <c r="K771" s="433"/>
    </row>
    <row r="772" spans="4:11" ht="14.4">
      <c r="D772" s="412"/>
      <c r="E772" s="371"/>
      <c r="F772" s="122"/>
      <c r="H772" s="123"/>
      <c r="I772" s="123"/>
      <c r="K772" s="433"/>
    </row>
    <row r="773" spans="4:11" ht="14.4">
      <c r="D773" s="412"/>
      <c r="E773" s="371"/>
      <c r="F773" s="122"/>
      <c r="H773" s="123"/>
      <c r="I773" s="123"/>
      <c r="K773" s="433"/>
    </row>
    <row r="774" spans="4:11" ht="14.4">
      <c r="D774" s="412"/>
      <c r="E774" s="371"/>
      <c r="F774" s="122"/>
      <c r="H774" s="123"/>
      <c r="I774" s="123"/>
      <c r="K774" s="433"/>
    </row>
    <row r="775" spans="4:11" ht="14.4">
      <c r="D775" s="412"/>
      <c r="E775" s="371"/>
      <c r="F775" s="122"/>
      <c r="H775" s="123"/>
      <c r="I775" s="123"/>
      <c r="K775" s="433"/>
    </row>
    <row r="776" spans="4:11" ht="14.4">
      <c r="D776" s="412"/>
      <c r="E776" s="371"/>
      <c r="F776" s="122"/>
      <c r="H776" s="123"/>
      <c r="I776" s="123"/>
      <c r="K776" s="433"/>
    </row>
    <row r="777" spans="4:11" ht="14.4">
      <c r="D777" s="412"/>
      <c r="E777" s="371"/>
      <c r="F777" s="122"/>
      <c r="H777" s="123"/>
      <c r="I777" s="123"/>
      <c r="K777" s="433"/>
    </row>
    <row r="778" spans="4:11" ht="14.4">
      <c r="D778" s="412"/>
      <c r="E778" s="371"/>
      <c r="F778" s="122"/>
      <c r="H778" s="123"/>
      <c r="I778" s="123"/>
      <c r="K778" s="433"/>
    </row>
    <row r="779" spans="4:11" ht="14.4">
      <c r="D779" s="412"/>
      <c r="E779" s="371"/>
      <c r="F779" s="122"/>
      <c r="H779" s="123"/>
      <c r="I779" s="123"/>
      <c r="K779" s="433"/>
    </row>
    <row r="780" spans="4:11" ht="14.4">
      <c r="D780" s="412"/>
      <c r="E780" s="371"/>
      <c r="F780" s="122"/>
      <c r="H780" s="123"/>
      <c r="I780" s="123"/>
      <c r="K780" s="433"/>
    </row>
    <row r="781" spans="4:11" ht="14.4">
      <c r="D781" s="412"/>
      <c r="E781" s="371"/>
      <c r="F781" s="122"/>
      <c r="H781" s="123"/>
      <c r="I781" s="123"/>
      <c r="K781" s="433"/>
    </row>
    <row r="782" spans="4:11" ht="14.4">
      <c r="D782" s="412"/>
      <c r="E782" s="371"/>
      <c r="F782" s="122"/>
      <c r="H782" s="123"/>
      <c r="I782" s="123"/>
      <c r="K782" s="433"/>
    </row>
    <row r="783" spans="4:11" ht="14.4">
      <c r="D783" s="412"/>
      <c r="E783" s="371"/>
      <c r="F783" s="122"/>
      <c r="H783" s="123"/>
      <c r="I783" s="123"/>
      <c r="K783" s="433"/>
    </row>
    <row r="784" spans="4:11" ht="14.4">
      <c r="D784" s="412"/>
      <c r="E784" s="371"/>
      <c r="F784" s="122"/>
      <c r="H784" s="123"/>
      <c r="I784" s="123"/>
      <c r="K784" s="433"/>
    </row>
    <row r="785" spans="4:11" ht="14.4">
      <c r="D785" s="412"/>
      <c r="E785" s="371"/>
      <c r="F785" s="122"/>
      <c r="H785" s="123"/>
      <c r="I785" s="123"/>
      <c r="K785" s="433"/>
    </row>
    <row r="786" spans="4:11" ht="14.4">
      <c r="D786" s="412"/>
      <c r="E786" s="371"/>
      <c r="F786" s="122"/>
      <c r="H786" s="123"/>
      <c r="I786" s="123"/>
      <c r="K786" s="433"/>
    </row>
    <row r="787" spans="4:11" ht="14.4">
      <c r="D787" s="412"/>
      <c r="E787" s="371"/>
      <c r="F787" s="122"/>
      <c r="H787" s="123"/>
      <c r="I787" s="123"/>
      <c r="K787" s="433"/>
    </row>
    <row r="788" spans="4:11" ht="14.4">
      <c r="D788" s="412"/>
      <c r="E788" s="371"/>
      <c r="F788" s="122"/>
      <c r="H788" s="123"/>
      <c r="I788" s="123"/>
      <c r="K788" s="433"/>
    </row>
    <row r="789" spans="4:11" ht="14.4">
      <c r="D789" s="412"/>
      <c r="E789" s="371"/>
      <c r="F789" s="122"/>
      <c r="H789" s="123"/>
      <c r="I789" s="123"/>
      <c r="K789" s="433"/>
    </row>
    <row r="790" spans="4:11" ht="14.4">
      <c r="D790" s="412"/>
      <c r="E790" s="371"/>
      <c r="F790" s="122"/>
      <c r="H790" s="123"/>
      <c r="I790" s="123"/>
      <c r="K790" s="433"/>
    </row>
    <row r="791" spans="4:11" ht="14.4">
      <c r="D791" s="412"/>
      <c r="E791" s="371"/>
      <c r="F791" s="122"/>
      <c r="H791" s="123"/>
      <c r="I791" s="123"/>
      <c r="K791" s="433"/>
    </row>
    <row r="792" spans="4:11" ht="14.4">
      <c r="D792" s="412"/>
      <c r="E792" s="371"/>
      <c r="F792" s="122"/>
      <c r="H792" s="123"/>
      <c r="I792" s="123"/>
      <c r="K792" s="433"/>
    </row>
    <row r="793" spans="4:11" ht="14.4">
      <c r="D793" s="412"/>
      <c r="E793" s="371"/>
      <c r="F793" s="122"/>
      <c r="H793" s="123"/>
      <c r="I793" s="123"/>
      <c r="K793" s="433"/>
    </row>
    <row r="794" spans="4:11" ht="14.4">
      <c r="D794" s="412"/>
      <c r="E794" s="371"/>
      <c r="F794" s="122"/>
      <c r="H794" s="123"/>
      <c r="I794" s="123"/>
      <c r="K794" s="433"/>
    </row>
    <row r="795" spans="4:11" ht="14.4">
      <c r="D795" s="412"/>
      <c r="E795" s="371"/>
      <c r="F795" s="122"/>
      <c r="H795" s="123"/>
      <c r="I795" s="123"/>
      <c r="K795" s="433"/>
    </row>
    <row r="796" spans="4:11" ht="14.4">
      <c r="D796" s="412"/>
      <c r="E796" s="371"/>
      <c r="F796" s="122"/>
      <c r="H796" s="123"/>
      <c r="I796" s="123"/>
      <c r="K796" s="433"/>
    </row>
    <row r="797" spans="4:11" ht="14.4">
      <c r="D797" s="412"/>
      <c r="E797" s="371"/>
      <c r="F797" s="122"/>
      <c r="H797" s="123"/>
      <c r="I797" s="123"/>
      <c r="K797" s="433"/>
    </row>
    <row r="798" spans="4:11" ht="14.4">
      <c r="D798" s="412"/>
      <c r="E798" s="371"/>
      <c r="F798" s="122"/>
      <c r="H798" s="123"/>
      <c r="I798" s="123"/>
      <c r="K798" s="433"/>
    </row>
    <row r="799" spans="4:11" ht="14.4">
      <c r="D799" s="412"/>
      <c r="E799" s="371"/>
      <c r="F799" s="122"/>
      <c r="H799" s="123"/>
      <c r="I799" s="123"/>
      <c r="K799" s="433"/>
    </row>
    <row r="800" spans="4:11" ht="14.4">
      <c r="D800" s="412"/>
      <c r="E800" s="371"/>
      <c r="F800" s="122"/>
      <c r="H800" s="123"/>
      <c r="I800" s="123"/>
      <c r="K800" s="433"/>
    </row>
    <row r="801" spans="4:11" ht="14.4">
      <c r="D801" s="412"/>
      <c r="E801" s="371"/>
      <c r="F801" s="122"/>
      <c r="H801" s="123"/>
      <c r="I801" s="123"/>
      <c r="K801" s="433"/>
    </row>
    <row r="802" spans="4:11" ht="14.4">
      <c r="D802" s="412"/>
      <c r="E802" s="371"/>
      <c r="F802" s="122"/>
      <c r="H802" s="123"/>
      <c r="I802" s="123"/>
      <c r="K802" s="433"/>
    </row>
    <row r="803" spans="4:11" ht="14.4">
      <c r="D803" s="412"/>
      <c r="E803" s="371"/>
      <c r="F803" s="122"/>
      <c r="H803" s="123"/>
      <c r="I803" s="123"/>
      <c r="K803" s="433"/>
    </row>
    <row r="804" spans="4:11" ht="14.4">
      <c r="D804" s="412"/>
      <c r="E804" s="371"/>
      <c r="F804" s="122"/>
      <c r="H804" s="123"/>
      <c r="I804" s="123"/>
      <c r="K804" s="433"/>
    </row>
    <row r="805" spans="4:11" ht="14.4">
      <c r="D805" s="412"/>
      <c r="E805" s="371"/>
      <c r="F805" s="122"/>
      <c r="H805" s="123"/>
      <c r="I805" s="123"/>
      <c r="K805" s="433"/>
    </row>
    <row r="806" spans="4:11" ht="14.4">
      <c r="D806" s="412"/>
      <c r="E806" s="371"/>
      <c r="F806" s="122"/>
      <c r="H806" s="123"/>
      <c r="I806" s="123"/>
      <c r="K806" s="433"/>
    </row>
    <row r="807" spans="4:11" ht="14.4">
      <c r="D807" s="412"/>
      <c r="E807" s="371"/>
      <c r="F807" s="122"/>
      <c r="H807" s="123"/>
      <c r="I807" s="123"/>
      <c r="K807" s="433"/>
    </row>
    <row r="808" spans="4:11" ht="14.4">
      <c r="D808" s="412"/>
      <c r="E808" s="371"/>
      <c r="F808" s="122"/>
      <c r="H808" s="123"/>
      <c r="I808" s="123"/>
      <c r="K808" s="433"/>
    </row>
    <row r="809" spans="4:11" ht="14.4">
      <c r="D809" s="412"/>
      <c r="E809" s="371"/>
      <c r="F809" s="122"/>
      <c r="H809" s="123"/>
      <c r="I809" s="123"/>
      <c r="K809" s="433"/>
    </row>
    <row r="810" spans="4:11" ht="14.4">
      <c r="D810" s="412"/>
      <c r="E810" s="371"/>
      <c r="F810" s="122"/>
      <c r="H810" s="123"/>
      <c r="I810" s="123"/>
      <c r="K810" s="433"/>
    </row>
    <row r="811" spans="4:11" ht="14.4">
      <c r="D811" s="412"/>
      <c r="E811" s="371"/>
      <c r="F811" s="122"/>
      <c r="H811" s="123"/>
      <c r="I811" s="123"/>
      <c r="K811" s="433"/>
    </row>
    <row r="812" spans="4:11" ht="14.4">
      <c r="D812" s="412"/>
      <c r="E812" s="371"/>
      <c r="F812" s="122"/>
      <c r="H812" s="123"/>
      <c r="I812" s="123"/>
      <c r="K812" s="433"/>
    </row>
    <row r="813" spans="4:11" ht="14.4">
      <c r="D813" s="412"/>
      <c r="E813" s="371"/>
      <c r="F813" s="122"/>
      <c r="H813" s="123"/>
      <c r="I813" s="123"/>
      <c r="K813" s="433"/>
    </row>
    <row r="814" spans="4:11" ht="14.4">
      <c r="D814" s="412"/>
      <c r="E814" s="371"/>
      <c r="F814" s="122"/>
      <c r="H814" s="123"/>
      <c r="I814" s="123"/>
      <c r="K814" s="433"/>
    </row>
    <row r="815" spans="4:11" ht="14.4">
      <c r="D815" s="412"/>
      <c r="E815" s="371"/>
      <c r="F815" s="122"/>
      <c r="H815" s="123"/>
      <c r="I815" s="123"/>
      <c r="K815" s="433"/>
    </row>
    <row r="816" spans="4:11" ht="14.4">
      <c r="D816" s="412"/>
      <c r="E816" s="371"/>
      <c r="F816" s="122"/>
      <c r="H816" s="123"/>
      <c r="I816" s="123"/>
      <c r="K816" s="433"/>
    </row>
    <row r="817" spans="4:11" ht="14.4">
      <c r="D817" s="412"/>
      <c r="E817" s="371"/>
      <c r="F817" s="122"/>
      <c r="H817" s="123"/>
      <c r="I817" s="123"/>
      <c r="K817" s="433"/>
    </row>
    <row r="818" spans="4:11" ht="14.4">
      <c r="D818" s="412"/>
      <c r="E818" s="371"/>
      <c r="F818" s="122"/>
      <c r="H818" s="123"/>
      <c r="I818" s="123"/>
      <c r="K818" s="433"/>
    </row>
    <row r="819" spans="4:11" ht="14.4">
      <c r="D819" s="412"/>
      <c r="E819" s="371"/>
      <c r="F819" s="122"/>
      <c r="H819" s="123"/>
      <c r="I819" s="123"/>
      <c r="K819" s="433"/>
    </row>
    <row r="820" spans="4:11" ht="14.4">
      <c r="D820" s="412"/>
      <c r="E820" s="371"/>
      <c r="F820" s="122"/>
      <c r="H820" s="123"/>
      <c r="I820" s="123"/>
      <c r="K820" s="433"/>
    </row>
    <row r="821" spans="4:11" ht="14.4">
      <c r="D821" s="412"/>
      <c r="E821" s="371"/>
      <c r="F821" s="122"/>
      <c r="H821" s="123"/>
      <c r="I821" s="123"/>
      <c r="K821" s="433"/>
    </row>
    <row r="822" spans="4:11" ht="14.4">
      <c r="D822" s="412"/>
      <c r="E822" s="371"/>
      <c r="F822" s="122"/>
      <c r="H822" s="123"/>
      <c r="I822" s="123"/>
      <c r="K822" s="433"/>
    </row>
    <row r="823" spans="4:11" ht="14.4">
      <c r="D823" s="412"/>
      <c r="E823" s="371"/>
      <c r="F823" s="122"/>
      <c r="H823" s="123"/>
      <c r="I823" s="123"/>
      <c r="K823" s="433"/>
    </row>
    <row r="824" spans="4:11" ht="14.4">
      <c r="D824" s="412"/>
      <c r="E824" s="371"/>
      <c r="F824" s="122"/>
      <c r="H824" s="123"/>
      <c r="I824" s="123"/>
      <c r="K824" s="433"/>
    </row>
    <row r="825" spans="4:11" ht="14.4">
      <c r="D825" s="412"/>
      <c r="E825" s="371"/>
      <c r="F825" s="122"/>
      <c r="H825" s="123"/>
      <c r="I825" s="123"/>
      <c r="K825" s="433"/>
    </row>
    <row r="826" spans="4:11" ht="14.4">
      <c r="D826" s="412"/>
      <c r="E826" s="371"/>
      <c r="F826" s="122"/>
      <c r="H826" s="123"/>
      <c r="I826" s="123"/>
      <c r="K826" s="433"/>
    </row>
    <row r="827" spans="4:11" ht="14.4">
      <c r="D827" s="412"/>
      <c r="E827" s="371"/>
      <c r="F827" s="122"/>
      <c r="H827" s="123"/>
      <c r="I827" s="123"/>
      <c r="K827" s="433"/>
    </row>
    <row r="828" spans="4:11" ht="14.4">
      <c r="D828" s="412"/>
      <c r="E828" s="371"/>
      <c r="F828" s="122"/>
      <c r="H828" s="123"/>
      <c r="I828" s="123"/>
      <c r="K828" s="433"/>
    </row>
    <row r="829" spans="4:11" ht="14.4">
      <c r="D829" s="412"/>
      <c r="E829" s="371"/>
      <c r="F829" s="122"/>
      <c r="H829" s="123"/>
      <c r="I829" s="123"/>
      <c r="K829" s="433"/>
    </row>
    <row r="830" spans="4:11" ht="14.4">
      <c r="D830" s="412"/>
      <c r="E830" s="371"/>
      <c r="F830" s="122"/>
      <c r="H830" s="123"/>
      <c r="I830" s="123"/>
      <c r="K830" s="433"/>
    </row>
    <row r="831" spans="4:11" ht="14.4">
      <c r="D831" s="412"/>
      <c r="E831" s="371"/>
      <c r="F831" s="122"/>
      <c r="H831" s="123"/>
      <c r="I831" s="123"/>
      <c r="K831" s="433"/>
    </row>
    <row r="832" spans="4:11" ht="14.4">
      <c r="D832" s="412"/>
      <c r="E832" s="371"/>
      <c r="F832" s="122"/>
      <c r="H832" s="123"/>
      <c r="I832" s="123"/>
      <c r="K832" s="433"/>
    </row>
    <row r="833" spans="4:11" ht="14.4">
      <c r="D833" s="412"/>
      <c r="E833" s="371"/>
      <c r="F833" s="122"/>
      <c r="H833" s="123"/>
      <c r="I833" s="123"/>
      <c r="K833" s="433"/>
    </row>
    <row r="834" spans="4:11" ht="14.4">
      <c r="D834" s="412"/>
      <c r="E834" s="371"/>
      <c r="F834" s="122"/>
      <c r="H834" s="123"/>
      <c r="I834" s="123"/>
      <c r="K834" s="433"/>
    </row>
    <row r="835" spans="4:11" ht="14.4">
      <c r="D835" s="412"/>
      <c r="E835" s="371"/>
      <c r="F835" s="122"/>
      <c r="H835" s="123"/>
      <c r="I835" s="123"/>
      <c r="K835" s="433"/>
    </row>
    <row r="836" spans="4:11" ht="14.4">
      <c r="D836" s="412"/>
      <c r="E836" s="371"/>
      <c r="F836" s="122"/>
      <c r="H836" s="123"/>
      <c r="I836" s="123"/>
      <c r="K836" s="433"/>
    </row>
    <row r="837" spans="4:11" ht="14.4">
      <c r="D837" s="412"/>
      <c r="E837" s="371"/>
      <c r="F837" s="122"/>
      <c r="H837" s="123"/>
      <c r="I837" s="123"/>
      <c r="K837" s="433"/>
    </row>
    <row r="838" spans="4:11" ht="14.4">
      <c r="D838" s="412"/>
      <c r="E838" s="371"/>
      <c r="F838" s="122"/>
      <c r="H838" s="123"/>
      <c r="I838" s="123"/>
      <c r="K838" s="433"/>
    </row>
    <row r="839" spans="4:11" ht="14.4">
      <c r="D839" s="412"/>
      <c r="E839" s="371"/>
      <c r="F839" s="122"/>
      <c r="H839" s="123"/>
      <c r="I839" s="123"/>
      <c r="K839" s="433"/>
    </row>
    <row r="840" spans="4:11" ht="14.4">
      <c r="D840" s="412"/>
      <c r="E840" s="371"/>
      <c r="F840" s="122"/>
      <c r="H840" s="123"/>
      <c r="I840" s="123"/>
      <c r="K840" s="433"/>
    </row>
    <row r="841" spans="4:11" ht="14.4">
      <c r="D841" s="412"/>
      <c r="E841" s="371"/>
      <c r="F841" s="122"/>
      <c r="H841" s="123"/>
      <c r="I841" s="123"/>
      <c r="K841" s="433"/>
    </row>
    <row r="842" spans="4:11" ht="14.4">
      <c r="D842" s="412"/>
      <c r="E842" s="371"/>
      <c r="F842" s="122"/>
      <c r="H842" s="123"/>
      <c r="I842" s="123"/>
      <c r="K842" s="433"/>
    </row>
    <row r="843" spans="4:11" ht="14.4">
      <c r="D843" s="412"/>
      <c r="E843" s="371"/>
      <c r="F843" s="122"/>
      <c r="H843" s="123"/>
      <c r="I843" s="123"/>
      <c r="K843" s="433"/>
    </row>
    <row r="844" spans="4:11" ht="14.4">
      <c r="D844" s="412"/>
      <c r="E844" s="371"/>
      <c r="F844" s="122"/>
      <c r="H844" s="123"/>
      <c r="I844" s="123"/>
      <c r="K844" s="433"/>
    </row>
    <row r="845" spans="4:11" ht="14.4">
      <c r="D845" s="412"/>
      <c r="E845" s="371"/>
      <c r="F845" s="122"/>
      <c r="H845" s="123"/>
      <c r="I845" s="123"/>
      <c r="K845" s="433"/>
    </row>
    <row r="846" spans="4:11" ht="14.4">
      <c r="D846" s="412"/>
      <c r="E846" s="371"/>
      <c r="F846" s="122"/>
      <c r="H846" s="123"/>
      <c r="I846" s="123"/>
      <c r="K846" s="433"/>
    </row>
    <row r="847" spans="4:11" ht="14.4">
      <c r="D847" s="412"/>
      <c r="E847" s="371"/>
      <c r="F847" s="122"/>
      <c r="H847" s="123"/>
      <c r="I847" s="123"/>
      <c r="K847" s="433"/>
    </row>
    <row r="848" spans="4:11" ht="14.4">
      <c r="D848" s="412"/>
      <c r="E848" s="371"/>
      <c r="F848" s="122"/>
      <c r="H848" s="123"/>
      <c r="I848" s="123"/>
      <c r="K848" s="433"/>
    </row>
    <row r="849" spans="4:11" ht="14.4">
      <c r="D849" s="412"/>
      <c r="E849" s="371"/>
      <c r="F849" s="122"/>
      <c r="H849" s="123"/>
      <c r="I849" s="123"/>
      <c r="K849" s="433"/>
    </row>
    <row r="850" spans="4:11" ht="14.4">
      <c r="D850" s="412"/>
      <c r="E850" s="371"/>
      <c r="F850" s="122"/>
      <c r="H850" s="123"/>
      <c r="I850" s="123"/>
      <c r="K850" s="433"/>
    </row>
    <row r="851" spans="4:11" ht="14.4">
      <c r="D851" s="412"/>
      <c r="E851" s="371"/>
      <c r="F851" s="122"/>
      <c r="H851" s="123"/>
      <c r="I851" s="123"/>
      <c r="K851" s="433"/>
    </row>
    <row r="852" spans="4:11" ht="14.4">
      <c r="D852" s="412"/>
      <c r="E852" s="371"/>
      <c r="F852" s="122"/>
      <c r="H852" s="123"/>
      <c r="I852" s="123"/>
      <c r="K852" s="433"/>
    </row>
    <row r="853" spans="4:11" ht="14.4">
      <c r="D853" s="412"/>
      <c r="E853" s="371"/>
      <c r="F853" s="122"/>
      <c r="H853" s="123"/>
      <c r="I853" s="123"/>
      <c r="K853" s="433"/>
    </row>
    <row r="854" spans="4:11" ht="14.4">
      <c r="D854" s="412"/>
      <c r="E854" s="371"/>
      <c r="F854" s="122"/>
      <c r="H854" s="123"/>
      <c r="I854" s="123"/>
      <c r="K854" s="433"/>
    </row>
    <row r="855" spans="4:11" ht="14.4">
      <c r="D855" s="412"/>
      <c r="E855" s="371"/>
      <c r="F855" s="122"/>
      <c r="H855" s="123"/>
      <c r="I855" s="123"/>
      <c r="K855" s="433"/>
    </row>
    <row r="856" spans="4:11" ht="14.4">
      <c r="D856" s="412"/>
      <c r="E856" s="371"/>
      <c r="F856" s="122"/>
      <c r="H856" s="123"/>
      <c r="I856" s="123"/>
      <c r="K856" s="433"/>
    </row>
    <row r="857" spans="4:11" ht="14.4">
      <c r="D857" s="412"/>
      <c r="E857" s="371"/>
      <c r="F857" s="122"/>
      <c r="H857" s="123"/>
      <c r="I857" s="123"/>
      <c r="K857" s="433"/>
    </row>
    <row r="858" spans="4:11" ht="14.4">
      <c r="D858" s="412"/>
      <c r="E858" s="371"/>
      <c r="F858" s="122"/>
      <c r="H858" s="123"/>
      <c r="I858" s="123"/>
      <c r="K858" s="433"/>
    </row>
    <row r="859" spans="4:11" ht="14.4">
      <c r="D859" s="412"/>
      <c r="E859" s="371"/>
      <c r="F859" s="122"/>
      <c r="H859" s="123"/>
      <c r="I859" s="123"/>
      <c r="K859" s="433"/>
    </row>
    <row r="860" spans="4:11" ht="14.4">
      <c r="D860" s="412"/>
      <c r="E860" s="371"/>
      <c r="F860" s="122"/>
      <c r="H860" s="123"/>
      <c r="I860" s="123"/>
      <c r="K860" s="433"/>
    </row>
    <row r="861" spans="4:11" ht="14.4">
      <c r="D861" s="412"/>
      <c r="E861" s="371"/>
      <c r="F861" s="122"/>
      <c r="H861" s="123"/>
      <c r="I861" s="123"/>
      <c r="K861" s="433"/>
    </row>
    <row r="862" spans="4:11" ht="14.4">
      <c r="D862" s="412"/>
      <c r="E862" s="371"/>
      <c r="F862" s="122"/>
      <c r="H862" s="123"/>
      <c r="I862" s="123"/>
      <c r="K862" s="433"/>
    </row>
    <row r="863" spans="4:11" ht="14.4">
      <c r="D863" s="412"/>
      <c r="E863" s="371"/>
      <c r="F863" s="122"/>
      <c r="H863" s="123"/>
      <c r="I863" s="123"/>
      <c r="K863" s="433"/>
    </row>
    <row r="864" spans="4:11" ht="14.4">
      <c r="D864" s="412"/>
      <c r="E864" s="371"/>
      <c r="F864" s="122"/>
      <c r="H864" s="123"/>
      <c r="I864" s="123"/>
      <c r="K864" s="433"/>
    </row>
    <row r="865" spans="4:11" ht="14.4">
      <c r="D865" s="412"/>
      <c r="E865" s="371"/>
      <c r="F865" s="122"/>
      <c r="H865" s="123"/>
      <c r="I865" s="123"/>
      <c r="K865" s="433"/>
    </row>
    <row r="866" spans="4:11" ht="14.4">
      <c r="D866" s="412"/>
      <c r="E866" s="371"/>
      <c r="F866" s="122"/>
      <c r="H866" s="123"/>
      <c r="I866" s="123"/>
      <c r="K866" s="433"/>
    </row>
    <row r="867" spans="4:11" ht="14.4">
      <c r="D867" s="412"/>
      <c r="E867" s="371"/>
      <c r="F867" s="122"/>
      <c r="H867" s="123"/>
      <c r="I867" s="123"/>
      <c r="K867" s="433"/>
    </row>
    <row r="868" spans="4:11" ht="14.4">
      <c r="D868" s="412"/>
      <c r="E868" s="371"/>
      <c r="F868" s="122"/>
      <c r="H868" s="123"/>
      <c r="I868" s="123"/>
      <c r="K868" s="433"/>
    </row>
    <row r="869" spans="4:11" ht="14.4">
      <c r="D869" s="412"/>
      <c r="E869" s="371"/>
      <c r="F869" s="122"/>
      <c r="H869" s="123"/>
      <c r="I869" s="123"/>
      <c r="K869" s="433"/>
    </row>
    <row r="870" spans="4:11" ht="14.4">
      <c r="D870" s="412"/>
      <c r="E870" s="371"/>
      <c r="F870" s="122"/>
      <c r="H870" s="123"/>
      <c r="I870" s="123"/>
      <c r="K870" s="433"/>
    </row>
    <row r="871" spans="4:11" ht="14.4">
      <c r="D871" s="412"/>
      <c r="E871" s="371"/>
      <c r="F871" s="122"/>
      <c r="H871" s="123"/>
      <c r="I871" s="123"/>
      <c r="K871" s="433"/>
    </row>
    <row r="872" spans="4:11" ht="14.4">
      <c r="D872" s="412"/>
      <c r="E872" s="371"/>
      <c r="F872" s="122"/>
      <c r="H872" s="123"/>
      <c r="I872" s="123"/>
      <c r="K872" s="433"/>
    </row>
    <row r="873" spans="4:11" ht="14.4">
      <c r="D873" s="412"/>
      <c r="E873" s="371"/>
      <c r="F873" s="122"/>
      <c r="H873" s="123"/>
      <c r="I873" s="123"/>
      <c r="K873" s="433"/>
    </row>
    <row r="874" spans="4:11" ht="14.4">
      <c r="D874" s="412"/>
      <c r="E874" s="371"/>
      <c r="F874" s="122"/>
      <c r="H874" s="123"/>
      <c r="I874" s="123"/>
      <c r="K874" s="433"/>
    </row>
    <row r="875" spans="4:11" ht="14.4">
      <c r="D875" s="412"/>
      <c r="E875" s="371"/>
      <c r="F875" s="122"/>
      <c r="H875" s="123"/>
      <c r="I875" s="123"/>
      <c r="K875" s="433"/>
    </row>
    <row r="876" spans="4:11" ht="14.4">
      <c r="D876" s="412"/>
      <c r="E876" s="371"/>
      <c r="F876" s="122"/>
      <c r="H876" s="123"/>
      <c r="I876" s="123"/>
      <c r="K876" s="433"/>
    </row>
    <row r="877" spans="4:11" ht="14.4">
      <c r="D877" s="412"/>
      <c r="E877" s="371"/>
      <c r="F877" s="122"/>
      <c r="H877" s="123"/>
      <c r="I877" s="123"/>
      <c r="K877" s="433"/>
    </row>
    <row r="878" spans="4:11" ht="14.4">
      <c r="D878" s="412"/>
      <c r="E878" s="371"/>
      <c r="F878" s="122"/>
      <c r="H878" s="123"/>
      <c r="I878" s="123"/>
      <c r="K878" s="433"/>
    </row>
    <row r="879" spans="4:11" ht="14.4">
      <c r="D879" s="412"/>
      <c r="E879" s="371"/>
      <c r="F879" s="122"/>
      <c r="H879" s="123"/>
      <c r="I879" s="123"/>
      <c r="K879" s="433"/>
    </row>
    <row r="880" spans="4:11" ht="14.4">
      <c r="D880" s="412"/>
      <c r="E880" s="371"/>
      <c r="F880" s="122"/>
      <c r="H880" s="123"/>
      <c r="I880" s="123"/>
      <c r="K880" s="433"/>
    </row>
    <row r="881" spans="4:11" ht="14.4">
      <c r="D881" s="412"/>
      <c r="E881" s="371"/>
      <c r="F881" s="122"/>
      <c r="H881" s="123"/>
      <c r="I881" s="123"/>
      <c r="K881" s="433"/>
    </row>
    <row r="882" spans="4:11" ht="14.4">
      <c r="D882" s="412"/>
      <c r="E882" s="371"/>
      <c r="F882" s="122"/>
      <c r="H882" s="123"/>
      <c r="I882" s="123"/>
      <c r="K882" s="433"/>
    </row>
    <row r="883" spans="4:11" ht="14.4">
      <c r="D883" s="412"/>
      <c r="E883" s="371"/>
      <c r="F883" s="122"/>
      <c r="H883" s="123"/>
      <c r="I883" s="123"/>
      <c r="K883" s="433"/>
    </row>
    <row r="884" spans="4:11" ht="14.4">
      <c r="D884" s="412"/>
      <c r="E884" s="371"/>
      <c r="F884" s="122"/>
      <c r="H884" s="123"/>
      <c r="I884" s="123"/>
      <c r="K884" s="433"/>
    </row>
    <row r="885" spans="4:11" ht="14.4">
      <c r="D885" s="412"/>
      <c r="E885" s="371"/>
      <c r="F885" s="122"/>
      <c r="H885" s="123"/>
      <c r="I885" s="123"/>
      <c r="K885" s="433"/>
    </row>
    <row r="886" spans="4:11" ht="14.4">
      <c r="D886" s="412"/>
      <c r="E886" s="371"/>
      <c r="F886" s="122"/>
      <c r="H886" s="123"/>
      <c r="I886" s="123"/>
      <c r="K886" s="433"/>
    </row>
    <row r="887" spans="4:11" ht="14.4">
      <c r="D887" s="412"/>
      <c r="E887" s="371"/>
      <c r="F887" s="122"/>
      <c r="H887" s="123"/>
      <c r="I887" s="123"/>
      <c r="K887" s="433"/>
    </row>
    <row r="888" spans="4:11" ht="14.4">
      <c r="D888" s="412"/>
      <c r="E888" s="371"/>
      <c r="F888" s="122"/>
      <c r="H888" s="123"/>
      <c r="I888" s="123"/>
      <c r="K888" s="433"/>
    </row>
    <row r="889" spans="4:11" ht="14.4">
      <c r="D889" s="412"/>
      <c r="E889" s="371"/>
      <c r="F889" s="122"/>
      <c r="H889" s="123"/>
      <c r="I889" s="123"/>
      <c r="K889" s="433"/>
    </row>
    <row r="890" spans="4:11" ht="14.4">
      <c r="D890" s="412"/>
      <c r="E890" s="371"/>
      <c r="F890" s="122"/>
      <c r="H890" s="123"/>
      <c r="I890" s="123"/>
      <c r="K890" s="433"/>
    </row>
    <row r="891" spans="4:11" ht="14.4">
      <c r="D891" s="412"/>
      <c r="E891" s="371"/>
      <c r="F891" s="122"/>
      <c r="H891" s="123"/>
      <c r="I891" s="123"/>
      <c r="K891" s="433"/>
    </row>
    <row r="892" spans="4:11" ht="14.4">
      <c r="D892" s="412"/>
      <c r="E892" s="371"/>
      <c r="F892" s="122"/>
      <c r="H892" s="123"/>
      <c r="I892" s="123"/>
      <c r="K892" s="433"/>
    </row>
    <row r="893" spans="4:11" ht="14.4">
      <c r="D893" s="412"/>
      <c r="E893" s="371"/>
      <c r="F893" s="122"/>
      <c r="H893" s="123"/>
      <c r="I893" s="123"/>
      <c r="K893" s="433"/>
    </row>
    <row r="894" spans="4:11" ht="14.4">
      <c r="D894" s="412"/>
      <c r="E894" s="371"/>
      <c r="F894" s="122"/>
      <c r="H894" s="123"/>
      <c r="I894" s="123"/>
      <c r="K894" s="433"/>
    </row>
    <row r="895" spans="4:11" ht="14.4">
      <c r="D895" s="412"/>
      <c r="E895" s="371"/>
      <c r="F895" s="122"/>
      <c r="H895" s="123"/>
      <c r="I895" s="123"/>
      <c r="K895" s="433"/>
    </row>
    <row r="896" spans="4:11" ht="14.4">
      <c r="D896" s="412"/>
      <c r="E896" s="371"/>
      <c r="F896" s="122"/>
      <c r="H896" s="123"/>
      <c r="I896" s="123"/>
      <c r="K896" s="433"/>
    </row>
    <row r="897" spans="4:11" ht="14.4">
      <c r="D897" s="412"/>
      <c r="E897" s="371"/>
      <c r="F897" s="122"/>
      <c r="H897" s="123"/>
      <c r="I897" s="123"/>
      <c r="K897" s="433"/>
    </row>
    <row r="898" spans="4:11" ht="14.4">
      <c r="D898" s="412"/>
      <c r="E898" s="371"/>
      <c r="F898" s="122"/>
      <c r="H898" s="123"/>
      <c r="I898" s="123"/>
      <c r="K898" s="433"/>
    </row>
    <row r="899" spans="4:11" ht="14.4">
      <c r="D899" s="412"/>
      <c r="E899" s="371"/>
      <c r="F899" s="122"/>
      <c r="H899" s="123"/>
      <c r="I899" s="123"/>
      <c r="K899" s="433"/>
    </row>
    <row r="900" spans="4:11" ht="14.4">
      <c r="D900" s="412"/>
      <c r="E900" s="371"/>
      <c r="F900" s="122"/>
      <c r="H900" s="123"/>
      <c r="I900" s="123"/>
      <c r="K900" s="433"/>
    </row>
    <row r="901" spans="4:11" ht="14.4">
      <c r="D901" s="412"/>
      <c r="E901" s="371"/>
      <c r="F901" s="122"/>
      <c r="H901" s="123"/>
      <c r="I901" s="123"/>
      <c r="K901" s="433"/>
    </row>
    <row r="902" spans="4:11" ht="14.4">
      <c r="D902" s="412"/>
      <c r="E902" s="371"/>
      <c r="F902" s="122"/>
      <c r="H902" s="123"/>
      <c r="I902" s="123"/>
      <c r="K902" s="433"/>
    </row>
    <row r="903" spans="4:11" ht="14.4">
      <c r="D903" s="412"/>
      <c r="E903" s="371"/>
      <c r="F903" s="122"/>
      <c r="H903" s="123"/>
      <c r="I903" s="123"/>
      <c r="K903" s="433"/>
    </row>
    <row r="904" spans="4:11" ht="14.4">
      <c r="D904" s="412"/>
      <c r="E904" s="371"/>
      <c r="F904" s="122"/>
      <c r="H904" s="123"/>
      <c r="I904" s="123"/>
      <c r="K904" s="433"/>
    </row>
    <row r="905" spans="4:11" ht="14.4">
      <c r="D905" s="412"/>
      <c r="E905" s="371"/>
      <c r="F905" s="122"/>
      <c r="H905" s="123"/>
      <c r="I905" s="123"/>
      <c r="K905" s="433"/>
    </row>
    <row r="906" spans="4:11" ht="14.4">
      <c r="D906" s="412"/>
      <c r="E906" s="371"/>
      <c r="F906" s="122"/>
      <c r="H906" s="123"/>
      <c r="I906" s="123"/>
      <c r="K906" s="433"/>
    </row>
    <row r="907" spans="4:11" ht="14.4">
      <c r="D907" s="412"/>
      <c r="E907" s="371"/>
      <c r="F907" s="122"/>
      <c r="H907" s="123"/>
      <c r="I907" s="123"/>
      <c r="K907" s="433"/>
    </row>
    <row r="908" spans="4:11" ht="14.4">
      <c r="D908" s="412"/>
      <c r="E908" s="371"/>
      <c r="F908" s="122"/>
      <c r="H908" s="123"/>
      <c r="I908" s="123"/>
      <c r="K908" s="433"/>
    </row>
    <row r="909" spans="4:11" ht="14.4">
      <c r="D909" s="412"/>
      <c r="E909" s="371"/>
      <c r="F909" s="122"/>
      <c r="H909" s="123"/>
      <c r="I909" s="123"/>
      <c r="K909" s="433"/>
    </row>
    <row r="910" spans="4:11" ht="14.4">
      <c r="D910" s="412"/>
      <c r="E910" s="371"/>
      <c r="F910" s="122"/>
      <c r="H910" s="123"/>
      <c r="I910" s="123"/>
      <c r="K910" s="433"/>
    </row>
    <row r="911" spans="4:11" ht="14.4">
      <c r="D911" s="412"/>
      <c r="E911" s="371"/>
      <c r="F911" s="122"/>
      <c r="H911" s="123"/>
      <c r="I911" s="123"/>
      <c r="K911" s="433"/>
    </row>
    <row r="912" spans="4:11" ht="14.4">
      <c r="D912" s="412"/>
      <c r="E912" s="371"/>
      <c r="F912" s="122"/>
      <c r="H912" s="123"/>
      <c r="I912" s="123"/>
      <c r="K912" s="433"/>
    </row>
    <row r="913" spans="4:11" ht="14.4">
      <c r="D913" s="412"/>
      <c r="E913" s="371"/>
      <c r="F913" s="122"/>
      <c r="H913" s="123"/>
      <c r="I913" s="123"/>
      <c r="K913" s="433"/>
    </row>
    <row r="914" spans="4:11" ht="14.4">
      <c r="D914" s="412"/>
      <c r="E914" s="371"/>
      <c r="F914" s="122"/>
      <c r="H914" s="123"/>
      <c r="I914" s="123"/>
      <c r="K914" s="433"/>
    </row>
    <row r="915" spans="4:11" ht="14.4">
      <c r="D915" s="412"/>
      <c r="E915" s="371"/>
      <c r="F915" s="122"/>
      <c r="H915" s="123"/>
      <c r="I915" s="123"/>
      <c r="K915" s="433"/>
    </row>
    <row r="916" spans="4:11" ht="14.4">
      <c r="D916" s="412"/>
      <c r="E916" s="371"/>
      <c r="F916" s="122"/>
      <c r="H916" s="123"/>
      <c r="I916" s="123"/>
      <c r="K916" s="433"/>
    </row>
    <row r="917" spans="4:11" ht="14.4">
      <c r="D917" s="412"/>
      <c r="E917" s="371"/>
      <c r="F917" s="122"/>
      <c r="H917" s="123"/>
      <c r="I917" s="123"/>
      <c r="K917" s="433"/>
    </row>
    <row r="918" spans="4:11" ht="14.4">
      <c r="D918" s="412"/>
      <c r="E918" s="371"/>
      <c r="F918" s="122"/>
      <c r="H918" s="123"/>
      <c r="I918" s="123"/>
      <c r="K918" s="433"/>
    </row>
    <row r="919" spans="4:11" ht="14.4">
      <c r="D919" s="412"/>
      <c r="E919" s="371"/>
      <c r="F919" s="122"/>
      <c r="H919" s="123"/>
      <c r="I919" s="123"/>
      <c r="K919" s="433"/>
    </row>
    <row r="920" spans="4:11" ht="14.4">
      <c r="D920" s="412"/>
      <c r="E920" s="371"/>
      <c r="F920" s="122"/>
      <c r="H920" s="123"/>
      <c r="I920" s="123"/>
      <c r="K920" s="433"/>
    </row>
    <row r="921" spans="4:11" ht="14.4">
      <c r="D921" s="412"/>
      <c r="E921" s="371"/>
      <c r="F921" s="122"/>
      <c r="H921" s="123"/>
      <c r="I921" s="123"/>
      <c r="K921" s="433"/>
    </row>
    <row r="922" spans="4:11" ht="14.4">
      <c r="D922" s="412"/>
      <c r="E922" s="371"/>
      <c r="F922" s="122"/>
      <c r="H922" s="123"/>
      <c r="I922" s="123"/>
      <c r="K922" s="433"/>
    </row>
    <row r="923" spans="4:11" ht="14.4">
      <c r="D923" s="412"/>
      <c r="E923" s="371"/>
      <c r="F923" s="122"/>
      <c r="H923" s="123"/>
      <c r="I923" s="123"/>
      <c r="K923" s="433"/>
    </row>
    <row r="924" spans="4:11" ht="14.4">
      <c r="D924" s="412"/>
      <c r="E924" s="371"/>
      <c r="F924" s="122"/>
      <c r="H924" s="123"/>
      <c r="I924" s="123"/>
      <c r="K924" s="433"/>
    </row>
    <row r="925" spans="4:11" ht="14.4">
      <c r="D925" s="412"/>
      <c r="E925" s="371"/>
      <c r="F925" s="122"/>
      <c r="H925" s="123"/>
      <c r="I925" s="123"/>
      <c r="K925" s="433"/>
    </row>
    <row r="926" spans="4:11" ht="14.4">
      <c r="D926" s="412"/>
      <c r="E926" s="371"/>
      <c r="F926" s="122"/>
      <c r="H926" s="123"/>
      <c r="I926" s="123"/>
      <c r="K926" s="433"/>
    </row>
    <row r="927" spans="4:11" ht="14.4">
      <c r="D927" s="412"/>
      <c r="E927" s="371"/>
      <c r="F927" s="122"/>
      <c r="H927" s="123"/>
      <c r="I927" s="123"/>
      <c r="K927" s="433"/>
    </row>
    <row r="928" spans="4:11" ht="14.4">
      <c r="D928" s="412"/>
      <c r="E928" s="371"/>
      <c r="F928" s="122"/>
      <c r="H928" s="123"/>
      <c r="I928" s="123"/>
      <c r="K928" s="433"/>
    </row>
    <row r="929" spans="4:11" ht="14.4">
      <c r="D929" s="412"/>
      <c r="E929" s="371"/>
      <c r="F929" s="122"/>
      <c r="H929" s="123"/>
      <c r="I929" s="123"/>
      <c r="K929" s="433"/>
    </row>
    <row r="930" spans="4:11" ht="14.4">
      <c r="D930" s="412"/>
      <c r="E930" s="371"/>
      <c r="F930" s="122"/>
      <c r="H930" s="123"/>
      <c r="I930" s="123"/>
      <c r="K930" s="433"/>
    </row>
    <row r="931" spans="4:11" ht="14.4">
      <c r="D931" s="412"/>
      <c r="E931" s="371"/>
      <c r="F931" s="122"/>
      <c r="H931" s="123"/>
      <c r="I931" s="123"/>
      <c r="K931" s="433"/>
    </row>
    <row r="932" spans="4:11" ht="14.4">
      <c r="D932" s="412"/>
      <c r="E932" s="371"/>
      <c r="F932" s="122"/>
      <c r="H932" s="123"/>
      <c r="I932" s="123"/>
      <c r="K932" s="433"/>
    </row>
    <row r="933" spans="4:11" ht="14.4">
      <c r="D933" s="412"/>
      <c r="E933" s="371"/>
      <c r="F933" s="122"/>
      <c r="H933" s="123"/>
      <c r="I933" s="123"/>
      <c r="K933" s="433"/>
    </row>
    <row r="934" spans="4:11" ht="14.4">
      <c r="D934" s="412"/>
      <c r="E934" s="371"/>
      <c r="F934" s="122"/>
      <c r="H934" s="123"/>
      <c r="I934" s="123"/>
      <c r="K934" s="433"/>
    </row>
    <row r="935" spans="4:11" ht="14.4">
      <c r="D935" s="412"/>
      <c r="E935" s="371"/>
      <c r="F935" s="122"/>
      <c r="H935" s="123"/>
      <c r="I935" s="123"/>
      <c r="K935" s="433"/>
    </row>
    <row r="936" spans="4:11" ht="14.4">
      <c r="D936" s="412"/>
      <c r="E936" s="371"/>
      <c r="F936" s="122"/>
      <c r="H936" s="123"/>
      <c r="I936" s="123"/>
      <c r="K936" s="433"/>
    </row>
    <row r="937" spans="4:11" ht="14.4">
      <c r="D937" s="412"/>
      <c r="E937" s="371"/>
      <c r="F937" s="122"/>
      <c r="H937" s="123"/>
      <c r="I937" s="123"/>
      <c r="K937" s="433"/>
    </row>
    <row r="938" spans="4:11" ht="14.4">
      <c r="D938" s="412"/>
      <c r="E938" s="371"/>
      <c r="F938" s="122"/>
      <c r="H938" s="123"/>
      <c r="I938" s="123"/>
      <c r="K938" s="433"/>
    </row>
    <row r="939" spans="4:11" ht="14.4">
      <c r="D939" s="412"/>
      <c r="E939" s="371"/>
      <c r="F939" s="122"/>
      <c r="H939" s="123"/>
      <c r="I939" s="123"/>
      <c r="K939" s="433"/>
    </row>
    <row r="940" spans="4:11" ht="14.4">
      <c r="D940" s="412"/>
      <c r="E940" s="371"/>
      <c r="F940" s="122"/>
      <c r="H940" s="123"/>
      <c r="I940" s="123"/>
      <c r="K940" s="433"/>
    </row>
    <row r="941" spans="4:11" ht="14.4">
      <c r="D941" s="412"/>
      <c r="E941" s="371"/>
      <c r="F941" s="122"/>
      <c r="H941" s="123"/>
      <c r="I941" s="123"/>
      <c r="K941" s="433"/>
    </row>
    <row r="942" spans="4:11" ht="14.4">
      <c r="D942" s="412"/>
      <c r="E942" s="371"/>
      <c r="F942" s="122"/>
      <c r="H942" s="123"/>
      <c r="I942" s="123"/>
      <c r="K942" s="433"/>
    </row>
    <row r="943" spans="4:11" ht="14.4">
      <c r="D943" s="412"/>
      <c r="E943" s="371"/>
      <c r="F943" s="122"/>
      <c r="H943" s="123"/>
      <c r="I943" s="123"/>
      <c r="K943" s="433"/>
    </row>
    <row r="944" spans="4:11" ht="14.4">
      <c r="D944" s="412"/>
      <c r="E944" s="371"/>
      <c r="F944" s="122"/>
      <c r="H944" s="123"/>
      <c r="I944" s="123"/>
      <c r="K944" s="433"/>
    </row>
    <row r="945" spans="4:11" ht="14.4">
      <c r="D945" s="412"/>
      <c r="E945" s="371"/>
      <c r="F945" s="122"/>
      <c r="H945" s="123"/>
      <c r="I945" s="123"/>
      <c r="K945" s="433"/>
    </row>
    <row r="946" spans="4:11" ht="14.4">
      <c r="D946" s="412"/>
      <c r="E946" s="371"/>
      <c r="F946" s="122"/>
      <c r="H946" s="123"/>
      <c r="I946" s="123"/>
      <c r="K946" s="433"/>
    </row>
    <row r="947" spans="4:11" ht="14.4">
      <c r="D947" s="412"/>
      <c r="E947" s="371"/>
      <c r="F947" s="122"/>
      <c r="H947" s="123"/>
      <c r="I947" s="123"/>
      <c r="K947" s="433"/>
    </row>
    <row r="948" spans="4:11" ht="14.4">
      <c r="D948" s="412"/>
      <c r="E948" s="371"/>
      <c r="F948" s="122"/>
      <c r="H948" s="123"/>
      <c r="I948" s="123"/>
      <c r="K948" s="433"/>
    </row>
    <row r="949" spans="4:11" ht="14.4">
      <c r="D949" s="412"/>
      <c r="E949" s="371"/>
      <c r="F949" s="122"/>
      <c r="H949" s="123"/>
      <c r="I949" s="123"/>
      <c r="K949" s="433"/>
    </row>
    <row r="950" spans="4:11" ht="14.4">
      <c r="D950" s="412"/>
      <c r="E950" s="371"/>
      <c r="F950" s="122"/>
      <c r="H950" s="123"/>
      <c r="I950" s="123"/>
      <c r="K950" s="433"/>
    </row>
    <row r="951" spans="4:11" ht="14.4">
      <c r="D951" s="412"/>
      <c r="E951" s="371"/>
      <c r="F951" s="122"/>
      <c r="H951" s="123"/>
      <c r="I951" s="123"/>
      <c r="K951" s="433"/>
    </row>
    <row r="952" spans="4:11" ht="14.4">
      <c r="D952" s="412"/>
      <c r="E952" s="371"/>
      <c r="F952" s="122"/>
      <c r="H952" s="123"/>
      <c r="I952" s="123"/>
      <c r="K952" s="433"/>
    </row>
    <row r="953" spans="4:11" ht="14.4">
      <c r="D953" s="412"/>
      <c r="E953" s="371"/>
      <c r="F953" s="122"/>
      <c r="H953" s="123"/>
      <c r="I953" s="123"/>
      <c r="K953" s="433"/>
    </row>
    <row r="954" spans="4:11" ht="14.4">
      <c r="D954" s="412"/>
      <c r="E954" s="371"/>
      <c r="F954" s="122"/>
      <c r="H954" s="123"/>
      <c r="I954" s="123"/>
      <c r="K954" s="433"/>
    </row>
    <row r="955" spans="4:11" ht="14.4">
      <c r="D955" s="412"/>
      <c r="E955" s="371"/>
      <c r="F955" s="122"/>
      <c r="H955" s="123"/>
      <c r="I955" s="123"/>
      <c r="K955" s="433"/>
    </row>
    <row r="956" spans="4:11" ht="14.4">
      <c r="D956" s="412"/>
      <c r="E956" s="371"/>
      <c r="F956" s="122"/>
      <c r="H956" s="123"/>
      <c r="I956" s="123"/>
      <c r="K956" s="433"/>
    </row>
    <row r="957" spans="4:11" ht="14.4">
      <c r="D957" s="412"/>
      <c r="E957" s="371"/>
      <c r="F957" s="122"/>
      <c r="H957" s="123"/>
      <c r="I957" s="123"/>
      <c r="K957" s="433"/>
    </row>
    <row r="958" spans="4:11" ht="14.4">
      <c r="D958" s="412"/>
      <c r="E958" s="371"/>
      <c r="F958" s="122"/>
      <c r="H958" s="123"/>
      <c r="I958" s="123"/>
      <c r="K958" s="433"/>
    </row>
    <row r="959" spans="4:11" ht="14.4">
      <c r="D959" s="412"/>
      <c r="E959" s="371"/>
      <c r="F959" s="122"/>
      <c r="H959" s="123"/>
      <c r="I959" s="123"/>
      <c r="K959" s="433"/>
    </row>
    <row r="960" spans="4:11" ht="14.4">
      <c r="D960" s="412"/>
      <c r="E960" s="371"/>
      <c r="F960" s="122"/>
      <c r="H960" s="123"/>
      <c r="I960" s="123"/>
      <c r="K960" s="433"/>
    </row>
    <row r="961" spans="4:11" ht="14.4">
      <c r="D961" s="412"/>
      <c r="E961" s="371"/>
      <c r="F961" s="122"/>
      <c r="H961" s="123"/>
      <c r="I961" s="123"/>
      <c r="K961" s="433"/>
    </row>
    <row r="962" spans="4:11" ht="14.4">
      <c r="D962" s="412"/>
      <c r="E962" s="371"/>
      <c r="F962" s="122"/>
      <c r="H962" s="123"/>
      <c r="I962" s="123"/>
      <c r="K962" s="433"/>
    </row>
    <row r="963" spans="4:11" ht="14.4">
      <c r="D963" s="412"/>
      <c r="E963" s="371"/>
      <c r="F963" s="122"/>
      <c r="H963" s="123"/>
      <c r="I963" s="123"/>
      <c r="K963" s="433"/>
    </row>
    <row r="964" spans="4:11" ht="14.4">
      <c r="D964" s="412"/>
      <c r="E964" s="371"/>
      <c r="F964" s="122"/>
      <c r="H964" s="123"/>
      <c r="I964" s="123"/>
      <c r="K964" s="433"/>
    </row>
    <row r="965" spans="4:11" ht="14.4">
      <c r="D965" s="412"/>
      <c r="E965" s="371"/>
      <c r="F965" s="122"/>
      <c r="H965" s="123"/>
      <c r="I965" s="123"/>
      <c r="K965" s="433"/>
    </row>
    <row r="966" spans="4:11" ht="14.4">
      <c r="D966" s="412"/>
      <c r="E966" s="371"/>
      <c r="F966" s="122"/>
      <c r="H966" s="123"/>
      <c r="I966" s="123"/>
      <c r="K966" s="433"/>
    </row>
    <row r="967" spans="4:11" ht="14.4">
      <c r="D967" s="412"/>
      <c r="E967" s="371"/>
      <c r="F967" s="122"/>
      <c r="H967" s="123"/>
      <c r="I967" s="123"/>
      <c r="K967" s="433"/>
    </row>
    <row r="968" spans="4:11" ht="14.4">
      <c r="D968" s="412"/>
      <c r="E968" s="371"/>
      <c r="F968" s="122"/>
      <c r="H968" s="123"/>
      <c r="I968" s="123"/>
      <c r="K968" s="433"/>
    </row>
    <row r="969" spans="4:11" ht="14.4">
      <c r="D969" s="412"/>
      <c r="E969" s="371"/>
      <c r="F969" s="122"/>
      <c r="H969" s="123"/>
      <c r="I969" s="123"/>
      <c r="K969" s="433"/>
    </row>
    <row r="970" spans="4:11" ht="14.4">
      <c r="D970" s="412"/>
      <c r="E970" s="371"/>
      <c r="F970" s="122"/>
      <c r="H970" s="123"/>
      <c r="I970" s="123"/>
      <c r="K970" s="433"/>
    </row>
    <row r="971" spans="4:11" ht="14.4">
      <c r="D971" s="412"/>
      <c r="E971" s="371"/>
      <c r="F971" s="122"/>
      <c r="H971" s="123"/>
      <c r="I971" s="123"/>
      <c r="K971" s="433"/>
    </row>
    <row r="972" spans="4:11" ht="14.4">
      <c r="D972" s="412"/>
      <c r="E972" s="371"/>
      <c r="F972" s="122"/>
      <c r="H972" s="123"/>
      <c r="I972" s="123"/>
      <c r="K972" s="433"/>
    </row>
    <row r="973" spans="4:11" ht="14.4">
      <c r="D973" s="412"/>
      <c r="E973" s="371"/>
      <c r="F973" s="122"/>
      <c r="H973" s="123"/>
      <c r="I973" s="123"/>
      <c r="K973" s="433"/>
    </row>
    <row r="974" spans="4:11" ht="14.4">
      <c r="D974" s="412"/>
      <c r="E974" s="371"/>
      <c r="F974" s="122"/>
      <c r="H974" s="123"/>
      <c r="I974" s="123"/>
      <c r="K974" s="433"/>
    </row>
    <row r="975" spans="4:11" ht="14.4">
      <c r="D975" s="412"/>
      <c r="E975" s="371"/>
      <c r="F975" s="122"/>
      <c r="H975" s="123"/>
      <c r="I975" s="123"/>
      <c r="K975" s="433"/>
    </row>
    <row r="976" spans="4:11" ht="14.4">
      <c r="D976" s="412"/>
      <c r="E976" s="371"/>
      <c r="F976" s="122"/>
      <c r="H976" s="123"/>
      <c r="I976" s="123"/>
      <c r="K976" s="433"/>
    </row>
    <row r="977" spans="4:11" ht="14.4">
      <c r="D977" s="412"/>
      <c r="E977" s="371"/>
      <c r="F977" s="122"/>
      <c r="H977" s="123"/>
      <c r="I977" s="123"/>
      <c r="K977" s="433"/>
    </row>
    <row r="978" spans="4:11" ht="14.4">
      <c r="D978" s="412"/>
      <c r="E978" s="371"/>
      <c r="F978" s="122"/>
      <c r="H978" s="123"/>
      <c r="I978" s="123"/>
      <c r="K978" s="433"/>
    </row>
    <row r="979" spans="4:11" ht="14.4">
      <c r="D979" s="412"/>
      <c r="E979" s="371"/>
      <c r="F979" s="122"/>
      <c r="H979" s="123"/>
      <c r="I979" s="123"/>
      <c r="K979" s="433"/>
    </row>
    <row r="980" spans="4:11" ht="14.4">
      <c r="D980" s="412"/>
      <c r="E980" s="371"/>
      <c r="F980" s="122"/>
      <c r="H980" s="123"/>
      <c r="I980" s="123"/>
      <c r="K980" s="433"/>
    </row>
    <row r="981" spans="4:11" ht="14.4">
      <c r="D981" s="412"/>
      <c r="E981" s="371"/>
      <c r="F981" s="122"/>
      <c r="H981" s="123"/>
      <c r="I981" s="123"/>
      <c r="K981" s="433"/>
    </row>
    <row r="982" spans="4:11" ht="14.4">
      <c r="D982" s="412"/>
      <c r="E982" s="371"/>
      <c r="F982" s="122"/>
      <c r="H982" s="123"/>
      <c r="I982" s="123"/>
      <c r="K982" s="433"/>
    </row>
    <row r="983" spans="4:11" ht="14.4">
      <c r="D983" s="412"/>
      <c r="E983" s="371"/>
      <c r="F983" s="122"/>
      <c r="H983" s="123"/>
      <c r="I983" s="123"/>
      <c r="K983" s="433"/>
    </row>
    <row r="984" spans="4:11" ht="14.4">
      <c r="D984" s="412"/>
      <c r="E984" s="371"/>
      <c r="F984" s="122"/>
      <c r="H984" s="123"/>
      <c r="I984" s="123"/>
      <c r="K984" s="433"/>
    </row>
    <row r="985" spans="4:11" ht="14.4">
      <c r="D985" s="412"/>
      <c r="E985" s="371"/>
      <c r="F985" s="122"/>
      <c r="H985" s="123"/>
      <c r="I985" s="123"/>
      <c r="K985" s="433"/>
    </row>
    <row r="986" spans="4:11" ht="14.4">
      <c r="D986" s="412"/>
      <c r="E986" s="371"/>
      <c r="F986" s="122"/>
      <c r="H986" s="123"/>
      <c r="I986" s="123"/>
      <c r="K986" s="433"/>
    </row>
    <row r="987" spans="4:11" ht="14.4">
      <c r="D987" s="412"/>
      <c r="E987" s="371"/>
      <c r="F987" s="122"/>
      <c r="H987" s="123"/>
      <c r="I987" s="123"/>
      <c r="K987" s="433"/>
    </row>
    <row r="988" spans="4:11" ht="14.4">
      <c r="D988" s="412"/>
      <c r="E988" s="371"/>
      <c r="F988" s="122"/>
      <c r="H988" s="123"/>
      <c r="I988" s="123"/>
      <c r="K988" s="433"/>
    </row>
    <row r="989" spans="4:11" ht="14.4">
      <c r="D989" s="412"/>
      <c r="E989" s="371"/>
      <c r="F989" s="122"/>
      <c r="H989" s="123"/>
      <c r="I989" s="123"/>
      <c r="K989" s="433"/>
    </row>
    <row r="990" spans="4:11" ht="14.4">
      <c r="D990" s="412"/>
      <c r="E990" s="371"/>
      <c r="F990" s="122"/>
      <c r="H990" s="123"/>
      <c r="I990" s="123"/>
      <c r="K990" s="433"/>
    </row>
    <row r="991" spans="4:11" ht="14.4">
      <c r="D991" s="412"/>
      <c r="E991" s="371"/>
      <c r="F991" s="122"/>
      <c r="H991" s="123"/>
      <c r="I991" s="123"/>
      <c r="K991" s="433"/>
    </row>
    <row r="992" spans="4:11" ht="14.4">
      <c r="D992" s="412"/>
      <c r="E992" s="371"/>
      <c r="F992" s="122"/>
      <c r="H992" s="123"/>
      <c r="I992" s="123"/>
      <c r="K992" s="433"/>
    </row>
    <row r="993" spans="4:11" ht="14.4">
      <c r="D993" s="412"/>
      <c r="E993" s="371"/>
      <c r="F993" s="122"/>
      <c r="H993" s="123"/>
      <c r="I993" s="123"/>
      <c r="K993" s="433"/>
    </row>
    <row r="994" spans="4:11" ht="14.4">
      <c r="D994" s="412"/>
      <c r="E994" s="371"/>
      <c r="F994" s="122"/>
      <c r="H994" s="123"/>
      <c r="I994" s="123"/>
      <c r="K994" s="433"/>
    </row>
    <row r="995" spans="4:11" ht="14.4">
      <c r="D995" s="412"/>
      <c r="E995" s="371"/>
      <c r="F995" s="122"/>
      <c r="H995" s="123"/>
      <c r="I995" s="123"/>
      <c r="K995" s="433"/>
    </row>
    <row r="996" spans="4:11" ht="14.4">
      <c r="D996" s="412"/>
      <c r="E996" s="371"/>
      <c r="F996" s="122"/>
      <c r="H996" s="123"/>
      <c r="I996" s="123"/>
      <c r="K996" s="433"/>
    </row>
    <row r="997" spans="4:11" ht="14.4">
      <c r="D997" s="412"/>
      <c r="E997" s="371"/>
      <c r="F997" s="122"/>
      <c r="H997" s="123"/>
      <c r="I997" s="123"/>
      <c r="K997" s="433"/>
    </row>
    <row r="998" spans="4:11" ht="14.4">
      <c r="D998" s="412"/>
      <c r="E998" s="371"/>
      <c r="F998" s="122"/>
      <c r="H998" s="123"/>
      <c r="I998" s="123"/>
      <c r="K998" s="433"/>
    </row>
    <row r="999" spans="4:11" ht="14.4">
      <c r="D999" s="412"/>
      <c r="E999" s="371"/>
      <c r="F999" s="122"/>
      <c r="H999" s="123"/>
      <c r="I999" s="123"/>
      <c r="K999" s="433"/>
    </row>
    <row r="1000" spans="4:11" ht="14.4">
      <c r="D1000" s="412"/>
      <c r="E1000" s="371"/>
      <c r="F1000" s="122"/>
      <c r="H1000" s="123"/>
      <c r="I1000" s="123"/>
      <c r="K1000" s="433"/>
    </row>
    <row r="1001" spans="4:11" ht="14.4">
      <c r="D1001" s="412"/>
      <c r="E1001" s="371"/>
      <c r="F1001" s="122"/>
      <c r="H1001" s="123"/>
      <c r="I1001" s="123"/>
      <c r="K1001" s="433"/>
    </row>
    <row r="1002" spans="4:11" ht="14.4">
      <c r="D1002" s="412"/>
      <c r="E1002" s="371"/>
      <c r="F1002" s="122"/>
      <c r="H1002" s="123"/>
      <c r="I1002" s="123"/>
      <c r="K1002" s="433"/>
    </row>
    <row r="1003" spans="4:11" ht="14.4">
      <c r="D1003" s="412"/>
      <c r="E1003" s="371"/>
      <c r="F1003" s="122"/>
      <c r="H1003" s="123"/>
      <c r="I1003" s="123"/>
      <c r="K1003" s="433"/>
    </row>
    <row r="1004" spans="4:11" ht="14.4">
      <c r="D1004" s="412"/>
      <c r="E1004" s="371"/>
      <c r="F1004" s="122"/>
      <c r="H1004" s="123"/>
      <c r="I1004" s="123"/>
      <c r="K1004" s="433"/>
    </row>
    <row r="1005" spans="4:11" ht="14.4">
      <c r="D1005" s="412"/>
      <c r="E1005" s="371"/>
      <c r="F1005" s="122"/>
      <c r="H1005" s="123"/>
      <c r="I1005" s="123"/>
      <c r="K1005" s="433"/>
    </row>
    <row r="1006" spans="4:11" ht="14.4">
      <c r="D1006" s="412"/>
      <c r="E1006" s="371"/>
      <c r="F1006" s="122"/>
      <c r="H1006" s="123"/>
      <c r="I1006" s="123"/>
      <c r="K1006" s="433"/>
    </row>
    <row r="1007" spans="4:11" ht="14.4">
      <c r="D1007" s="412"/>
      <c r="E1007" s="371"/>
      <c r="F1007" s="122"/>
      <c r="H1007" s="123"/>
      <c r="I1007" s="123"/>
      <c r="K1007" s="433"/>
    </row>
    <row r="1008" spans="4:11" ht="14.4">
      <c r="D1008" s="412"/>
      <c r="E1008" s="371"/>
      <c r="F1008" s="122"/>
      <c r="H1008" s="123"/>
      <c r="I1008" s="123"/>
      <c r="K1008" s="433"/>
    </row>
    <row r="1009" spans="4:11" ht="14.4">
      <c r="D1009" s="412"/>
      <c r="E1009" s="371"/>
      <c r="F1009" s="122"/>
      <c r="H1009" s="123"/>
      <c r="I1009" s="123"/>
      <c r="K1009" s="433"/>
    </row>
    <row r="1010" spans="4:11" ht="14.4">
      <c r="D1010" s="412"/>
      <c r="E1010" s="371"/>
      <c r="F1010" s="122"/>
      <c r="H1010" s="123"/>
      <c r="I1010" s="123"/>
      <c r="K1010" s="433"/>
    </row>
    <row r="1011" spans="4:11" ht="14.4">
      <c r="D1011" s="412"/>
      <c r="E1011" s="371"/>
      <c r="F1011" s="122"/>
      <c r="H1011" s="123"/>
      <c r="I1011" s="123"/>
      <c r="K1011" s="433"/>
    </row>
    <row r="1012" spans="4:11" ht="14.4">
      <c r="D1012" s="412"/>
      <c r="E1012" s="371"/>
      <c r="F1012" s="122"/>
      <c r="H1012" s="123"/>
      <c r="I1012" s="123"/>
      <c r="K1012" s="433"/>
    </row>
    <row r="1013" spans="4:11" ht="14.4">
      <c r="D1013" s="412"/>
      <c r="E1013" s="371"/>
      <c r="F1013" s="122"/>
      <c r="H1013" s="123"/>
      <c r="I1013" s="123"/>
      <c r="K1013" s="433"/>
    </row>
    <row r="1014" spans="4:11" ht="14.4">
      <c r="D1014" s="412"/>
      <c r="E1014" s="371"/>
      <c r="F1014" s="122"/>
      <c r="H1014" s="123"/>
      <c r="I1014" s="123"/>
      <c r="K1014" s="433"/>
    </row>
    <row r="1015" spans="4:11" ht="14.4">
      <c r="D1015" s="412"/>
      <c r="E1015" s="371"/>
      <c r="F1015" s="122"/>
      <c r="H1015" s="123"/>
      <c r="I1015" s="123"/>
      <c r="K1015" s="433"/>
    </row>
    <row r="1016" spans="4:11" ht="14.4">
      <c r="D1016" s="412"/>
      <c r="E1016" s="371"/>
      <c r="F1016" s="122"/>
      <c r="H1016" s="123"/>
      <c r="I1016" s="123"/>
      <c r="K1016" s="433"/>
    </row>
    <row r="1017" spans="4:11" ht="14.4">
      <c r="D1017" s="412"/>
      <c r="E1017" s="371"/>
      <c r="F1017" s="122"/>
      <c r="H1017" s="123"/>
      <c r="I1017" s="123"/>
      <c r="K1017" s="433"/>
    </row>
    <row r="1018" spans="4:11" ht="14.4">
      <c r="D1018" s="412"/>
      <c r="E1018" s="371"/>
      <c r="F1018" s="122"/>
      <c r="H1018" s="123"/>
      <c r="I1018" s="123"/>
      <c r="K1018" s="433"/>
    </row>
    <row r="1019" spans="4:11" ht="14.4">
      <c r="D1019" s="412"/>
      <c r="E1019" s="371"/>
      <c r="F1019" s="122"/>
      <c r="H1019" s="123"/>
      <c r="I1019" s="123"/>
      <c r="K1019" s="433"/>
    </row>
    <row r="1020" spans="4:11" ht="14.4">
      <c r="D1020" s="412"/>
      <c r="E1020" s="371"/>
      <c r="F1020" s="122"/>
      <c r="H1020" s="123"/>
      <c r="I1020" s="123"/>
      <c r="K1020" s="433"/>
    </row>
    <row r="1021" spans="4:11" ht="14.4">
      <c r="D1021" s="412"/>
      <c r="E1021" s="371"/>
      <c r="F1021" s="122"/>
      <c r="H1021" s="123"/>
      <c r="I1021" s="123"/>
      <c r="K1021" s="433"/>
    </row>
    <row r="1022" spans="4:11" ht="14.4">
      <c r="D1022" s="412"/>
      <c r="E1022" s="371"/>
      <c r="F1022" s="122"/>
      <c r="H1022" s="123"/>
      <c r="I1022" s="123"/>
      <c r="K1022" s="433"/>
    </row>
    <row r="1023" spans="4:11" ht="14.4">
      <c r="D1023" s="412"/>
      <c r="E1023" s="371"/>
      <c r="F1023" s="122"/>
      <c r="H1023" s="123"/>
      <c r="I1023" s="123"/>
      <c r="K1023" s="433"/>
    </row>
    <row r="1024" spans="4:11" ht="14.4">
      <c r="D1024" s="412"/>
      <c r="E1024" s="371"/>
      <c r="F1024" s="122"/>
      <c r="H1024" s="123"/>
      <c r="I1024" s="123"/>
      <c r="K1024" s="433"/>
    </row>
    <row r="1025" spans="4:11" ht="14.4">
      <c r="D1025" s="412"/>
      <c r="E1025" s="371"/>
      <c r="F1025" s="122"/>
      <c r="H1025" s="123"/>
      <c r="I1025" s="123"/>
      <c r="K1025" s="433"/>
    </row>
    <row r="1026" spans="4:11" ht="14.4">
      <c r="D1026" s="412"/>
      <c r="E1026" s="371"/>
      <c r="F1026" s="122"/>
      <c r="H1026" s="123"/>
      <c r="I1026" s="123"/>
      <c r="K1026" s="433"/>
    </row>
    <row r="1027" spans="4:11" ht="14.4">
      <c r="D1027" s="412"/>
      <c r="E1027" s="371"/>
      <c r="F1027" s="122"/>
      <c r="H1027" s="123"/>
      <c r="I1027" s="123"/>
      <c r="K1027" s="433"/>
    </row>
    <row r="1028" spans="4:11" ht="14.4">
      <c r="D1028" s="412"/>
      <c r="E1028" s="371"/>
      <c r="F1028" s="122"/>
      <c r="H1028" s="123"/>
      <c r="I1028" s="123"/>
      <c r="K1028" s="433"/>
    </row>
    <row r="1029" spans="4:11" ht="14.4">
      <c r="D1029" s="412"/>
      <c r="E1029" s="371"/>
      <c r="F1029" s="122"/>
      <c r="H1029" s="123"/>
      <c r="I1029" s="123"/>
      <c r="K1029" s="433"/>
    </row>
    <row r="1030" spans="4:11" ht="14.4">
      <c r="D1030" s="412"/>
      <c r="E1030" s="371"/>
      <c r="F1030" s="122"/>
      <c r="H1030" s="123"/>
      <c r="I1030" s="123"/>
      <c r="K1030" s="433"/>
    </row>
    <row r="1031" spans="4:11" ht="14.4">
      <c r="D1031" s="412"/>
      <c r="E1031" s="371"/>
      <c r="F1031" s="122"/>
      <c r="H1031" s="123"/>
      <c r="I1031" s="123"/>
      <c r="K1031" s="433"/>
    </row>
    <row r="1032" spans="4:11" ht="14.4">
      <c r="D1032" s="412"/>
      <c r="E1032" s="371"/>
      <c r="F1032" s="122"/>
      <c r="H1032" s="123"/>
      <c r="I1032" s="123"/>
      <c r="K1032" s="433"/>
    </row>
    <row r="1033" spans="4:11" ht="14.4">
      <c r="D1033" s="412"/>
      <c r="E1033" s="371"/>
      <c r="F1033" s="122"/>
      <c r="H1033" s="123"/>
      <c r="I1033" s="123"/>
      <c r="K1033" s="433"/>
    </row>
    <row r="1034" spans="4:11" ht="14.4">
      <c r="D1034" s="412"/>
      <c r="E1034" s="371"/>
      <c r="F1034" s="122"/>
      <c r="H1034" s="123"/>
      <c r="I1034" s="123"/>
      <c r="K1034" s="433"/>
    </row>
    <row r="1035" spans="4:11" ht="14.4">
      <c r="D1035" s="412"/>
      <c r="E1035" s="371"/>
      <c r="F1035" s="122"/>
      <c r="H1035" s="123"/>
      <c r="I1035" s="123"/>
      <c r="K1035" s="433"/>
    </row>
    <row r="1036" spans="4:11" ht="14.4">
      <c r="D1036" s="412"/>
      <c r="E1036" s="371"/>
      <c r="F1036" s="122"/>
      <c r="H1036" s="123"/>
      <c r="I1036" s="123"/>
      <c r="K1036" s="433"/>
    </row>
    <row r="1037" spans="4:11" ht="14.4">
      <c r="D1037" s="412"/>
      <c r="E1037" s="371"/>
      <c r="F1037" s="122"/>
      <c r="H1037" s="123"/>
      <c r="I1037" s="123"/>
      <c r="K1037" s="433"/>
    </row>
    <row r="1038" spans="4:11" ht="14.4">
      <c r="D1038" s="412"/>
      <c r="E1038" s="371"/>
      <c r="F1038" s="122"/>
      <c r="H1038" s="123"/>
      <c r="I1038" s="123"/>
      <c r="K1038" s="433"/>
    </row>
    <row r="1039" spans="4:11" ht="14.4">
      <c r="D1039" s="412"/>
      <c r="E1039" s="371"/>
      <c r="F1039" s="122"/>
      <c r="H1039" s="123"/>
      <c r="I1039" s="123"/>
      <c r="K1039" s="433"/>
    </row>
    <row r="1040" spans="4:11" ht="14.4">
      <c r="D1040" s="412"/>
      <c r="E1040" s="371"/>
      <c r="F1040" s="122"/>
      <c r="H1040" s="123"/>
      <c r="I1040" s="123"/>
      <c r="K1040" s="433"/>
    </row>
    <row r="1041" spans="4:11" ht="14.4">
      <c r="D1041" s="412"/>
      <c r="E1041" s="371"/>
      <c r="F1041" s="122"/>
      <c r="H1041" s="123"/>
      <c r="I1041" s="123"/>
      <c r="K1041" s="433"/>
    </row>
    <row r="1042" spans="4:11" ht="14.4">
      <c r="D1042" s="412"/>
      <c r="E1042" s="371"/>
      <c r="F1042" s="122"/>
      <c r="H1042" s="123"/>
      <c r="I1042" s="123"/>
      <c r="K1042" s="433"/>
    </row>
    <row r="1043" spans="4:11" ht="14.4">
      <c r="D1043" s="412"/>
      <c r="E1043" s="371"/>
      <c r="F1043" s="122"/>
      <c r="H1043" s="123"/>
      <c r="I1043" s="123"/>
      <c r="K1043" s="433"/>
    </row>
    <row r="1044" spans="4:11" ht="14.4">
      <c r="D1044" s="412"/>
      <c r="E1044" s="371"/>
      <c r="F1044" s="122"/>
      <c r="H1044" s="123"/>
      <c r="I1044" s="123"/>
      <c r="K1044" s="433"/>
    </row>
    <row r="1045" spans="4:11" ht="14.4">
      <c r="D1045" s="412"/>
      <c r="E1045" s="371"/>
      <c r="F1045" s="122"/>
      <c r="H1045" s="123"/>
      <c r="I1045" s="123"/>
      <c r="K1045" s="433"/>
    </row>
    <row r="1046" spans="4:11" ht="14.4">
      <c r="D1046" s="412"/>
      <c r="E1046" s="371"/>
      <c r="F1046" s="122"/>
      <c r="H1046" s="123"/>
      <c r="I1046" s="123"/>
      <c r="K1046" s="433"/>
    </row>
    <row r="1047" spans="4:11" ht="14.4">
      <c r="D1047" s="412"/>
      <c r="E1047" s="371"/>
      <c r="F1047" s="122"/>
      <c r="H1047" s="123"/>
      <c r="I1047" s="123"/>
      <c r="K1047" s="433"/>
    </row>
    <row r="1048" spans="4:11" ht="14.4">
      <c r="D1048" s="412"/>
      <c r="E1048" s="371"/>
      <c r="F1048" s="122"/>
      <c r="H1048" s="123"/>
      <c r="I1048" s="123"/>
      <c r="K1048" s="433"/>
    </row>
    <row r="1049" spans="4:11" ht="14.4">
      <c r="D1049" s="412"/>
      <c r="E1049" s="371"/>
      <c r="F1049" s="122"/>
      <c r="H1049" s="123"/>
      <c r="I1049" s="123"/>
      <c r="K1049" s="433"/>
    </row>
    <row r="1050" spans="4:11" ht="14.4">
      <c r="D1050" s="412"/>
      <c r="E1050" s="371"/>
      <c r="F1050" s="122"/>
      <c r="H1050" s="123"/>
      <c r="I1050" s="123"/>
      <c r="K1050" s="433"/>
    </row>
    <row r="1051" spans="4:11" ht="14.4">
      <c r="D1051" s="412"/>
      <c r="E1051" s="371"/>
      <c r="F1051" s="122"/>
      <c r="H1051" s="123"/>
      <c r="I1051" s="123"/>
      <c r="K1051" s="433"/>
    </row>
    <row r="1052" spans="4:11" ht="14.4">
      <c r="D1052" s="412"/>
      <c r="E1052" s="371"/>
      <c r="F1052" s="122"/>
      <c r="H1052" s="123"/>
      <c r="I1052" s="123"/>
      <c r="K1052" s="433"/>
    </row>
    <row r="1053" spans="4:11" ht="14.4">
      <c r="D1053" s="412"/>
      <c r="E1053" s="371"/>
      <c r="F1053" s="122"/>
      <c r="H1053" s="123"/>
      <c r="I1053" s="123"/>
      <c r="K1053" s="433"/>
    </row>
    <row r="1054" spans="4:11" ht="14.4">
      <c r="D1054" s="412"/>
      <c r="E1054" s="371"/>
      <c r="F1054" s="122"/>
      <c r="H1054" s="123"/>
      <c r="I1054" s="123"/>
      <c r="K1054" s="433"/>
    </row>
    <row r="1055" spans="4:11" ht="14.4">
      <c r="D1055" s="412"/>
      <c r="E1055" s="371"/>
      <c r="F1055" s="122"/>
      <c r="H1055" s="123"/>
      <c r="I1055" s="123"/>
      <c r="K1055" s="433"/>
    </row>
    <row r="1056" spans="4:11" ht="14.4">
      <c r="D1056" s="412"/>
      <c r="E1056" s="371"/>
      <c r="F1056" s="122"/>
      <c r="H1056" s="123"/>
      <c r="I1056" s="123"/>
      <c r="K1056" s="433"/>
    </row>
    <row r="1057" spans="4:11" ht="14.4">
      <c r="D1057" s="412"/>
      <c r="E1057" s="371"/>
      <c r="F1057" s="122"/>
      <c r="H1057" s="123"/>
      <c r="I1057" s="123"/>
      <c r="K1057" s="433"/>
    </row>
    <row r="1058" spans="4:11" ht="14.4">
      <c r="D1058" s="412"/>
      <c r="E1058" s="371"/>
      <c r="F1058" s="122"/>
      <c r="H1058" s="123"/>
      <c r="I1058" s="123"/>
      <c r="K1058" s="433"/>
    </row>
    <row r="1059" spans="4:11" ht="14.4">
      <c r="D1059" s="412"/>
      <c r="E1059" s="371"/>
      <c r="F1059" s="122"/>
      <c r="H1059" s="123"/>
      <c r="I1059" s="123"/>
      <c r="K1059" s="433"/>
    </row>
    <row r="1060" spans="4:11" ht="14.4">
      <c r="D1060" s="412"/>
      <c r="E1060" s="371"/>
      <c r="F1060" s="122"/>
      <c r="H1060" s="123"/>
      <c r="I1060" s="123"/>
      <c r="K1060" s="433"/>
    </row>
    <row r="1061" spans="4:11" ht="14.4">
      <c r="D1061" s="412"/>
      <c r="E1061" s="371"/>
      <c r="F1061" s="122"/>
      <c r="H1061" s="123"/>
      <c r="I1061" s="123"/>
      <c r="K1061" s="433"/>
    </row>
    <row r="1062" spans="4:11" ht="14.4">
      <c r="D1062" s="412"/>
      <c r="E1062" s="371"/>
      <c r="F1062" s="122"/>
      <c r="H1062" s="123"/>
      <c r="I1062" s="123"/>
      <c r="K1062" s="433"/>
    </row>
    <row r="1063" spans="4:11" ht="14.4">
      <c r="D1063" s="412"/>
      <c r="E1063" s="371"/>
      <c r="F1063" s="122"/>
      <c r="H1063" s="123"/>
      <c r="I1063" s="123"/>
      <c r="K1063" s="433"/>
    </row>
    <row r="1064" spans="4:11" ht="14.4">
      <c r="D1064" s="412"/>
      <c r="E1064" s="371"/>
      <c r="F1064" s="122"/>
      <c r="H1064" s="123"/>
      <c r="I1064" s="123"/>
      <c r="K1064" s="433"/>
    </row>
    <row r="1065" spans="4:11" ht="14.4">
      <c r="D1065" s="412"/>
      <c r="E1065" s="371"/>
      <c r="F1065" s="122"/>
      <c r="H1065" s="123"/>
      <c r="I1065" s="123"/>
      <c r="K1065" s="433"/>
    </row>
    <row r="1066" spans="4:11" ht="14.4">
      <c r="D1066" s="412"/>
      <c r="E1066" s="371"/>
      <c r="F1066" s="122"/>
      <c r="H1066" s="123"/>
      <c r="I1066" s="123"/>
      <c r="K1066" s="433"/>
    </row>
    <row r="1067" spans="4:11" ht="14.4">
      <c r="D1067" s="412"/>
      <c r="E1067" s="371"/>
      <c r="F1067" s="122"/>
      <c r="H1067" s="123"/>
      <c r="I1067" s="123"/>
      <c r="K1067" s="433"/>
    </row>
    <row r="1068" spans="4:11" ht="14.4">
      <c r="D1068" s="412"/>
      <c r="E1068" s="371"/>
      <c r="F1068" s="122"/>
      <c r="H1068" s="123"/>
      <c r="I1068" s="123"/>
      <c r="K1068" s="433"/>
    </row>
    <row r="1069" spans="4:11" ht="14.4">
      <c r="D1069" s="412"/>
      <c r="E1069" s="371"/>
      <c r="F1069" s="122"/>
      <c r="H1069" s="123"/>
      <c r="I1069" s="123"/>
      <c r="K1069" s="433"/>
    </row>
    <row r="1070" spans="4:11" ht="14.4">
      <c r="D1070" s="412"/>
      <c r="E1070" s="371"/>
      <c r="F1070" s="122"/>
      <c r="H1070" s="123"/>
      <c r="I1070" s="123"/>
      <c r="K1070" s="433"/>
    </row>
    <row r="1071" spans="4:11" ht="14.4">
      <c r="D1071" s="412"/>
      <c r="E1071" s="371"/>
      <c r="F1071" s="122"/>
      <c r="H1071" s="123"/>
      <c r="I1071" s="123"/>
      <c r="K1071" s="433"/>
    </row>
    <row r="1072" spans="4:11" ht="14.4">
      <c r="D1072" s="412"/>
      <c r="E1072" s="371"/>
      <c r="F1072" s="122"/>
      <c r="H1072" s="123"/>
      <c r="I1072" s="123"/>
      <c r="K1072" s="433"/>
    </row>
    <row r="1073" spans="4:11" ht="14.4">
      <c r="D1073" s="412"/>
      <c r="E1073" s="371"/>
      <c r="F1073" s="122"/>
      <c r="H1073" s="123"/>
      <c r="I1073" s="123"/>
      <c r="K1073" s="433"/>
    </row>
    <row r="1074" spans="4:11" ht="14.4">
      <c r="D1074" s="412"/>
      <c r="E1074" s="371"/>
      <c r="F1074" s="122"/>
      <c r="H1074" s="123"/>
      <c r="I1074" s="123"/>
      <c r="K1074" s="433"/>
    </row>
    <row r="1075" spans="4:11" ht="14.4">
      <c r="D1075" s="412"/>
      <c r="E1075" s="371"/>
      <c r="F1075" s="122"/>
      <c r="H1075" s="123"/>
      <c r="I1075" s="123"/>
      <c r="K1075" s="433"/>
    </row>
    <row r="1076" spans="4:11" ht="14.4">
      <c r="D1076" s="412"/>
      <c r="E1076" s="371"/>
      <c r="F1076" s="122"/>
      <c r="H1076" s="123"/>
      <c r="I1076" s="123"/>
      <c r="K1076" s="433"/>
    </row>
    <row r="1077" spans="4:11" ht="14.4">
      <c r="D1077" s="412"/>
      <c r="E1077" s="371"/>
      <c r="F1077" s="122"/>
      <c r="H1077" s="123"/>
      <c r="I1077" s="123"/>
      <c r="K1077" s="433"/>
    </row>
    <row r="1078" spans="4:11" ht="14.4">
      <c r="D1078" s="412"/>
      <c r="E1078" s="371"/>
      <c r="F1078" s="122"/>
      <c r="H1078" s="123"/>
      <c r="I1078" s="123"/>
      <c r="K1078" s="433"/>
    </row>
    <row r="1079" spans="4:11" ht="14.4">
      <c r="D1079" s="412"/>
      <c r="E1079" s="371"/>
      <c r="F1079" s="122"/>
      <c r="H1079" s="123"/>
      <c r="I1079" s="123"/>
      <c r="K1079" s="433"/>
    </row>
    <row r="1080" spans="4:11" ht="14.4">
      <c r="D1080" s="412"/>
      <c r="E1080" s="371"/>
      <c r="F1080" s="122"/>
      <c r="H1080" s="123"/>
      <c r="I1080" s="123"/>
      <c r="K1080" s="433"/>
    </row>
    <row r="1081" spans="4:11" ht="14.4">
      <c r="D1081" s="412"/>
      <c r="E1081" s="371"/>
      <c r="F1081" s="122"/>
      <c r="H1081" s="123"/>
      <c r="I1081" s="123"/>
      <c r="K1081" s="433"/>
    </row>
    <row r="1082" spans="4:11" ht="14.4">
      <c r="D1082" s="412"/>
      <c r="E1082" s="371"/>
      <c r="F1082" s="122"/>
      <c r="H1082" s="123"/>
      <c r="I1082" s="123"/>
      <c r="K1082" s="433"/>
    </row>
    <row r="1083" spans="4:11" ht="14.4">
      <c r="D1083" s="412"/>
      <c r="E1083" s="371"/>
      <c r="F1083" s="122"/>
      <c r="H1083" s="123"/>
      <c r="I1083" s="123"/>
      <c r="K1083" s="433"/>
    </row>
    <row r="1084" spans="4:11" ht="14.4">
      <c r="D1084" s="412"/>
      <c r="E1084" s="371"/>
      <c r="F1084" s="122"/>
      <c r="H1084" s="123"/>
      <c r="I1084" s="123"/>
      <c r="K1084" s="433"/>
    </row>
    <row r="1085" spans="4:11" ht="14.4">
      <c r="D1085" s="412"/>
      <c r="E1085" s="371"/>
      <c r="F1085" s="122"/>
      <c r="H1085" s="123"/>
      <c r="I1085" s="123"/>
      <c r="K1085" s="433"/>
    </row>
    <row r="1086" spans="4:11" ht="14.4">
      <c r="D1086" s="412"/>
      <c r="E1086" s="371"/>
      <c r="F1086" s="122"/>
      <c r="H1086" s="123"/>
      <c r="I1086" s="123"/>
      <c r="K1086" s="433"/>
    </row>
    <row r="1087" spans="4:11" ht="14.4">
      <c r="D1087" s="412"/>
      <c r="E1087" s="371"/>
      <c r="F1087" s="122"/>
      <c r="H1087" s="123"/>
      <c r="I1087" s="123"/>
      <c r="K1087" s="433"/>
    </row>
    <row r="1088" spans="4:11" ht="14.4">
      <c r="D1088" s="412"/>
      <c r="E1088" s="371"/>
      <c r="F1088" s="122"/>
      <c r="H1088" s="123"/>
      <c r="I1088" s="123"/>
      <c r="K1088" s="433"/>
    </row>
    <row r="1089" spans="4:11" ht="14.4">
      <c r="D1089" s="412"/>
      <c r="E1089" s="371"/>
      <c r="F1089" s="122"/>
      <c r="H1089" s="123"/>
      <c r="I1089" s="123"/>
      <c r="K1089" s="433"/>
    </row>
    <row r="1090" spans="4:11" ht="14.4">
      <c r="D1090" s="412"/>
      <c r="E1090" s="371"/>
      <c r="F1090" s="122"/>
      <c r="H1090" s="123"/>
      <c r="I1090" s="123"/>
      <c r="K1090" s="433"/>
    </row>
    <row r="1091" spans="4:11" ht="14.4">
      <c r="D1091" s="412"/>
      <c r="E1091" s="371"/>
      <c r="F1091" s="122"/>
      <c r="H1091" s="123"/>
      <c r="I1091" s="123"/>
      <c r="K1091" s="433"/>
    </row>
    <row r="1092" spans="4:11" ht="14.4">
      <c r="D1092" s="412"/>
      <c r="E1092" s="371"/>
      <c r="F1092" s="122"/>
      <c r="H1092" s="123"/>
      <c r="I1092" s="123"/>
      <c r="K1092" s="433"/>
    </row>
    <row r="1093" spans="4:11" ht="14.4">
      <c r="D1093" s="412"/>
      <c r="E1093" s="371"/>
      <c r="F1093" s="122"/>
      <c r="H1093" s="123"/>
      <c r="I1093" s="123"/>
      <c r="K1093" s="433"/>
    </row>
    <row r="1094" spans="4:11" ht="14.4">
      <c r="D1094" s="412"/>
      <c r="E1094" s="371"/>
      <c r="F1094" s="122"/>
      <c r="H1094" s="123"/>
      <c r="I1094" s="123"/>
      <c r="K1094" s="433"/>
    </row>
    <row r="1095" spans="4:11" ht="14.4">
      <c r="D1095" s="412"/>
      <c r="E1095" s="371"/>
      <c r="F1095" s="122"/>
      <c r="H1095" s="123"/>
      <c r="I1095" s="123"/>
      <c r="K1095" s="433"/>
    </row>
    <row r="1096" spans="4:11" ht="14.4">
      <c r="D1096" s="412"/>
      <c r="E1096" s="371"/>
      <c r="F1096" s="122"/>
      <c r="H1096" s="123"/>
      <c r="I1096" s="123"/>
      <c r="K1096" s="433"/>
    </row>
    <row r="1097" spans="4:11" ht="14.4">
      <c r="D1097" s="412"/>
      <c r="E1097" s="371"/>
      <c r="F1097" s="122"/>
      <c r="H1097" s="123"/>
      <c r="I1097" s="123"/>
      <c r="K1097" s="433"/>
    </row>
    <row r="1098" spans="4:11" ht="14.4">
      <c r="D1098" s="412"/>
      <c r="E1098" s="371"/>
      <c r="F1098" s="122"/>
      <c r="H1098" s="123"/>
      <c r="I1098" s="123"/>
      <c r="K1098" s="433"/>
    </row>
    <row r="1099" spans="4:11" ht="14.4">
      <c r="D1099" s="412"/>
      <c r="E1099" s="371"/>
      <c r="F1099" s="122"/>
      <c r="H1099" s="123"/>
      <c r="I1099" s="123"/>
      <c r="K1099" s="433"/>
    </row>
    <row r="1100" spans="4:11" ht="14.4">
      <c r="D1100" s="412"/>
      <c r="E1100" s="371"/>
      <c r="F1100" s="122"/>
      <c r="H1100" s="123"/>
      <c r="I1100" s="123"/>
      <c r="K1100" s="433"/>
    </row>
    <row r="1101" spans="4:11" ht="14.4">
      <c r="D1101" s="412"/>
      <c r="E1101" s="371"/>
      <c r="F1101" s="122"/>
      <c r="H1101" s="123"/>
      <c r="I1101" s="123"/>
      <c r="K1101" s="433"/>
    </row>
    <row r="1102" spans="4:11" ht="14.4">
      <c r="D1102" s="412"/>
      <c r="E1102" s="371"/>
      <c r="F1102" s="122"/>
      <c r="H1102" s="123"/>
      <c r="I1102" s="123"/>
      <c r="K1102" s="433"/>
    </row>
    <row r="1103" spans="4:11" ht="14.4">
      <c r="D1103" s="412"/>
      <c r="E1103" s="371"/>
      <c r="F1103" s="122"/>
      <c r="H1103" s="123"/>
      <c r="I1103" s="123"/>
      <c r="K1103" s="433"/>
    </row>
    <row r="1104" spans="4:11" ht="14.4">
      <c r="D1104" s="412"/>
      <c r="E1104" s="371"/>
      <c r="F1104" s="122"/>
      <c r="H1104" s="123"/>
      <c r="I1104" s="123"/>
      <c r="K1104" s="433"/>
    </row>
    <row r="1105" spans="4:11" ht="14.4">
      <c r="D1105" s="412"/>
      <c r="E1105" s="371"/>
      <c r="F1105" s="122"/>
      <c r="H1105" s="123"/>
      <c r="I1105" s="123"/>
      <c r="K1105" s="433"/>
    </row>
    <row r="1106" spans="4:11" ht="14.4">
      <c r="D1106" s="412"/>
      <c r="E1106" s="371"/>
      <c r="F1106" s="122"/>
      <c r="H1106" s="123"/>
      <c r="I1106" s="123"/>
      <c r="K1106" s="433"/>
    </row>
    <row r="1107" spans="4:11" ht="14.4">
      <c r="D1107" s="412"/>
      <c r="E1107" s="371"/>
      <c r="F1107" s="122"/>
      <c r="H1107" s="123"/>
      <c r="I1107" s="123"/>
      <c r="K1107" s="433"/>
    </row>
    <row r="1108" spans="4:11" ht="14.4">
      <c r="D1108" s="412"/>
      <c r="E1108" s="371"/>
      <c r="F1108" s="122"/>
      <c r="H1108" s="123"/>
      <c r="I1108" s="123"/>
      <c r="K1108" s="433"/>
    </row>
    <row r="1109" spans="4:11" ht="14.4">
      <c r="D1109" s="412"/>
      <c r="E1109" s="371"/>
      <c r="F1109" s="122"/>
      <c r="H1109" s="123"/>
      <c r="I1109" s="123"/>
      <c r="K1109" s="433"/>
    </row>
    <row r="1110" spans="4:11" ht="14.4">
      <c r="D1110" s="412"/>
      <c r="E1110" s="371"/>
      <c r="F1110" s="122"/>
      <c r="H1110" s="123"/>
      <c r="I1110" s="123"/>
      <c r="K1110" s="433"/>
    </row>
    <row r="1111" spans="4:11" ht="14.4">
      <c r="D1111" s="412"/>
      <c r="E1111" s="371"/>
      <c r="F1111" s="122"/>
      <c r="H1111" s="123"/>
      <c r="I1111" s="123"/>
      <c r="K1111" s="433"/>
    </row>
    <row r="1112" spans="4:11" ht="14.4">
      <c r="D1112" s="412"/>
      <c r="E1112" s="371"/>
      <c r="F1112" s="122"/>
      <c r="H1112" s="123"/>
      <c r="I1112" s="123"/>
      <c r="K1112" s="433"/>
    </row>
    <row r="1113" spans="4:11" ht="14.4">
      <c r="D1113" s="412"/>
      <c r="E1113" s="371"/>
      <c r="F1113" s="122"/>
      <c r="H1113" s="123"/>
      <c r="I1113" s="123"/>
      <c r="K1113" s="433"/>
    </row>
    <row r="1114" spans="4:11" ht="14.4">
      <c r="D1114" s="412"/>
      <c r="E1114" s="371"/>
      <c r="F1114" s="122"/>
      <c r="H1114" s="123"/>
      <c r="I1114" s="123"/>
      <c r="K1114" s="433"/>
    </row>
    <row r="1115" spans="4:11" ht="14.4">
      <c r="D1115" s="412"/>
      <c r="E1115" s="371"/>
      <c r="F1115" s="122"/>
      <c r="H1115" s="123"/>
      <c r="I1115" s="123"/>
      <c r="K1115" s="433"/>
    </row>
    <row r="1116" spans="4:11" ht="14.4">
      <c r="D1116" s="412"/>
      <c r="E1116" s="371"/>
      <c r="F1116" s="122"/>
      <c r="H1116" s="123"/>
      <c r="I1116" s="123"/>
      <c r="K1116" s="433"/>
    </row>
    <row r="1117" spans="4:11" ht="14.4">
      <c r="D1117" s="412"/>
      <c r="E1117" s="371"/>
      <c r="F1117" s="122"/>
      <c r="H1117" s="123"/>
      <c r="I1117" s="123"/>
      <c r="K1117" s="433"/>
    </row>
    <row r="1118" spans="4:11" ht="14.4">
      <c r="D1118" s="412"/>
      <c r="E1118" s="371"/>
      <c r="F1118" s="122"/>
      <c r="H1118" s="123"/>
      <c r="I1118" s="123"/>
      <c r="K1118" s="433"/>
    </row>
    <row r="1119" spans="4:11" ht="14.4">
      <c r="D1119" s="412"/>
      <c r="E1119" s="371"/>
      <c r="F1119" s="122"/>
      <c r="H1119" s="123"/>
      <c r="I1119" s="123"/>
      <c r="K1119" s="433"/>
    </row>
    <row r="1120" spans="4:11" ht="14.4">
      <c r="D1120" s="412"/>
      <c r="E1120" s="371"/>
      <c r="F1120" s="122"/>
      <c r="H1120" s="123"/>
      <c r="I1120" s="123"/>
      <c r="K1120" s="433"/>
    </row>
    <row r="1121" spans="4:11" ht="14.4">
      <c r="D1121" s="412"/>
      <c r="E1121" s="371"/>
      <c r="F1121" s="122"/>
      <c r="H1121" s="123"/>
      <c r="I1121" s="123"/>
      <c r="K1121" s="433"/>
    </row>
    <row r="1122" spans="4:11" ht="14.4">
      <c r="D1122" s="412"/>
      <c r="E1122" s="371"/>
      <c r="F1122" s="122"/>
      <c r="H1122" s="123"/>
      <c r="I1122" s="123"/>
      <c r="K1122" s="433"/>
    </row>
    <row r="1123" spans="4:11" ht="14.4">
      <c r="D1123" s="412"/>
      <c r="E1123" s="371"/>
      <c r="F1123" s="122"/>
      <c r="H1123" s="123"/>
      <c r="I1123" s="123"/>
      <c r="K1123" s="433"/>
    </row>
    <row r="1124" spans="4:11" ht="14.4">
      <c r="D1124" s="412"/>
      <c r="E1124" s="371"/>
      <c r="F1124" s="122"/>
      <c r="H1124" s="123"/>
      <c r="I1124" s="123"/>
      <c r="K1124" s="433"/>
    </row>
    <row r="1125" spans="4:11" ht="14.4">
      <c r="D1125" s="412"/>
      <c r="E1125" s="371"/>
      <c r="F1125" s="122"/>
      <c r="H1125" s="123"/>
      <c r="I1125" s="123"/>
      <c r="K1125" s="433"/>
    </row>
    <row r="1126" spans="4:11" ht="14.4">
      <c r="D1126" s="412"/>
      <c r="E1126" s="371"/>
      <c r="F1126" s="122"/>
      <c r="H1126" s="123"/>
      <c r="I1126" s="123"/>
      <c r="K1126" s="433"/>
    </row>
    <row r="1127" spans="4:11" ht="14.4">
      <c r="D1127" s="412"/>
      <c r="E1127" s="371"/>
      <c r="F1127" s="122"/>
      <c r="H1127" s="123"/>
      <c r="I1127" s="123"/>
      <c r="K1127" s="433"/>
    </row>
    <row r="1128" spans="4:11" ht="14.4">
      <c r="D1128" s="412"/>
      <c r="E1128" s="371"/>
      <c r="F1128" s="122"/>
      <c r="H1128" s="123"/>
      <c r="I1128" s="123"/>
      <c r="K1128" s="433"/>
    </row>
    <row r="1129" spans="4:11" ht="14.4">
      <c r="D1129" s="412"/>
      <c r="E1129" s="371"/>
      <c r="F1129" s="122"/>
      <c r="H1129" s="123"/>
      <c r="I1129" s="123"/>
      <c r="K1129" s="433"/>
    </row>
    <row r="1130" spans="4:11" ht="14.4">
      <c r="D1130" s="412"/>
      <c r="E1130" s="371"/>
      <c r="F1130" s="122"/>
      <c r="H1130" s="123"/>
      <c r="I1130" s="123"/>
      <c r="K1130" s="433"/>
    </row>
    <row r="1131" spans="4:11" ht="14.4">
      <c r="D1131" s="412"/>
      <c r="E1131" s="371"/>
      <c r="F1131" s="122"/>
      <c r="H1131" s="123"/>
      <c r="I1131" s="123"/>
      <c r="K1131" s="433"/>
    </row>
    <row r="1132" spans="4:11" ht="14.4">
      <c r="D1132" s="412"/>
      <c r="E1132" s="371"/>
      <c r="F1132" s="122"/>
      <c r="H1132" s="123"/>
      <c r="I1132" s="123"/>
      <c r="K1132" s="433"/>
    </row>
    <row r="1133" spans="4:11" ht="14.4">
      <c r="D1133" s="412"/>
      <c r="E1133" s="371"/>
      <c r="F1133" s="122"/>
      <c r="H1133" s="123"/>
      <c r="I1133" s="123"/>
      <c r="K1133" s="433"/>
    </row>
    <row r="1134" spans="4:11" ht="14.4">
      <c r="D1134" s="412"/>
      <c r="E1134" s="371"/>
      <c r="F1134" s="122"/>
      <c r="H1134" s="123"/>
      <c r="I1134" s="123"/>
      <c r="K1134" s="433"/>
    </row>
    <row r="1135" spans="4:11" ht="14.4">
      <c r="D1135" s="412"/>
      <c r="E1135" s="371"/>
      <c r="F1135" s="122"/>
      <c r="H1135" s="123"/>
      <c r="I1135" s="123"/>
      <c r="K1135" s="433"/>
    </row>
    <row r="1136" spans="4:11" ht="14.4">
      <c r="D1136" s="412"/>
      <c r="E1136" s="371"/>
      <c r="F1136" s="122"/>
      <c r="H1136" s="123"/>
      <c r="I1136" s="123"/>
      <c r="K1136" s="433"/>
    </row>
    <row r="1137" spans="4:11" ht="14.4">
      <c r="D1137" s="412"/>
      <c r="E1137" s="371"/>
      <c r="F1137" s="122"/>
      <c r="H1137" s="123"/>
      <c r="I1137" s="123"/>
      <c r="K1137" s="433"/>
    </row>
    <row r="1138" spans="4:11" ht="14.4">
      <c r="D1138" s="412"/>
      <c r="E1138" s="371"/>
      <c r="F1138" s="122"/>
      <c r="H1138" s="123"/>
      <c r="I1138" s="123"/>
      <c r="K1138" s="433"/>
    </row>
    <row r="1139" spans="4:11" ht="14.4">
      <c r="D1139" s="412"/>
      <c r="E1139" s="371"/>
      <c r="F1139" s="122"/>
      <c r="H1139" s="123"/>
      <c r="I1139" s="123"/>
      <c r="K1139" s="433"/>
    </row>
    <row r="1140" spans="4:11" ht="14.4">
      <c r="D1140" s="412"/>
      <c r="E1140" s="371"/>
      <c r="F1140" s="122"/>
      <c r="H1140" s="123"/>
      <c r="I1140" s="123"/>
      <c r="K1140" s="433"/>
    </row>
    <row r="1141" spans="4:11" ht="14.4">
      <c r="D1141" s="412"/>
      <c r="E1141" s="371"/>
      <c r="F1141" s="122"/>
      <c r="H1141" s="123"/>
      <c r="I1141" s="123"/>
      <c r="K1141" s="433"/>
    </row>
    <row r="1142" spans="4:11" ht="14.4">
      <c r="D1142" s="412"/>
      <c r="E1142" s="371"/>
      <c r="F1142" s="122"/>
      <c r="H1142" s="123"/>
      <c r="I1142" s="123"/>
      <c r="K1142" s="433"/>
    </row>
    <row r="1143" spans="4:11" ht="14.4">
      <c r="D1143" s="412"/>
      <c r="E1143" s="371"/>
      <c r="F1143" s="122"/>
      <c r="H1143" s="123"/>
      <c r="I1143" s="123"/>
      <c r="K1143" s="433"/>
    </row>
    <row r="1144" spans="4:11" ht="14.4">
      <c r="D1144" s="412"/>
      <c r="E1144" s="371"/>
      <c r="F1144" s="122"/>
      <c r="H1144" s="123"/>
      <c r="I1144" s="123"/>
      <c r="K1144" s="433"/>
    </row>
    <row r="1145" spans="4:11" ht="14.4">
      <c r="D1145" s="412"/>
      <c r="E1145" s="371"/>
      <c r="F1145" s="122"/>
      <c r="H1145" s="123"/>
      <c r="I1145" s="123"/>
      <c r="K1145" s="433"/>
    </row>
    <row r="1146" spans="4:11" ht="14.4">
      <c r="D1146" s="412"/>
      <c r="E1146" s="371"/>
      <c r="F1146" s="122"/>
      <c r="H1146" s="123"/>
      <c r="I1146" s="123"/>
      <c r="K1146" s="433"/>
    </row>
    <row r="1147" spans="4:11" ht="14.4">
      <c r="D1147" s="412"/>
      <c r="E1147" s="371"/>
      <c r="F1147" s="122"/>
      <c r="H1147" s="123"/>
      <c r="I1147" s="123"/>
      <c r="K1147" s="433"/>
    </row>
    <row r="1148" spans="4:11" ht="14.4">
      <c r="D1148" s="412"/>
      <c r="E1148" s="371"/>
      <c r="F1148" s="122"/>
      <c r="H1148" s="123"/>
      <c r="I1148" s="123"/>
      <c r="K1148" s="433"/>
    </row>
    <row r="1149" spans="4:11" ht="14.4">
      <c r="D1149" s="412"/>
      <c r="E1149" s="371"/>
      <c r="F1149" s="122"/>
      <c r="H1149" s="123"/>
      <c r="I1149" s="123"/>
      <c r="K1149" s="433"/>
    </row>
    <row r="1150" spans="4:11" ht="14.4">
      <c r="D1150" s="412"/>
      <c r="E1150" s="371"/>
      <c r="F1150" s="122"/>
      <c r="H1150" s="123"/>
      <c r="I1150" s="123"/>
      <c r="K1150" s="433"/>
    </row>
    <row r="1151" spans="4:11" ht="14.4">
      <c r="D1151" s="412"/>
      <c r="E1151" s="371"/>
      <c r="F1151" s="122"/>
      <c r="H1151" s="123"/>
      <c r="I1151" s="123"/>
      <c r="K1151" s="433"/>
    </row>
    <row r="1152" spans="4:11" ht="14.4">
      <c r="D1152" s="412"/>
      <c r="E1152" s="371"/>
      <c r="F1152" s="122"/>
      <c r="H1152" s="123"/>
      <c r="I1152" s="123"/>
      <c r="K1152" s="433"/>
    </row>
    <row r="1153" spans="4:11" ht="14.4">
      <c r="D1153" s="412"/>
      <c r="E1153" s="371"/>
      <c r="F1153" s="122"/>
      <c r="H1153" s="123"/>
      <c r="I1153" s="123"/>
      <c r="K1153" s="433"/>
    </row>
    <row r="1154" spans="4:11" ht="14.4">
      <c r="D1154" s="412"/>
      <c r="E1154" s="371"/>
      <c r="F1154" s="122"/>
      <c r="H1154" s="123"/>
      <c r="I1154" s="123"/>
      <c r="K1154" s="433"/>
    </row>
    <row r="1155" spans="4:11" ht="14.4">
      <c r="D1155" s="412"/>
      <c r="E1155" s="371"/>
      <c r="F1155" s="122"/>
      <c r="H1155" s="123"/>
      <c r="I1155" s="123"/>
      <c r="K1155" s="433"/>
    </row>
    <row r="1156" spans="4:11" ht="14.4">
      <c r="D1156" s="412"/>
      <c r="E1156" s="371"/>
      <c r="F1156" s="122"/>
      <c r="H1156" s="123"/>
      <c r="I1156" s="123"/>
      <c r="K1156" s="433"/>
    </row>
    <row r="1157" spans="4:11" ht="14.4">
      <c r="D1157" s="412"/>
      <c r="E1157" s="371"/>
      <c r="F1157" s="122"/>
      <c r="H1157" s="123"/>
      <c r="I1157" s="123"/>
      <c r="K1157" s="433"/>
    </row>
    <row r="1158" spans="4:11" ht="14.4">
      <c r="D1158" s="412"/>
      <c r="E1158" s="371"/>
      <c r="F1158" s="122"/>
      <c r="H1158" s="123"/>
      <c r="I1158" s="123"/>
      <c r="K1158" s="433"/>
    </row>
    <row r="1159" spans="4:11" ht="14.4">
      <c r="D1159" s="412"/>
      <c r="E1159" s="371"/>
      <c r="F1159" s="122"/>
      <c r="H1159" s="123"/>
      <c r="I1159" s="123"/>
      <c r="K1159" s="433"/>
    </row>
    <row r="1160" spans="4:11" ht="14.4">
      <c r="D1160" s="412"/>
      <c r="E1160" s="371"/>
      <c r="F1160" s="122"/>
      <c r="H1160" s="123"/>
      <c r="I1160" s="123"/>
      <c r="K1160" s="433"/>
    </row>
    <row r="1161" spans="4:11" ht="14.4">
      <c r="D1161" s="412"/>
      <c r="E1161" s="371"/>
      <c r="F1161" s="122"/>
      <c r="H1161" s="123"/>
      <c r="I1161" s="123"/>
      <c r="K1161" s="433"/>
    </row>
    <row r="1162" spans="4:11" ht="14.4">
      <c r="D1162" s="412"/>
      <c r="E1162" s="371"/>
      <c r="F1162" s="122"/>
      <c r="H1162" s="123"/>
      <c r="I1162" s="123"/>
      <c r="K1162" s="433"/>
    </row>
    <row r="1163" spans="4:11" ht="14.4">
      <c r="D1163" s="412"/>
      <c r="E1163" s="371"/>
      <c r="F1163" s="122"/>
      <c r="H1163" s="123"/>
      <c r="I1163" s="123"/>
      <c r="K1163" s="433"/>
    </row>
    <row r="1164" spans="4:11" ht="14.4">
      <c r="D1164" s="412"/>
      <c r="E1164" s="371"/>
      <c r="F1164" s="122"/>
      <c r="H1164" s="123"/>
      <c r="I1164" s="123"/>
      <c r="K1164" s="433"/>
    </row>
    <row r="1165" spans="4:11" ht="14.4">
      <c r="D1165" s="412"/>
      <c r="E1165" s="371"/>
      <c r="F1165" s="122"/>
      <c r="H1165" s="123"/>
      <c r="I1165" s="123"/>
      <c r="K1165" s="433"/>
    </row>
    <row r="1166" spans="4:11" ht="14.4">
      <c r="D1166" s="412"/>
      <c r="E1166" s="371"/>
      <c r="F1166" s="122"/>
      <c r="H1166" s="123"/>
      <c r="I1166" s="123"/>
      <c r="K1166" s="433"/>
    </row>
    <row r="1167" spans="4:11" ht="14.4">
      <c r="D1167" s="412"/>
      <c r="E1167" s="371"/>
      <c r="F1167" s="122"/>
      <c r="H1167" s="123"/>
      <c r="I1167" s="123"/>
      <c r="K1167" s="433"/>
    </row>
    <row r="1168" spans="4:11" ht="14.4">
      <c r="D1168" s="412"/>
      <c r="E1168" s="371"/>
      <c r="F1168" s="122"/>
      <c r="H1168" s="123"/>
      <c r="I1168" s="123"/>
      <c r="K1168" s="433"/>
    </row>
    <row r="1169" spans="4:11" ht="14.4">
      <c r="D1169" s="412"/>
      <c r="E1169" s="371"/>
      <c r="F1169" s="122"/>
      <c r="H1169" s="123"/>
      <c r="I1169" s="123"/>
      <c r="K1169" s="433"/>
    </row>
    <row r="1170" spans="4:11" ht="14.4">
      <c r="D1170" s="412"/>
      <c r="E1170" s="371"/>
      <c r="F1170" s="122"/>
      <c r="H1170" s="123"/>
      <c r="I1170" s="123"/>
      <c r="K1170" s="433"/>
    </row>
    <row r="1171" spans="4:11" ht="14.4">
      <c r="D1171" s="412"/>
      <c r="E1171" s="371"/>
      <c r="F1171" s="122"/>
      <c r="H1171" s="123"/>
      <c r="I1171" s="123"/>
      <c r="K1171" s="433"/>
    </row>
    <row r="1172" spans="4:11" ht="14.4">
      <c r="D1172" s="412"/>
      <c r="E1172" s="371"/>
      <c r="F1172" s="122"/>
      <c r="H1172" s="123"/>
      <c r="I1172" s="123"/>
      <c r="K1172" s="433"/>
    </row>
    <row r="1173" spans="4:11" ht="14.4">
      <c r="D1173" s="412"/>
      <c r="E1173" s="371"/>
      <c r="F1173" s="122"/>
      <c r="H1173" s="123"/>
      <c r="I1173" s="123"/>
      <c r="K1173" s="433"/>
    </row>
    <row r="1174" spans="4:11" ht="14.4">
      <c r="D1174" s="412"/>
      <c r="E1174" s="371"/>
      <c r="F1174" s="122"/>
      <c r="H1174" s="123"/>
      <c r="I1174" s="123"/>
      <c r="K1174" s="433"/>
    </row>
    <row r="1175" spans="4:11" ht="14.4">
      <c r="D1175" s="412"/>
      <c r="E1175" s="371"/>
      <c r="F1175" s="122"/>
      <c r="H1175" s="123"/>
      <c r="I1175" s="123"/>
      <c r="K1175" s="433"/>
    </row>
    <row r="1176" spans="4:11" ht="14.4">
      <c r="D1176" s="412"/>
      <c r="E1176" s="371"/>
      <c r="F1176" s="122"/>
      <c r="H1176" s="123"/>
      <c r="I1176" s="123"/>
      <c r="K1176" s="433"/>
    </row>
    <row r="1177" spans="4:11" ht="14.4">
      <c r="D1177" s="412"/>
      <c r="E1177" s="371"/>
      <c r="F1177" s="122"/>
      <c r="H1177" s="123"/>
      <c r="I1177" s="123"/>
      <c r="K1177" s="433"/>
    </row>
    <row r="1178" spans="4:11" ht="14.4">
      <c r="D1178" s="412"/>
      <c r="E1178" s="371"/>
      <c r="F1178" s="122"/>
      <c r="H1178" s="123"/>
      <c r="I1178" s="123"/>
      <c r="K1178" s="433"/>
    </row>
    <row r="1179" spans="4:11" ht="14.4">
      <c r="D1179" s="412"/>
      <c r="E1179" s="371"/>
      <c r="F1179" s="122"/>
      <c r="H1179" s="123"/>
      <c r="I1179" s="123"/>
      <c r="K1179" s="433"/>
    </row>
    <row r="1180" spans="4:11" ht="14.4">
      <c r="D1180" s="412"/>
      <c r="E1180" s="371"/>
      <c r="F1180" s="122"/>
      <c r="H1180" s="123"/>
      <c r="I1180" s="123"/>
      <c r="K1180" s="433"/>
    </row>
    <row r="1181" spans="4:11" ht="14.4">
      <c r="D1181" s="412"/>
      <c r="E1181" s="371"/>
      <c r="F1181" s="122"/>
      <c r="H1181" s="123"/>
      <c r="I1181" s="123"/>
      <c r="K1181" s="433"/>
    </row>
    <row r="1182" spans="4:11" ht="14.4">
      <c r="D1182" s="412"/>
      <c r="E1182" s="371"/>
      <c r="F1182" s="122"/>
      <c r="H1182" s="123"/>
      <c r="I1182" s="123"/>
      <c r="K1182" s="433"/>
    </row>
    <row r="1183" spans="4:11" ht="14.4">
      <c r="D1183" s="412"/>
      <c r="E1183" s="371"/>
      <c r="F1183" s="122"/>
      <c r="H1183" s="123"/>
      <c r="I1183" s="123"/>
      <c r="K1183" s="433"/>
    </row>
    <row r="1184" spans="4:11" ht="14.4">
      <c r="D1184" s="412"/>
      <c r="E1184" s="371"/>
      <c r="F1184" s="122"/>
      <c r="H1184" s="123"/>
      <c r="I1184" s="123"/>
      <c r="K1184" s="433"/>
    </row>
    <row r="1185" spans="4:11" ht="14.4">
      <c r="D1185" s="412"/>
      <c r="E1185" s="371"/>
      <c r="F1185" s="122"/>
      <c r="H1185" s="123"/>
      <c r="I1185" s="123"/>
      <c r="K1185" s="433"/>
    </row>
    <row r="1186" spans="4:11" ht="14.4">
      <c r="D1186" s="412"/>
      <c r="E1186" s="371"/>
      <c r="F1186" s="122"/>
      <c r="H1186" s="123"/>
      <c r="I1186" s="123"/>
      <c r="K1186" s="433"/>
    </row>
    <row r="1187" spans="4:11" ht="14.4">
      <c r="D1187" s="412"/>
      <c r="E1187" s="371"/>
      <c r="F1187" s="122"/>
      <c r="H1187" s="123"/>
      <c r="I1187" s="123"/>
      <c r="K1187" s="433"/>
    </row>
    <row r="1188" spans="4:11" ht="14.4">
      <c r="D1188" s="412"/>
      <c r="E1188" s="371"/>
      <c r="F1188" s="122"/>
      <c r="H1188" s="123"/>
      <c r="I1188" s="123"/>
      <c r="K1188" s="433"/>
    </row>
    <row r="1189" spans="4:11" ht="14.4">
      <c r="D1189" s="412"/>
      <c r="E1189" s="371"/>
      <c r="F1189" s="122"/>
      <c r="H1189" s="123"/>
      <c r="I1189" s="123"/>
      <c r="K1189" s="433"/>
    </row>
    <row r="1190" spans="4:11" ht="14.4">
      <c r="D1190" s="412"/>
      <c r="E1190" s="371"/>
      <c r="F1190" s="122"/>
      <c r="H1190" s="123"/>
      <c r="I1190" s="123"/>
      <c r="K1190" s="433"/>
    </row>
    <row r="1191" spans="4:11" ht="14.4">
      <c r="D1191" s="412"/>
      <c r="E1191" s="371"/>
      <c r="F1191" s="122"/>
      <c r="H1191" s="123"/>
      <c r="I1191" s="123"/>
      <c r="K1191" s="433"/>
    </row>
    <row r="1192" spans="4:11" ht="14.4">
      <c r="D1192" s="412"/>
      <c r="E1192" s="371"/>
      <c r="F1192" s="122"/>
      <c r="H1192" s="123"/>
      <c r="I1192" s="123"/>
      <c r="K1192" s="433"/>
    </row>
    <row r="1193" spans="4:11" ht="14.4">
      <c r="D1193" s="412"/>
      <c r="E1193" s="371"/>
      <c r="F1193" s="122"/>
      <c r="H1193" s="123"/>
      <c r="I1193" s="123"/>
      <c r="K1193" s="433"/>
    </row>
    <row r="1194" spans="4:11" ht="14.4">
      <c r="D1194" s="412"/>
      <c r="E1194" s="371"/>
      <c r="F1194" s="122"/>
      <c r="H1194" s="123"/>
      <c r="I1194" s="123"/>
      <c r="K1194" s="433"/>
    </row>
    <row r="1195" spans="4:11" ht="14.4">
      <c r="D1195" s="412"/>
      <c r="E1195" s="371"/>
      <c r="F1195" s="122"/>
      <c r="H1195" s="123"/>
      <c r="I1195" s="123"/>
      <c r="K1195" s="433"/>
    </row>
    <row r="1196" spans="4:11" ht="14.4">
      <c r="D1196" s="412"/>
      <c r="E1196" s="371"/>
      <c r="F1196" s="122"/>
      <c r="H1196" s="123"/>
      <c r="I1196" s="123"/>
      <c r="K1196" s="433"/>
    </row>
    <row r="1197" spans="4:11" ht="14.4">
      <c r="D1197" s="412"/>
      <c r="E1197" s="371"/>
      <c r="F1197" s="122"/>
      <c r="H1197" s="123"/>
      <c r="I1197" s="123"/>
      <c r="K1197" s="433"/>
    </row>
    <row r="1198" spans="4:11" ht="14.4">
      <c r="D1198" s="412"/>
      <c r="E1198" s="371"/>
      <c r="F1198" s="122"/>
      <c r="H1198" s="123"/>
      <c r="I1198" s="123"/>
      <c r="K1198" s="433"/>
    </row>
    <row r="1199" spans="4:11" ht="14.4">
      <c r="D1199" s="412"/>
      <c r="E1199" s="371"/>
      <c r="F1199" s="122"/>
      <c r="H1199" s="123"/>
      <c r="I1199" s="123"/>
      <c r="K1199" s="433"/>
    </row>
    <row r="1200" spans="4:11" ht="14.4">
      <c r="D1200" s="412"/>
      <c r="E1200" s="371"/>
      <c r="F1200" s="122"/>
      <c r="H1200" s="123"/>
      <c r="I1200" s="123"/>
      <c r="K1200" s="433"/>
    </row>
    <row r="1201" spans="4:11" ht="14.4">
      <c r="D1201" s="412"/>
      <c r="E1201" s="371"/>
      <c r="F1201" s="122"/>
      <c r="H1201" s="123"/>
      <c r="I1201" s="123"/>
      <c r="K1201" s="433"/>
    </row>
    <row r="1202" spans="4:11" ht="14.4">
      <c r="D1202" s="412"/>
      <c r="E1202" s="371"/>
      <c r="F1202" s="122"/>
      <c r="H1202" s="123"/>
      <c r="I1202" s="123"/>
      <c r="K1202" s="433"/>
    </row>
    <row r="1203" spans="4:11" ht="14.4">
      <c r="D1203" s="412"/>
      <c r="E1203" s="371"/>
      <c r="F1203" s="122"/>
      <c r="H1203" s="123"/>
      <c r="I1203" s="123"/>
      <c r="K1203" s="433"/>
    </row>
    <row r="1204" spans="4:11" ht="14.4">
      <c r="D1204" s="412"/>
      <c r="E1204" s="371"/>
      <c r="F1204" s="122"/>
      <c r="H1204" s="123"/>
      <c r="I1204" s="123"/>
      <c r="K1204" s="433"/>
    </row>
    <row r="1205" spans="4:11" ht="14.4">
      <c r="D1205" s="412"/>
      <c r="E1205" s="371"/>
      <c r="F1205" s="122"/>
      <c r="H1205" s="123"/>
      <c r="I1205" s="123"/>
      <c r="K1205" s="433"/>
    </row>
    <row r="1206" spans="4:11" ht="14.4">
      <c r="D1206" s="412"/>
      <c r="E1206" s="371"/>
      <c r="F1206" s="122"/>
      <c r="H1206" s="123"/>
      <c r="I1206" s="123"/>
      <c r="K1206" s="433"/>
    </row>
    <row r="1207" spans="4:11" ht="14.4">
      <c r="D1207" s="412"/>
      <c r="E1207" s="371"/>
      <c r="F1207" s="122"/>
      <c r="H1207" s="123"/>
      <c r="I1207" s="123"/>
      <c r="K1207" s="433"/>
    </row>
    <row r="1208" spans="4:11" ht="14.4">
      <c r="D1208" s="412"/>
      <c r="E1208" s="371"/>
      <c r="F1208" s="122"/>
      <c r="H1208" s="123"/>
      <c r="I1208" s="123"/>
      <c r="K1208" s="433"/>
    </row>
    <row r="1209" spans="4:11" ht="14.4">
      <c r="D1209" s="412"/>
      <c r="E1209" s="371"/>
      <c r="F1209" s="122"/>
      <c r="H1209" s="123"/>
      <c r="I1209" s="123"/>
      <c r="K1209" s="433"/>
    </row>
    <row r="1210" spans="4:11" ht="14.4">
      <c r="D1210" s="412"/>
      <c r="E1210" s="371"/>
      <c r="F1210" s="122"/>
      <c r="H1210" s="123"/>
      <c r="I1210" s="123"/>
      <c r="K1210" s="433"/>
    </row>
    <row r="1211" spans="4:11" ht="14.4">
      <c r="D1211" s="412"/>
      <c r="E1211" s="371"/>
      <c r="F1211" s="122"/>
      <c r="H1211" s="123"/>
      <c r="I1211" s="123"/>
      <c r="K1211" s="433"/>
    </row>
    <row r="1212" spans="4:11" ht="14.4">
      <c r="D1212" s="412"/>
      <c r="E1212" s="371"/>
      <c r="F1212" s="122"/>
      <c r="H1212" s="123"/>
      <c r="I1212" s="123"/>
      <c r="K1212" s="433"/>
    </row>
    <row r="1213" spans="4:11" ht="14.4">
      <c r="D1213" s="412"/>
      <c r="E1213" s="371"/>
      <c r="F1213" s="122"/>
      <c r="H1213" s="123"/>
      <c r="I1213" s="123"/>
      <c r="K1213" s="433"/>
    </row>
    <row r="1214" spans="4:11" ht="14.4">
      <c r="D1214" s="412"/>
      <c r="E1214" s="371"/>
      <c r="F1214" s="122"/>
      <c r="H1214" s="123"/>
      <c r="I1214" s="123"/>
      <c r="K1214" s="433"/>
    </row>
    <row r="1215" spans="4:11" ht="14.4">
      <c r="D1215" s="412"/>
      <c r="E1215" s="371"/>
      <c r="F1215" s="122"/>
      <c r="H1215" s="123"/>
      <c r="I1215" s="123"/>
      <c r="K1215" s="433"/>
    </row>
    <row r="1216" spans="4:11" ht="14.4">
      <c r="D1216" s="412"/>
      <c r="E1216" s="371"/>
      <c r="F1216" s="122"/>
      <c r="H1216" s="123"/>
      <c r="I1216" s="123"/>
      <c r="K1216" s="433"/>
    </row>
    <row r="1217" spans="4:11" ht="14.4">
      <c r="D1217" s="412"/>
      <c r="E1217" s="371"/>
      <c r="F1217" s="122"/>
      <c r="H1217" s="123"/>
      <c r="I1217" s="123"/>
      <c r="K1217" s="433"/>
    </row>
    <row r="1218" spans="4:11" ht="14.4">
      <c r="D1218" s="412"/>
      <c r="E1218" s="371"/>
      <c r="F1218" s="122"/>
      <c r="H1218" s="123"/>
      <c r="I1218" s="123"/>
      <c r="K1218" s="433"/>
    </row>
    <row r="1219" spans="4:11" ht="14.4">
      <c r="D1219" s="412"/>
      <c r="E1219" s="371"/>
      <c r="F1219" s="122"/>
      <c r="H1219" s="123"/>
      <c r="I1219" s="123"/>
      <c r="K1219" s="433"/>
    </row>
    <row r="1220" spans="4:11" ht="14.4">
      <c r="D1220" s="412"/>
      <c r="E1220" s="371"/>
      <c r="F1220" s="122"/>
      <c r="H1220" s="123"/>
      <c r="I1220" s="123"/>
      <c r="K1220" s="433"/>
    </row>
    <row r="1221" spans="4:11" ht="14.4">
      <c r="D1221" s="412"/>
      <c r="E1221" s="371"/>
      <c r="F1221" s="122"/>
      <c r="H1221" s="123"/>
      <c r="I1221" s="123"/>
      <c r="K1221" s="433"/>
    </row>
    <row r="1222" spans="4:11" ht="14.4">
      <c r="D1222" s="412"/>
      <c r="E1222" s="371"/>
      <c r="F1222" s="122"/>
      <c r="H1222" s="123"/>
      <c r="I1222" s="123"/>
      <c r="K1222" s="433"/>
    </row>
    <row r="1223" spans="4:11" ht="14.4">
      <c r="D1223" s="412"/>
      <c r="E1223" s="371"/>
      <c r="F1223" s="122"/>
      <c r="H1223" s="123"/>
      <c r="I1223" s="123"/>
      <c r="K1223" s="433"/>
    </row>
    <row r="1224" spans="4:11" ht="14.4">
      <c r="D1224" s="412"/>
      <c r="E1224" s="371"/>
      <c r="F1224" s="122"/>
      <c r="H1224" s="123"/>
      <c r="I1224" s="123"/>
      <c r="K1224" s="433"/>
    </row>
    <row r="1225" spans="4:11" ht="14.4">
      <c r="D1225" s="412"/>
      <c r="E1225" s="371"/>
      <c r="F1225" s="122"/>
      <c r="H1225" s="123"/>
      <c r="I1225" s="123"/>
      <c r="K1225" s="433"/>
    </row>
    <row r="1226" spans="4:11" ht="14.4">
      <c r="D1226" s="412"/>
      <c r="E1226" s="371"/>
      <c r="F1226" s="122"/>
      <c r="H1226" s="123"/>
      <c r="I1226" s="123"/>
      <c r="K1226" s="433"/>
    </row>
    <row r="1227" spans="4:11" ht="14.4">
      <c r="D1227" s="412"/>
      <c r="E1227" s="371"/>
      <c r="F1227" s="122"/>
      <c r="H1227" s="123"/>
      <c r="I1227" s="123"/>
      <c r="K1227" s="433"/>
    </row>
    <row r="1228" spans="4:11" ht="14.4">
      <c r="D1228" s="412"/>
      <c r="E1228" s="371"/>
      <c r="F1228" s="122"/>
      <c r="H1228" s="123"/>
      <c r="I1228" s="123"/>
      <c r="K1228" s="433"/>
    </row>
    <row r="1229" spans="4:11" ht="14.4">
      <c r="D1229" s="412"/>
      <c r="E1229" s="371"/>
      <c r="F1229" s="122"/>
      <c r="H1229" s="123"/>
      <c r="I1229" s="123"/>
      <c r="K1229" s="433"/>
    </row>
    <row r="1230" spans="4:11" ht="14.4">
      <c r="D1230" s="412"/>
      <c r="E1230" s="371"/>
      <c r="F1230" s="122"/>
      <c r="H1230" s="123"/>
      <c r="I1230" s="123"/>
      <c r="K1230" s="433"/>
    </row>
    <row r="1231" spans="4:11" ht="14.4">
      <c r="D1231" s="412"/>
      <c r="E1231" s="371"/>
      <c r="F1231" s="122"/>
      <c r="H1231" s="123"/>
      <c r="I1231" s="123"/>
      <c r="K1231" s="433"/>
    </row>
    <row r="1232" spans="4:11" ht="14.4">
      <c r="D1232" s="412"/>
      <c r="E1232" s="371"/>
      <c r="F1232" s="122"/>
      <c r="H1232" s="123"/>
      <c r="I1232" s="123"/>
      <c r="K1232" s="433"/>
    </row>
    <row r="1233" spans="4:11" ht="14.4">
      <c r="D1233" s="412"/>
      <c r="E1233" s="371"/>
      <c r="F1233" s="122"/>
      <c r="H1233" s="123"/>
      <c r="I1233" s="123"/>
      <c r="K1233" s="433"/>
    </row>
    <row r="1234" spans="4:11" ht="14.4">
      <c r="D1234" s="412"/>
      <c r="E1234" s="371"/>
      <c r="F1234" s="122"/>
      <c r="H1234" s="123"/>
      <c r="I1234" s="123"/>
      <c r="K1234" s="433"/>
    </row>
    <row r="1235" spans="4:11" ht="14.4">
      <c r="D1235" s="412"/>
      <c r="E1235" s="371"/>
      <c r="F1235" s="122"/>
      <c r="H1235" s="123"/>
      <c r="I1235" s="123"/>
      <c r="K1235" s="433"/>
    </row>
    <row r="1236" spans="4:11" ht="14.4">
      <c r="D1236" s="412"/>
      <c r="E1236" s="371"/>
      <c r="F1236" s="122"/>
      <c r="H1236" s="123"/>
      <c r="I1236" s="123"/>
      <c r="K1236" s="433"/>
    </row>
    <row r="1237" spans="4:11" ht="14.4">
      <c r="D1237" s="412"/>
      <c r="E1237" s="371"/>
      <c r="F1237" s="122"/>
      <c r="H1237" s="123"/>
      <c r="I1237" s="123"/>
      <c r="K1237" s="433"/>
    </row>
    <row r="1238" spans="4:11" ht="14.4">
      <c r="D1238" s="412"/>
      <c r="E1238" s="371"/>
      <c r="F1238" s="122"/>
      <c r="H1238" s="123"/>
      <c r="I1238" s="123"/>
      <c r="K1238" s="433"/>
    </row>
    <row r="1239" spans="4:11" ht="14.4">
      <c r="D1239" s="412"/>
      <c r="E1239" s="371"/>
      <c r="F1239" s="122"/>
      <c r="H1239" s="123"/>
      <c r="I1239" s="123"/>
      <c r="K1239" s="433"/>
    </row>
    <row r="1240" spans="4:11" ht="14.4">
      <c r="D1240" s="412"/>
      <c r="E1240" s="371"/>
      <c r="F1240" s="122"/>
      <c r="H1240" s="123"/>
      <c r="I1240" s="123"/>
      <c r="K1240" s="433"/>
    </row>
    <row r="1241" spans="4:11" ht="14.4">
      <c r="D1241" s="412"/>
      <c r="E1241" s="371"/>
      <c r="F1241" s="122"/>
      <c r="H1241" s="123"/>
      <c r="I1241" s="123"/>
      <c r="K1241" s="433"/>
    </row>
    <row r="1242" spans="4:11" ht="14.4">
      <c r="D1242" s="412"/>
      <c r="E1242" s="371"/>
      <c r="F1242" s="122"/>
      <c r="H1242" s="123"/>
      <c r="I1242" s="123"/>
      <c r="K1242" s="433"/>
    </row>
    <row r="1243" spans="4:11" ht="14.4">
      <c r="D1243" s="412"/>
      <c r="E1243" s="371"/>
      <c r="F1243" s="122"/>
      <c r="H1243" s="123"/>
      <c r="I1243" s="123"/>
      <c r="K1243" s="433"/>
    </row>
    <row r="1244" spans="4:11" ht="14.4">
      <c r="D1244" s="412"/>
      <c r="E1244" s="371"/>
      <c r="F1244" s="122"/>
      <c r="H1244" s="123"/>
      <c r="I1244" s="123"/>
      <c r="K1244" s="433"/>
    </row>
    <row r="1245" spans="4:11" ht="14.4">
      <c r="D1245" s="412"/>
      <c r="E1245" s="371"/>
      <c r="F1245" s="122"/>
      <c r="H1245" s="123"/>
      <c r="I1245" s="123"/>
      <c r="K1245" s="433"/>
    </row>
    <row r="1246" spans="4:11" ht="14.4">
      <c r="D1246" s="412"/>
      <c r="E1246" s="371"/>
      <c r="F1246" s="122"/>
      <c r="H1246" s="123"/>
      <c r="I1246" s="123"/>
      <c r="K1246" s="433"/>
    </row>
    <row r="1247" spans="4:11" ht="14.4">
      <c r="D1247" s="412"/>
      <c r="E1247" s="371"/>
      <c r="F1247" s="122"/>
      <c r="H1247" s="123"/>
      <c r="I1247" s="123"/>
      <c r="K1247" s="433"/>
    </row>
    <row r="1248" spans="4:11" ht="14.4">
      <c r="D1248" s="412"/>
      <c r="E1248" s="371"/>
      <c r="F1248" s="122"/>
      <c r="H1248" s="123"/>
      <c r="I1248" s="123"/>
      <c r="K1248" s="433"/>
    </row>
    <row r="1249" spans="4:11" ht="14.4">
      <c r="D1249" s="412"/>
      <c r="E1249" s="371"/>
      <c r="F1249" s="122"/>
      <c r="H1249" s="123"/>
      <c r="I1249" s="123"/>
      <c r="K1249" s="433"/>
    </row>
    <row r="1250" spans="4:11" ht="14.4">
      <c r="D1250" s="412"/>
      <c r="E1250" s="371"/>
      <c r="F1250" s="122"/>
      <c r="H1250" s="123"/>
      <c r="I1250" s="123"/>
      <c r="K1250" s="433"/>
    </row>
    <row r="1251" spans="4:11" ht="14.4">
      <c r="D1251" s="412"/>
      <c r="E1251" s="371"/>
      <c r="F1251" s="122"/>
      <c r="H1251" s="123"/>
      <c r="I1251" s="123"/>
      <c r="K1251" s="433"/>
    </row>
    <row r="1252" spans="4:11" ht="14.4">
      <c r="D1252" s="412"/>
      <c r="E1252" s="371"/>
      <c r="F1252" s="122"/>
      <c r="H1252" s="123"/>
      <c r="I1252" s="123"/>
      <c r="K1252" s="433"/>
    </row>
    <row r="1253" spans="4:11" ht="14.4">
      <c r="D1253" s="412"/>
      <c r="E1253" s="371"/>
      <c r="F1253" s="122"/>
      <c r="H1253" s="123"/>
      <c r="I1253" s="123"/>
      <c r="K1253" s="433"/>
    </row>
    <row r="1254" spans="4:11" ht="14.4">
      <c r="D1254" s="412"/>
      <c r="E1254" s="371"/>
      <c r="F1254" s="122"/>
      <c r="H1254" s="123"/>
      <c r="I1254" s="123"/>
      <c r="K1254" s="433"/>
    </row>
    <row r="1255" spans="4:11" ht="14.4">
      <c r="D1255" s="412"/>
      <c r="E1255" s="371"/>
      <c r="F1255" s="122"/>
      <c r="H1255" s="123"/>
      <c r="I1255" s="123"/>
      <c r="K1255" s="433"/>
    </row>
    <row r="1256" spans="4:11" ht="14.4">
      <c r="D1256" s="412"/>
      <c r="E1256" s="371"/>
      <c r="F1256" s="122"/>
      <c r="H1256" s="123"/>
      <c r="I1256" s="123"/>
      <c r="K1256" s="433"/>
    </row>
    <row r="1257" spans="4:11" ht="14.4">
      <c r="D1257" s="412"/>
      <c r="E1257" s="371"/>
      <c r="F1257" s="122"/>
      <c r="H1257" s="123"/>
      <c r="I1257" s="123"/>
      <c r="K1257" s="433"/>
    </row>
    <row r="1258" spans="4:11" ht="14.4">
      <c r="D1258" s="412"/>
      <c r="E1258" s="371"/>
      <c r="F1258" s="122"/>
      <c r="H1258" s="123"/>
      <c r="I1258" s="123"/>
      <c r="K1258" s="433"/>
    </row>
    <row r="1259" spans="4:11" ht="14.4">
      <c r="D1259" s="412"/>
      <c r="E1259" s="371"/>
      <c r="F1259" s="122"/>
      <c r="H1259" s="123"/>
      <c r="I1259" s="123"/>
      <c r="K1259" s="433"/>
    </row>
    <row r="1260" spans="4:11" ht="14.4">
      <c r="D1260" s="412"/>
      <c r="E1260" s="371"/>
      <c r="F1260" s="122"/>
      <c r="H1260" s="123"/>
      <c r="I1260" s="123"/>
      <c r="K1260" s="433"/>
    </row>
    <row r="1261" spans="4:11" ht="14.4">
      <c r="D1261" s="412"/>
      <c r="E1261" s="371"/>
      <c r="F1261" s="122"/>
      <c r="H1261" s="123"/>
      <c r="I1261" s="123"/>
      <c r="K1261" s="433"/>
    </row>
    <row r="1262" spans="4:11" ht="14.4">
      <c r="D1262" s="412"/>
      <c r="E1262" s="371"/>
      <c r="F1262" s="122"/>
      <c r="H1262" s="123"/>
      <c r="I1262" s="123"/>
      <c r="K1262" s="433"/>
    </row>
    <row r="1263" spans="4:11" ht="14.4">
      <c r="D1263" s="412"/>
      <c r="E1263" s="371"/>
      <c r="F1263" s="122"/>
      <c r="H1263" s="123"/>
      <c r="I1263" s="123"/>
      <c r="K1263" s="433"/>
    </row>
    <row r="1264" spans="4:11" ht="14.4">
      <c r="D1264" s="412"/>
      <c r="E1264" s="371"/>
      <c r="F1264" s="122"/>
      <c r="H1264" s="123"/>
      <c r="I1264" s="123"/>
      <c r="K1264" s="433"/>
    </row>
    <row r="1265" spans="4:11" ht="14.4">
      <c r="D1265" s="412"/>
      <c r="E1265" s="371"/>
      <c r="F1265" s="122"/>
      <c r="H1265" s="123"/>
      <c r="I1265" s="123"/>
      <c r="K1265" s="433"/>
    </row>
    <row r="1266" spans="4:11" ht="14.4">
      <c r="D1266" s="412"/>
      <c r="E1266" s="371"/>
      <c r="F1266" s="122"/>
      <c r="H1266" s="123"/>
      <c r="I1266" s="123"/>
      <c r="K1266" s="433"/>
    </row>
    <row r="1267" spans="4:11" ht="14.4">
      <c r="D1267" s="412"/>
      <c r="E1267" s="371"/>
      <c r="F1267" s="122"/>
      <c r="H1267" s="123"/>
      <c r="I1267" s="123"/>
      <c r="K1267" s="433"/>
    </row>
    <row r="1268" spans="4:11" ht="14.4">
      <c r="D1268" s="412"/>
      <c r="E1268" s="371"/>
      <c r="F1268" s="122"/>
      <c r="H1268" s="123"/>
      <c r="I1268" s="123"/>
      <c r="K1268" s="433"/>
    </row>
    <row r="1269" spans="4:11" ht="14.4">
      <c r="D1269" s="412"/>
      <c r="E1269" s="371"/>
      <c r="F1269" s="122"/>
      <c r="H1269" s="123"/>
      <c r="I1269" s="123"/>
      <c r="K1269" s="433"/>
    </row>
    <row r="1270" spans="4:11" ht="14.4">
      <c r="D1270" s="412"/>
      <c r="E1270" s="371"/>
      <c r="F1270" s="122"/>
      <c r="H1270" s="123"/>
      <c r="I1270" s="123"/>
      <c r="K1270" s="433"/>
    </row>
    <row r="1271" spans="4:11" ht="14.4">
      <c r="D1271" s="412"/>
      <c r="E1271" s="371"/>
      <c r="F1271" s="122"/>
      <c r="H1271" s="123"/>
      <c r="I1271" s="123"/>
      <c r="K1271" s="433"/>
    </row>
    <row r="1272" spans="4:11" ht="14.4">
      <c r="D1272" s="412"/>
      <c r="E1272" s="371"/>
      <c r="F1272" s="122"/>
      <c r="H1272" s="123"/>
      <c r="I1272" s="123"/>
      <c r="K1272" s="433"/>
    </row>
    <row r="1273" spans="4:11" ht="14.4">
      <c r="D1273" s="412"/>
      <c r="E1273" s="371"/>
      <c r="F1273" s="122"/>
      <c r="H1273" s="123"/>
      <c r="I1273" s="123"/>
      <c r="K1273" s="433"/>
    </row>
    <row r="1274" spans="4:11" ht="14.4">
      <c r="D1274" s="412"/>
      <c r="E1274" s="371"/>
      <c r="F1274" s="122"/>
      <c r="H1274" s="123"/>
      <c r="I1274" s="123"/>
      <c r="K1274" s="433"/>
    </row>
    <row r="1275" spans="4:11" ht="14.4">
      <c r="D1275" s="412"/>
      <c r="E1275" s="371"/>
      <c r="F1275" s="122"/>
      <c r="H1275" s="123"/>
      <c r="I1275" s="123"/>
      <c r="K1275" s="433"/>
    </row>
    <row r="1276" spans="4:11" ht="14.4">
      <c r="D1276" s="412"/>
      <c r="E1276" s="371"/>
      <c r="F1276" s="122"/>
      <c r="H1276" s="123"/>
      <c r="I1276" s="123"/>
      <c r="K1276" s="433"/>
    </row>
    <row r="1277" spans="4:11" ht="14.4">
      <c r="D1277" s="412"/>
      <c r="E1277" s="371"/>
      <c r="F1277" s="122"/>
      <c r="H1277" s="123"/>
      <c r="I1277" s="123"/>
      <c r="K1277" s="433"/>
    </row>
    <row r="1278" spans="4:11" ht="14.4">
      <c r="D1278" s="412"/>
      <c r="E1278" s="371"/>
      <c r="F1278" s="122"/>
      <c r="H1278" s="123"/>
      <c r="I1278" s="123"/>
      <c r="K1278" s="433"/>
    </row>
    <row r="1279" spans="4:11" ht="14.4">
      <c r="D1279" s="412"/>
      <c r="E1279" s="371"/>
      <c r="F1279" s="122"/>
      <c r="H1279" s="123"/>
      <c r="I1279" s="123"/>
      <c r="K1279" s="433"/>
    </row>
    <row r="1280" spans="4:11" ht="14.4">
      <c r="D1280" s="412"/>
      <c r="E1280" s="371"/>
      <c r="F1280" s="122"/>
      <c r="H1280" s="123"/>
      <c r="I1280" s="123"/>
      <c r="K1280" s="433"/>
    </row>
    <row r="1281" spans="4:11" ht="14.4">
      <c r="D1281" s="412"/>
      <c r="E1281" s="371"/>
      <c r="F1281" s="122"/>
      <c r="H1281" s="123"/>
      <c r="I1281" s="123"/>
      <c r="K1281" s="433"/>
    </row>
    <row r="1282" spans="4:11" ht="14.4">
      <c r="D1282" s="412"/>
      <c r="E1282" s="371"/>
      <c r="F1282" s="122"/>
      <c r="H1282" s="123"/>
      <c r="I1282" s="123"/>
      <c r="K1282" s="433"/>
    </row>
    <row r="1283" spans="4:11" ht="14.4">
      <c r="D1283" s="412"/>
      <c r="E1283" s="371"/>
      <c r="F1283" s="122"/>
      <c r="H1283" s="123"/>
      <c r="I1283" s="123"/>
      <c r="K1283" s="433"/>
    </row>
    <row r="1284" spans="4:11" ht="14.4">
      <c r="D1284" s="412"/>
      <c r="E1284" s="371"/>
      <c r="F1284" s="122"/>
      <c r="H1284" s="123"/>
      <c r="I1284" s="123"/>
      <c r="K1284" s="433"/>
    </row>
    <row r="1285" spans="4:11" ht="14.4">
      <c r="D1285" s="412"/>
      <c r="E1285" s="371"/>
      <c r="F1285" s="122"/>
      <c r="H1285" s="123"/>
      <c r="I1285" s="123"/>
      <c r="K1285" s="433"/>
    </row>
    <row r="1286" spans="4:11" ht="14.4">
      <c r="D1286" s="412"/>
      <c r="E1286" s="371"/>
      <c r="F1286" s="122"/>
      <c r="H1286" s="123"/>
      <c r="I1286" s="123"/>
      <c r="K1286" s="433"/>
    </row>
    <row r="1287" spans="4:11" ht="14.4">
      <c r="D1287" s="412"/>
      <c r="E1287" s="371"/>
      <c r="F1287" s="122"/>
      <c r="H1287" s="123"/>
      <c r="I1287" s="123"/>
      <c r="K1287" s="433"/>
    </row>
    <row r="1288" spans="4:11" ht="14.4">
      <c r="D1288" s="412"/>
      <c r="E1288" s="371"/>
      <c r="F1288" s="122"/>
      <c r="H1288" s="123"/>
      <c r="I1288" s="123"/>
      <c r="K1288" s="433"/>
    </row>
    <row r="1289" spans="4:11" ht="14.4">
      <c r="D1289" s="412"/>
      <c r="E1289" s="371"/>
      <c r="F1289" s="122"/>
      <c r="H1289" s="123"/>
      <c r="I1289" s="123"/>
      <c r="K1289" s="433"/>
    </row>
    <row r="1290" spans="4:11" ht="14.4">
      <c r="D1290" s="412"/>
      <c r="E1290" s="371"/>
      <c r="F1290" s="122"/>
      <c r="H1290" s="123"/>
      <c r="I1290" s="123"/>
      <c r="K1290" s="433"/>
    </row>
    <row r="1291" spans="4:11" ht="14.4">
      <c r="D1291" s="412"/>
      <c r="E1291" s="371"/>
      <c r="F1291" s="122"/>
      <c r="H1291" s="123"/>
      <c r="I1291" s="123"/>
      <c r="K1291" s="433"/>
    </row>
    <row r="1292" spans="4:11" ht="14.4">
      <c r="D1292" s="412"/>
      <c r="E1292" s="371"/>
      <c r="F1292" s="122"/>
      <c r="H1292" s="123"/>
      <c r="I1292" s="123"/>
      <c r="K1292" s="433"/>
    </row>
    <row r="1293" spans="4:11" ht="14.4">
      <c r="D1293" s="412"/>
      <c r="E1293" s="371"/>
      <c r="F1293" s="122"/>
      <c r="H1293" s="123"/>
      <c r="I1293" s="123"/>
      <c r="K1293" s="433"/>
    </row>
    <row r="1294" spans="4:11" ht="14.4">
      <c r="D1294" s="412"/>
      <c r="E1294" s="371"/>
      <c r="F1294" s="122"/>
      <c r="H1294" s="123"/>
      <c r="I1294" s="123"/>
      <c r="K1294" s="433"/>
    </row>
    <row r="1295" spans="4:11" ht="14.4">
      <c r="D1295" s="412"/>
      <c r="E1295" s="371"/>
      <c r="F1295" s="122"/>
      <c r="H1295" s="123"/>
      <c r="I1295" s="123"/>
      <c r="K1295" s="433"/>
    </row>
    <row r="1296" spans="4:11" ht="14.4">
      <c r="D1296" s="412"/>
      <c r="E1296" s="371"/>
      <c r="F1296" s="122"/>
      <c r="H1296" s="123"/>
      <c r="I1296" s="123"/>
      <c r="K1296" s="433"/>
    </row>
    <row r="1297" spans="4:11" ht="14.4">
      <c r="D1297" s="412"/>
      <c r="E1297" s="371"/>
      <c r="F1297" s="122"/>
      <c r="H1297" s="123"/>
      <c r="I1297" s="123"/>
      <c r="K1297" s="433"/>
    </row>
    <row r="1298" spans="4:11" ht="14.4">
      <c r="D1298" s="412"/>
      <c r="E1298" s="371"/>
      <c r="F1298" s="122"/>
      <c r="H1298" s="123"/>
      <c r="I1298" s="123"/>
      <c r="K1298" s="433"/>
    </row>
    <row r="1299" spans="4:11" ht="14.4">
      <c r="D1299" s="412"/>
      <c r="E1299" s="371"/>
      <c r="F1299" s="122"/>
      <c r="H1299" s="123"/>
      <c r="I1299" s="123"/>
      <c r="K1299" s="433"/>
    </row>
    <row r="1300" spans="4:11" ht="14.4">
      <c r="D1300" s="412"/>
      <c r="E1300" s="371"/>
      <c r="F1300" s="122"/>
      <c r="H1300" s="123"/>
      <c r="I1300" s="123"/>
      <c r="K1300" s="433"/>
    </row>
    <row r="1301" spans="4:11" ht="14.4">
      <c r="D1301" s="412"/>
      <c r="E1301" s="371"/>
      <c r="F1301" s="122"/>
      <c r="H1301" s="123"/>
      <c r="I1301" s="123"/>
      <c r="K1301" s="433"/>
    </row>
    <row r="1302" spans="4:11" ht="14.4">
      <c r="D1302" s="412"/>
      <c r="E1302" s="371"/>
      <c r="F1302" s="122"/>
      <c r="H1302" s="123"/>
      <c r="I1302" s="123"/>
      <c r="K1302" s="433"/>
    </row>
    <row r="1303" spans="4:11" ht="14.4">
      <c r="D1303" s="412"/>
      <c r="E1303" s="371"/>
      <c r="F1303" s="122"/>
      <c r="H1303" s="123"/>
      <c r="I1303" s="123"/>
      <c r="K1303" s="433"/>
    </row>
    <row r="1304" spans="4:11" ht="14.4">
      <c r="D1304" s="412"/>
      <c r="E1304" s="371"/>
      <c r="F1304" s="122"/>
      <c r="H1304" s="123"/>
      <c r="I1304" s="123"/>
      <c r="K1304" s="433"/>
    </row>
    <row r="1305" spans="4:11" ht="14.4">
      <c r="D1305" s="412"/>
      <c r="E1305" s="371"/>
      <c r="F1305" s="122"/>
      <c r="H1305" s="123"/>
      <c r="I1305" s="123"/>
      <c r="K1305" s="433"/>
    </row>
    <row r="1306" spans="4:11" ht="14.4">
      <c r="D1306" s="412"/>
      <c r="E1306" s="371"/>
      <c r="F1306" s="122"/>
      <c r="H1306" s="123"/>
      <c r="I1306" s="123"/>
      <c r="K1306" s="433"/>
    </row>
    <row r="1307" spans="4:11" ht="14.4">
      <c r="D1307" s="412"/>
      <c r="E1307" s="371"/>
      <c r="F1307" s="122"/>
      <c r="H1307" s="123"/>
      <c r="I1307" s="123"/>
      <c r="K1307" s="433"/>
    </row>
    <row r="1308" spans="4:11" ht="14.4">
      <c r="D1308" s="412"/>
      <c r="E1308" s="371"/>
      <c r="F1308" s="122"/>
      <c r="H1308" s="123"/>
      <c r="I1308" s="123"/>
      <c r="K1308" s="433"/>
    </row>
    <row r="1309" spans="4:11" ht="14.4">
      <c r="D1309" s="412"/>
      <c r="E1309" s="371"/>
      <c r="F1309" s="122"/>
      <c r="H1309" s="123"/>
      <c r="I1309" s="123"/>
      <c r="K1309" s="433"/>
    </row>
    <row r="1310" spans="4:11" ht="14.4">
      <c r="D1310" s="412"/>
      <c r="E1310" s="371"/>
      <c r="F1310" s="122"/>
      <c r="H1310" s="123"/>
      <c r="I1310" s="123"/>
      <c r="K1310" s="433"/>
    </row>
    <row r="1311" spans="4:11" ht="14.4">
      <c r="D1311" s="412"/>
      <c r="E1311" s="371"/>
      <c r="F1311" s="122"/>
      <c r="H1311" s="123"/>
      <c r="I1311" s="123"/>
      <c r="K1311" s="433"/>
    </row>
    <row r="1312" spans="4:11" ht="14.4">
      <c r="D1312" s="412"/>
      <c r="E1312" s="371"/>
      <c r="F1312" s="122"/>
      <c r="H1312" s="123"/>
      <c r="I1312" s="123"/>
      <c r="K1312" s="433"/>
    </row>
    <row r="1313" spans="4:11" ht="14.4">
      <c r="D1313" s="412"/>
      <c r="E1313" s="371"/>
      <c r="F1313" s="122"/>
      <c r="H1313" s="123"/>
      <c r="I1313" s="123"/>
      <c r="K1313" s="433"/>
    </row>
    <row r="1314" spans="4:11" ht="14.4">
      <c r="D1314" s="412"/>
      <c r="E1314" s="371"/>
      <c r="F1314" s="122"/>
      <c r="H1314" s="123"/>
      <c r="I1314" s="123"/>
      <c r="K1314" s="433"/>
    </row>
    <row r="1315" spans="4:11" ht="14.4">
      <c r="D1315" s="412"/>
      <c r="E1315" s="371"/>
      <c r="F1315" s="122"/>
      <c r="H1315" s="123"/>
      <c r="I1315" s="123"/>
      <c r="K1315" s="433"/>
    </row>
    <row r="1316" spans="4:11" ht="14.4">
      <c r="D1316" s="412"/>
      <c r="E1316" s="371"/>
      <c r="F1316" s="122"/>
      <c r="H1316" s="123"/>
      <c r="I1316" s="123"/>
      <c r="K1316" s="433"/>
    </row>
    <row r="1317" spans="4:11" ht="14.4">
      <c r="D1317" s="412"/>
      <c r="E1317" s="371"/>
      <c r="F1317" s="122"/>
      <c r="H1317" s="123"/>
      <c r="I1317" s="123"/>
      <c r="K1317" s="433"/>
    </row>
    <row r="1318" spans="4:11" ht="14.4">
      <c r="D1318" s="412"/>
      <c r="E1318" s="371"/>
      <c r="F1318" s="122"/>
      <c r="H1318" s="123"/>
      <c r="I1318" s="123"/>
      <c r="K1318" s="433"/>
    </row>
    <row r="1319" spans="4:11" ht="14.4">
      <c r="D1319" s="412"/>
      <c r="E1319" s="371"/>
      <c r="F1319" s="122"/>
      <c r="H1319" s="123"/>
      <c r="I1319" s="123"/>
      <c r="K1319" s="433"/>
    </row>
    <row r="1320" spans="4:11" ht="14.4">
      <c r="D1320" s="412"/>
      <c r="E1320" s="371"/>
      <c r="F1320" s="122"/>
      <c r="H1320" s="123"/>
      <c r="I1320" s="123"/>
      <c r="K1320" s="433"/>
    </row>
    <row r="1321" spans="4:11" ht="14.4">
      <c r="D1321" s="412"/>
      <c r="E1321" s="371"/>
      <c r="F1321" s="122"/>
      <c r="H1321" s="123"/>
      <c r="I1321" s="123"/>
      <c r="K1321" s="433"/>
    </row>
    <row r="1322" spans="4:11" ht="14.4">
      <c r="D1322" s="412"/>
      <c r="E1322" s="371"/>
      <c r="F1322" s="122"/>
      <c r="H1322" s="123"/>
      <c r="I1322" s="123"/>
      <c r="K1322" s="433"/>
    </row>
    <row r="1323" spans="4:11" ht="14.4">
      <c r="D1323" s="412"/>
      <c r="E1323" s="371"/>
      <c r="F1323" s="122"/>
      <c r="H1323" s="123"/>
      <c r="I1323" s="123"/>
      <c r="K1323" s="433"/>
    </row>
    <row r="1324" spans="4:11" ht="14.4">
      <c r="D1324" s="412"/>
      <c r="E1324" s="371"/>
      <c r="F1324" s="122"/>
      <c r="H1324" s="123"/>
      <c r="I1324" s="123"/>
      <c r="K1324" s="433"/>
    </row>
    <row r="1325" spans="4:11" ht="14.4">
      <c r="D1325" s="412"/>
      <c r="E1325" s="371"/>
      <c r="F1325" s="122"/>
      <c r="H1325" s="123"/>
      <c r="I1325" s="123"/>
      <c r="K1325" s="433"/>
    </row>
    <row r="1326" spans="4:11" ht="14.4">
      <c r="D1326" s="412"/>
      <c r="E1326" s="371"/>
      <c r="F1326" s="122"/>
      <c r="H1326" s="123"/>
      <c r="I1326" s="123"/>
      <c r="K1326" s="433"/>
    </row>
    <row r="1327" spans="4:11" ht="14.4">
      <c r="D1327" s="412"/>
      <c r="E1327" s="371"/>
      <c r="F1327" s="122"/>
      <c r="H1327" s="123"/>
      <c r="I1327" s="123"/>
      <c r="K1327" s="433"/>
    </row>
    <row r="1328" spans="4:11" ht="14.4">
      <c r="D1328" s="412"/>
      <c r="E1328" s="371"/>
      <c r="F1328" s="122"/>
      <c r="H1328" s="123"/>
      <c r="I1328" s="123"/>
      <c r="K1328" s="433"/>
    </row>
    <row r="1329" spans="4:11" ht="14.4">
      <c r="D1329" s="412"/>
      <c r="E1329" s="371"/>
      <c r="F1329" s="122"/>
      <c r="H1329" s="123"/>
      <c r="I1329" s="123"/>
      <c r="K1329" s="433"/>
    </row>
    <row r="1330" spans="4:11" ht="14.4">
      <c r="D1330" s="412"/>
      <c r="E1330" s="371"/>
      <c r="F1330" s="122"/>
      <c r="H1330" s="123"/>
      <c r="I1330" s="123"/>
      <c r="K1330" s="433"/>
    </row>
    <row r="1331" spans="4:11" ht="14.4">
      <c r="D1331" s="412"/>
      <c r="E1331" s="371"/>
      <c r="F1331" s="122"/>
      <c r="H1331" s="123"/>
      <c r="I1331" s="123"/>
      <c r="K1331" s="433"/>
    </row>
    <row r="1332" spans="4:11" ht="14.4">
      <c r="D1332" s="412"/>
      <c r="E1332" s="371"/>
      <c r="F1332" s="122"/>
      <c r="H1332" s="123"/>
      <c r="I1332" s="123"/>
      <c r="K1332" s="433"/>
    </row>
    <row r="1333" spans="4:11" ht="14.4">
      <c r="D1333" s="412"/>
      <c r="E1333" s="371"/>
      <c r="F1333" s="122"/>
      <c r="H1333" s="123"/>
      <c r="I1333" s="123"/>
      <c r="K1333" s="433"/>
    </row>
    <row r="1334" spans="4:11" ht="14.4">
      <c r="D1334" s="412"/>
      <c r="E1334" s="371"/>
      <c r="F1334" s="122"/>
      <c r="H1334" s="123"/>
      <c r="I1334" s="123"/>
      <c r="K1334" s="433"/>
    </row>
    <row r="1335" spans="4:11" ht="14.4">
      <c r="D1335" s="412"/>
      <c r="E1335" s="371"/>
      <c r="F1335" s="122"/>
      <c r="H1335" s="123"/>
      <c r="I1335" s="123"/>
      <c r="K1335" s="433"/>
    </row>
    <row r="1336" spans="4:11" ht="14.4">
      <c r="D1336" s="412"/>
      <c r="E1336" s="371"/>
      <c r="F1336" s="122"/>
      <c r="H1336" s="123"/>
      <c r="I1336" s="123"/>
      <c r="K1336" s="433"/>
    </row>
    <row r="1337" spans="4:11" ht="14.4">
      <c r="D1337" s="412"/>
      <c r="E1337" s="371"/>
      <c r="F1337" s="122"/>
      <c r="H1337" s="123"/>
      <c r="I1337" s="123"/>
      <c r="K1337" s="433"/>
    </row>
    <row r="1338" spans="4:11" ht="14.4">
      <c r="D1338" s="412"/>
      <c r="E1338" s="371"/>
      <c r="F1338" s="122"/>
      <c r="H1338" s="123"/>
      <c r="I1338" s="123"/>
      <c r="K1338" s="433"/>
    </row>
    <row r="1339" spans="4:11" ht="14.4">
      <c r="D1339" s="412"/>
      <c r="E1339" s="371"/>
      <c r="F1339" s="122"/>
      <c r="H1339" s="123"/>
      <c r="I1339" s="123"/>
      <c r="K1339" s="433"/>
    </row>
    <row r="1340" spans="4:11" ht="14.4">
      <c r="D1340" s="412"/>
      <c r="E1340" s="371"/>
      <c r="F1340" s="122"/>
      <c r="H1340" s="123"/>
      <c r="I1340" s="123"/>
      <c r="K1340" s="433"/>
    </row>
    <row r="1341" spans="4:11" ht="14.4">
      <c r="D1341" s="412"/>
      <c r="E1341" s="371"/>
      <c r="F1341" s="122"/>
      <c r="H1341" s="123"/>
      <c r="I1341" s="123"/>
      <c r="K1341" s="433"/>
    </row>
    <row r="1342" spans="4:11" ht="14.4">
      <c r="D1342" s="412"/>
      <c r="E1342" s="371"/>
      <c r="F1342" s="122"/>
      <c r="H1342" s="123"/>
      <c r="I1342" s="123"/>
      <c r="K1342" s="433"/>
    </row>
    <row r="1343" spans="4:11" ht="14.4">
      <c r="D1343" s="412"/>
      <c r="E1343" s="371"/>
      <c r="F1343" s="122"/>
      <c r="H1343" s="123"/>
      <c r="I1343" s="123"/>
      <c r="K1343" s="433"/>
    </row>
    <row r="1344" spans="4:11" ht="14.4">
      <c r="D1344" s="412"/>
      <c r="E1344" s="371"/>
      <c r="F1344" s="122"/>
      <c r="H1344" s="123"/>
      <c r="I1344" s="123"/>
      <c r="K1344" s="433"/>
    </row>
    <row r="1345" spans="4:11" ht="14.4">
      <c r="D1345" s="412"/>
      <c r="E1345" s="371"/>
      <c r="F1345" s="122"/>
      <c r="H1345" s="123"/>
      <c r="I1345" s="123"/>
      <c r="K1345" s="433"/>
    </row>
    <row r="1346" spans="4:11" ht="14.4">
      <c r="D1346" s="412"/>
      <c r="E1346" s="371"/>
      <c r="F1346" s="122"/>
      <c r="H1346" s="123"/>
      <c r="I1346" s="123"/>
      <c r="K1346" s="433"/>
    </row>
    <row r="1347" spans="4:11" ht="14.4">
      <c r="D1347" s="412"/>
      <c r="E1347" s="371"/>
      <c r="F1347" s="122"/>
      <c r="H1347" s="123"/>
      <c r="I1347" s="123"/>
      <c r="K1347" s="433"/>
    </row>
    <row r="1348" spans="4:11" ht="14.4">
      <c r="D1348" s="412"/>
      <c r="E1348" s="371"/>
      <c r="F1348" s="122"/>
      <c r="H1348" s="123"/>
      <c r="I1348" s="123"/>
      <c r="K1348" s="433"/>
    </row>
    <row r="1349" spans="4:11" ht="14.4">
      <c r="D1349" s="412"/>
      <c r="E1349" s="371"/>
      <c r="F1349" s="122"/>
      <c r="H1349" s="123"/>
      <c r="I1349" s="123"/>
      <c r="K1349" s="433"/>
    </row>
    <row r="1350" spans="4:11" ht="14.4">
      <c r="D1350" s="412"/>
      <c r="E1350" s="371"/>
      <c r="F1350" s="122"/>
      <c r="H1350" s="123"/>
      <c r="I1350" s="123"/>
      <c r="K1350" s="433"/>
    </row>
    <row r="1351" spans="4:11" ht="14.4">
      <c r="D1351" s="412"/>
      <c r="E1351" s="371"/>
      <c r="F1351" s="122"/>
      <c r="H1351" s="123"/>
      <c r="I1351" s="123"/>
      <c r="K1351" s="433"/>
    </row>
    <row r="1352" spans="4:11" ht="14.4">
      <c r="D1352" s="412"/>
      <c r="E1352" s="371"/>
      <c r="F1352" s="122"/>
      <c r="H1352" s="123"/>
      <c r="I1352" s="123"/>
      <c r="K1352" s="433"/>
    </row>
    <row r="1353" spans="4:11" ht="14.4">
      <c r="D1353" s="412"/>
      <c r="E1353" s="371"/>
      <c r="F1353" s="122"/>
      <c r="H1353" s="123"/>
      <c r="I1353" s="123"/>
      <c r="K1353" s="433"/>
    </row>
    <row r="1354" spans="4:11" ht="14.4">
      <c r="D1354" s="412"/>
      <c r="E1354" s="371"/>
      <c r="F1354" s="122"/>
      <c r="H1354" s="123"/>
      <c r="I1354" s="123"/>
      <c r="K1354" s="433"/>
    </row>
    <row r="1355" spans="4:11" ht="14.4">
      <c r="D1355" s="412"/>
      <c r="E1355" s="371"/>
      <c r="F1355" s="122"/>
      <c r="H1355" s="123"/>
      <c r="I1355" s="123"/>
      <c r="K1355" s="433"/>
    </row>
    <row r="1356" spans="4:11" ht="14.4">
      <c r="D1356" s="412"/>
      <c r="E1356" s="371"/>
      <c r="F1356" s="122"/>
      <c r="H1356" s="123"/>
      <c r="I1356" s="123"/>
      <c r="K1356" s="433"/>
    </row>
    <row r="1357" spans="4:11" ht="14.4">
      <c r="D1357" s="412"/>
      <c r="E1357" s="371"/>
      <c r="F1357" s="122"/>
      <c r="H1357" s="123"/>
      <c r="I1357" s="123"/>
      <c r="K1357" s="433"/>
    </row>
    <row r="1358" spans="4:11" ht="14.4">
      <c r="D1358" s="412"/>
      <c r="E1358" s="371"/>
      <c r="F1358" s="122"/>
      <c r="H1358" s="123"/>
      <c r="I1358" s="123"/>
      <c r="K1358" s="433"/>
    </row>
    <row r="1359" spans="4:11" ht="14.4">
      <c r="D1359" s="412"/>
      <c r="E1359" s="371"/>
      <c r="F1359" s="122"/>
      <c r="H1359" s="123"/>
      <c r="I1359" s="123"/>
      <c r="K1359" s="433"/>
    </row>
    <row r="1360" spans="4:11" ht="14.4">
      <c r="D1360" s="412"/>
      <c r="E1360" s="371"/>
      <c r="F1360" s="122"/>
      <c r="H1360" s="123"/>
      <c r="I1360" s="123"/>
      <c r="K1360" s="433"/>
    </row>
    <row r="1361" spans="4:11" ht="14.4">
      <c r="D1361" s="412"/>
      <c r="E1361" s="371"/>
      <c r="F1361" s="122"/>
      <c r="H1361" s="123"/>
      <c r="I1361" s="123"/>
      <c r="K1361" s="433"/>
    </row>
    <row r="1362" spans="4:11" ht="14.4">
      <c r="D1362" s="412"/>
      <c r="E1362" s="371"/>
      <c r="F1362" s="122"/>
      <c r="H1362" s="123"/>
      <c r="I1362" s="123"/>
      <c r="K1362" s="433"/>
    </row>
    <row r="1363" spans="4:11" ht="14.4">
      <c r="D1363" s="412"/>
      <c r="E1363" s="371"/>
      <c r="F1363" s="122"/>
      <c r="H1363" s="123"/>
      <c r="I1363" s="123"/>
      <c r="K1363" s="433"/>
    </row>
    <row r="1364" spans="4:11" ht="14.4">
      <c r="D1364" s="412"/>
      <c r="E1364" s="371"/>
      <c r="F1364" s="122"/>
      <c r="H1364" s="123"/>
      <c r="I1364" s="123"/>
      <c r="K1364" s="433"/>
    </row>
    <row r="1365" spans="4:11" ht="14.4">
      <c r="D1365" s="412"/>
      <c r="E1365" s="371"/>
      <c r="F1365" s="122"/>
      <c r="H1365" s="123"/>
      <c r="I1365" s="123"/>
      <c r="K1365" s="433"/>
    </row>
    <row r="1366" spans="4:11" ht="14.4">
      <c r="D1366" s="412"/>
      <c r="E1366" s="371"/>
      <c r="F1366" s="122"/>
      <c r="H1366" s="123"/>
      <c r="I1366" s="123"/>
      <c r="K1366" s="433"/>
    </row>
    <row r="1367" spans="4:11" ht="14.4">
      <c r="D1367" s="412"/>
      <c r="E1367" s="371"/>
      <c r="F1367" s="122"/>
      <c r="H1367" s="123"/>
      <c r="I1367" s="123"/>
      <c r="K1367" s="433"/>
    </row>
    <row r="1368" spans="4:11" ht="14.4">
      <c r="D1368" s="412"/>
      <c r="E1368" s="371"/>
      <c r="F1368" s="122"/>
      <c r="H1368" s="123"/>
      <c r="I1368" s="123"/>
      <c r="K1368" s="433"/>
    </row>
    <row r="1369" spans="4:11" ht="14.4">
      <c r="D1369" s="412"/>
      <c r="E1369" s="371"/>
      <c r="F1369" s="122"/>
      <c r="H1369" s="123"/>
      <c r="I1369" s="123"/>
      <c r="K1369" s="433"/>
    </row>
    <row r="1370" spans="4:11" ht="14.4">
      <c r="D1370" s="412"/>
      <c r="E1370" s="371"/>
      <c r="F1370" s="122"/>
      <c r="H1370" s="123"/>
      <c r="I1370" s="123"/>
      <c r="K1370" s="433"/>
    </row>
    <row r="1371" spans="4:11" ht="14.4">
      <c r="H1371" s="123"/>
      <c r="I1371" s="123"/>
      <c r="K1371" s="433"/>
    </row>
    <row r="1372" spans="4:11" ht="14.4">
      <c r="H1372" s="123"/>
      <c r="I1372" s="123"/>
      <c r="K1372" s="433"/>
    </row>
    <row r="1373" spans="4:11" ht="14.4">
      <c r="H1373" s="123"/>
      <c r="I1373" s="123"/>
      <c r="K1373" s="433"/>
    </row>
    <row r="1374" spans="4:11" ht="14.4">
      <c r="H1374" s="123"/>
      <c r="I1374" s="123"/>
      <c r="K1374" s="433"/>
    </row>
    <row r="1375" spans="4:11" ht="14.4">
      <c r="H1375" s="123"/>
      <c r="I1375" s="123"/>
      <c r="K1375" s="433"/>
    </row>
    <row r="1376" spans="4:11" ht="14.4">
      <c r="H1376" s="123"/>
      <c r="I1376" s="123"/>
      <c r="K1376" s="433"/>
    </row>
    <row r="1377" spans="8:11" ht="14.4">
      <c r="H1377" s="123"/>
      <c r="I1377" s="123"/>
      <c r="K1377" s="433"/>
    </row>
    <row r="1378" spans="8:11" ht="14.4">
      <c r="H1378" s="123"/>
      <c r="I1378" s="123"/>
      <c r="K1378" s="433"/>
    </row>
    <row r="1379" spans="8:11" ht="14.4">
      <c r="H1379" s="123"/>
      <c r="I1379" s="123"/>
      <c r="K1379" s="433"/>
    </row>
    <row r="1380" spans="8:11" ht="14.4">
      <c r="H1380" s="123"/>
      <c r="I1380" s="123"/>
      <c r="K1380" s="433"/>
    </row>
    <row r="1381" spans="8:11" ht="14.4">
      <c r="I1381" s="123"/>
      <c r="K1381" s="433"/>
    </row>
  </sheetData>
  <autoFilter ref="A2:AE92" xr:uid="{00000000-0001-0000-1700-000000000000}"/>
  <conditionalFormatting sqref="F9:F20">
    <cfRule type="colorScale" priority="19">
      <colorScale>
        <cfvo type="min"/>
        <cfvo type="percentile" val="50"/>
        <cfvo type="max"/>
        <color rgb="FFF8696B"/>
        <color rgb="FFFFEB84"/>
        <color rgb="FF63BE7B"/>
      </colorScale>
    </cfRule>
  </conditionalFormatting>
  <conditionalFormatting sqref="F21">
    <cfRule type="colorScale" priority="15">
      <colorScale>
        <cfvo type="min"/>
        <cfvo type="percentile" val="50"/>
        <cfvo type="max"/>
        <color rgb="FFF8696B"/>
        <color rgb="FFFFEB84"/>
        <color rgb="FF63BE7B"/>
      </colorScale>
    </cfRule>
  </conditionalFormatting>
  <conditionalFormatting sqref="F22:F23">
    <cfRule type="colorScale" priority="18">
      <colorScale>
        <cfvo type="min"/>
        <cfvo type="percentile" val="50"/>
        <cfvo type="max"/>
        <color rgb="FFF8696B"/>
        <color rgb="FFFFEB84"/>
        <color rgb="FF63BE7B"/>
      </colorScale>
    </cfRule>
  </conditionalFormatting>
  <conditionalFormatting sqref="F25:F31">
    <cfRule type="colorScale" priority="14">
      <colorScale>
        <cfvo type="min"/>
        <cfvo type="percentile" val="50"/>
        <cfvo type="max"/>
        <color rgb="FFF8696B"/>
        <color rgb="FFFFEB84"/>
        <color rgb="FF63BE7B"/>
      </colorScale>
    </cfRule>
  </conditionalFormatting>
  <conditionalFormatting sqref="F32:F33 F24 F35">
    <cfRule type="colorScale" priority="88">
      <colorScale>
        <cfvo type="min"/>
        <cfvo type="percentile" val="50"/>
        <cfvo type="max"/>
        <color rgb="FFF8696B"/>
        <color rgb="FFFFEB84"/>
        <color rgb="FF63BE7B"/>
      </colorScale>
    </cfRule>
  </conditionalFormatting>
  <conditionalFormatting sqref="F34">
    <cfRule type="colorScale" priority="13">
      <colorScale>
        <cfvo type="min"/>
        <cfvo type="percentile" val="50"/>
        <cfvo type="max"/>
        <color rgb="FFF8696B"/>
        <color rgb="FFFFEB84"/>
        <color rgb="FF63BE7B"/>
      </colorScale>
    </cfRule>
  </conditionalFormatting>
  <conditionalFormatting sqref="F36">
    <cfRule type="colorScale" priority="12">
      <colorScale>
        <cfvo type="min"/>
        <cfvo type="percentile" val="50"/>
        <cfvo type="max"/>
        <color rgb="FFF8696B"/>
        <color rgb="FFFFEB84"/>
        <color rgb="FF63BE7B"/>
      </colorScale>
    </cfRule>
  </conditionalFormatting>
  <conditionalFormatting sqref="F52">
    <cfRule type="colorScale" priority="10">
      <colorScale>
        <cfvo type="min"/>
        <cfvo type="percentile" val="50"/>
        <cfvo type="max"/>
        <color rgb="FFF8696B"/>
        <color rgb="FFFFEB84"/>
        <color rgb="FF63BE7B"/>
      </colorScale>
    </cfRule>
  </conditionalFormatting>
  <conditionalFormatting sqref="F54:F55">
    <cfRule type="colorScale" priority="105">
      <colorScale>
        <cfvo type="min"/>
        <cfvo type="percentile" val="50"/>
        <cfvo type="max"/>
        <color rgb="FFF8696B"/>
        <color rgb="FFFFEB84"/>
        <color rgb="FF63BE7B"/>
      </colorScale>
    </cfRule>
  </conditionalFormatting>
  <conditionalFormatting sqref="F57">
    <cfRule type="colorScale" priority="9">
      <colorScale>
        <cfvo type="min"/>
        <cfvo type="percentile" val="50"/>
        <cfvo type="max"/>
        <color rgb="FFF8696B"/>
        <color rgb="FFFFEB84"/>
        <color rgb="FF63BE7B"/>
      </colorScale>
    </cfRule>
  </conditionalFormatting>
  <conditionalFormatting sqref="F59:F61">
    <cfRule type="colorScale" priority="8">
      <colorScale>
        <cfvo type="min"/>
        <cfvo type="percentile" val="50"/>
        <cfvo type="max"/>
        <color rgb="FFF8696B"/>
        <color rgb="FFFFEB84"/>
        <color rgb="FF63BE7B"/>
      </colorScale>
    </cfRule>
  </conditionalFormatting>
  <conditionalFormatting sqref="F63:F64">
    <cfRule type="colorScale" priority="7">
      <colorScale>
        <cfvo type="min"/>
        <cfvo type="percentile" val="50"/>
        <cfvo type="max"/>
        <color rgb="FFF8696B"/>
        <color rgb="FFFFEB84"/>
        <color rgb="FF63BE7B"/>
      </colorScale>
    </cfRule>
  </conditionalFormatting>
  <conditionalFormatting sqref="F65:F66">
    <cfRule type="colorScale" priority="6">
      <colorScale>
        <cfvo type="min"/>
        <cfvo type="percentile" val="50"/>
        <cfvo type="max"/>
        <color rgb="FFF8696B"/>
        <color rgb="FFFFEB84"/>
        <color rgb="FF63BE7B"/>
      </colorScale>
    </cfRule>
  </conditionalFormatting>
  <conditionalFormatting sqref="F67:F69">
    <cfRule type="colorScale" priority="5">
      <colorScale>
        <cfvo type="min"/>
        <cfvo type="percentile" val="50"/>
        <cfvo type="max"/>
        <color rgb="FFF8696B"/>
        <color rgb="FFFFEB84"/>
        <color rgb="FF63BE7B"/>
      </colorScale>
    </cfRule>
  </conditionalFormatting>
  <conditionalFormatting sqref="F70">
    <cfRule type="colorScale" priority="4">
      <colorScale>
        <cfvo type="min"/>
        <cfvo type="percentile" val="50"/>
        <cfvo type="max"/>
        <color rgb="FFF8696B"/>
        <color rgb="FFFFEB84"/>
        <color rgb="FF63BE7B"/>
      </colorScale>
    </cfRule>
  </conditionalFormatting>
  <conditionalFormatting sqref="F71:F74 F78:F82">
    <cfRule type="colorScale" priority="106">
      <colorScale>
        <cfvo type="min"/>
        <cfvo type="percentile" val="50"/>
        <cfvo type="max"/>
        <color rgb="FFF8696B"/>
        <color rgb="FFFFEB84"/>
        <color rgb="FF63BE7B"/>
      </colorScale>
    </cfRule>
  </conditionalFormatting>
  <conditionalFormatting sqref="F75:F77">
    <cfRule type="colorScale" priority="2">
      <colorScale>
        <cfvo type="min"/>
        <cfvo type="percentile" val="50"/>
        <cfvo type="max"/>
        <color rgb="FFF8696B"/>
        <color rgb="FFFFEB84"/>
        <color rgb="FF63BE7B"/>
      </colorScale>
    </cfRule>
  </conditionalFormatting>
  <conditionalFormatting sqref="G85:G92 G7:G12 H8:I12 G13:I13">
    <cfRule type="colorScale" priority="101">
      <colorScale>
        <cfvo type="min"/>
        <cfvo type="percentile" val="50"/>
        <cfvo type="max"/>
        <color rgb="FFF8696B"/>
        <color rgb="FFFFEB84"/>
        <color rgb="FF63BE7B"/>
      </colorScale>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
  <dimension ref="A1:Q1300"/>
  <sheetViews>
    <sheetView workbookViewId="0">
      <selection activeCell="G13" sqref="G13:G21"/>
    </sheetView>
  </sheetViews>
  <sheetFormatPr defaultRowHeight="14.4"/>
  <cols>
    <col min="1" max="1" width="7" customWidth="1"/>
    <col min="2" max="2" width="14.44140625" bestFit="1" customWidth="1"/>
    <col min="3" max="3" width="35.109375" bestFit="1" customWidth="1"/>
    <col min="4" max="5" width="17" bestFit="1" customWidth="1"/>
    <col min="6" max="6" width="18.5546875" bestFit="1" customWidth="1"/>
    <col min="7" max="7" width="11.88671875" bestFit="1" customWidth="1"/>
    <col min="8" max="8" width="13.6640625" bestFit="1" customWidth="1"/>
    <col min="9" max="9" width="11.88671875" bestFit="1" customWidth="1"/>
    <col min="10" max="10" width="13.6640625" bestFit="1" customWidth="1"/>
    <col min="11" max="11" width="8.88671875" bestFit="1" customWidth="1"/>
    <col min="12" max="12" width="8.6640625" bestFit="1" customWidth="1"/>
    <col min="13" max="13" width="8.6640625" customWidth="1"/>
    <col min="14" max="14" width="11.88671875" bestFit="1" customWidth="1"/>
    <col min="15" max="15" width="21.88671875" bestFit="1" customWidth="1"/>
    <col min="16" max="16" width="12.88671875" bestFit="1" customWidth="1"/>
    <col min="17" max="17" width="16.5546875" bestFit="1" customWidth="1"/>
  </cols>
  <sheetData>
    <row r="1" spans="1:17">
      <c r="K1">
        <f>SUM(K3:K99)</f>
        <v>69</v>
      </c>
      <c r="L1" s="38">
        <f ca="1">SUM(L3:L999)</f>
        <v>0</v>
      </c>
      <c r="M1">
        <f ca="1">SUM(M3:M999)</f>
        <v>0</v>
      </c>
    </row>
    <row r="2" spans="1:17">
      <c r="A2" s="28" t="s">
        <v>292</v>
      </c>
      <c r="B2" s="28" t="s">
        <v>221</v>
      </c>
      <c r="C2" s="28" t="s">
        <v>294</v>
      </c>
      <c r="D2" s="28" t="s">
        <v>295</v>
      </c>
      <c r="E2" s="28" t="s">
        <v>296</v>
      </c>
      <c r="F2" s="28" t="s">
        <v>297</v>
      </c>
      <c r="G2" s="28" t="s">
        <v>298</v>
      </c>
      <c r="H2" s="28" t="s">
        <v>299</v>
      </c>
      <c r="I2" s="28" t="s">
        <v>300</v>
      </c>
      <c r="J2" s="28" t="s">
        <v>301</v>
      </c>
      <c r="K2" s="28" t="s">
        <v>303</v>
      </c>
      <c r="L2" s="28" t="s">
        <v>304</v>
      </c>
      <c r="M2" s="28" t="s">
        <v>305</v>
      </c>
      <c r="N2" s="28" t="s">
        <v>2851</v>
      </c>
      <c r="O2" s="28" t="s">
        <v>306</v>
      </c>
      <c r="P2" s="28" t="s">
        <v>990</v>
      </c>
      <c r="Q2" s="28" t="s">
        <v>1304</v>
      </c>
    </row>
    <row r="3" spans="1:17" ht="27.75" hidden="1" customHeight="1">
      <c r="A3" s="16">
        <v>1</v>
      </c>
      <c r="B3" s="11" t="s">
        <v>1844</v>
      </c>
      <c r="C3" s="11" t="s">
        <v>2852</v>
      </c>
      <c r="D3" s="18" t="s">
        <v>279</v>
      </c>
      <c r="E3" s="18" t="s">
        <v>279</v>
      </c>
      <c r="F3" s="11"/>
      <c r="G3" s="14"/>
      <c r="H3" s="14"/>
      <c r="I3" s="14"/>
      <c r="J3" s="14"/>
      <c r="K3" s="11"/>
      <c r="L3" s="39">
        <f ca="1">IF(I3="",0,IF(J3="",TODAY()-I3,J3-I3+1))</f>
        <v>0</v>
      </c>
      <c r="M3" s="37">
        <f ca="1">IF(L3=0,0,K3-L3)</f>
        <v>0</v>
      </c>
      <c r="N3" s="15" t="str">
        <f t="shared" ref="N3:N8" si="0">IF(G3="","",IF(J3&gt;I3,(I3-J3)/I3,IF(H3="","",IF(J3="","",(I3-J3)/I3))))</f>
        <v/>
      </c>
      <c r="O3" s="15"/>
      <c r="P3" s="15"/>
      <c r="Q3" s="15"/>
    </row>
    <row r="4" spans="1:17">
      <c r="A4" s="10">
        <v>1</v>
      </c>
      <c r="B4" s="11" t="s">
        <v>237</v>
      </c>
      <c r="C4" s="11" t="s">
        <v>479</v>
      </c>
      <c r="D4" s="18" t="s">
        <v>279</v>
      </c>
      <c r="E4" s="18" t="s">
        <v>279</v>
      </c>
      <c r="F4" s="11"/>
      <c r="G4" s="14">
        <v>44818</v>
      </c>
      <c r="H4" s="14">
        <v>44820</v>
      </c>
      <c r="I4" s="14"/>
      <c r="J4" s="14"/>
      <c r="K4" s="11">
        <f t="shared" ref="K4:K23" si="1">IF(IF(G4="",0,IF(H4="",0,H4-G4))="",0,H4-G4+1)</f>
        <v>3</v>
      </c>
      <c r="L4" s="39">
        <f t="shared" ref="L4:L36" ca="1" si="2">IF(I4="",0,IF(J4="",TODAY()-I4,J4-I4+1))</f>
        <v>0</v>
      </c>
      <c r="M4" s="37">
        <f t="shared" ref="M4:M36" ca="1" si="3">IF(L4=0,0,K4-L4)</f>
        <v>0</v>
      </c>
      <c r="N4" s="15" t="str">
        <f t="shared" si="0"/>
        <v/>
      </c>
      <c r="O4" s="15"/>
      <c r="P4" s="15"/>
      <c r="Q4" s="15"/>
    </row>
    <row r="5" spans="1:17">
      <c r="A5" s="16">
        <v>2</v>
      </c>
      <c r="B5" s="11" t="s">
        <v>237</v>
      </c>
      <c r="C5" s="11" t="s">
        <v>2853</v>
      </c>
      <c r="D5" s="18" t="s">
        <v>279</v>
      </c>
      <c r="E5" s="18" t="s">
        <v>279</v>
      </c>
      <c r="F5" s="11"/>
      <c r="G5" s="14">
        <f>+H4</f>
        <v>44820</v>
      </c>
      <c r="H5" s="14">
        <f>+G5+3</f>
        <v>44823</v>
      </c>
      <c r="I5" s="14"/>
      <c r="J5" s="14"/>
      <c r="K5" s="11">
        <f t="shared" si="1"/>
        <v>4</v>
      </c>
      <c r="L5" s="39">
        <f t="shared" ca="1" si="2"/>
        <v>0</v>
      </c>
      <c r="M5" s="37">
        <f t="shared" ca="1" si="3"/>
        <v>0</v>
      </c>
      <c r="N5" s="15" t="str">
        <f t="shared" si="0"/>
        <v/>
      </c>
      <c r="O5" s="15"/>
      <c r="P5" s="15"/>
      <c r="Q5" s="15"/>
    </row>
    <row r="6" spans="1:17">
      <c r="A6" s="10">
        <v>4</v>
      </c>
      <c r="B6" s="11" t="s">
        <v>1844</v>
      </c>
      <c r="C6" s="11" t="s">
        <v>2854</v>
      </c>
      <c r="D6" s="18" t="s">
        <v>279</v>
      </c>
      <c r="E6" s="18" t="s">
        <v>279</v>
      </c>
      <c r="F6" s="11"/>
      <c r="G6" s="14">
        <v>44823</v>
      </c>
      <c r="H6" s="14">
        <v>44825</v>
      </c>
      <c r="I6" s="14"/>
      <c r="J6" s="14"/>
      <c r="K6" s="11">
        <f t="shared" si="1"/>
        <v>3</v>
      </c>
      <c r="L6" s="39">
        <f t="shared" ca="1" si="2"/>
        <v>0</v>
      </c>
      <c r="M6" s="37">
        <f t="shared" ca="1" si="3"/>
        <v>0</v>
      </c>
      <c r="N6" s="15" t="str">
        <f t="shared" si="0"/>
        <v/>
      </c>
      <c r="O6" s="15"/>
      <c r="P6" s="15"/>
      <c r="Q6" s="15"/>
    </row>
    <row r="7" spans="1:17">
      <c r="A7" s="16">
        <v>3</v>
      </c>
      <c r="B7" s="11" t="s">
        <v>237</v>
      </c>
      <c r="C7" s="11" t="s">
        <v>2855</v>
      </c>
      <c r="D7" s="18" t="s">
        <v>279</v>
      </c>
      <c r="E7" s="18" t="s">
        <v>279</v>
      </c>
      <c r="F7" s="11"/>
      <c r="G7" s="14">
        <v>44824</v>
      </c>
      <c r="H7" s="14">
        <v>44826</v>
      </c>
      <c r="I7" s="14"/>
      <c r="J7" s="14"/>
      <c r="K7" s="11">
        <f t="shared" si="1"/>
        <v>3</v>
      </c>
      <c r="L7" s="39">
        <f t="shared" ca="1" si="2"/>
        <v>0</v>
      </c>
      <c r="M7" s="37">
        <f t="shared" ca="1" si="3"/>
        <v>0</v>
      </c>
      <c r="N7" s="15" t="str">
        <f t="shared" si="0"/>
        <v/>
      </c>
      <c r="O7" s="15"/>
      <c r="P7" s="15"/>
      <c r="Q7" s="15"/>
    </row>
    <row r="8" spans="1:17">
      <c r="A8" s="10">
        <v>4</v>
      </c>
      <c r="B8" s="11" t="s">
        <v>237</v>
      </c>
      <c r="C8" s="11" t="s">
        <v>2856</v>
      </c>
      <c r="D8" s="11" t="s">
        <v>483</v>
      </c>
      <c r="E8" s="18" t="s">
        <v>279</v>
      </c>
      <c r="F8" s="11"/>
      <c r="G8" s="14">
        <v>44827</v>
      </c>
      <c r="H8" s="14">
        <v>44830</v>
      </c>
      <c r="I8" s="14"/>
      <c r="J8" s="14"/>
      <c r="K8" s="11">
        <f t="shared" si="1"/>
        <v>4</v>
      </c>
      <c r="L8" s="39">
        <f t="shared" ca="1" si="2"/>
        <v>0</v>
      </c>
      <c r="M8" s="37">
        <f t="shared" ca="1" si="3"/>
        <v>0</v>
      </c>
      <c r="N8" s="15" t="str">
        <f t="shared" si="0"/>
        <v/>
      </c>
      <c r="O8" s="15"/>
      <c r="P8" s="15"/>
      <c r="Q8" s="15"/>
    </row>
    <row r="9" spans="1:17" ht="27" customHeight="1">
      <c r="A9" s="16">
        <v>7</v>
      </c>
      <c r="B9" s="11" t="s">
        <v>1844</v>
      </c>
      <c r="C9" s="11" t="s">
        <v>2857</v>
      </c>
      <c r="D9" s="11" t="s">
        <v>483</v>
      </c>
      <c r="E9" s="14">
        <v>44828</v>
      </c>
      <c r="F9" s="14">
        <v>44832</v>
      </c>
      <c r="I9" s="14"/>
      <c r="J9" s="14"/>
      <c r="K9" s="11"/>
      <c r="L9" s="39">
        <f t="shared" ca="1" si="2"/>
        <v>0</v>
      </c>
      <c r="M9" s="37">
        <f t="shared" ca="1" si="3"/>
        <v>0</v>
      </c>
      <c r="N9" s="15" t="str">
        <f>IF(E9="","",IF(J9&gt;I9,(I9-J9)/I9,IF(F9="","",IF(J9="","",(I9-J9)/I9))))</f>
        <v/>
      </c>
      <c r="O9" s="15"/>
      <c r="P9" s="15"/>
      <c r="Q9" s="15"/>
    </row>
    <row r="10" spans="1:17">
      <c r="A10" s="10">
        <v>5</v>
      </c>
      <c r="B10" s="11" t="s">
        <v>237</v>
      </c>
      <c r="C10" s="11" t="s">
        <v>2858</v>
      </c>
      <c r="D10" s="11" t="s">
        <v>483</v>
      </c>
      <c r="E10" s="18" t="s">
        <v>279</v>
      </c>
      <c r="F10" s="11"/>
      <c r="G10" s="14">
        <v>44831</v>
      </c>
      <c r="H10" s="14">
        <v>44833</v>
      </c>
      <c r="I10" s="14"/>
      <c r="J10" s="14"/>
      <c r="K10" s="11">
        <f t="shared" si="1"/>
        <v>3</v>
      </c>
      <c r="L10" s="39">
        <f t="shared" ca="1" si="2"/>
        <v>0</v>
      </c>
      <c r="M10" s="37">
        <f t="shared" ca="1" si="3"/>
        <v>0</v>
      </c>
      <c r="N10" s="15" t="str">
        <f>IF(G10="","",IF(J10&gt;I10,(I10-J10)/I10,IF(H10="","",IF(J10="","",(I10-J10)/I10))))</f>
        <v/>
      </c>
      <c r="O10" s="15"/>
      <c r="P10" s="15"/>
      <c r="Q10" s="15"/>
    </row>
    <row r="11" spans="1:17">
      <c r="A11" s="16">
        <v>6</v>
      </c>
      <c r="B11" s="11" t="s">
        <v>237</v>
      </c>
      <c r="C11" s="11" t="s">
        <v>2859</v>
      </c>
      <c r="D11" s="11" t="s">
        <v>483</v>
      </c>
      <c r="E11" s="18" t="s">
        <v>279</v>
      </c>
      <c r="F11" s="11"/>
      <c r="G11" s="14">
        <v>44831</v>
      </c>
      <c r="H11" s="14">
        <v>44833</v>
      </c>
      <c r="I11" s="14"/>
      <c r="J11" s="14"/>
      <c r="K11" s="11">
        <f t="shared" si="1"/>
        <v>3</v>
      </c>
      <c r="L11" s="39">
        <f t="shared" ca="1" si="2"/>
        <v>0</v>
      </c>
      <c r="M11" s="37">
        <f t="shared" ca="1" si="3"/>
        <v>0</v>
      </c>
      <c r="N11" s="15" t="str">
        <f>IF(G11="","",IF(J11&gt;I11,(I11-J11)/I11,IF(H11="","",IF(J11="","",(I11-J11)/I11))))</f>
        <v/>
      </c>
      <c r="O11" s="15"/>
      <c r="P11" s="15"/>
      <c r="Q11" s="15"/>
    </row>
    <row r="12" spans="1:17">
      <c r="A12" s="10">
        <v>7</v>
      </c>
      <c r="B12" s="11" t="s">
        <v>237</v>
      </c>
      <c r="C12" s="11" t="s">
        <v>2860</v>
      </c>
      <c r="D12" s="11" t="s">
        <v>483</v>
      </c>
      <c r="E12" s="18" t="s">
        <v>279</v>
      </c>
      <c r="F12" s="11"/>
      <c r="G12" s="14">
        <v>44831</v>
      </c>
      <c r="H12" s="14">
        <v>44833</v>
      </c>
      <c r="I12" s="14"/>
      <c r="J12" s="14"/>
      <c r="K12" s="11">
        <f t="shared" si="1"/>
        <v>3</v>
      </c>
      <c r="L12" s="39">
        <f t="shared" ca="1" si="2"/>
        <v>0</v>
      </c>
      <c r="M12" s="37">
        <f t="shared" ca="1" si="3"/>
        <v>0</v>
      </c>
      <c r="N12" s="15" t="str">
        <f>IF(G12="","",IF(J12&gt;I12,(I12-J12)/I12,IF(H12="","",IF(J12="","",(I12-J12)/I12))))</f>
        <v/>
      </c>
      <c r="O12" s="15"/>
      <c r="P12" s="15"/>
      <c r="Q12" s="15"/>
    </row>
    <row r="13" spans="1:17">
      <c r="A13" s="16">
        <v>11</v>
      </c>
      <c r="B13" s="11" t="s">
        <v>1844</v>
      </c>
      <c r="C13" s="11" t="s">
        <v>2861</v>
      </c>
      <c r="D13" s="18" t="s">
        <v>279</v>
      </c>
      <c r="E13" s="14">
        <v>44841</v>
      </c>
      <c r="F13" s="14">
        <v>44842</v>
      </c>
      <c r="I13" s="14"/>
      <c r="J13" s="14"/>
      <c r="K13" s="11"/>
      <c r="L13" s="39">
        <f t="shared" ca="1" si="2"/>
        <v>0</v>
      </c>
      <c r="M13" s="37">
        <f t="shared" ca="1" si="3"/>
        <v>0</v>
      </c>
      <c r="N13" s="15" t="str">
        <f t="shared" ref="N13:N21" si="4">IF(E13="","",IF(J13&gt;I13,(I13-J13)/I13,IF(F13="","",IF(J13="","",(I13-J13)/I13))))</f>
        <v/>
      </c>
      <c r="O13" s="15"/>
      <c r="P13" s="15"/>
      <c r="Q13" s="15"/>
    </row>
    <row r="14" spans="1:17">
      <c r="A14" s="10">
        <v>12</v>
      </c>
      <c r="B14" s="11" t="s">
        <v>1844</v>
      </c>
      <c r="C14" s="11" t="s">
        <v>2862</v>
      </c>
      <c r="D14" s="11" t="s">
        <v>483</v>
      </c>
      <c r="E14" s="14">
        <v>44844</v>
      </c>
      <c r="F14" s="14">
        <v>44845</v>
      </c>
      <c r="I14" s="14"/>
      <c r="J14" s="14"/>
      <c r="K14" s="11"/>
      <c r="L14" s="39">
        <f t="shared" ca="1" si="2"/>
        <v>0</v>
      </c>
      <c r="M14" s="37">
        <f t="shared" ca="1" si="3"/>
        <v>0</v>
      </c>
      <c r="N14" s="15" t="str">
        <f t="shared" si="4"/>
        <v/>
      </c>
      <c r="O14" s="15"/>
      <c r="P14" s="15"/>
      <c r="Q14" s="15"/>
    </row>
    <row r="15" spans="1:17">
      <c r="A15" s="16">
        <v>13</v>
      </c>
      <c r="B15" s="11" t="s">
        <v>1844</v>
      </c>
      <c r="C15" s="11" t="s">
        <v>479</v>
      </c>
      <c r="D15" s="18" t="s">
        <v>279</v>
      </c>
      <c r="E15" s="14">
        <v>44846</v>
      </c>
      <c r="F15" s="14">
        <v>44848</v>
      </c>
      <c r="I15" s="14"/>
      <c r="J15" s="14"/>
      <c r="K15" s="11"/>
      <c r="L15" s="39">
        <f t="shared" ca="1" si="2"/>
        <v>0</v>
      </c>
      <c r="M15" s="37">
        <f t="shared" ca="1" si="3"/>
        <v>0</v>
      </c>
      <c r="N15" s="15" t="str">
        <f t="shared" si="4"/>
        <v/>
      </c>
      <c r="O15" s="15"/>
      <c r="P15" s="15"/>
      <c r="Q15" s="15"/>
    </row>
    <row r="16" spans="1:17">
      <c r="A16" s="10">
        <v>14</v>
      </c>
      <c r="B16" s="11" t="s">
        <v>1844</v>
      </c>
      <c r="C16" s="11" t="s">
        <v>2853</v>
      </c>
      <c r="D16" s="18" t="s">
        <v>279</v>
      </c>
      <c r="E16" s="14">
        <v>44849</v>
      </c>
      <c r="F16" s="14">
        <v>44851</v>
      </c>
      <c r="I16" s="14"/>
      <c r="J16" s="14"/>
      <c r="K16" s="11"/>
      <c r="L16" s="39">
        <f t="shared" ca="1" si="2"/>
        <v>0</v>
      </c>
      <c r="M16" s="37">
        <f t="shared" ca="1" si="3"/>
        <v>0</v>
      </c>
      <c r="N16" s="15" t="str">
        <f t="shared" si="4"/>
        <v/>
      </c>
      <c r="O16" s="15"/>
      <c r="P16" s="15"/>
      <c r="Q16" s="15"/>
    </row>
    <row r="17" spans="1:17">
      <c r="A17" s="16">
        <v>15</v>
      </c>
      <c r="B17" s="11" t="s">
        <v>1844</v>
      </c>
      <c r="C17" s="11" t="s">
        <v>2855</v>
      </c>
      <c r="D17" s="18" t="s">
        <v>279</v>
      </c>
      <c r="E17" s="14">
        <v>44851</v>
      </c>
      <c r="F17" s="14">
        <v>44852</v>
      </c>
      <c r="I17" s="14"/>
      <c r="J17" s="14"/>
      <c r="K17" s="11"/>
      <c r="L17" s="39">
        <f t="shared" ca="1" si="2"/>
        <v>0</v>
      </c>
      <c r="M17" s="37">
        <f t="shared" ca="1" si="3"/>
        <v>0</v>
      </c>
      <c r="N17" s="15" t="str">
        <f t="shared" si="4"/>
        <v/>
      </c>
      <c r="O17" s="15"/>
      <c r="P17" s="15"/>
      <c r="Q17" s="15"/>
    </row>
    <row r="18" spans="1:17">
      <c r="A18" s="10">
        <v>16</v>
      </c>
      <c r="B18" s="11" t="s">
        <v>1844</v>
      </c>
      <c r="C18" s="11" t="s">
        <v>2856</v>
      </c>
      <c r="D18" s="11" t="s">
        <v>483</v>
      </c>
      <c r="E18" s="14">
        <v>44853</v>
      </c>
      <c r="F18" s="14">
        <v>44855</v>
      </c>
      <c r="I18" s="14"/>
      <c r="J18" s="14"/>
      <c r="K18" s="11"/>
      <c r="L18" s="39">
        <f t="shared" ca="1" si="2"/>
        <v>0</v>
      </c>
      <c r="M18" s="37">
        <f t="shared" ca="1" si="3"/>
        <v>0</v>
      </c>
      <c r="N18" s="15" t="str">
        <f t="shared" si="4"/>
        <v/>
      </c>
      <c r="O18" s="15"/>
      <c r="P18" s="15"/>
      <c r="Q18" s="15"/>
    </row>
    <row r="19" spans="1:17">
      <c r="A19" s="16">
        <v>17</v>
      </c>
      <c r="B19" s="11" t="s">
        <v>1844</v>
      </c>
      <c r="C19" s="11" t="s">
        <v>2858</v>
      </c>
      <c r="D19" s="11" t="s">
        <v>483</v>
      </c>
      <c r="E19" s="14">
        <v>44855</v>
      </c>
      <c r="F19" s="14">
        <v>44858</v>
      </c>
      <c r="I19" s="14"/>
      <c r="J19" s="14"/>
      <c r="K19" s="11"/>
      <c r="L19" s="39">
        <f t="shared" ca="1" si="2"/>
        <v>0</v>
      </c>
      <c r="M19" s="37">
        <f t="shared" ca="1" si="3"/>
        <v>0</v>
      </c>
      <c r="N19" s="15" t="str">
        <f t="shared" si="4"/>
        <v/>
      </c>
      <c r="O19" s="15"/>
      <c r="P19" s="15"/>
      <c r="Q19" s="15"/>
    </row>
    <row r="20" spans="1:17" ht="0.75" customHeight="1">
      <c r="A20" s="10">
        <v>18</v>
      </c>
      <c r="B20" s="11" t="s">
        <v>1844</v>
      </c>
      <c r="C20" s="11" t="s">
        <v>2859</v>
      </c>
      <c r="D20" s="11" t="s">
        <v>483</v>
      </c>
      <c r="E20" s="14">
        <v>44859</v>
      </c>
      <c r="F20" s="14">
        <v>44860</v>
      </c>
      <c r="I20" s="14"/>
      <c r="J20" s="14"/>
      <c r="K20" s="11"/>
      <c r="L20" s="39">
        <f t="shared" ca="1" si="2"/>
        <v>0</v>
      </c>
      <c r="M20" s="37">
        <f t="shared" ca="1" si="3"/>
        <v>0</v>
      </c>
      <c r="N20" s="15" t="str">
        <f t="shared" si="4"/>
        <v/>
      </c>
      <c r="O20" s="15"/>
      <c r="P20" s="15"/>
      <c r="Q20" s="15"/>
    </row>
    <row r="21" spans="1:17" ht="36.75" customHeight="1">
      <c r="A21" s="16">
        <v>19</v>
      </c>
      <c r="B21" s="11" t="s">
        <v>1844</v>
      </c>
      <c r="C21" s="11" t="s">
        <v>2860</v>
      </c>
      <c r="D21" s="11" t="s">
        <v>483</v>
      </c>
      <c r="E21" s="14">
        <v>44861</v>
      </c>
      <c r="F21" s="14">
        <v>44863</v>
      </c>
      <c r="I21" s="14"/>
      <c r="J21" s="14"/>
      <c r="K21" s="11"/>
      <c r="L21" s="39">
        <f t="shared" ca="1" si="2"/>
        <v>0</v>
      </c>
      <c r="M21" s="37">
        <f t="shared" ca="1" si="3"/>
        <v>0</v>
      </c>
      <c r="N21" s="15" t="str">
        <f t="shared" si="4"/>
        <v/>
      </c>
      <c r="O21" s="15"/>
      <c r="P21" s="15"/>
      <c r="Q21" s="15"/>
    </row>
    <row r="22" spans="1:17">
      <c r="A22" s="10">
        <v>8</v>
      </c>
      <c r="B22" s="11" t="s">
        <v>237</v>
      </c>
      <c r="C22" s="11" t="s">
        <v>2852</v>
      </c>
      <c r="D22" s="18" t="s">
        <v>279</v>
      </c>
      <c r="E22" s="18" t="s">
        <v>279</v>
      </c>
      <c r="F22" s="11"/>
      <c r="G22" s="14">
        <f>+H12</f>
        <v>44833</v>
      </c>
      <c r="H22" s="14">
        <f>+G22+2</f>
        <v>44835</v>
      </c>
      <c r="I22" s="14"/>
      <c r="J22" s="14"/>
      <c r="K22" s="11">
        <f t="shared" si="1"/>
        <v>3</v>
      </c>
      <c r="L22" s="39">
        <f t="shared" ca="1" si="2"/>
        <v>0</v>
      </c>
      <c r="M22" s="37">
        <f t="shared" ca="1" si="3"/>
        <v>0</v>
      </c>
      <c r="N22" s="15" t="str">
        <f t="shared" ref="N22:N35" si="5">IF(G22="","",IF(J22&gt;I22,(I22-J22)/I22,IF(H22="","",IF(J22="","",(I22-J22)/I22))))</f>
        <v/>
      </c>
      <c r="O22" s="15"/>
      <c r="P22" s="15"/>
      <c r="Q22" s="15"/>
    </row>
    <row r="23" spans="1:17">
      <c r="A23" s="16">
        <v>9</v>
      </c>
      <c r="B23" s="11" t="s">
        <v>237</v>
      </c>
      <c r="C23" s="11" t="s">
        <v>2857</v>
      </c>
      <c r="D23" s="11" t="s">
        <v>483</v>
      </c>
      <c r="E23" s="18" t="s">
        <v>279</v>
      </c>
      <c r="F23" s="11"/>
      <c r="G23" s="14">
        <f>+H22</f>
        <v>44835</v>
      </c>
      <c r="H23" s="14">
        <f>+G23+3</f>
        <v>44838</v>
      </c>
      <c r="I23" s="14"/>
      <c r="J23" s="14"/>
      <c r="K23" s="11">
        <f t="shared" si="1"/>
        <v>4</v>
      </c>
      <c r="L23" s="39">
        <f t="shared" ca="1" si="2"/>
        <v>0</v>
      </c>
      <c r="M23" s="37">
        <f t="shared" ca="1" si="3"/>
        <v>0</v>
      </c>
      <c r="N23" s="15" t="str">
        <f t="shared" si="5"/>
        <v/>
      </c>
      <c r="O23" s="15"/>
      <c r="P23" s="15"/>
      <c r="Q23" s="15"/>
    </row>
    <row r="24" spans="1:17" ht="57" customHeight="1">
      <c r="A24" s="10">
        <v>22</v>
      </c>
      <c r="B24" s="11" t="s">
        <v>237</v>
      </c>
      <c r="C24" s="11" t="s">
        <v>2863</v>
      </c>
      <c r="D24" s="11" t="s">
        <v>483</v>
      </c>
      <c r="E24" s="18" t="s">
        <v>279</v>
      </c>
      <c r="F24" s="11"/>
      <c r="G24" s="14">
        <v>44873</v>
      </c>
      <c r="H24" s="14">
        <v>44874</v>
      </c>
      <c r="I24" s="14"/>
      <c r="J24" s="14"/>
      <c r="K24" s="11"/>
      <c r="L24" s="39">
        <f t="shared" ca="1" si="2"/>
        <v>0</v>
      </c>
      <c r="M24" s="37">
        <f t="shared" ca="1" si="3"/>
        <v>0</v>
      </c>
      <c r="N24" s="15" t="str">
        <f t="shared" si="5"/>
        <v/>
      </c>
      <c r="O24" s="15"/>
      <c r="P24" s="15"/>
      <c r="Q24" s="15"/>
    </row>
    <row r="25" spans="1:17" ht="44.25" customHeight="1">
      <c r="A25" s="16">
        <v>23</v>
      </c>
      <c r="B25" s="11" t="s">
        <v>237</v>
      </c>
      <c r="C25" s="11" t="s">
        <v>2854</v>
      </c>
      <c r="D25" s="18" t="s">
        <v>279</v>
      </c>
      <c r="E25" s="18" t="s">
        <v>279</v>
      </c>
      <c r="F25" s="20" t="s">
        <v>270</v>
      </c>
      <c r="G25" s="14"/>
      <c r="H25" s="14"/>
      <c r="I25" s="14"/>
      <c r="J25" s="14"/>
      <c r="K25" s="11"/>
      <c r="L25" s="39">
        <f t="shared" ca="1" si="2"/>
        <v>0</v>
      </c>
      <c r="M25" s="37">
        <f t="shared" ca="1" si="3"/>
        <v>0</v>
      </c>
      <c r="N25" s="15" t="str">
        <f t="shared" si="5"/>
        <v/>
      </c>
      <c r="O25" s="15"/>
      <c r="P25" s="15"/>
      <c r="Q25" s="15"/>
    </row>
    <row r="26" spans="1:17" ht="46.5" customHeight="1">
      <c r="A26" s="10">
        <v>24</v>
      </c>
      <c r="B26" s="11" t="s">
        <v>237</v>
      </c>
      <c r="C26" s="11" t="s">
        <v>2861</v>
      </c>
      <c r="D26" s="18" t="s">
        <v>279</v>
      </c>
      <c r="E26" s="18" t="s">
        <v>279</v>
      </c>
      <c r="F26" s="20" t="s">
        <v>270</v>
      </c>
      <c r="G26" s="14"/>
      <c r="H26" s="14"/>
      <c r="I26" s="14"/>
      <c r="J26" s="14"/>
      <c r="K26" s="11"/>
      <c r="L26" s="39">
        <f t="shared" ca="1" si="2"/>
        <v>0</v>
      </c>
      <c r="M26" s="37">
        <f t="shared" ca="1" si="3"/>
        <v>0</v>
      </c>
      <c r="N26" s="15" t="str">
        <f t="shared" si="5"/>
        <v/>
      </c>
      <c r="O26" s="15"/>
      <c r="P26" s="15"/>
      <c r="Q26" s="15"/>
    </row>
    <row r="27" spans="1:17">
      <c r="A27" s="16">
        <v>10</v>
      </c>
      <c r="B27" s="11" t="s">
        <v>2864</v>
      </c>
      <c r="C27" s="11" t="s">
        <v>2367</v>
      </c>
      <c r="D27" s="11" t="s">
        <v>483</v>
      </c>
      <c r="E27" s="11"/>
      <c r="F27" s="11"/>
      <c r="G27" s="14">
        <f>+H23</f>
        <v>44838</v>
      </c>
      <c r="H27" s="14">
        <f t="shared" ref="H27:H35" si="6">+G27+3</f>
        <v>44841</v>
      </c>
      <c r="I27" s="14"/>
      <c r="J27" s="14"/>
      <c r="K27" s="11">
        <f t="shared" ref="K27:K35" si="7">IF(IF(G27="",0,IF(H27="",0,H27-G27))="",0,H27-G27+1)</f>
        <v>4</v>
      </c>
      <c r="L27" s="39">
        <f t="shared" ref="L27:L35" ca="1" si="8">IF(I27="",0,IF(J27="",TODAY()-I27,J27-I27+1))</f>
        <v>0</v>
      </c>
      <c r="M27" s="37">
        <f t="shared" ref="M27:M35" ca="1" si="9">IF(L27=0,0,K27-L27)</f>
        <v>0</v>
      </c>
      <c r="N27" s="15" t="str">
        <f t="shared" si="5"/>
        <v/>
      </c>
      <c r="O27" s="15"/>
      <c r="P27" s="15"/>
      <c r="Q27" s="15"/>
    </row>
    <row r="28" spans="1:17">
      <c r="A28" s="10">
        <v>11</v>
      </c>
      <c r="B28" s="11" t="s">
        <v>2864</v>
      </c>
      <c r="C28" s="11" t="s">
        <v>2369</v>
      </c>
      <c r="D28" s="11" t="s">
        <v>483</v>
      </c>
      <c r="E28" s="11"/>
      <c r="F28" s="11"/>
      <c r="G28" s="14">
        <f t="shared" ref="G28:G35" si="10">+H27</f>
        <v>44841</v>
      </c>
      <c r="H28" s="14">
        <f t="shared" si="6"/>
        <v>44844</v>
      </c>
      <c r="I28" s="14"/>
      <c r="J28" s="14"/>
      <c r="K28" s="11">
        <f t="shared" si="7"/>
        <v>4</v>
      </c>
      <c r="L28" s="39">
        <f t="shared" ca="1" si="8"/>
        <v>0</v>
      </c>
      <c r="M28" s="37">
        <f t="shared" ca="1" si="9"/>
        <v>0</v>
      </c>
      <c r="N28" s="15" t="str">
        <f t="shared" si="5"/>
        <v/>
      </c>
      <c r="O28" s="15"/>
      <c r="P28" s="15"/>
      <c r="Q28" s="15"/>
    </row>
    <row r="29" spans="1:17">
      <c r="A29" s="16">
        <v>12</v>
      </c>
      <c r="B29" s="11" t="s">
        <v>2864</v>
      </c>
      <c r="C29" s="11" t="s">
        <v>2865</v>
      </c>
      <c r="D29" s="11" t="s">
        <v>483</v>
      </c>
      <c r="E29" s="11"/>
      <c r="F29" s="11"/>
      <c r="G29" s="14">
        <f t="shared" si="10"/>
        <v>44844</v>
      </c>
      <c r="H29" s="14">
        <f t="shared" si="6"/>
        <v>44847</v>
      </c>
      <c r="I29" s="14"/>
      <c r="J29" s="14"/>
      <c r="K29" s="11">
        <f t="shared" si="7"/>
        <v>4</v>
      </c>
      <c r="L29" s="39">
        <f t="shared" ca="1" si="8"/>
        <v>0</v>
      </c>
      <c r="M29" s="37">
        <f t="shared" ca="1" si="9"/>
        <v>0</v>
      </c>
      <c r="N29" s="15" t="str">
        <f t="shared" si="5"/>
        <v/>
      </c>
      <c r="O29" s="15"/>
      <c r="P29" s="15"/>
      <c r="Q29" s="15"/>
    </row>
    <row r="30" spans="1:17">
      <c r="A30" s="10">
        <v>13</v>
      </c>
      <c r="B30" s="11" t="s">
        <v>2864</v>
      </c>
      <c r="C30" s="11" t="s">
        <v>2372</v>
      </c>
      <c r="D30" s="18" t="s">
        <v>279</v>
      </c>
      <c r="E30" s="11"/>
      <c r="F30" s="11"/>
      <c r="G30" s="14">
        <f t="shared" si="10"/>
        <v>44847</v>
      </c>
      <c r="H30" s="14">
        <f t="shared" si="6"/>
        <v>44850</v>
      </c>
      <c r="I30" s="14"/>
      <c r="J30" s="14"/>
      <c r="K30" s="11">
        <f t="shared" si="7"/>
        <v>4</v>
      </c>
      <c r="L30" s="39">
        <f t="shared" ca="1" si="8"/>
        <v>0</v>
      </c>
      <c r="M30" s="37">
        <f t="shared" ca="1" si="9"/>
        <v>0</v>
      </c>
      <c r="N30" s="15" t="str">
        <f t="shared" si="5"/>
        <v/>
      </c>
      <c r="O30" s="15"/>
      <c r="P30" s="15"/>
      <c r="Q30" s="15"/>
    </row>
    <row r="31" spans="1:17">
      <c r="A31" s="16">
        <v>14</v>
      </c>
      <c r="B31" s="11" t="s">
        <v>2864</v>
      </c>
      <c r="C31" s="11" t="s">
        <v>2380</v>
      </c>
      <c r="D31" s="18" t="s">
        <v>279</v>
      </c>
      <c r="E31" s="11"/>
      <c r="F31" s="11"/>
      <c r="G31" s="14">
        <f t="shared" si="10"/>
        <v>44850</v>
      </c>
      <c r="H31" s="14">
        <f t="shared" si="6"/>
        <v>44853</v>
      </c>
      <c r="I31" s="14"/>
      <c r="J31" s="14"/>
      <c r="K31" s="11">
        <f t="shared" si="7"/>
        <v>4</v>
      </c>
      <c r="L31" s="39">
        <f t="shared" ca="1" si="8"/>
        <v>0</v>
      </c>
      <c r="M31" s="37">
        <f t="shared" ca="1" si="9"/>
        <v>0</v>
      </c>
      <c r="N31" s="15" t="str">
        <f t="shared" si="5"/>
        <v/>
      </c>
      <c r="O31" s="15"/>
      <c r="P31" s="15"/>
      <c r="Q31" s="15"/>
    </row>
    <row r="32" spans="1:17">
      <c r="A32" s="10">
        <v>15</v>
      </c>
      <c r="B32" s="11" t="s">
        <v>2864</v>
      </c>
      <c r="C32" s="11" t="s">
        <v>2866</v>
      </c>
      <c r="D32" s="18" t="s">
        <v>279</v>
      </c>
      <c r="E32" s="11"/>
      <c r="F32" s="11"/>
      <c r="G32" s="14">
        <f t="shared" si="10"/>
        <v>44853</v>
      </c>
      <c r="H32" s="14">
        <f t="shared" si="6"/>
        <v>44856</v>
      </c>
      <c r="I32" s="14"/>
      <c r="J32" s="14"/>
      <c r="K32" s="11">
        <f t="shared" si="7"/>
        <v>4</v>
      </c>
      <c r="L32" s="39">
        <f t="shared" ca="1" si="8"/>
        <v>0</v>
      </c>
      <c r="M32" s="37">
        <f t="shared" ca="1" si="9"/>
        <v>0</v>
      </c>
      <c r="N32" s="15" t="str">
        <f t="shared" si="5"/>
        <v/>
      </c>
      <c r="O32" s="15"/>
      <c r="P32" s="15"/>
      <c r="Q32" s="15"/>
    </row>
    <row r="33" spans="1:17">
      <c r="A33" s="16">
        <v>16</v>
      </c>
      <c r="B33" s="11" t="s">
        <v>2864</v>
      </c>
      <c r="C33" s="11" t="s">
        <v>2867</v>
      </c>
      <c r="D33" s="11" t="s">
        <v>483</v>
      </c>
      <c r="E33" s="11"/>
      <c r="F33" s="11"/>
      <c r="G33" s="14">
        <f t="shared" si="10"/>
        <v>44856</v>
      </c>
      <c r="H33" s="14">
        <f t="shared" si="6"/>
        <v>44859</v>
      </c>
      <c r="I33" s="14"/>
      <c r="J33" s="14"/>
      <c r="K33" s="11">
        <f t="shared" si="7"/>
        <v>4</v>
      </c>
      <c r="L33" s="39">
        <f t="shared" ca="1" si="8"/>
        <v>0</v>
      </c>
      <c r="M33" s="37">
        <f t="shared" ca="1" si="9"/>
        <v>0</v>
      </c>
      <c r="N33" s="15" t="str">
        <f t="shared" si="5"/>
        <v/>
      </c>
      <c r="O33" s="15"/>
      <c r="P33" s="15"/>
      <c r="Q33" s="15"/>
    </row>
    <row r="34" spans="1:17">
      <c r="A34" s="10">
        <v>17</v>
      </c>
      <c r="B34" s="11" t="s">
        <v>2864</v>
      </c>
      <c r="C34" s="11" t="s">
        <v>2868</v>
      </c>
      <c r="D34" s="11" t="s">
        <v>483</v>
      </c>
      <c r="E34" s="11"/>
      <c r="F34" s="11"/>
      <c r="G34" s="14">
        <f t="shared" si="10"/>
        <v>44859</v>
      </c>
      <c r="H34" s="14">
        <f t="shared" si="6"/>
        <v>44862</v>
      </c>
      <c r="I34" s="14"/>
      <c r="J34" s="14"/>
      <c r="K34" s="11">
        <f t="shared" si="7"/>
        <v>4</v>
      </c>
      <c r="L34" s="39">
        <f t="shared" ca="1" si="8"/>
        <v>0</v>
      </c>
      <c r="M34" s="37">
        <f t="shared" ca="1" si="9"/>
        <v>0</v>
      </c>
      <c r="N34" s="15" t="str">
        <f t="shared" si="5"/>
        <v/>
      </c>
      <c r="O34" s="15"/>
      <c r="P34" s="15"/>
      <c r="Q34" s="15"/>
    </row>
    <row r="35" spans="1:17">
      <c r="A35" s="16">
        <v>18</v>
      </c>
      <c r="B35" s="11" t="s">
        <v>2864</v>
      </c>
      <c r="C35" s="11" t="s">
        <v>2869</v>
      </c>
      <c r="D35" s="11" t="s">
        <v>483</v>
      </c>
      <c r="E35" s="11"/>
      <c r="F35" s="11"/>
      <c r="G35" s="14">
        <f t="shared" si="10"/>
        <v>44862</v>
      </c>
      <c r="H35" s="14">
        <f t="shared" si="6"/>
        <v>44865</v>
      </c>
      <c r="I35" s="14"/>
      <c r="J35" s="14"/>
      <c r="K35" s="11">
        <f t="shared" si="7"/>
        <v>4</v>
      </c>
      <c r="L35" s="39">
        <f t="shared" ca="1" si="8"/>
        <v>0</v>
      </c>
      <c r="M35" s="37">
        <f t="shared" ca="1" si="9"/>
        <v>0</v>
      </c>
      <c r="N35" s="15" t="str">
        <f t="shared" si="5"/>
        <v/>
      </c>
      <c r="O35" s="15"/>
      <c r="P35" s="15"/>
      <c r="Q35" s="15"/>
    </row>
    <row r="36" spans="1:17">
      <c r="C36" s="5"/>
      <c r="D36" s="1"/>
      <c r="E36" s="1"/>
      <c r="F36" s="1"/>
      <c r="G36" s="1"/>
      <c r="H36" s="1"/>
      <c r="I36" s="1"/>
      <c r="J36" s="1"/>
      <c r="K36" s="11"/>
      <c r="L36" s="39">
        <f t="shared" ca="1" si="2"/>
        <v>0</v>
      </c>
      <c r="M36" s="37">
        <f t="shared" ca="1" si="3"/>
        <v>0</v>
      </c>
      <c r="N36" s="1"/>
      <c r="O36" s="1"/>
      <c r="P36" s="1"/>
      <c r="Q36" s="1"/>
    </row>
    <row r="37" spans="1:17">
      <c r="C37" s="5"/>
      <c r="D37" s="1"/>
      <c r="E37" s="1"/>
      <c r="F37" s="1"/>
      <c r="G37" s="1"/>
      <c r="H37" s="1"/>
      <c r="I37" s="1"/>
      <c r="J37" s="1"/>
      <c r="K37" s="1"/>
      <c r="L37" s="1"/>
      <c r="M37" s="1"/>
      <c r="N37" s="1"/>
      <c r="O37" s="1"/>
      <c r="P37" s="1"/>
      <c r="Q37" s="1"/>
    </row>
    <row r="38" spans="1:17">
      <c r="C38" s="5"/>
      <c r="D38" s="1"/>
      <c r="E38" s="1"/>
      <c r="F38" s="1"/>
      <c r="G38" s="1"/>
      <c r="H38" s="1"/>
      <c r="I38" s="1"/>
      <c r="J38" s="1"/>
      <c r="K38" s="1"/>
      <c r="L38" s="1"/>
      <c r="M38" s="1"/>
      <c r="N38" s="1"/>
      <c r="O38" s="1"/>
      <c r="P38" s="1"/>
      <c r="Q38" s="1"/>
    </row>
    <row r="39" spans="1:17">
      <c r="C39" s="5"/>
      <c r="D39" s="1"/>
      <c r="E39" s="1"/>
      <c r="F39" s="1"/>
      <c r="G39" s="1"/>
      <c r="H39" s="1"/>
      <c r="I39" s="1"/>
      <c r="J39" s="1"/>
      <c r="K39" s="1"/>
      <c r="L39" s="1"/>
      <c r="M39" s="1"/>
      <c r="N39" s="1"/>
      <c r="O39" s="1"/>
      <c r="P39" s="1"/>
      <c r="Q39" s="1"/>
    </row>
    <row r="40" spans="1:17">
      <c r="C40" s="5"/>
      <c r="D40" s="1"/>
      <c r="E40" s="1"/>
      <c r="F40" s="1"/>
      <c r="G40" s="1"/>
      <c r="H40" s="1"/>
      <c r="I40" s="1"/>
      <c r="J40" s="1"/>
      <c r="K40" s="1"/>
      <c r="L40" s="1"/>
      <c r="M40" s="1"/>
      <c r="N40" s="1"/>
      <c r="O40" s="1"/>
      <c r="P40" s="1"/>
      <c r="Q40" s="1"/>
    </row>
    <row r="41" spans="1:17">
      <c r="C41" s="5"/>
      <c r="D41" s="1"/>
      <c r="E41" s="1"/>
      <c r="F41" s="1"/>
      <c r="G41" s="1"/>
      <c r="H41" s="1"/>
      <c r="I41" s="1"/>
      <c r="J41" s="1"/>
      <c r="K41" s="1"/>
      <c r="L41" s="1"/>
      <c r="M41" s="1"/>
      <c r="N41" s="1"/>
      <c r="O41" s="1"/>
      <c r="P41" s="1"/>
      <c r="Q41" s="1"/>
    </row>
    <row r="42" spans="1:17">
      <c r="C42" s="5"/>
      <c r="D42" s="1"/>
      <c r="E42" s="1"/>
      <c r="F42" s="1"/>
      <c r="G42" s="1"/>
      <c r="H42" s="1"/>
      <c r="I42" s="1"/>
      <c r="J42" s="1"/>
      <c r="K42" s="1"/>
      <c r="L42" s="1"/>
      <c r="M42" s="1"/>
      <c r="N42" s="1"/>
      <c r="O42" s="1"/>
      <c r="P42" s="1"/>
      <c r="Q42" s="1"/>
    </row>
    <row r="43" spans="1:17">
      <c r="C43" s="5"/>
      <c r="D43" s="1"/>
      <c r="E43" s="1"/>
      <c r="F43" s="1"/>
      <c r="G43" s="1"/>
      <c r="H43" s="1"/>
      <c r="I43" s="1"/>
      <c r="J43" s="1"/>
      <c r="K43" s="1"/>
      <c r="L43" s="1"/>
      <c r="M43" s="1"/>
      <c r="N43" s="1"/>
      <c r="O43" s="1"/>
      <c r="P43" s="1"/>
      <c r="Q43" s="1"/>
    </row>
    <row r="44" spans="1:17">
      <c r="C44" s="5"/>
      <c r="D44" s="1"/>
      <c r="E44" s="1"/>
      <c r="F44" s="1"/>
      <c r="G44" s="1"/>
      <c r="H44" s="1"/>
      <c r="I44" s="1"/>
      <c r="J44" s="1"/>
      <c r="K44" s="1"/>
      <c r="L44" s="1"/>
      <c r="M44" s="1"/>
      <c r="N44" s="1"/>
      <c r="O44" s="1"/>
      <c r="P44" s="1"/>
      <c r="Q44" s="1"/>
    </row>
    <row r="45" spans="1:17">
      <c r="C45" s="5"/>
      <c r="D45" s="1"/>
      <c r="E45" s="1"/>
      <c r="F45" s="1"/>
      <c r="G45" s="1"/>
      <c r="H45" s="1"/>
      <c r="I45" s="1"/>
      <c r="J45" s="1"/>
      <c r="K45" s="1"/>
      <c r="L45" s="1"/>
      <c r="M45" s="1"/>
      <c r="N45" s="1"/>
      <c r="O45" s="1"/>
      <c r="P45" s="1"/>
      <c r="Q45" s="1"/>
    </row>
    <row r="46" spans="1:17">
      <c r="C46" s="5"/>
      <c r="D46" s="1"/>
      <c r="E46" s="1"/>
      <c r="F46" s="1"/>
      <c r="G46" s="1"/>
      <c r="H46" s="1"/>
      <c r="I46" s="1"/>
      <c r="J46" s="1"/>
      <c r="K46" s="1"/>
      <c r="L46" s="1"/>
      <c r="M46" s="1"/>
      <c r="N46" s="1"/>
      <c r="O46" s="1"/>
      <c r="P46" s="1"/>
      <c r="Q46" s="1"/>
    </row>
    <row r="47" spans="1:17">
      <c r="C47" s="5"/>
      <c r="D47" s="1"/>
      <c r="E47" s="1"/>
      <c r="F47" s="1"/>
      <c r="G47" s="1"/>
      <c r="H47" s="1"/>
      <c r="I47" s="1"/>
      <c r="J47" s="1"/>
      <c r="K47" s="1"/>
      <c r="L47" s="1"/>
      <c r="M47" s="1"/>
      <c r="N47" s="1"/>
      <c r="O47" s="1"/>
      <c r="P47" s="1"/>
      <c r="Q47" s="1"/>
    </row>
    <row r="48" spans="1:17">
      <c r="C48" s="4"/>
      <c r="E48" s="1"/>
    </row>
    <row r="49" spans="3:5">
      <c r="C49" s="4"/>
      <c r="E49" s="1"/>
    </row>
    <row r="50" spans="3:5">
      <c r="C50" s="4"/>
      <c r="E50" s="1"/>
    </row>
    <row r="51" spans="3:5">
      <c r="C51" s="4"/>
      <c r="E51" s="1"/>
    </row>
    <row r="52" spans="3:5">
      <c r="C52" s="4"/>
      <c r="E52" s="1"/>
    </row>
    <row r="53" spans="3:5">
      <c r="C53" s="4"/>
      <c r="E53" s="1"/>
    </row>
    <row r="54" spans="3:5">
      <c r="C54" s="4"/>
      <c r="E54" s="1"/>
    </row>
    <row r="55" spans="3:5">
      <c r="C55" s="4"/>
      <c r="E55" s="1"/>
    </row>
    <row r="56" spans="3:5">
      <c r="C56" s="4"/>
      <c r="E56" s="1"/>
    </row>
    <row r="57" spans="3:5">
      <c r="C57" s="4"/>
      <c r="E57" s="1"/>
    </row>
    <row r="58" spans="3:5">
      <c r="C58" s="4"/>
      <c r="E58" s="1"/>
    </row>
    <row r="59" spans="3:5">
      <c r="C59" s="4"/>
      <c r="E59" s="1"/>
    </row>
    <row r="60" spans="3:5">
      <c r="C60" s="4"/>
      <c r="E60" s="1"/>
    </row>
    <row r="61" spans="3:5">
      <c r="C61" s="4"/>
      <c r="E61" s="1"/>
    </row>
    <row r="62" spans="3:5">
      <c r="C62" s="4"/>
      <c r="E62" s="1"/>
    </row>
    <row r="63" spans="3:5">
      <c r="C63" s="4"/>
      <c r="E63" s="1"/>
    </row>
    <row r="64" spans="3:5">
      <c r="C64" s="4"/>
      <c r="E64" s="1"/>
    </row>
    <row r="65" spans="3:5">
      <c r="C65" s="4"/>
      <c r="E65" s="1"/>
    </row>
    <row r="66" spans="3:5">
      <c r="C66" s="4"/>
      <c r="E66" s="1"/>
    </row>
    <row r="67" spans="3:5">
      <c r="C67" s="4"/>
      <c r="E67" s="1"/>
    </row>
    <row r="68" spans="3:5">
      <c r="C68" s="4"/>
      <c r="E68" s="1"/>
    </row>
    <row r="69" spans="3:5">
      <c r="C69" s="4"/>
      <c r="E69" s="1"/>
    </row>
    <row r="70" spans="3:5">
      <c r="C70" s="4"/>
      <c r="E70" s="1"/>
    </row>
    <row r="71" spans="3:5">
      <c r="C71" s="4"/>
      <c r="E71" s="1"/>
    </row>
    <row r="72" spans="3:5">
      <c r="C72" s="4"/>
      <c r="E72" s="1"/>
    </row>
    <row r="73" spans="3:5">
      <c r="C73" s="4"/>
      <c r="E73" s="1"/>
    </row>
    <row r="74" spans="3:5">
      <c r="C74" s="4"/>
      <c r="E74" s="1"/>
    </row>
    <row r="75" spans="3:5">
      <c r="C75" s="4"/>
      <c r="E75" s="1"/>
    </row>
    <row r="76" spans="3:5">
      <c r="C76" s="4"/>
      <c r="E76" s="1"/>
    </row>
    <row r="77" spans="3:5">
      <c r="C77" s="4"/>
      <c r="E77" s="1"/>
    </row>
    <row r="78" spans="3:5">
      <c r="C78" s="4"/>
      <c r="E78" s="1"/>
    </row>
    <row r="79" spans="3:5">
      <c r="C79" s="4"/>
      <c r="E79" s="1"/>
    </row>
    <row r="80" spans="3:5">
      <c r="C80" s="4"/>
      <c r="E80" s="1"/>
    </row>
    <row r="81" spans="3:5">
      <c r="C81" s="4"/>
      <c r="E81" s="1"/>
    </row>
    <row r="82" spans="3:5">
      <c r="C82" s="4"/>
      <c r="E82" s="1"/>
    </row>
    <row r="83" spans="3:5">
      <c r="C83" s="4"/>
      <c r="E83" s="1"/>
    </row>
    <row r="84" spans="3:5">
      <c r="C84" s="4"/>
      <c r="E84" s="1"/>
    </row>
    <row r="85" spans="3:5">
      <c r="C85" s="4"/>
      <c r="E85" s="1"/>
    </row>
    <row r="86" spans="3:5">
      <c r="C86" s="4"/>
      <c r="E86" s="1"/>
    </row>
    <row r="87" spans="3:5">
      <c r="C87" s="4"/>
      <c r="E87" s="1"/>
    </row>
    <row r="88" spans="3:5">
      <c r="C88" s="4"/>
      <c r="E88" s="1"/>
    </row>
    <row r="89" spans="3:5">
      <c r="C89" s="4"/>
      <c r="E89" s="1"/>
    </row>
    <row r="90" spans="3:5">
      <c r="C90" s="4"/>
      <c r="E90" s="1"/>
    </row>
    <row r="91" spans="3:5">
      <c r="C91" s="4"/>
      <c r="E91" s="1"/>
    </row>
    <row r="92" spans="3:5">
      <c r="C92" s="4"/>
      <c r="E92" s="1"/>
    </row>
    <row r="93" spans="3:5">
      <c r="C93" s="4"/>
      <c r="E93" s="1"/>
    </row>
    <row r="94" spans="3:5">
      <c r="C94" s="4"/>
      <c r="E94" s="1"/>
    </row>
    <row r="95" spans="3:5">
      <c r="C95" s="4"/>
      <c r="E95" s="1"/>
    </row>
    <row r="96" spans="3:5">
      <c r="C96" s="4"/>
      <c r="E96" s="1"/>
    </row>
    <row r="97" spans="3:5">
      <c r="C97" s="4"/>
      <c r="E97" s="1"/>
    </row>
    <row r="98" spans="3:5">
      <c r="C98" s="4"/>
      <c r="E98" s="1"/>
    </row>
    <row r="99" spans="3:5">
      <c r="C99" s="4"/>
      <c r="E99" s="1"/>
    </row>
    <row r="100" spans="3:5">
      <c r="C100" s="4"/>
      <c r="E100" s="1"/>
    </row>
    <row r="101" spans="3:5">
      <c r="C101" s="4"/>
      <c r="E101" s="1"/>
    </row>
    <row r="102" spans="3:5">
      <c r="C102" s="4"/>
      <c r="E102" s="1"/>
    </row>
    <row r="103" spans="3:5">
      <c r="C103" s="4"/>
      <c r="E103" s="1"/>
    </row>
    <row r="104" spans="3:5">
      <c r="C104" s="4"/>
      <c r="E104" s="1"/>
    </row>
    <row r="105" spans="3:5">
      <c r="C105" s="4"/>
      <c r="E105" s="1"/>
    </row>
    <row r="106" spans="3:5">
      <c r="C106" s="4"/>
      <c r="E106" s="1"/>
    </row>
    <row r="107" spans="3:5">
      <c r="C107" s="4"/>
      <c r="E107" s="1"/>
    </row>
    <row r="108" spans="3:5">
      <c r="C108" s="4"/>
      <c r="E108" s="1"/>
    </row>
    <row r="109" spans="3:5">
      <c r="C109" s="4"/>
      <c r="E109" s="1"/>
    </row>
    <row r="110" spans="3:5">
      <c r="C110" s="4"/>
      <c r="E110" s="1"/>
    </row>
    <row r="111" spans="3:5">
      <c r="C111" s="4"/>
      <c r="E111" s="1"/>
    </row>
    <row r="112" spans="3:5">
      <c r="C112" s="4"/>
      <c r="E112" s="1"/>
    </row>
    <row r="113" spans="3:5">
      <c r="C113" s="4"/>
      <c r="E113" s="1"/>
    </row>
    <row r="114" spans="3:5">
      <c r="C114" s="4"/>
      <c r="E114" s="1"/>
    </row>
    <row r="115" spans="3:5">
      <c r="C115" s="4"/>
      <c r="E115" s="1"/>
    </row>
    <row r="116" spans="3:5">
      <c r="C116" s="4"/>
      <c r="E116" s="1"/>
    </row>
    <row r="117" spans="3:5">
      <c r="C117" s="4"/>
      <c r="E117" s="1"/>
    </row>
    <row r="118" spans="3:5">
      <c r="C118" s="4"/>
      <c r="E118" s="1"/>
    </row>
    <row r="119" spans="3:5">
      <c r="C119" s="4"/>
      <c r="E119" s="1"/>
    </row>
    <row r="120" spans="3:5">
      <c r="C120" s="4"/>
      <c r="E120" s="1"/>
    </row>
    <row r="121" spans="3:5">
      <c r="C121" s="4"/>
      <c r="E121" s="1"/>
    </row>
    <row r="122" spans="3:5">
      <c r="C122" s="4"/>
      <c r="E122" s="1"/>
    </row>
    <row r="123" spans="3:5">
      <c r="C123" s="4"/>
      <c r="E123" s="1"/>
    </row>
    <row r="124" spans="3:5">
      <c r="C124" s="4"/>
      <c r="E124" s="1"/>
    </row>
    <row r="125" spans="3:5">
      <c r="C125" s="4"/>
      <c r="E125" s="1"/>
    </row>
    <row r="126" spans="3:5">
      <c r="C126" s="4"/>
      <c r="E126" s="1"/>
    </row>
    <row r="127" spans="3:5">
      <c r="C127" s="4"/>
      <c r="E127" s="1"/>
    </row>
    <row r="128" spans="3:5">
      <c r="C128" s="4"/>
      <c r="E128" s="1"/>
    </row>
    <row r="129" spans="3:5">
      <c r="C129" s="4"/>
      <c r="E129" s="1"/>
    </row>
    <row r="130" spans="3:5">
      <c r="C130" s="4"/>
      <c r="E130" s="1"/>
    </row>
    <row r="131" spans="3:5">
      <c r="C131" s="4"/>
      <c r="E131" s="1"/>
    </row>
    <row r="132" spans="3:5">
      <c r="C132" s="4"/>
      <c r="E132" s="1"/>
    </row>
    <row r="133" spans="3:5">
      <c r="C133" s="4"/>
      <c r="E133" s="1"/>
    </row>
    <row r="134" spans="3:5">
      <c r="C134" s="4"/>
      <c r="E134" s="1"/>
    </row>
    <row r="135" spans="3:5">
      <c r="C135" s="4"/>
      <c r="E135" s="1"/>
    </row>
    <row r="136" spans="3:5">
      <c r="C136" s="4"/>
      <c r="E136" s="1"/>
    </row>
    <row r="137" spans="3:5">
      <c r="C137" s="4"/>
      <c r="E137" s="1"/>
    </row>
    <row r="138" spans="3:5">
      <c r="C138" s="4"/>
      <c r="E138" s="1"/>
    </row>
    <row r="139" spans="3:5">
      <c r="C139" s="4"/>
      <c r="E139" s="1"/>
    </row>
    <row r="140" spans="3:5">
      <c r="C140" s="4"/>
      <c r="E140" s="1"/>
    </row>
    <row r="141" spans="3:5">
      <c r="C141" s="4"/>
      <c r="E141" s="1"/>
    </row>
    <row r="142" spans="3:5">
      <c r="C142" s="4"/>
      <c r="E142" s="1"/>
    </row>
    <row r="143" spans="3:5">
      <c r="C143" s="4"/>
      <c r="E143" s="1"/>
    </row>
    <row r="144" spans="3:5">
      <c r="C144" s="4"/>
      <c r="E144" s="1"/>
    </row>
    <row r="145" spans="3:5">
      <c r="C145" s="4"/>
      <c r="E145" s="1"/>
    </row>
    <row r="146" spans="3:5">
      <c r="C146" s="4"/>
      <c r="E146" s="1"/>
    </row>
    <row r="147" spans="3:5">
      <c r="C147" s="4"/>
      <c r="E147" s="1"/>
    </row>
    <row r="148" spans="3:5">
      <c r="C148" s="4"/>
      <c r="E148" s="1"/>
    </row>
    <row r="149" spans="3:5">
      <c r="C149" s="4"/>
      <c r="E149" s="1"/>
    </row>
    <row r="150" spans="3:5">
      <c r="C150" s="4"/>
      <c r="E150" s="1"/>
    </row>
    <row r="151" spans="3:5">
      <c r="C151" s="4"/>
      <c r="E151" s="1"/>
    </row>
    <row r="152" spans="3:5">
      <c r="C152" s="4"/>
      <c r="E152" s="1"/>
    </row>
    <row r="153" spans="3:5">
      <c r="C153" s="4"/>
      <c r="E153" s="1"/>
    </row>
    <row r="154" spans="3:5">
      <c r="C154" s="4"/>
      <c r="E154" s="1"/>
    </row>
    <row r="155" spans="3:5">
      <c r="C155" s="4"/>
      <c r="E155" s="1"/>
    </row>
    <row r="156" spans="3:5">
      <c r="C156" s="4"/>
      <c r="E156" s="1"/>
    </row>
    <row r="157" spans="3:5">
      <c r="C157" s="4"/>
      <c r="E157" s="1"/>
    </row>
    <row r="158" spans="3:5">
      <c r="C158" s="4"/>
      <c r="E158" s="1"/>
    </row>
    <row r="159" spans="3:5">
      <c r="C159" s="4"/>
      <c r="E159" s="1"/>
    </row>
    <row r="160" spans="3:5">
      <c r="C160" s="4"/>
      <c r="E160" s="1"/>
    </row>
    <row r="161" spans="3:5">
      <c r="C161" s="4"/>
      <c r="E161" s="1"/>
    </row>
    <row r="162" spans="3:5">
      <c r="C162" s="4"/>
      <c r="E162" s="1"/>
    </row>
    <row r="163" spans="3:5">
      <c r="C163" s="4"/>
      <c r="E163" s="1"/>
    </row>
    <row r="164" spans="3:5">
      <c r="C164" s="4"/>
      <c r="E164" s="1"/>
    </row>
    <row r="165" spans="3:5">
      <c r="C165" s="4"/>
      <c r="E165" s="1"/>
    </row>
    <row r="166" spans="3:5">
      <c r="C166" s="4"/>
      <c r="E166" s="1"/>
    </row>
    <row r="167" spans="3:5">
      <c r="C167" s="4"/>
      <c r="E167" s="1"/>
    </row>
    <row r="168" spans="3:5">
      <c r="C168" s="4"/>
      <c r="E168" s="1"/>
    </row>
    <row r="169" spans="3:5">
      <c r="C169" s="4"/>
      <c r="E169" s="1"/>
    </row>
    <row r="170" spans="3:5">
      <c r="C170" s="4"/>
      <c r="E170" s="1"/>
    </row>
    <row r="171" spans="3:5">
      <c r="C171" s="4"/>
      <c r="E171" s="1"/>
    </row>
    <row r="172" spans="3:5">
      <c r="C172" s="4"/>
      <c r="E172" s="1"/>
    </row>
    <row r="173" spans="3:5">
      <c r="C173" s="4"/>
      <c r="E173" s="1"/>
    </row>
    <row r="174" spans="3:5">
      <c r="C174" s="4"/>
      <c r="E174" s="1"/>
    </row>
    <row r="175" spans="3:5">
      <c r="C175" s="4"/>
      <c r="E175" s="1"/>
    </row>
    <row r="176" spans="3:5">
      <c r="C176" s="4"/>
      <c r="E176" s="1"/>
    </row>
    <row r="177" spans="3:5">
      <c r="C177" s="4"/>
      <c r="E177" s="1"/>
    </row>
    <row r="178" spans="3:5">
      <c r="C178" s="4"/>
      <c r="E178" s="1"/>
    </row>
    <row r="179" spans="3:5">
      <c r="C179" s="4"/>
      <c r="E179" s="1"/>
    </row>
    <row r="180" spans="3:5">
      <c r="C180" s="4"/>
      <c r="E180" s="1"/>
    </row>
    <row r="181" spans="3:5">
      <c r="C181" s="4"/>
      <c r="E181" s="1"/>
    </row>
    <row r="182" spans="3:5">
      <c r="C182" s="4"/>
      <c r="E182" s="1"/>
    </row>
    <row r="183" spans="3:5">
      <c r="C183" s="4"/>
      <c r="E183" s="1"/>
    </row>
    <row r="184" spans="3:5">
      <c r="C184" s="4"/>
      <c r="E184" s="1"/>
    </row>
    <row r="185" spans="3:5">
      <c r="C185" s="4"/>
      <c r="E185" s="1"/>
    </row>
    <row r="186" spans="3:5">
      <c r="C186" s="4"/>
      <c r="E186" s="1"/>
    </row>
    <row r="187" spans="3:5">
      <c r="C187" s="4"/>
      <c r="E187" s="1"/>
    </row>
    <row r="188" spans="3:5">
      <c r="C188" s="4"/>
      <c r="E188" s="1"/>
    </row>
    <row r="189" spans="3:5">
      <c r="C189" s="4"/>
      <c r="E189" s="1"/>
    </row>
    <row r="190" spans="3:5">
      <c r="C190" s="4"/>
      <c r="E190" s="1"/>
    </row>
    <row r="191" spans="3:5">
      <c r="C191" s="4"/>
      <c r="E191" s="1"/>
    </row>
    <row r="192" spans="3:5">
      <c r="C192" s="4"/>
      <c r="E192" s="1"/>
    </row>
    <row r="193" spans="3:5">
      <c r="C193" s="4"/>
      <c r="E193" s="1"/>
    </row>
    <row r="194" spans="3:5">
      <c r="C194" s="4"/>
      <c r="E194" s="1"/>
    </row>
    <row r="195" spans="3:5">
      <c r="C195" s="4"/>
      <c r="E195" s="1"/>
    </row>
    <row r="196" spans="3:5">
      <c r="C196" s="4"/>
      <c r="E196" s="1"/>
    </row>
    <row r="197" spans="3:5">
      <c r="C197" s="4"/>
      <c r="E197" s="1"/>
    </row>
    <row r="198" spans="3:5">
      <c r="C198" s="4"/>
      <c r="E198" s="1"/>
    </row>
    <row r="199" spans="3:5">
      <c r="C199" s="4"/>
      <c r="E199" s="1"/>
    </row>
    <row r="200" spans="3:5">
      <c r="C200" s="4"/>
      <c r="E200" s="1"/>
    </row>
    <row r="201" spans="3:5">
      <c r="C201" s="4"/>
      <c r="E201" s="1"/>
    </row>
    <row r="202" spans="3:5">
      <c r="C202" s="4"/>
      <c r="E202" s="1"/>
    </row>
    <row r="203" spans="3:5">
      <c r="C203" s="4"/>
      <c r="E203" s="1"/>
    </row>
    <row r="204" spans="3:5">
      <c r="C204" s="4"/>
      <c r="E204" s="1"/>
    </row>
    <row r="205" spans="3:5">
      <c r="C205" s="4"/>
      <c r="E205" s="1"/>
    </row>
    <row r="206" spans="3:5">
      <c r="C206" s="4"/>
      <c r="E206" s="1"/>
    </row>
    <row r="207" spans="3:5">
      <c r="C207" s="4"/>
      <c r="E207" s="1"/>
    </row>
    <row r="208" spans="3:5">
      <c r="C208" s="4"/>
      <c r="E208" s="1"/>
    </row>
    <row r="209" spans="3:5">
      <c r="C209" s="4"/>
      <c r="E209" s="1"/>
    </row>
    <row r="210" spans="3:5">
      <c r="C210" s="4"/>
      <c r="E210" s="1"/>
    </row>
    <row r="211" spans="3:5">
      <c r="C211" s="4"/>
      <c r="E211" s="1"/>
    </row>
    <row r="212" spans="3:5">
      <c r="C212" s="4"/>
      <c r="E212" s="1"/>
    </row>
    <row r="213" spans="3:5">
      <c r="C213" s="4"/>
      <c r="E213" s="1"/>
    </row>
    <row r="214" spans="3:5">
      <c r="C214" s="4"/>
      <c r="E214" s="1"/>
    </row>
    <row r="215" spans="3:5">
      <c r="C215" s="4"/>
      <c r="E215" s="1"/>
    </row>
    <row r="216" spans="3:5">
      <c r="C216" s="4"/>
      <c r="E216" s="1"/>
    </row>
    <row r="217" spans="3:5">
      <c r="C217" s="4"/>
      <c r="E217" s="1"/>
    </row>
    <row r="218" spans="3:5">
      <c r="C218" s="4"/>
      <c r="E218" s="1"/>
    </row>
    <row r="219" spans="3:5">
      <c r="C219" s="4"/>
      <c r="E219" s="1"/>
    </row>
    <row r="220" spans="3:5">
      <c r="C220" s="4"/>
      <c r="E220" s="1"/>
    </row>
    <row r="221" spans="3:5">
      <c r="C221" s="4"/>
      <c r="E221" s="1"/>
    </row>
    <row r="222" spans="3:5">
      <c r="C222" s="4"/>
      <c r="E222" s="1"/>
    </row>
    <row r="223" spans="3:5">
      <c r="C223" s="4"/>
      <c r="E223" s="1"/>
    </row>
    <row r="224" spans="3:5">
      <c r="C224" s="4"/>
      <c r="E224" s="1"/>
    </row>
    <row r="225" spans="3:5">
      <c r="C225" s="4"/>
      <c r="E225" s="1"/>
    </row>
    <row r="226" spans="3:5">
      <c r="C226" s="4"/>
      <c r="E226" s="1"/>
    </row>
    <row r="227" spans="3:5">
      <c r="C227" s="4"/>
      <c r="E227" s="1"/>
    </row>
    <row r="228" spans="3:5">
      <c r="C228" s="4"/>
      <c r="E228" s="1"/>
    </row>
    <row r="229" spans="3:5">
      <c r="C229" s="4"/>
      <c r="E229" s="1"/>
    </row>
    <row r="230" spans="3:5">
      <c r="C230" s="4"/>
      <c r="E230" s="1"/>
    </row>
    <row r="231" spans="3:5">
      <c r="C231" s="4"/>
      <c r="E231" s="1"/>
    </row>
    <row r="232" spans="3:5">
      <c r="C232" s="4"/>
      <c r="E232" s="1"/>
    </row>
    <row r="233" spans="3:5">
      <c r="C233" s="4"/>
      <c r="E233" s="1"/>
    </row>
    <row r="234" spans="3:5">
      <c r="C234" s="4"/>
      <c r="E234" s="1"/>
    </row>
    <row r="235" spans="3:5">
      <c r="C235" s="4"/>
      <c r="E235" s="1"/>
    </row>
    <row r="236" spans="3:5">
      <c r="C236" s="4"/>
      <c r="E236" s="1"/>
    </row>
    <row r="237" spans="3:5">
      <c r="C237" s="4"/>
      <c r="E237" s="1"/>
    </row>
    <row r="238" spans="3:5">
      <c r="C238" s="4"/>
      <c r="E238" s="1"/>
    </row>
    <row r="239" spans="3:5">
      <c r="C239" s="4"/>
      <c r="E239" s="1"/>
    </row>
    <row r="240" spans="3:5">
      <c r="C240" s="4"/>
      <c r="E240" s="1"/>
    </row>
    <row r="241" spans="3:5">
      <c r="C241" s="4"/>
      <c r="E241" s="1"/>
    </row>
    <row r="242" spans="3:5">
      <c r="C242" s="4"/>
      <c r="E242" s="1"/>
    </row>
    <row r="243" spans="3:5">
      <c r="C243" s="4"/>
      <c r="E243" s="1"/>
    </row>
    <row r="244" spans="3:5">
      <c r="C244" s="4"/>
      <c r="E244" s="1"/>
    </row>
    <row r="245" spans="3:5">
      <c r="C245" s="4"/>
      <c r="E245" s="1"/>
    </row>
    <row r="246" spans="3:5">
      <c r="C246" s="4"/>
      <c r="E246" s="1"/>
    </row>
    <row r="247" spans="3:5">
      <c r="C247" s="4"/>
      <c r="E247" s="1"/>
    </row>
    <row r="248" spans="3:5">
      <c r="C248" s="4"/>
      <c r="E248" s="1"/>
    </row>
    <row r="249" spans="3:5">
      <c r="C249" s="4"/>
      <c r="E249" s="1"/>
    </row>
    <row r="250" spans="3:5">
      <c r="C250" s="4"/>
      <c r="E250" s="1"/>
    </row>
    <row r="251" spans="3:5">
      <c r="C251" s="4"/>
      <c r="E251" s="1"/>
    </row>
    <row r="252" spans="3:5">
      <c r="C252" s="4"/>
      <c r="E252" s="1"/>
    </row>
    <row r="253" spans="3:5">
      <c r="C253" s="4"/>
      <c r="E253" s="1"/>
    </row>
    <row r="254" spans="3:5">
      <c r="C254" s="4"/>
      <c r="E254" s="1"/>
    </row>
    <row r="255" spans="3:5">
      <c r="C255" s="4"/>
      <c r="E255" s="1"/>
    </row>
    <row r="256" spans="3:5">
      <c r="C256" s="4"/>
      <c r="E256" s="1"/>
    </row>
    <row r="257" spans="3:5">
      <c r="C257" s="4"/>
      <c r="E257" s="1"/>
    </row>
    <row r="258" spans="3:5">
      <c r="C258" s="4"/>
      <c r="E258" s="1"/>
    </row>
    <row r="259" spans="3:5">
      <c r="C259" s="4"/>
      <c r="E259" s="1"/>
    </row>
    <row r="260" spans="3:5">
      <c r="C260" s="4"/>
      <c r="E260" s="1"/>
    </row>
    <row r="261" spans="3:5">
      <c r="C261" s="4"/>
      <c r="E261" s="1"/>
    </row>
    <row r="262" spans="3:5">
      <c r="C262" s="4"/>
      <c r="E262" s="1"/>
    </row>
    <row r="263" spans="3:5">
      <c r="C263" s="4"/>
      <c r="E263" s="1"/>
    </row>
    <row r="264" spans="3:5">
      <c r="C264" s="4"/>
      <c r="E264" s="1"/>
    </row>
    <row r="265" spans="3:5">
      <c r="C265" s="4"/>
      <c r="E265" s="1"/>
    </row>
    <row r="266" spans="3:5">
      <c r="C266" s="4"/>
      <c r="E266" s="1"/>
    </row>
    <row r="267" spans="3:5">
      <c r="C267" s="4"/>
      <c r="E267" s="1"/>
    </row>
    <row r="268" spans="3:5">
      <c r="C268" s="4"/>
      <c r="E268" s="1"/>
    </row>
    <row r="269" spans="3:5">
      <c r="C269" s="4"/>
      <c r="E269" s="1"/>
    </row>
    <row r="270" spans="3:5">
      <c r="C270" s="4"/>
      <c r="E270" s="1"/>
    </row>
    <row r="271" spans="3:5">
      <c r="C271" s="4"/>
      <c r="E271" s="1"/>
    </row>
    <row r="272" spans="3:5">
      <c r="C272" s="4"/>
      <c r="E272" s="1"/>
    </row>
    <row r="273" spans="3:5">
      <c r="C273" s="4"/>
      <c r="E273" s="1"/>
    </row>
    <row r="274" spans="3:5">
      <c r="C274" s="4"/>
      <c r="E274" s="1"/>
    </row>
    <row r="275" spans="3:5">
      <c r="C275" s="4"/>
      <c r="E275" s="1"/>
    </row>
    <row r="276" spans="3:5">
      <c r="C276" s="4"/>
      <c r="E276" s="1"/>
    </row>
    <row r="277" spans="3:5">
      <c r="C277" s="4"/>
      <c r="E277" s="1"/>
    </row>
    <row r="278" spans="3:5">
      <c r="C278" s="4"/>
      <c r="E278" s="1"/>
    </row>
    <row r="279" spans="3:5">
      <c r="C279" s="4"/>
      <c r="E279" s="1"/>
    </row>
    <row r="280" spans="3:5">
      <c r="C280" s="4"/>
      <c r="E280" s="1"/>
    </row>
    <row r="281" spans="3:5">
      <c r="C281" s="4"/>
      <c r="E281" s="1"/>
    </row>
    <row r="282" spans="3:5">
      <c r="C282" s="4"/>
      <c r="E282" s="1"/>
    </row>
    <row r="283" spans="3:5">
      <c r="C283" s="4"/>
      <c r="E283" s="1"/>
    </row>
    <row r="284" spans="3:5">
      <c r="C284" s="4"/>
      <c r="E284" s="1"/>
    </row>
    <row r="285" spans="3:5">
      <c r="C285" s="4"/>
      <c r="E285" s="1"/>
    </row>
    <row r="286" spans="3:5">
      <c r="C286" s="4"/>
      <c r="E286" s="1"/>
    </row>
    <row r="287" spans="3:5">
      <c r="C287" s="4"/>
      <c r="E287" s="1"/>
    </row>
    <row r="288" spans="3:5">
      <c r="C288" s="4"/>
      <c r="E288" s="1"/>
    </row>
    <row r="289" spans="3:5">
      <c r="C289" s="4"/>
      <c r="E289" s="1"/>
    </row>
    <row r="290" spans="3:5">
      <c r="C290" s="4"/>
      <c r="E290" s="1"/>
    </row>
    <row r="291" spans="3:5">
      <c r="C291" s="4"/>
      <c r="E291" s="1"/>
    </row>
    <row r="292" spans="3:5">
      <c r="C292" s="4"/>
      <c r="E292" s="1"/>
    </row>
    <row r="293" spans="3:5">
      <c r="C293" s="4"/>
      <c r="E293" s="1"/>
    </row>
    <row r="294" spans="3:5">
      <c r="C294" s="4"/>
      <c r="E294" s="1"/>
    </row>
    <row r="295" spans="3:5">
      <c r="C295" s="4"/>
      <c r="E295" s="1"/>
    </row>
    <row r="296" spans="3:5">
      <c r="C296" s="4"/>
      <c r="E296" s="1"/>
    </row>
    <row r="297" spans="3:5">
      <c r="C297" s="4"/>
      <c r="E297" s="1"/>
    </row>
    <row r="298" spans="3:5">
      <c r="C298" s="4"/>
      <c r="E298" s="1"/>
    </row>
    <row r="299" spans="3:5">
      <c r="C299" s="4"/>
      <c r="E299" s="1"/>
    </row>
    <row r="300" spans="3:5">
      <c r="C300" s="4"/>
      <c r="E300" s="1"/>
    </row>
    <row r="301" spans="3:5">
      <c r="C301" s="4"/>
      <c r="E301" s="1"/>
    </row>
    <row r="302" spans="3:5">
      <c r="C302" s="4"/>
      <c r="E302" s="1"/>
    </row>
    <row r="303" spans="3:5">
      <c r="C303" s="4"/>
      <c r="E303" s="1"/>
    </row>
    <row r="304" spans="3:5">
      <c r="C304" s="4"/>
      <c r="E304" s="1"/>
    </row>
    <row r="305" spans="3:5">
      <c r="C305" s="4"/>
      <c r="E305" s="1"/>
    </row>
    <row r="306" spans="3:5">
      <c r="C306" s="4"/>
      <c r="E306" s="1"/>
    </row>
    <row r="307" spans="3:5">
      <c r="C307" s="4"/>
      <c r="E307" s="1"/>
    </row>
    <row r="308" spans="3:5">
      <c r="C308" s="4"/>
      <c r="E308" s="1"/>
    </row>
    <row r="309" spans="3:5">
      <c r="C309" s="4"/>
      <c r="E309" s="1"/>
    </row>
    <row r="310" spans="3:5">
      <c r="C310" s="4"/>
      <c r="E310" s="1"/>
    </row>
    <row r="311" spans="3:5">
      <c r="C311" s="4"/>
      <c r="E311" s="1"/>
    </row>
    <row r="312" spans="3:5">
      <c r="C312" s="4"/>
      <c r="E312" s="1"/>
    </row>
    <row r="313" spans="3:5">
      <c r="C313" s="4"/>
      <c r="E313" s="1"/>
    </row>
    <row r="314" spans="3:5">
      <c r="C314" s="4"/>
      <c r="E314" s="1"/>
    </row>
    <row r="315" spans="3:5">
      <c r="C315" s="4"/>
      <c r="E315" s="1"/>
    </row>
    <row r="316" spans="3:5">
      <c r="C316" s="4"/>
      <c r="E316" s="1"/>
    </row>
    <row r="317" spans="3:5">
      <c r="C317" s="4"/>
      <c r="E317" s="1"/>
    </row>
    <row r="318" spans="3:5">
      <c r="C318" s="4"/>
      <c r="E318" s="1"/>
    </row>
    <row r="319" spans="3:5">
      <c r="C319" s="4"/>
      <c r="E319" s="1"/>
    </row>
    <row r="320" spans="3:5">
      <c r="C320" s="4"/>
      <c r="E320" s="1"/>
    </row>
    <row r="321" spans="3:5">
      <c r="C321" s="4"/>
      <c r="E321" s="1"/>
    </row>
    <row r="322" spans="3:5">
      <c r="C322" s="4"/>
      <c r="E322" s="1"/>
    </row>
    <row r="323" spans="3:5">
      <c r="C323" s="4"/>
      <c r="E323" s="1"/>
    </row>
    <row r="324" spans="3:5">
      <c r="C324" s="4"/>
      <c r="E324" s="1"/>
    </row>
    <row r="325" spans="3:5">
      <c r="C325" s="4"/>
      <c r="E325" s="1"/>
    </row>
    <row r="326" spans="3:5">
      <c r="C326" s="4"/>
      <c r="E326" s="1"/>
    </row>
    <row r="327" spans="3:5">
      <c r="C327" s="4"/>
      <c r="E327" s="1"/>
    </row>
    <row r="328" spans="3:5">
      <c r="C328" s="4"/>
      <c r="E328" s="1"/>
    </row>
    <row r="329" spans="3:5">
      <c r="C329" s="4"/>
      <c r="E329" s="1"/>
    </row>
    <row r="330" spans="3:5">
      <c r="C330" s="4"/>
      <c r="E330" s="1"/>
    </row>
    <row r="331" spans="3:5">
      <c r="C331" s="4"/>
      <c r="E331" s="1"/>
    </row>
    <row r="332" spans="3:5">
      <c r="C332" s="4"/>
      <c r="E332" s="1"/>
    </row>
    <row r="333" spans="3:5">
      <c r="C333" s="4"/>
      <c r="E333" s="1"/>
    </row>
    <row r="334" spans="3:5">
      <c r="C334" s="4"/>
      <c r="E334" s="1"/>
    </row>
    <row r="335" spans="3:5">
      <c r="C335" s="4"/>
      <c r="E335" s="1"/>
    </row>
    <row r="336" spans="3:5">
      <c r="C336" s="4"/>
      <c r="E336" s="1"/>
    </row>
    <row r="337" spans="3:5">
      <c r="C337" s="4"/>
      <c r="E337" s="1"/>
    </row>
    <row r="338" spans="3:5">
      <c r="C338" s="4"/>
      <c r="E338" s="1"/>
    </row>
    <row r="339" spans="3:5">
      <c r="C339" s="4"/>
      <c r="E339" s="1"/>
    </row>
    <row r="340" spans="3:5">
      <c r="C340" s="4"/>
      <c r="E340" s="1"/>
    </row>
    <row r="341" spans="3:5">
      <c r="C341" s="4"/>
      <c r="E341" s="1"/>
    </row>
    <row r="342" spans="3:5">
      <c r="C342" s="4"/>
      <c r="E342" s="1"/>
    </row>
    <row r="343" spans="3:5">
      <c r="C343" s="4"/>
      <c r="E343" s="1"/>
    </row>
    <row r="344" spans="3:5">
      <c r="C344" s="4"/>
      <c r="E344" s="1"/>
    </row>
    <row r="345" spans="3:5">
      <c r="C345" s="4"/>
      <c r="E345" s="1"/>
    </row>
    <row r="346" spans="3:5">
      <c r="C346" s="4"/>
      <c r="E346" s="1"/>
    </row>
    <row r="347" spans="3:5">
      <c r="C347" s="4"/>
      <c r="E347" s="1"/>
    </row>
    <row r="348" spans="3:5">
      <c r="C348" s="4"/>
      <c r="E348" s="1"/>
    </row>
    <row r="349" spans="3:5">
      <c r="C349" s="4"/>
      <c r="E349" s="1"/>
    </row>
    <row r="350" spans="3:5">
      <c r="C350" s="4"/>
      <c r="E350" s="1"/>
    </row>
    <row r="351" spans="3:5">
      <c r="C351" s="4"/>
      <c r="E351" s="1"/>
    </row>
    <row r="352" spans="3:5">
      <c r="C352" s="4"/>
      <c r="E352" s="1"/>
    </row>
    <row r="353" spans="3:5">
      <c r="C353" s="4"/>
      <c r="E353" s="1"/>
    </row>
    <row r="354" spans="3:5">
      <c r="C354" s="4"/>
      <c r="E354" s="1"/>
    </row>
    <row r="355" spans="3:5">
      <c r="C355" s="4"/>
      <c r="E355" s="1"/>
    </row>
    <row r="356" spans="3:5">
      <c r="C356" s="4"/>
      <c r="E356" s="1"/>
    </row>
    <row r="357" spans="3:5">
      <c r="C357" s="4"/>
      <c r="E357" s="1"/>
    </row>
    <row r="358" spans="3:5">
      <c r="C358" s="4"/>
      <c r="E358" s="1"/>
    </row>
    <row r="359" spans="3:5">
      <c r="C359" s="4"/>
      <c r="E359" s="1"/>
    </row>
    <row r="360" spans="3:5">
      <c r="C360" s="4"/>
      <c r="E360" s="1"/>
    </row>
    <row r="361" spans="3:5">
      <c r="C361" s="4"/>
      <c r="E361" s="1"/>
    </row>
    <row r="362" spans="3:5">
      <c r="C362" s="4"/>
      <c r="E362" s="1"/>
    </row>
    <row r="363" spans="3:5">
      <c r="C363" s="4"/>
      <c r="E363" s="1"/>
    </row>
    <row r="364" spans="3:5">
      <c r="C364" s="4"/>
      <c r="E364" s="1"/>
    </row>
    <row r="365" spans="3:5">
      <c r="C365" s="4"/>
      <c r="E365" s="1"/>
    </row>
    <row r="366" spans="3:5">
      <c r="C366" s="4"/>
      <c r="E366" s="1"/>
    </row>
    <row r="367" spans="3:5">
      <c r="C367" s="4"/>
      <c r="E367" s="1"/>
    </row>
    <row r="368" spans="3:5">
      <c r="C368" s="4"/>
      <c r="E368" s="1"/>
    </row>
    <row r="369" spans="3:5">
      <c r="C369" s="4"/>
      <c r="E369" s="1"/>
    </row>
    <row r="370" spans="3:5">
      <c r="C370" s="4"/>
      <c r="E370" s="1"/>
    </row>
    <row r="371" spans="3:5">
      <c r="C371" s="4"/>
      <c r="E371" s="1"/>
    </row>
    <row r="372" spans="3:5">
      <c r="C372" s="4"/>
      <c r="E372" s="1"/>
    </row>
    <row r="373" spans="3:5">
      <c r="C373" s="4"/>
      <c r="E373" s="1"/>
    </row>
    <row r="374" spans="3:5">
      <c r="C374" s="4"/>
      <c r="E374" s="1"/>
    </row>
    <row r="375" spans="3:5">
      <c r="C375" s="4"/>
      <c r="E375" s="1"/>
    </row>
    <row r="376" spans="3:5">
      <c r="C376" s="4"/>
      <c r="E376" s="1"/>
    </row>
    <row r="377" spans="3:5">
      <c r="C377" s="4"/>
      <c r="E377" s="1"/>
    </row>
    <row r="378" spans="3:5">
      <c r="C378" s="4"/>
      <c r="E378" s="1"/>
    </row>
    <row r="379" spans="3:5">
      <c r="C379" s="4"/>
      <c r="E379" s="1"/>
    </row>
    <row r="380" spans="3:5">
      <c r="C380" s="4"/>
      <c r="E380" s="1"/>
    </row>
    <row r="381" spans="3:5">
      <c r="C381" s="4"/>
      <c r="E381" s="1"/>
    </row>
    <row r="382" spans="3:5">
      <c r="C382" s="4"/>
      <c r="E382" s="1"/>
    </row>
    <row r="383" spans="3:5">
      <c r="C383" s="4"/>
      <c r="E383" s="1"/>
    </row>
    <row r="384" spans="3:5">
      <c r="C384" s="4"/>
      <c r="E384" s="1"/>
    </row>
    <row r="385" spans="3:5">
      <c r="C385" s="4"/>
      <c r="E385" s="1"/>
    </row>
    <row r="386" spans="3:5">
      <c r="C386" s="4"/>
      <c r="E386" s="1"/>
    </row>
    <row r="387" spans="3:5">
      <c r="C387" s="4"/>
      <c r="E387" s="1"/>
    </row>
    <row r="388" spans="3:5">
      <c r="C388" s="4"/>
      <c r="E388" s="1"/>
    </row>
    <row r="389" spans="3:5">
      <c r="C389" s="4"/>
      <c r="E389" s="1"/>
    </row>
    <row r="390" spans="3:5">
      <c r="C390" s="4"/>
      <c r="E390" s="1"/>
    </row>
    <row r="391" spans="3:5">
      <c r="C391" s="4"/>
      <c r="E391" s="1"/>
    </row>
    <row r="392" spans="3:5">
      <c r="C392" s="4"/>
      <c r="E392" s="1"/>
    </row>
    <row r="393" spans="3:5">
      <c r="C393" s="4"/>
      <c r="E393" s="1"/>
    </row>
    <row r="394" spans="3:5">
      <c r="C394" s="4"/>
      <c r="E394" s="1"/>
    </row>
    <row r="395" spans="3:5">
      <c r="C395" s="4"/>
      <c r="E395" s="1"/>
    </row>
    <row r="396" spans="3:5">
      <c r="C396" s="4"/>
      <c r="E396" s="1"/>
    </row>
    <row r="397" spans="3:5">
      <c r="C397" s="4"/>
      <c r="E397" s="1"/>
    </row>
    <row r="398" spans="3:5">
      <c r="C398" s="4"/>
      <c r="E398" s="1"/>
    </row>
    <row r="399" spans="3:5">
      <c r="C399" s="4"/>
      <c r="E399" s="1"/>
    </row>
    <row r="400" spans="3:5">
      <c r="C400" s="4"/>
      <c r="E400" s="1"/>
    </row>
    <row r="401" spans="3:5">
      <c r="C401" s="4"/>
      <c r="E401" s="1"/>
    </row>
    <row r="402" spans="3:5">
      <c r="C402" s="4"/>
      <c r="E402" s="1"/>
    </row>
    <row r="403" spans="3:5">
      <c r="C403" s="4"/>
      <c r="E403" s="1"/>
    </row>
    <row r="404" spans="3:5">
      <c r="C404" s="4"/>
      <c r="E404" s="1"/>
    </row>
    <row r="405" spans="3:5">
      <c r="C405" s="4"/>
      <c r="E405" s="1"/>
    </row>
    <row r="406" spans="3:5">
      <c r="C406" s="4"/>
      <c r="E406" s="1"/>
    </row>
    <row r="407" spans="3:5">
      <c r="C407" s="4"/>
      <c r="E407" s="1"/>
    </row>
    <row r="408" spans="3:5">
      <c r="C408" s="4"/>
      <c r="E408" s="1"/>
    </row>
    <row r="409" spans="3:5">
      <c r="C409" s="4"/>
      <c r="E409" s="1"/>
    </row>
    <row r="410" spans="3:5">
      <c r="C410" s="4"/>
      <c r="E410" s="1"/>
    </row>
    <row r="411" spans="3:5">
      <c r="C411" s="4"/>
      <c r="E411" s="1"/>
    </row>
    <row r="412" spans="3:5">
      <c r="C412" s="4"/>
      <c r="E412" s="1"/>
    </row>
    <row r="413" spans="3:5">
      <c r="C413" s="4"/>
      <c r="E413" s="1"/>
    </row>
    <row r="414" spans="3:5">
      <c r="C414" s="4"/>
      <c r="E414" s="1"/>
    </row>
    <row r="415" spans="3:5">
      <c r="C415" s="4"/>
      <c r="E415" s="1"/>
    </row>
    <row r="416" spans="3:5">
      <c r="C416" s="4"/>
      <c r="E416" s="1"/>
    </row>
    <row r="417" spans="3:5">
      <c r="C417" s="4"/>
      <c r="E417" s="1"/>
    </row>
    <row r="418" spans="3:5">
      <c r="C418" s="4"/>
      <c r="E418" s="1"/>
    </row>
    <row r="419" spans="3:5">
      <c r="C419" s="4"/>
      <c r="E419" s="1"/>
    </row>
    <row r="420" spans="3:5">
      <c r="C420" s="4"/>
      <c r="E420" s="1"/>
    </row>
    <row r="421" spans="3:5">
      <c r="C421" s="4"/>
      <c r="E421" s="1"/>
    </row>
    <row r="422" spans="3:5">
      <c r="C422" s="4"/>
      <c r="E422" s="1"/>
    </row>
    <row r="423" spans="3:5">
      <c r="C423" s="4"/>
      <c r="E423" s="1"/>
    </row>
    <row r="424" spans="3:5">
      <c r="C424" s="4"/>
      <c r="E424" s="1"/>
    </row>
    <row r="425" spans="3:5">
      <c r="C425" s="4"/>
      <c r="E425" s="1"/>
    </row>
    <row r="426" spans="3:5">
      <c r="C426" s="4"/>
      <c r="E426" s="1"/>
    </row>
    <row r="427" spans="3:5">
      <c r="C427" s="4"/>
      <c r="E427" s="1"/>
    </row>
    <row r="428" spans="3:5">
      <c r="C428" s="4"/>
      <c r="E428" s="1"/>
    </row>
    <row r="429" spans="3:5">
      <c r="C429" s="4"/>
      <c r="E429" s="1"/>
    </row>
    <row r="430" spans="3:5">
      <c r="C430" s="4"/>
      <c r="E430" s="1"/>
    </row>
    <row r="431" spans="3:5">
      <c r="C431" s="4"/>
      <c r="E431" s="1"/>
    </row>
    <row r="432" spans="3:5">
      <c r="C432" s="4"/>
      <c r="E432" s="1"/>
    </row>
    <row r="433" spans="3:5">
      <c r="C433" s="4"/>
      <c r="E433" s="1"/>
    </row>
    <row r="434" spans="3:5">
      <c r="C434" s="4"/>
      <c r="E434" s="1"/>
    </row>
    <row r="435" spans="3:5">
      <c r="C435" s="4"/>
      <c r="E435" s="1"/>
    </row>
    <row r="436" spans="3:5">
      <c r="C436" s="4"/>
      <c r="E436" s="1"/>
    </row>
    <row r="437" spans="3:5">
      <c r="C437" s="4"/>
      <c r="E437" s="1"/>
    </row>
    <row r="438" spans="3:5">
      <c r="C438" s="4"/>
      <c r="E438" s="1"/>
    </row>
    <row r="439" spans="3:5">
      <c r="C439" s="4"/>
      <c r="E439" s="1"/>
    </row>
    <row r="440" spans="3:5">
      <c r="C440" s="4"/>
      <c r="E440" s="1"/>
    </row>
    <row r="441" spans="3:5">
      <c r="C441" s="4"/>
      <c r="E441" s="1"/>
    </row>
    <row r="442" spans="3:5">
      <c r="C442" s="4"/>
      <c r="E442" s="1"/>
    </row>
    <row r="443" spans="3:5">
      <c r="C443" s="4"/>
      <c r="E443" s="1"/>
    </row>
    <row r="444" spans="3:5">
      <c r="C444" s="4"/>
      <c r="E444" s="1"/>
    </row>
    <row r="445" spans="3:5">
      <c r="C445" s="4"/>
      <c r="E445" s="1"/>
    </row>
    <row r="446" spans="3:5">
      <c r="C446" s="4"/>
      <c r="E446" s="1"/>
    </row>
    <row r="447" spans="3:5">
      <c r="C447" s="4"/>
      <c r="E447" s="1"/>
    </row>
    <row r="448" spans="3:5">
      <c r="C448" s="4"/>
      <c r="E448" s="1"/>
    </row>
    <row r="449" spans="3:5">
      <c r="C449" s="4"/>
      <c r="E449" s="1"/>
    </row>
    <row r="450" spans="3:5">
      <c r="C450" s="4"/>
      <c r="E450" s="1"/>
    </row>
    <row r="451" spans="3:5">
      <c r="C451" s="4"/>
      <c r="E451" s="1"/>
    </row>
    <row r="452" spans="3:5">
      <c r="C452" s="4"/>
      <c r="E452" s="1"/>
    </row>
    <row r="453" spans="3:5">
      <c r="C453" s="4"/>
      <c r="E453" s="1"/>
    </row>
    <row r="454" spans="3:5">
      <c r="C454" s="4"/>
      <c r="E454" s="1"/>
    </row>
    <row r="455" spans="3:5">
      <c r="C455" s="4"/>
      <c r="E455" s="1"/>
    </row>
    <row r="456" spans="3:5">
      <c r="C456" s="4"/>
      <c r="E456" s="1"/>
    </row>
    <row r="457" spans="3:5">
      <c r="C457" s="4"/>
      <c r="E457" s="1"/>
    </row>
    <row r="458" spans="3:5">
      <c r="C458" s="4"/>
      <c r="E458" s="1"/>
    </row>
    <row r="459" spans="3:5">
      <c r="C459" s="4"/>
      <c r="E459" s="1"/>
    </row>
    <row r="460" spans="3:5">
      <c r="C460" s="4"/>
      <c r="E460" s="1"/>
    </row>
    <row r="461" spans="3:5">
      <c r="C461" s="4"/>
      <c r="E461" s="1"/>
    </row>
    <row r="462" spans="3:5">
      <c r="C462" s="4"/>
      <c r="E462" s="1"/>
    </row>
    <row r="463" spans="3:5">
      <c r="C463" s="4"/>
      <c r="E463" s="1"/>
    </row>
    <row r="464" spans="3:5">
      <c r="C464" s="4"/>
      <c r="E464" s="1"/>
    </row>
    <row r="465" spans="3:5">
      <c r="C465" s="4"/>
      <c r="E465" s="1"/>
    </row>
    <row r="466" spans="3:5">
      <c r="C466" s="4"/>
      <c r="E466" s="1"/>
    </row>
    <row r="467" spans="3:5">
      <c r="C467" s="4"/>
      <c r="E467" s="1"/>
    </row>
    <row r="468" spans="3:5">
      <c r="C468" s="4"/>
      <c r="E468" s="1"/>
    </row>
    <row r="469" spans="3:5">
      <c r="C469" s="4"/>
      <c r="E469" s="1"/>
    </row>
    <row r="470" spans="3:5">
      <c r="C470" s="4"/>
      <c r="E470" s="1"/>
    </row>
    <row r="471" spans="3:5">
      <c r="C471" s="4"/>
      <c r="E471" s="1"/>
    </row>
    <row r="472" spans="3:5">
      <c r="C472" s="4"/>
      <c r="E472" s="1"/>
    </row>
    <row r="473" spans="3:5">
      <c r="C473" s="4"/>
      <c r="E473" s="1"/>
    </row>
    <row r="474" spans="3:5">
      <c r="C474" s="4"/>
      <c r="E474" s="1"/>
    </row>
    <row r="475" spans="3:5">
      <c r="C475" s="4"/>
      <c r="E475" s="1"/>
    </row>
    <row r="476" spans="3:5">
      <c r="C476" s="4"/>
      <c r="E476" s="1"/>
    </row>
    <row r="477" spans="3:5">
      <c r="C477" s="4"/>
      <c r="E477" s="1"/>
    </row>
    <row r="478" spans="3:5">
      <c r="C478" s="4"/>
      <c r="E478" s="1"/>
    </row>
    <row r="479" spans="3:5">
      <c r="C479" s="4"/>
      <c r="E479" s="1"/>
    </row>
    <row r="480" spans="3:5">
      <c r="C480" s="4"/>
      <c r="E480" s="1"/>
    </row>
    <row r="481" spans="3:5">
      <c r="C481" s="4"/>
      <c r="E481" s="1"/>
    </row>
    <row r="482" spans="3:5">
      <c r="C482" s="4"/>
      <c r="E482" s="1"/>
    </row>
    <row r="483" spans="3:5">
      <c r="C483" s="4"/>
      <c r="E483" s="1"/>
    </row>
    <row r="484" spans="3:5">
      <c r="C484" s="4"/>
      <c r="E484" s="1"/>
    </row>
    <row r="485" spans="3:5">
      <c r="C485" s="4"/>
      <c r="E485" s="1"/>
    </row>
    <row r="486" spans="3:5">
      <c r="C486" s="4"/>
      <c r="E486" s="1"/>
    </row>
    <row r="487" spans="3:5">
      <c r="C487" s="4"/>
      <c r="E487" s="1"/>
    </row>
    <row r="488" spans="3:5">
      <c r="C488" s="4"/>
      <c r="E488" s="1"/>
    </row>
    <row r="489" spans="3:5">
      <c r="C489" s="4"/>
      <c r="E489" s="1"/>
    </row>
    <row r="490" spans="3:5">
      <c r="C490" s="4"/>
      <c r="E490" s="1"/>
    </row>
    <row r="491" spans="3:5">
      <c r="C491" s="4"/>
      <c r="E491" s="1"/>
    </row>
    <row r="492" spans="3:5">
      <c r="C492" s="4"/>
      <c r="E492" s="1"/>
    </row>
    <row r="493" spans="3:5">
      <c r="C493" s="4"/>
      <c r="E493" s="1"/>
    </row>
    <row r="494" spans="3:5">
      <c r="C494" s="4"/>
      <c r="E494" s="1"/>
    </row>
    <row r="495" spans="3:5">
      <c r="C495" s="4"/>
      <c r="E495" s="1"/>
    </row>
    <row r="496" spans="3:5">
      <c r="C496" s="4"/>
      <c r="E496" s="1"/>
    </row>
    <row r="497" spans="3:5">
      <c r="C497" s="4"/>
      <c r="E497" s="1"/>
    </row>
    <row r="498" spans="3:5">
      <c r="C498" s="4"/>
      <c r="E498" s="1"/>
    </row>
    <row r="499" spans="3:5">
      <c r="C499" s="4"/>
      <c r="E499" s="1"/>
    </row>
    <row r="500" spans="3:5">
      <c r="C500" s="4"/>
      <c r="E500" s="1"/>
    </row>
    <row r="501" spans="3:5">
      <c r="C501" s="4"/>
      <c r="E501" s="1"/>
    </row>
    <row r="502" spans="3:5">
      <c r="C502" s="4"/>
      <c r="E502" s="1"/>
    </row>
    <row r="503" spans="3:5">
      <c r="C503" s="4"/>
      <c r="E503" s="1"/>
    </row>
    <row r="504" spans="3:5">
      <c r="C504" s="4"/>
      <c r="E504" s="1"/>
    </row>
    <row r="505" spans="3:5">
      <c r="C505" s="4"/>
      <c r="E505" s="1"/>
    </row>
    <row r="506" spans="3:5">
      <c r="C506" s="4"/>
      <c r="E506" s="1"/>
    </row>
    <row r="507" spans="3:5">
      <c r="C507" s="4"/>
      <c r="E507" s="1"/>
    </row>
    <row r="508" spans="3:5">
      <c r="C508" s="4"/>
      <c r="E508" s="1"/>
    </row>
    <row r="509" spans="3:5">
      <c r="C509" s="4"/>
      <c r="E509" s="1"/>
    </row>
    <row r="510" spans="3:5">
      <c r="C510" s="4"/>
      <c r="E510" s="1"/>
    </row>
    <row r="511" spans="3:5">
      <c r="C511" s="4"/>
      <c r="E511" s="1"/>
    </row>
    <row r="512" spans="3:5">
      <c r="C512" s="4"/>
      <c r="E512" s="1"/>
    </row>
    <row r="513" spans="3:5">
      <c r="C513" s="4"/>
      <c r="E513" s="1"/>
    </row>
    <row r="514" spans="3:5">
      <c r="C514" s="4"/>
      <c r="E514" s="1"/>
    </row>
    <row r="515" spans="3:5">
      <c r="C515" s="4"/>
      <c r="E515" s="1"/>
    </row>
    <row r="516" spans="3:5">
      <c r="C516" s="4"/>
      <c r="E516" s="1"/>
    </row>
    <row r="517" spans="3:5">
      <c r="C517" s="4"/>
      <c r="E517" s="1"/>
    </row>
    <row r="518" spans="3:5">
      <c r="C518" s="4"/>
      <c r="E518" s="1"/>
    </row>
    <row r="519" spans="3:5">
      <c r="C519" s="4"/>
      <c r="E519" s="1"/>
    </row>
    <row r="520" spans="3:5">
      <c r="C520" s="4"/>
      <c r="E520" s="1"/>
    </row>
    <row r="521" spans="3:5">
      <c r="C521" s="4"/>
      <c r="E521" s="1"/>
    </row>
    <row r="522" spans="3:5">
      <c r="C522" s="4"/>
      <c r="E522" s="1"/>
    </row>
    <row r="523" spans="3:5">
      <c r="C523" s="4"/>
      <c r="E523" s="1"/>
    </row>
    <row r="524" spans="3:5">
      <c r="C524" s="4"/>
      <c r="E524" s="1"/>
    </row>
    <row r="525" spans="3:5">
      <c r="C525" s="4"/>
      <c r="E525" s="1"/>
    </row>
    <row r="526" spans="3:5">
      <c r="C526" s="4"/>
      <c r="E526" s="1"/>
    </row>
    <row r="527" spans="3:5">
      <c r="C527" s="4"/>
      <c r="E527" s="1"/>
    </row>
    <row r="528" spans="3:5">
      <c r="C528" s="4"/>
      <c r="E528" s="1"/>
    </row>
    <row r="529" spans="3:5">
      <c r="C529" s="4"/>
      <c r="E529" s="1"/>
    </row>
    <row r="530" spans="3:5">
      <c r="C530" s="4"/>
      <c r="E530" s="1"/>
    </row>
    <row r="531" spans="3:5">
      <c r="C531" s="4"/>
      <c r="E531" s="1"/>
    </row>
    <row r="532" spans="3:5">
      <c r="C532" s="4"/>
      <c r="E532" s="1"/>
    </row>
    <row r="533" spans="3:5">
      <c r="C533" s="4"/>
      <c r="E533" s="1"/>
    </row>
    <row r="534" spans="3:5">
      <c r="C534" s="4"/>
      <c r="E534" s="1"/>
    </row>
    <row r="535" spans="3:5">
      <c r="C535" s="4"/>
      <c r="E535" s="1"/>
    </row>
    <row r="536" spans="3:5">
      <c r="C536" s="4"/>
      <c r="E536" s="1"/>
    </row>
    <row r="537" spans="3:5">
      <c r="C537" s="4"/>
      <c r="E537" s="1"/>
    </row>
    <row r="538" spans="3:5">
      <c r="C538" s="4"/>
      <c r="E538" s="1"/>
    </row>
    <row r="539" spans="3:5">
      <c r="C539" s="4"/>
      <c r="E539" s="1"/>
    </row>
    <row r="540" spans="3:5">
      <c r="C540" s="4"/>
      <c r="E540" s="1"/>
    </row>
    <row r="541" spans="3:5">
      <c r="C541" s="4"/>
      <c r="E541" s="1"/>
    </row>
    <row r="542" spans="3:5">
      <c r="C542" s="4"/>
      <c r="E542" s="1"/>
    </row>
    <row r="543" spans="3:5">
      <c r="C543" s="4"/>
      <c r="E543" s="1"/>
    </row>
    <row r="544" spans="3:5">
      <c r="C544" s="4"/>
      <c r="E544" s="1"/>
    </row>
    <row r="545" spans="3:5">
      <c r="C545" s="4"/>
      <c r="E545" s="1"/>
    </row>
    <row r="546" spans="3:5">
      <c r="C546" s="4"/>
      <c r="E546" s="1"/>
    </row>
    <row r="547" spans="3:5">
      <c r="C547" s="4"/>
      <c r="E547" s="1"/>
    </row>
    <row r="548" spans="3:5">
      <c r="C548" s="4"/>
      <c r="E548" s="1"/>
    </row>
    <row r="549" spans="3:5">
      <c r="C549" s="4"/>
      <c r="E549" s="1"/>
    </row>
    <row r="550" spans="3:5">
      <c r="C550" s="4"/>
      <c r="E550" s="1"/>
    </row>
    <row r="551" spans="3:5">
      <c r="C551" s="4"/>
      <c r="E551" s="1"/>
    </row>
    <row r="552" spans="3:5">
      <c r="C552" s="4"/>
      <c r="E552" s="1"/>
    </row>
    <row r="553" spans="3:5">
      <c r="C553" s="4"/>
      <c r="E553" s="1"/>
    </row>
    <row r="554" spans="3:5">
      <c r="C554" s="4"/>
      <c r="E554" s="1"/>
    </row>
    <row r="555" spans="3:5">
      <c r="C555" s="4"/>
      <c r="E555" s="1"/>
    </row>
    <row r="556" spans="3:5">
      <c r="C556" s="4"/>
      <c r="E556" s="1"/>
    </row>
    <row r="557" spans="3:5">
      <c r="C557" s="4"/>
      <c r="E557" s="1"/>
    </row>
    <row r="558" spans="3:5">
      <c r="C558" s="4"/>
      <c r="E558" s="1"/>
    </row>
    <row r="559" spans="3:5">
      <c r="C559" s="4"/>
      <c r="E559" s="1"/>
    </row>
    <row r="560" spans="3:5">
      <c r="C560" s="4"/>
      <c r="E560" s="1"/>
    </row>
    <row r="561" spans="3:5">
      <c r="C561" s="4"/>
      <c r="E561" s="1"/>
    </row>
    <row r="562" spans="3:5">
      <c r="C562" s="4"/>
      <c r="E562" s="1"/>
    </row>
    <row r="563" spans="3:5">
      <c r="C563" s="4"/>
      <c r="E563" s="1"/>
    </row>
    <row r="564" spans="3:5">
      <c r="C564" s="4"/>
      <c r="E564" s="1"/>
    </row>
    <row r="565" spans="3:5">
      <c r="C565" s="4"/>
      <c r="E565" s="1"/>
    </row>
    <row r="566" spans="3:5">
      <c r="C566" s="4"/>
      <c r="E566" s="1"/>
    </row>
    <row r="567" spans="3:5">
      <c r="C567" s="4"/>
      <c r="E567" s="1"/>
    </row>
    <row r="568" spans="3:5">
      <c r="C568" s="4"/>
      <c r="E568" s="1"/>
    </row>
    <row r="569" spans="3:5">
      <c r="C569" s="4"/>
      <c r="E569" s="1"/>
    </row>
    <row r="570" spans="3:5">
      <c r="C570" s="4"/>
      <c r="E570" s="1"/>
    </row>
    <row r="571" spans="3:5">
      <c r="C571" s="4"/>
      <c r="E571" s="1"/>
    </row>
    <row r="572" spans="3:5">
      <c r="C572" s="4"/>
      <c r="E572" s="1"/>
    </row>
    <row r="573" spans="3:5">
      <c r="C573" s="4"/>
      <c r="E573" s="1"/>
    </row>
    <row r="574" spans="3:5">
      <c r="C574" s="4"/>
      <c r="E574" s="1"/>
    </row>
    <row r="575" spans="3:5">
      <c r="C575" s="4"/>
      <c r="E575" s="1"/>
    </row>
    <row r="576" spans="3:5">
      <c r="C576" s="4"/>
      <c r="E576" s="1"/>
    </row>
    <row r="577" spans="3:5">
      <c r="C577" s="4"/>
      <c r="E577" s="1"/>
    </row>
    <row r="578" spans="3:5">
      <c r="C578" s="4"/>
      <c r="E578" s="1"/>
    </row>
    <row r="579" spans="3:5">
      <c r="C579" s="4"/>
      <c r="E579" s="1"/>
    </row>
    <row r="580" spans="3:5">
      <c r="C580" s="4"/>
      <c r="E580" s="1"/>
    </row>
    <row r="581" spans="3:5">
      <c r="C581" s="4"/>
      <c r="E581" s="1"/>
    </row>
    <row r="582" spans="3:5">
      <c r="C582" s="4"/>
      <c r="E582" s="1"/>
    </row>
    <row r="583" spans="3:5">
      <c r="C583" s="4"/>
      <c r="E583" s="1"/>
    </row>
    <row r="584" spans="3:5">
      <c r="C584" s="4"/>
      <c r="E584" s="1"/>
    </row>
    <row r="585" spans="3:5">
      <c r="C585" s="4"/>
      <c r="E585" s="1"/>
    </row>
    <row r="586" spans="3:5">
      <c r="C586" s="4"/>
      <c r="E586" s="1"/>
    </row>
    <row r="587" spans="3:5">
      <c r="C587" s="4"/>
      <c r="E587" s="1"/>
    </row>
    <row r="588" spans="3:5">
      <c r="C588" s="4"/>
      <c r="E588" s="1"/>
    </row>
    <row r="589" spans="3:5">
      <c r="C589" s="4"/>
      <c r="E589" s="1"/>
    </row>
    <row r="590" spans="3:5">
      <c r="C590" s="4"/>
      <c r="E590" s="1"/>
    </row>
    <row r="591" spans="3:5">
      <c r="C591" s="4"/>
      <c r="E591" s="1"/>
    </row>
    <row r="592" spans="3:5">
      <c r="C592" s="4"/>
      <c r="E592" s="1"/>
    </row>
    <row r="593" spans="3:5">
      <c r="C593" s="4"/>
      <c r="E593" s="1"/>
    </row>
    <row r="594" spans="3:5">
      <c r="C594" s="4"/>
      <c r="E594" s="1"/>
    </row>
    <row r="595" spans="3:5">
      <c r="C595" s="4"/>
      <c r="E595" s="1"/>
    </row>
    <row r="596" spans="3:5">
      <c r="C596" s="4"/>
      <c r="E596" s="1"/>
    </row>
    <row r="597" spans="3:5">
      <c r="C597" s="4"/>
      <c r="E597" s="1"/>
    </row>
    <row r="598" spans="3:5">
      <c r="C598" s="4"/>
      <c r="E598" s="1"/>
    </row>
    <row r="599" spans="3:5">
      <c r="C599" s="4"/>
      <c r="E599" s="1"/>
    </row>
    <row r="600" spans="3:5">
      <c r="C600" s="4"/>
      <c r="E600" s="1"/>
    </row>
    <row r="601" spans="3:5">
      <c r="C601" s="4"/>
      <c r="E601" s="1"/>
    </row>
    <row r="602" spans="3:5">
      <c r="C602" s="4"/>
      <c r="E602" s="1"/>
    </row>
    <row r="603" spans="3:5">
      <c r="C603" s="4"/>
      <c r="E603" s="1"/>
    </row>
    <row r="604" spans="3:5">
      <c r="C604" s="4"/>
      <c r="E604" s="1"/>
    </row>
    <row r="605" spans="3:5">
      <c r="C605" s="4"/>
      <c r="E605" s="1"/>
    </row>
    <row r="606" spans="3:5">
      <c r="C606" s="4"/>
      <c r="E606" s="1"/>
    </row>
    <row r="607" spans="3:5">
      <c r="C607" s="4"/>
      <c r="E607" s="1"/>
    </row>
    <row r="608" spans="3:5">
      <c r="C608" s="4"/>
      <c r="E608" s="1"/>
    </row>
    <row r="609" spans="3:5">
      <c r="C609" s="4"/>
      <c r="E609" s="1"/>
    </row>
    <row r="610" spans="3:5">
      <c r="C610" s="4"/>
      <c r="E610" s="1"/>
    </row>
    <row r="611" spans="3:5">
      <c r="C611" s="4"/>
      <c r="E611" s="1"/>
    </row>
    <row r="612" spans="3:5">
      <c r="C612" s="4"/>
      <c r="E612" s="1"/>
    </row>
    <row r="613" spans="3:5">
      <c r="C613" s="4"/>
      <c r="E613" s="1"/>
    </row>
    <row r="614" spans="3:5">
      <c r="C614" s="4"/>
      <c r="E614" s="1"/>
    </row>
    <row r="615" spans="3:5">
      <c r="C615" s="4"/>
      <c r="E615" s="1"/>
    </row>
    <row r="616" spans="3:5">
      <c r="C616" s="4"/>
      <c r="E616" s="1"/>
    </row>
    <row r="617" spans="3:5">
      <c r="C617" s="4"/>
      <c r="E617" s="1"/>
    </row>
    <row r="618" spans="3:5">
      <c r="C618" s="4"/>
      <c r="E618" s="1"/>
    </row>
    <row r="619" spans="3:5">
      <c r="C619" s="4"/>
      <c r="E619" s="1"/>
    </row>
    <row r="620" spans="3:5">
      <c r="C620" s="4"/>
      <c r="E620" s="1"/>
    </row>
    <row r="621" spans="3:5">
      <c r="C621" s="4"/>
      <c r="E621" s="1"/>
    </row>
    <row r="622" spans="3:5">
      <c r="C622" s="4"/>
      <c r="E622" s="1"/>
    </row>
    <row r="623" spans="3:5">
      <c r="C623" s="4"/>
      <c r="E623" s="1"/>
    </row>
    <row r="624" spans="3:5">
      <c r="C624" s="4"/>
      <c r="E624" s="1"/>
    </row>
    <row r="625" spans="3:5">
      <c r="C625" s="4"/>
      <c r="E625" s="1"/>
    </row>
    <row r="626" spans="3:5">
      <c r="C626" s="4"/>
      <c r="E626" s="1"/>
    </row>
    <row r="627" spans="3:5">
      <c r="C627" s="4"/>
      <c r="E627" s="1"/>
    </row>
    <row r="628" spans="3:5">
      <c r="C628" s="4"/>
      <c r="E628" s="1"/>
    </row>
    <row r="629" spans="3:5">
      <c r="C629" s="4"/>
      <c r="E629" s="1"/>
    </row>
    <row r="630" spans="3:5">
      <c r="C630" s="4"/>
      <c r="E630" s="1"/>
    </row>
    <row r="631" spans="3:5">
      <c r="C631" s="4"/>
      <c r="E631" s="1"/>
    </row>
    <row r="632" spans="3:5">
      <c r="C632" s="4"/>
      <c r="E632" s="1"/>
    </row>
    <row r="633" spans="3:5">
      <c r="C633" s="4"/>
      <c r="E633" s="1"/>
    </row>
    <row r="634" spans="3:5">
      <c r="C634" s="4"/>
      <c r="E634" s="1"/>
    </row>
    <row r="635" spans="3:5">
      <c r="C635" s="4"/>
      <c r="E635" s="1"/>
    </row>
    <row r="636" spans="3:5">
      <c r="C636" s="4"/>
      <c r="E636" s="1"/>
    </row>
    <row r="637" spans="3:5">
      <c r="C637" s="4"/>
      <c r="E637" s="1"/>
    </row>
    <row r="638" spans="3:5">
      <c r="C638" s="4"/>
      <c r="E638" s="1"/>
    </row>
    <row r="639" spans="3:5">
      <c r="C639" s="4"/>
      <c r="E639" s="1"/>
    </row>
    <row r="640" spans="3:5">
      <c r="C640" s="4"/>
      <c r="E640" s="1"/>
    </row>
    <row r="641" spans="3:5">
      <c r="C641" s="4"/>
      <c r="E641" s="1"/>
    </row>
    <row r="642" spans="3:5">
      <c r="C642" s="4"/>
      <c r="E642" s="1"/>
    </row>
    <row r="643" spans="3:5">
      <c r="C643" s="4"/>
      <c r="E643" s="1"/>
    </row>
    <row r="644" spans="3:5">
      <c r="C644" s="4"/>
      <c r="E644" s="1"/>
    </row>
    <row r="645" spans="3:5">
      <c r="C645" s="4"/>
      <c r="E645" s="1"/>
    </row>
    <row r="646" spans="3:5">
      <c r="C646" s="4"/>
      <c r="E646" s="1"/>
    </row>
    <row r="647" spans="3:5">
      <c r="C647" s="4"/>
      <c r="E647" s="1"/>
    </row>
    <row r="648" spans="3:5">
      <c r="C648" s="4"/>
      <c r="E648" s="1"/>
    </row>
    <row r="649" spans="3:5">
      <c r="C649" s="4"/>
      <c r="E649" s="1"/>
    </row>
    <row r="650" spans="3:5">
      <c r="C650" s="4"/>
      <c r="E650" s="1"/>
    </row>
    <row r="651" spans="3:5">
      <c r="C651" s="4"/>
      <c r="E651" s="1"/>
    </row>
    <row r="652" spans="3:5">
      <c r="C652" s="4"/>
      <c r="E652" s="1"/>
    </row>
    <row r="653" spans="3:5">
      <c r="C653" s="4"/>
      <c r="E653" s="1"/>
    </row>
    <row r="654" spans="3:5">
      <c r="C654" s="4"/>
      <c r="E654" s="1"/>
    </row>
    <row r="655" spans="3:5">
      <c r="C655" s="4"/>
      <c r="E655" s="1"/>
    </row>
    <row r="656" spans="3:5">
      <c r="C656" s="4"/>
      <c r="E656" s="1"/>
    </row>
    <row r="657" spans="3:5">
      <c r="C657" s="4"/>
      <c r="E657" s="1"/>
    </row>
    <row r="658" spans="3:5">
      <c r="C658" s="4"/>
      <c r="E658" s="1"/>
    </row>
    <row r="659" spans="3:5">
      <c r="C659" s="4"/>
      <c r="E659" s="1"/>
    </row>
    <row r="660" spans="3:5">
      <c r="C660" s="4"/>
      <c r="E660" s="1"/>
    </row>
    <row r="661" spans="3:5">
      <c r="C661" s="4"/>
      <c r="E661" s="1"/>
    </row>
    <row r="662" spans="3:5">
      <c r="C662" s="4"/>
      <c r="E662" s="1"/>
    </row>
    <row r="663" spans="3:5">
      <c r="C663" s="4"/>
      <c r="E663" s="1"/>
    </row>
    <row r="664" spans="3:5">
      <c r="C664" s="4"/>
      <c r="E664" s="1"/>
    </row>
    <row r="665" spans="3:5">
      <c r="C665" s="4"/>
      <c r="E665" s="1"/>
    </row>
    <row r="666" spans="3:5">
      <c r="C666" s="4"/>
      <c r="E666" s="1"/>
    </row>
    <row r="667" spans="3:5">
      <c r="C667" s="4"/>
      <c r="E667" s="1"/>
    </row>
    <row r="668" spans="3:5">
      <c r="C668" s="4"/>
      <c r="E668" s="1"/>
    </row>
    <row r="669" spans="3:5">
      <c r="C669" s="4"/>
      <c r="E669" s="1"/>
    </row>
    <row r="670" spans="3:5">
      <c r="C670" s="4"/>
      <c r="E670" s="1"/>
    </row>
    <row r="671" spans="3:5">
      <c r="C671" s="4"/>
      <c r="E671" s="1"/>
    </row>
    <row r="672" spans="3:5">
      <c r="C672" s="4"/>
      <c r="E672" s="1"/>
    </row>
    <row r="673" spans="3:5">
      <c r="C673" s="4"/>
      <c r="E673" s="1"/>
    </row>
    <row r="674" spans="3:5">
      <c r="C674" s="4"/>
      <c r="E674" s="1"/>
    </row>
    <row r="675" spans="3:5">
      <c r="C675" s="4"/>
      <c r="E675" s="1"/>
    </row>
    <row r="676" spans="3:5">
      <c r="C676" s="4"/>
      <c r="E676" s="1"/>
    </row>
    <row r="677" spans="3:5">
      <c r="C677" s="4"/>
      <c r="E677" s="1"/>
    </row>
    <row r="678" spans="3:5">
      <c r="C678" s="4"/>
      <c r="E678" s="1"/>
    </row>
    <row r="679" spans="3:5">
      <c r="C679" s="4"/>
      <c r="E679" s="1"/>
    </row>
    <row r="680" spans="3:5">
      <c r="C680" s="4"/>
      <c r="E680" s="1"/>
    </row>
    <row r="681" spans="3:5">
      <c r="C681" s="4"/>
      <c r="E681" s="1"/>
    </row>
    <row r="682" spans="3:5">
      <c r="C682" s="4"/>
      <c r="E682" s="1"/>
    </row>
    <row r="683" spans="3:5">
      <c r="C683" s="4"/>
      <c r="E683" s="1"/>
    </row>
    <row r="684" spans="3:5">
      <c r="C684" s="4"/>
      <c r="E684" s="1"/>
    </row>
    <row r="685" spans="3:5">
      <c r="C685" s="4"/>
      <c r="E685" s="1"/>
    </row>
    <row r="686" spans="3:5">
      <c r="C686" s="4"/>
      <c r="E686" s="1"/>
    </row>
    <row r="687" spans="3:5">
      <c r="C687" s="4"/>
      <c r="E687" s="1"/>
    </row>
    <row r="688" spans="3:5">
      <c r="C688" s="4"/>
      <c r="E688" s="1"/>
    </row>
    <row r="689" spans="3:5">
      <c r="C689" s="4"/>
      <c r="E689" s="1"/>
    </row>
    <row r="690" spans="3:5">
      <c r="C690" s="4"/>
      <c r="E690" s="1"/>
    </row>
    <row r="691" spans="3:5">
      <c r="C691" s="4"/>
      <c r="E691" s="1"/>
    </row>
    <row r="692" spans="3:5">
      <c r="C692" s="4"/>
      <c r="E692" s="1"/>
    </row>
    <row r="693" spans="3:5">
      <c r="C693" s="4"/>
      <c r="E693" s="1"/>
    </row>
    <row r="694" spans="3:5">
      <c r="C694" s="4"/>
      <c r="E694" s="1"/>
    </row>
    <row r="695" spans="3:5">
      <c r="C695" s="4"/>
      <c r="E695" s="1"/>
    </row>
    <row r="696" spans="3:5">
      <c r="C696" s="4"/>
      <c r="E696" s="1"/>
    </row>
    <row r="697" spans="3:5">
      <c r="C697" s="4"/>
      <c r="E697" s="1"/>
    </row>
    <row r="698" spans="3:5">
      <c r="C698" s="4"/>
      <c r="E698" s="1"/>
    </row>
    <row r="699" spans="3:5">
      <c r="C699" s="4"/>
      <c r="E699" s="1"/>
    </row>
    <row r="700" spans="3:5">
      <c r="C700" s="4"/>
      <c r="E700" s="1"/>
    </row>
    <row r="701" spans="3:5">
      <c r="C701" s="4"/>
      <c r="E701" s="1"/>
    </row>
    <row r="702" spans="3:5">
      <c r="C702" s="4"/>
      <c r="E702" s="1"/>
    </row>
    <row r="703" spans="3:5">
      <c r="C703" s="4"/>
      <c r="E703" s="1"/>
    </row>
    <row r="704" spans="3:5">
      <c r="C704" s="4"/>
      <c r="E704" s="1"/>
    </row>
    <row r="705" spans="3:5">
      <c r="C705" s="4"/>
      <c r="E705" s="1"/>
    </row>
    <row r="706" spans="3:5">
      <c r="C706" s="4"/>
      <c r="E706" s="1"/>
    </row>
    <row r="707" spans="3:5">
      <c r="C707" s="4"/>
      <c r="E707" s="1"/>
    </row>
    <row r="708" spans="3:5">
      <c r="C708" s="4"/>
      <c r="E708" s="1"/>
    </row>
    <row r="709" spans="3:5">
      <c r="C709" s="4"/>
      <c r="E709" s="1"/>
    </row>
    <row r="710" spans="3:5">
      <c r="C710" s="4"/>
      <c r="E710" s="1"/>
    </row>
    <row r="711" spans="3:5">
      <c r="C711" s="4"/>
      <c r="E711" s="1"/>
    </row>
    <row r="712" spans="3:5">
      <c r="C712" s="4"/>
      <c r="E712" s="1"/>
    </row>
    <row r="713" spans="3:5">
      <c r="C713" s="4"/>
      <c r="E713" s="1"/>
    </row>
    <row r="714" spans="3:5">
      <c r="C714" s="4"/>
      <c r="E714" s="1"/>
    </row>
    <row r="715" spans="3:5">
      <c r="C715" s="4"/>
      <c r="E715" s="1"/>
    </row>
    <row r="716" spans="3:5">
      <c r="C716" s="4"/>
      <c r="E716" s="1"/>
    </row>
    <row r="717" spans="3:5">
      <c r="C717" s="4"/>
      <c r="E717" s="1"/>
    </row>
    <row r="718" spans="3:5">
      <c r="C718" s="4"/>
      <c r="E718" s="1"/>
    </row>
    <row r="719" spans="3:5">
      <c r="C719" s="4"/>
      <c r="E719" s="1"/>
    </row>
    <row r="720" spans="3:5">
      <c r="C720" s="4"/>
      <c r="E720" s="1"/>
    </row>
    <row r="721" spans="3:5">
      <c r="C721" s="4"/>
      <c r="E721" s="1"/>
    </row>
    <row r="722" spans="3:5">
      <c r="C722" s="4"/>
      <c r="E722" s="1"/>
    </row>
    <row r="723" spans="3:5">
      <c r="C723" s="4"/>
      <c r="E723" s="1"/>
    </row>
    <row r="724" spans="3:5">
      <c r="C724" s="4"/>
      <c r="E724" s="1"/>
    </row>
    <row r="725" spans="3:5">
      <c r="C725" s="4"/>
      <c r="E725" s="1"/>
    </row>
    <row r="726" spans="3:5">
      <c r="C726" s="4"/>
      <c r="E726" s="1"/>
    </row>
    <row r="727" spans="3:5">
      <c r="C727" s="4"/>
      <c r="E727" s="1"/>
    </row>
    <row r="728" spans="3:5">
      <c r="C728" s="4"/>
      <c r="E728" s="1"/>
    </row>
    <row r="729" spans="3:5">
      <c r="C729" s="4"/>
      <c r="E729" s="1"/>
    </row>
    <row r="730" spans="3:5">
      <c r="C730" s="4"/>
      <c r="E730" s="1"/>
    </row>
    <row r="731" spans="3:5">
      <c r="C731" s="4"/>
      <c r="E731" s="1"/>
    </row>
    <row r="732" spans="3:5">
      <c r="C732" s="4"/>
      <c r="E732" s="1"/>
    </row>
    <row r="733" spans="3:5">
      <c r="C733" s="4"/>
      <c r="E733" s="1"/>
    </row>
    <row r="734" spans="3:5">
      <c r="C734" s="4"/>
      <c r="E734" s="1"/>
    </row>
    <row r="735" spans="3:5">
      <c r="C735" s="4"/>
      <c r="E735" s="1"/>
    </row>
    <row r="736" spans="3:5">
      <c r="C736" s="4"/>
      <c r="E736" s="1"/>
    </row>
    <row r="737" spans="3:5">
      <c r="C737" s="4"/>
      <c r="E737" s="1"/>
    </row>
    <row r="738" spans="3:5">
      <c r="C738" s="4"/>
      <c r="E738" s="1"/>
    </row>
    <row r="739" spans="3:5">
      <c r="C739" s="4"/>
      <c r="E739" s="1"/>
    </row>
    <row r="740" spans="3:5">
      <c r="C740" s="4"/>
      <c r="E740" s="1"/>
    </row>
    <row r="741" spans="3:5">
      <c r="C741" s="4"/>
      <c r="E741" s="1"/>
    </row>
    <row r="742" spans="3:5">
      <c r="C742" s="4"/>
      <c r="E742" s="1"/>
    </row>
    <row r="743" spans="3:5">
      <c r="C743" s="4"/>
      <c r="E743" s="1"/>
    </row>
    <row r="744" spans="3:5">
      <c r="C744" s="4"/>
      <c r="E744" s="1"/>
    </row>
    <row r="745" spans="3:5">
      <c r="C745" s="4"/>
      <c r="E745" s="1"/>
    </row>
    <row r="746" spans="3:5">
      <c r="C746" s="4"/>
      <c r="E746" s="1"/>
    </row>
    <row r="747" spans="3:5">
      <c r="C747" s="4"/>
      <c r="E747" s="1"/>
    </row>
    <row r="748" spans="3:5">
      <c r="C748" s="4"/>
      <c r="E748" s="1"/>
    </row>
    <row r="749" spans="3:5">
      <c r="C749" s="4"/>
      <c r="E749" s="1"/>
    </row>
    <row r="750" spans="3:5">
      <c r="C750" s="4"/>
      <c r="E750" s="1"/>
    </row>
    <row r="751" spans="3:5">
      <c r="C751" s="4"/>
      <c r="E751" s="1"/>
    </row>
    <row r="752" spans="3:5">
      <c r="C752" s="4"/>
      <c r="E752" s="1"/>
    </row>
    <row r="753" spans="3:5">
      <c r="C753" s="4"/>
      <c r="E753" s="1"/>
    </row>
    <row r="754" spans="3:5">
      <c r="C754" s="4"/>
      <c r="E754" s="1"/>
    </row>
    <row r="755" spans="3:5">
      <c r="C755" s="4"/>
      <c r="E755" s="1"/>
    </row>
    <row r="756" spans="3:5">
      <c r="C756" s="4"/>
      <c r="E756" s="1"/>
    </row>
    <row r="757" spans="3:5">
      <c r="C757" s="4"/>
      <c r="E757" s="1"/>
    </row>
    <row r="758" spans="3:5">
      <c r="C758" s="4"/>
      <c r="E758" s="1"/>
    </row>
    <row r="759" spans="3:5">
      <c r="C759" s="4"/>
      <c r="E759" s="1"/>
    </row>
    <row r="760" spans="3:5">
      <c r="C760" s="4"/>
      <c r="E760" s="1"/>
    </row>
    <row r="761" spans="3:5">
      <c r="C761" s="4"/>
      <c r="E761" s="1"/>
    </row>
    <row r="762" spans="3:5">
      <c r="C762" s="4"/>
      <c r="E762" s="1"/>
    </row>
    <row r="763" spans="3:5">
      <c r="C763" s="4"/>
      <c r="E763" s="1"/>
    </row>
    <row r="764" spans="3:5">
      <c r="C764" s="4"/>
      <c r="E764" s="1"/>
    </row>
    <row r="765" spans="3:5">
      <c r="C765" s="4"/>
      <c r="E765" s="1"/>
    </row>
    <row r="766" spans="3:5">
      <c r="C766" s="4"/>
      <c r="E766" s="1"/>
    </row>
    <row r="767" spans="3:5">
      <c r="C767" s="4"/>
      <c r="E767" s="1"/>
    </row>
    <row r="768" spans="3:5">
      <c r="C768" s="4"/>
      <c r="E768" s="1"/>
    </row>
    <row r="769" spans="3:5">
      <c r="C769" s="4"/>
      <c r="E769" s="1"/>
    </row>
    <row r="770" spans="3:5">
      <c r="C770" s="4"/>
      <c r="E770" s="1"/>
    </row>
    <row r="771" spans="3:5">
      <c r="C771" s="4"/>
      <c r="E771" s="1"/>
    </row>
    <row r="772" spans="3:5">
      <c r="C772" s="4"/>
      <c r="E772" s="1"/>
    </row>
    <row r="773" spans="3:5">
      <c r="C773" s="4"/>
      <c r="E773" s="1"/>
    </row>
    <row r="774" spans="3:5">
      <c r="C774" s="4"/>
      <c r="E774" s="1"/>
    </row>
    <row r="775" spans="3:5">
      <c r="C775" s="4"/>
      <c r="E775" s="1"/>
    </row>
    <row r="776" spans="3:5">
      <c r="C776" s="4"/>
      <c r="E776" s="1"/>
    </row>
    <row r="777" spans="3:5">
      <c r="C777" s="4"/>
      <c r="E777" s="1"/>
    </row>
    <row r="778" spans="3:5">
      <c r="C778" s="4"/>
      <c r="E778" s="1"/>
    </row>
    <row r="779" spans="3:5">
      <c r="C779" s="4"/>
      <c r="E779" s="1"/>
    </row>
    <row r="780" spans="3:5">
      <c r="C780" s="4"/>
      <c r="E780" s="1"/>
    </row>
    <row r="781" spans="3:5">
      <c r="C781" s="4"/>
      <c r="E781" s="1"/>
    </row>
    <row r="782" spans="3:5">
      <c r="C782" s="4"/>
      <c r="E782" s="1"/>
    </row>
    <row r="783" spans="3:5">
      <c r="C783" s="4"/>
      <c r="E783" s="1"/>
    </row>
    <row r="784" spans="3:5">
      <c r="C784" s="4"/>
      <c r="E784" s="1"/>
    </row>
    <row r="785" spans="3:5">
      <c r="C785" s="4"/>
      <c r="E785" s="1"/>
    </row>
    <row r="786" spans="3:5">
      <c r="C786" s="4"/>
      <c r="E786" s="1"/>
    </row>
    <row r="787" spans="3:5">
      <c r="C787" s="4"/>
      <c r="E787" s="1"/>
    </row>
    <row r="788" spans="3:5">
      <c r="C788" s="4"/>
      <c r="E788" s="1"/>
    </row>
    <row r="789" spans="3:5">
      <c r="C789" s="4"/>
      <c r="E789" s="1"/>
    </row>
    <row r="790" spans="3:5">
      <c r="C790" s="4"/>
      <c r="E790" s="1"/>
    </row>
    <row r="791" spans="3:5">
      <c r="C791" s="4"/>
      <c r="E791" s="1"/>
    </row>
    <row r="792" spans="3:5">
      <c r="C792" s="4"/>
      <c r="E792" s="1"/>
    </row>
    <row r="793" spans="3:5">
      <c r="C793" s="4"/>
      <c r="E793" s="1"/>
    </row>
    <row r="794" spans="3:5">
      <c r="C794" s="4"/>
      <c r="E794" s="1"/>
    </row>
    <row r="795" spans="3:5">
      <c r="C795" s="4"/>
      <c r="E795" s="1"/>
    </row>
    <row r="796" spans="3:5">
      <c r="C796" s="4"/>
      <c r="E796" s="1"/>
    </row>
    <row r="797" spans="3:5">
      <c r="C797" s="4"/>
      <c r="E797" s="1"/>
    </row>
    <row r="798" spans="3:5">
      <c r="C798" s="4"/>
      <c r="E798" s="1"/>
    </row>
    <row r="799" spans="3:5">
      <c r="C799" s="4"/>
      <c r="E799" s="1"/>
    </row>
    <row r="800" spans="3:5">
      <c r="C800" s="4"/>
      <c r="E800" s="1"/>
    </row>
    <row r="801" spans="3:5">
      <c r="C801" s="4"/>
      <c r="E801" s="1"/>
    </row>
    <row r="802" spans="3:5">
      <c r="C802" s="4"/>
      <c r="E802" s="1"/>
    </row>
    <row r="803" spans="3:5">
      <c r="C803" s="4"/>
      <c r="E803" s="1"/>
    </row>
    <row r="804" spans="3:5">
      <c r="C804" s="4"/>
      <c r="E804" s="1"/>
    </row>
    <row r="805" spans="3:5">
      <c r="C805" s="4"/>
      <c r="E805" s="1"/>
    </row>
    <row r="806" spans="3:5">
      <c r="C806" s="4"/>
      <c r="E806" s="1"/>
    </row>
    <row r="807" spans="3:5">
      <c r="C807" s="4"/>
      <c r="E807" s="1"/>
    </row>
    <row r="808" spans="3:5">
      <c r="C808" s="4"/>
      <c r="E808" s="1"/>
    </row>
    <row r="809" spans="3:5">
      <c r="C809" s="4"/>
      <c r="E809" s="1"/>
    </row>
    <row r="810" spans="3:5">
      <c r="C810" s="4"/>
      <c r="E810" s="1"/>
    </row>
    <row r="811" spans="3:5">
      <c r="C811" s="4"/>
      <c r="E811" s="1"/>
    </row>
    <row r="812" spans="3:5">
      <c r="C812" s="4"/>
      <c r="E812" s="1"/>
    </row>
    <row r="813" spans="3:5">
      <c r="C813" s="4"/>
      <c r="E813" s="1"/>
    </row>
    <row r="814" spans="3:5">
      <c r="C814" s="4"/>
      <c r="E814" s="1"/>
    </row>
    <row r="815" spans="3:5">
      <c r="C815" s="4"/>
      <c r="E815" s="1"/>
    </row>
    <row r="816" spans="3:5">
      <c r="C816" s="4"/>
      <c r="E816" s="1"/>
    </row>
    <row r="817" spans="3:5">
      <c r="C817" s="4"/>
      <c r="E817" s="1"/>
    </row>
    <row r="818" spans="3:5">
      <c r="C818" s="4"/>
      <c r="E818" s="1"/>
    </row>
    <row r="819" spans="3:5">
      <c r="C819" s="4"/>
      <c r="E819" s="1"/>
    </row>
    <row r="820" spans="3:5">
      <c r="C820" s="4"/>
      <c r="E820" s="1"/>
    </row>
    <row r="821" spans="3:5">
      <c r="C821" s="4"/>
      <c r="E821" s="1"/>
    </row>
    <row r="822" spans="3:5">
      <c r="C822" s="4"/>
      <c r="E822" s="1"/>
    </row>
    <row r="823" spans="3:5">
      <c r="C823" s="4"/>
      <c r="E823" s="1"/>
    </row>
    <row r="824" spans="3:5">
      <c r="C824" s="4"/>
      <c r="E824" s="1"/>
    </row>
    <row r="825" spans="3:5">
      <c r="C825" s="4"/>
      <c r="E825" s="1"/>
    </row>
    <row r="826" spans="3:5">
      <c r="C826" s="4"/>
      <c r="E826" s="1"/>
    </row>
    <row r="827" spans="3:5">
      <c r="C827" s="4"/>
      <c r="E827" s="1"/>
    </row>
    <row r="828" spans="3:5">
      <c r="C828" s="4"/>
      <c r="E828" s="1"/>
    </row>
    <row r="829" spans="3:5">
      <c r="C829" s="4"/>
      <c r="E829" s="1"/>
    </row>
    <row r="830" spans="3:5">
      <c r="C830" s="4"/>
      <c r="E830" s="1"/>
    </row>
    <row r="831" spans="3:5">
      <c r="C831" s="4"/>
      <c r="E831" s="1"/>
    </row>
    <row r="832" spans="3:5">
      <c r="C832" s="4"/>
      <c r="E832" s="1"/>
    </row>
    <row r="833" spans="3:5">
      <c r="C833" s="4"/>
      <c r="E833" s="1"/>
    </row>
    <row r="834" spans="3:5">
      <c r="C834" s="4"/>
      <c r="E834" s="1"/>
    </row>
    <row r="835" spans="3:5">
      <c r="C835" s="4"/>
      <c r="E835" s="1"/>
    </row>
    <row r="836" spans="3:5">
      <c r="C836" s="4"/>
      <c r="E836" s="1"/>
    </row>
    <row r="837" spans="3:5">
      <c r="C837" s="4"/>
      <c r="E837" s="1"/>
    </row>
    <row r="838" spans="3:5">
      <c r="C838" s="4"/>
      <c r="E838" s="1"/>
    </row>
    <row r="839" spans="3:5">
      <c r="C839" s="4"/>
      <c r="E839" s="1"/>
    </row>
    <row r="840" spans="3:5">
      <c r="C840" s="4"/>
      <c r="E840" s="1"/>
    </row>
    <row r="841" spans="3:5">
      <c r="C841" s="4"/>
      <c r="E841" s="1"/>
    </row>
    <row r="842" spans="3:5">
      <c r="C842" s="4"/>
      <c r="E842" s="1"/>
    </row>
    <row r="843" spans="3:5">
      <c r="C843" s="4"/>
      <c r="E843" s="1"/>
    </row>
    <row r="844" spans="3:5">
      <c r="C844" s="4"/>
      <c r="E844" s="1"/>
    </row>
    <row r="845" spans="3:5">
      <c r="C845" s="4"/>
      <c r="E845" s="1"/>
    </row>
    <row r="846" spans="3:5">
      <c r="C846" s="4"/>
      <c r="E846" s="1"/>
    </row>
    <row r="847" spans="3:5">
      <c r="C847" s="4"/>
      <c r="E847" s="1"/>
    </row>
    <row r="848" spans="3:5">
      <c r="C848" s="4"/>
      <c r="E848" s="1"/>
    </row>
    <row r="849" spans="3:5">
      <c r="C849" s="4"/>
      <c r="E849" s="1"/>
    </row>
    <row r="850" spans="3:5">
      <c r="C850" s="4"/>
      <c r="E850" s="1"/>
    </row>
    <row r="851" spans="3:5">
      <c r="C851" s="4"/>
      <c r="E851" s="1"/>
    </row>
    <row r="852" spans="3:5">
      <c r="C852" s="4"/>
      <c r="E852" s="1"/>
    </row>
    <row r="853" spans="3:5">
      <c r="C853" s="4"/>
      <c r="E853" s="1"/>
    </row>
    <row r="854" spans="3:5">
      <c r="C854" s="4"/>
      <c r="E854" s="1"/>
    </row>
    <row r="855" spans="3:5">
      <c r="C855" s="4"/>
      <c r="E855" s="1"/>
    </row>
    <row r="856" spans="3:5">
      <c r="C856" s="4"/>
      <c r="E856" s="1"/>
    </row>
    <row r="857" spans="3:5">
      <c r="C857" s="4"/>
      <c r="E857" s="1"/>
    </row>
    <row r="858" spans="3:5">
      <c r="C858" s="4"/>
      <c r="E858" s="1"/>
    </row>
    <row r="859" spans="3:5">
      <c r="C859" s="4"/>
      <c r="E859" s="1"/>
    </row>
    <row r="860" spans="3:5">
      <c r="C860" s="4"/>
      <c r="E860" s="1"/>
    </row>
    <row r="861" spans="3:5">
      <c r="C861" s="4"/>
      <c r="E861" s="1"/>
    </row>
    <row r="862" spans="3:5">
      <c r="C862" s="4"/>
      <c r="E862" s="1"/>
    </row>
    <row r="863" spans="3:5">
      <c r="C863" s="4"/>
      <c r="E863" s="1"/>
    </row>
    <row r="864" spans="3:5">
      <c r="C864" s="4"/>
      <c r="E864" s="1"/>
    </row>
    <row r="865" spans="3:5">
      <c r="C865" s="4"/>
      <c r="E865" s="1"/>
    </row>
    <row r="866" spans="3:5">
      <c r="C866" s="4"/>
      <c r="E866" s="1"/>
    </row>
    <row r="867" spans="3:5">
      <c r="C867" s="4"/>
      <c r="E867" s="1"/>
    </row>
    <row r="868" spans="3:5">
      <c r="C868" s="4"/>
      <c r="E868" s="1"/>
    </row>
    <row r="869" spans="3:5">
      <c r="C869" s="4"/>
      <c r="E869" s="1"/>
    </row>
    <row r="870" spans="3:5">
      <c r="C870" s="4"/>
      <c r="E870" s="1"/>
    </row>
    <row r="871" spans="3:5">
      <c r="C871" s="4"/>
      <c r="E871" s="1"/>
    </row>
    <row r="872" spans="3:5">
      <c r="C872" s="4"/>
      <c r="E872" s="1"/>
    </row>
    <row r="873" spans="3:5">
      <c r="C873" s="4"/>
      <c r="E873" s="1"/>
    </row>
    <row r="874" spans="3:5">
      <c r="C874" s="4"/>
      <c r="E874" s="1"/>
    </row>
    <row r="875" spans="3:5">
      <c r="C875" s="4"/>
      <c r="E875" s="1"/>
    </row>
    <row r="876" spans="3:5">
      <c r="C876" s="4"/>
      <c r="E876" s="1"/>
    </row>
    <row r="877" spans="3:5">
      <c r="C877" s="4"/>
      <c r="E877" s="1"/>
    </row>
    <row r="878" spans="3:5">
      <c r="C878" s="4"/>
      <c r="E878" s="1"/>
    </row>
    <row r="879" spans="3:5">
      <c r="C879" s="4"/>
      <c r="E879" s="1"/>
    </row>
    <row r="880" spans="3:5">
      <c r="C880" s="4"/>
      <c r="E880" s="1"/>
    </row>
    <row r="881" spans="3:5">
      <c r="C881" s="4"/>
      <c r="E881" s="1"/>
    </row>
    <row r="882" spans="3:5">
      <c r="C882" s="4"/>
      <c r="E882" s="1"/>
    </row>
    <row r="883" spans="3:5">
      <c r="C883" s="4"/>
      <c r="E883" s="1"/>
    </row>
    <row r="884" spans="3:5">
      <c r="C884" s="4"/>
      <c r="E884" s="1"/>
    </row>
    <row r="885" spans="3:5">
      <c r="C885" s="4"/>
      <c r="E885" s="1"/>
    </row>
    <row r="886" spans="3:5">
      <c r="C886" s="4"/>
      <c r="E886" s="1"/>
    </row>
    <row r="887" spans="3:5">
      <c r="C887" s="4"/>
      <c r="E887" s="1"/>
    </row>
    <row r="888" spans="3:5">
      <c r="C888" s="4"/>
      <c r="E888" s="1"/>
    </row>
    <row r="889" spans="3:5">
      <c r="C889" s="4"/>
      <c r="E889" s="1"/>
    </row>
    <row r="890" spans="3:5">
      <c r="C890" s="4"/>
      <c r="E890" s="1"/>
    </row>
    <row r="891" spans="3:5">
      <c r="C891" s="4"/>
      <c r="E891" s="1"/>
    </row>
    <row r="892" spans="3:5">
      <c r="C892" s="4"/>
      <c r="E892" s="1"/>
    </row>
    <row r="893" spans="3:5">
      <c r="C893" s="4"/>
      <c r="E893" s="1"/>
    </row>
    <row r="894" spans="3:5">
      <c r="C894" s="4"/>
      <c r="E894" s="1"/>
    </row>
    <row r="895" spans="3:5">
      <c r="C895" s="4"/>
      <c r="E895" s="1"/>
    </row>
    <row r="896" spans="3:5">
      <c r="C896" s="4"/>
      <c r="E896" s="1"/>
    </row>
    <row r="897" spans="3:5">
      <c r="C897" s="4"/>
      <c r="E897" s="1"/>
    </row>
    <row r="898" spans="3:5">
      <c r="C898" s="4"/>
      <c r="E898" s="1"/>
    </row>
    <row r="899" spans="3:5">
      <c r="C899" s="4"/>
      <c r="E899" s="1"/>
    </row>
    <row r="900" spans="3:5">
      <c r="C900" s="4"/>
      <c r="E900" s="1"/>
    </row>
    <row r="901" spans="3:5">
      <c r="C901" s="4"/>
      <c r="E901" s="1"/>
    </row>
    <row r="902" spans="3:5">
      <c r="C902" s="4"/>
      <c r="E902" s="1"/>
    </row>
    <row r="903" spans="3:5">
      <c r="C903" s="4"/>
      <c r="E903" s="1"/>
    </row>
    <row r="904" spans="3:5">
      <c r="C904" s="4"/>
      <c r="E904" s="1"/>
    </row>
    <row r="905" spans="3:5">
      <c r="C905" s="4"/>
      <c r="E905" s="1"/>
    </row>
    <row r="906" spans="3:5">
      <c r="C906" s="4"/>
      <c r="E906" s="1"/>
    </row>
    <row r="907" spans="3:5">
      <c r="C907" s="4"/>
      <c r="E907" s="1"/>
    </row>
    <row r="908" spans="3:5">
      <c r="C908" s="4"/>
      <c r="E908" s="1"/>
    </row>
    <row r="909" spans="3:5">
      <c r="C909" s="4"/>
      <c r="E909" s="1"/>
    </row>
    <row r="910" spans="3:5">
      <c r="C910" s="4"/>
      <c r="E910" s="1"/>
    </row>
    <row r="911" spans="3:5">
      <c r="C911" s="4"/>
      <c r="E911" s="1"/>
    </row>
    <row r="912" spans="3:5">
      <c r="C912" s="4"/>
      <c r="E912" s="1"/>
    </row>
    <row r="913" spans="3:5">
      <c r="C913" s="4"/>
      <c r="E913" s="1"/>
    </row>
    <row r="914" spans="3:5">
      <c r="C914" s="4"/>
      <c r="E914" s="1"/>
    </row>
    <row r="915" spans="3:5">
      <c r="C915" s="4"/>
      <c r="E915" s="1"/>
    </row>
    <row r="916" spans="3:5">
      <c r="C916" s="4"/>
      <c r="E916" s="1"/>
    </row>
    <row r="917" spans="3:5">
      <c r="C917" s="4"/>
      <c r="E917" s="1"/>
    </row>
    <row r="918" spans="3:5">
      <c r="C918" s="4"/>
      <c r="E918" s="1"/>
    </row>
    <row r="919" spans="3:5">
      <c r="C919" s="4"/>
      <c r="E919" s="1"/>
    </row>
    <row r="920" spans="3:5">
      <c r="C920" s="4"/>
      <c r="E920" s="1"/>
    </row>
    <row r="921" spans="3:5">
      <c r="C921" s="4"/>
      <c r="E921" s="1"/>
    </row>
    <row r="922" spans="3:5">
      <c r="C922" s="4"/>
      <c r="E922" s="1"/>
    </row>
    <row r="923" spans="3:5">
      <c r="C923" s="4"/>
      <c r="E923" s="1"/>
    </row>
    <row r="924" spans="3:5">
      <c r="C924" s="4"/>
      <c r="E924" s="1"/>
    </row>
    <row r="925" spans="3:5">
      <c r="C925" s="4"/>
      <c r="E925" s="1"/>
    </row>
    <row r="926" spans="3:5">
      <c r="C926" s="4"/>
      <c r="E926" s="1"/>
    </row>
    <row r="927" spans="3:5">
      <c r="C927" s="4"/>
      <c r="E927" s="1"/>
    </row>
    <row r="928" spans="3:5">
      <c r="C928" s="4"/>
      <c r="E928" s="1"/>
    </row>
    <row r="929" spans="3:5">
      <c r="C929" s="4"/>
      <c r="E929" s="1"/>
    </row>
    <row r="930" spans="3:5">
      <c r="C930" s="4"/>
      <c r="E930" s="1"/>
    </row>
    <row r="931" spans="3:5">
      <c r="C931" s="4"/>
      <c r="E931" s="1"/>
    </row>
    <row r="932" spans="3:5">
      <c r="C932" s="4"/>
      <c r="E932" s="1"/>
    </row>
    <row r="933" spans="3:5">
      <c r="C933" s="4"/>
      <c r="E933" s="1"/>
    </row>
    <row r="934" spans="3:5">
      <c r="C934" s="4"/>
      <c r="E934" s="1"/>
    </row>
    <row r="935" spans="3:5">
      <c r="C935" s="4"/>
      <c r="E935" s="1"/>
    </row>
    <row r="936" spans="3:5">
      <c r="C936" s="4"/>
      <c r="E936" s="1"/>
    </row>
    <row r="937" spans="3:5">
      <c r="C937" s="4"/>
      <c r="E937" s="1"/>
    </row>
    <row r="938" spans="3:5">
      <c r="C938" s="4"/>
      <c r="E938" s="1"/>
    </row>
    <row r="939" spans="3:5">
      <c r="C939" s="4"/>
      <c r="E939" s="1"/>
    </row>
    <row r="940" spans="3:5">
      <c r="C940" s="4"/>
      <c r="E940" s="1"/>
    </row>
    <row r="941" spans="3:5">
      <c r="C941" s="4"/>
      <c r="E941" s="1"/>
    </row>
    <row r="942" spans="3:5">
      <c r="C942" s="4"/>
      <c r="E942" s="1"/>
    </row>
    <row r="943" spans="3:5">
      <c r="C943" s="4"/>
      <c r="E943" s="1"/>
    </row>
    <row r="944" spans="3:5">
      <c r="C944" s="4"/>
      <c r="E944" s="1"/>
    </row>
    <row r="945" spans="3:5">
      <c r="C945" s="4"/>
      <c r="E945" s="1"/>
    </row>
    <row r="946" spans="3:5">
      <c r="C946" s="4"/>
      <c r="E946" s="1"/>
    </row>
    <row r="947" spans="3:5">
      <c r="C947" s="4"/>
      <c r="E947" s="1"/>
    </row>
    <row r="948" spans="3:5">
      <c r="C948" s="4"/>
      <c r="E948" s="1"/>
    </row>
    <row r="949" spans="3:5">
      <c r="C949" s="4"/>
      <c r="E949" s="1"/>
    </row>
    <row r="950" spans="3:5">
      <c r="C950" s="4"/>
      <c r="E950" s="1"/>
    </row>
    <row r="951" spans="3:5">
      <c r="C951" s="4"/>
      <c r="E951" s="1"/>
    </row>
    <row r="952" spans="3:5">
      <c r="C952" s="4"/>
      <c r="E952" s="1"/>
    </row>
    <row r="953" spans="3:5">
      <c r="C953" s="4"/>
      <c r="E953" s="1"/>
    </row>
    <row r="954" spans="3:5">
      <c r="C954" s="4"/>
      <c r="E954" s="1"/>
    </row>
    <row r="955" spans="3:5">
      <c r="C955" s="4"/>
      <c r="E955" s="1"/>
    </row>
    <row r="956" spans="3:5">
      <c r="C956" s="4"/>
      <c r="E956" s="1"/>
    </row>
    <row r="957" spans="3:5">
      <c r="C957" s="4"/>
      <c r="E957" s="1"/>
    </row>
    <row r="958" spans="3:5">
      <c r="C958" s="4"/>
      <c r="E958" s="1"/>
    </row>
    <row r="959" spans="3:5">
      <c r="C959" s="4"/>
      <c r="E959" s="1"/>
    </row>
    <row r="960" spans="3:5">
      <c r="C960" s="4"/>
      <c r="E960" s="1"/>
    </row>
    <row r="961" spans="3:5">
      <c r="C961" s="4"/>
      <c r="E961" s="1"/>
    </row>
    <row r="962" spans="3:5">
      <c r="C962" s="4"/>
      <c r="E962" s="1"/>
    </row>
    <row r="963" spans="3:5">
      <c r="C963" s="4"/>
      <c r="E963" s="1"/>
    </row>
    <row r="964" spans="3:5">
      <c r="C964" s="4"/>
      <c r="E964" s="1"/>
    </row>
    <row r="965" spans="3:5">
      <c r="C965" s="4"/>
      <c r="E965" s="1"/>
    </row>
    <row r="966" spans="3:5">
      <c r="C966" s="4"/>
      <c r="E966" s="1"/>
    </row>
    <row r="967" spans="3:5">
      <c r="C967" s="4"/>
      <c r="E967" s="1"/>
    </row>
    <row r="968" spans="3:5">
      <c r="C968" s="4"/>
      <c r="E968" s="1"/>
    </row>
    <row r="969" spans="3:5">
      <c r="C969" s="4"/>
      <c r="E969" s="1"/>
    </row>
    <row r="970" spans="3:5">
      <c r="C970" s="4"/>
      <c r="E970" s="1"/>
    </row>
    <row r="971" spans="3:5">
      <c r="C971" s="4"/>
      <c r="E971" s="1"/>
    </row>
    <row r="972" spans="3:5">
      <c r="C972" s="4"/>
      <c r="E972" s="1"/>
    </row>
    <row r="973" spans="3:5">
      <c r="C973" s="4"/>
      <c r="E973" s="1"/>
    </row>
    <row r="974" spans="3:5">
      <c r="C974" s="4"/>
      <c r="E974" s="1"/>
    </row>
    <row r="975" spans="3:5">
      <c r="C975" s="4"/>
      <c r="E975" s="1"/>
    </row>
    <row r="976" spans="3:5">
      <c r="C976" s="4"/>
      <c r="E976" s="1"/>
    </row>
    <row r="977" spans="3:5">
      <c r="C977" s="4"/>
      <c r="E977" s="1"/>
    </row>
    <row r="978" spans="3:5">
      <c r="C978" s="4"/>
      <c r="E978" s="1"/>
    </row>
    <row r="979" spans="3:5">
      <c r="C979" s="4"/>
      <c r="E979" s="1"/>
    </row>
    <row r="980" spans="3:5">
      <c r="C980" s="4"/>
      <c r="E980" s="1"/>
    </row>
    <row r="981" spans="3:5">
      <c r="C981" s="4"/>
      <c r="E981" s="1"/>
    </row>
    <row r="982" spans="3:5">
      <c r="C982" s="4"/>
      <c r="E982" s="1"/>
    </row>
    <row r="983" spans="3:5">
      <c r="C983" s="4"/>
      <c r="E983" s="1"/>
    </row>
    <row r="984" spans="3:5">
      <c r="C984" s="4"/>
      <c r="E984" s="1"/>
    </row>
    <row r="985" spans="3:5">
      <c r="C985" s="4"/>
      <c r="E985" s="1"/>
    </row>
    <row r="986" spans="3:5">
      <c r="C986" s="4"/>
      <c r="E986" s="1"/>
    </row>
    <row r="987" spans="3:5">
      <c r="C987" s="4"/>
      <c r="E987" s="1"/>
    </row>
    <row r="988" spans="3:5">
      <c r="C988" s="4"/>
      <c r="E988" s="1"/>
    </row>
    <row r="989" spans="3:5">
      <c r="C989" s="4"/>
      <c r="E989" s="1"/>
    </row>
    <row r="990" spans="3:5">
      <c r="C990" s="4"/>
      <c r="E990" s="1"/>
    </row>
    <row r="991" spans="3:5">
      <c r="C991" s="4"/>
      <c r="E991" s="1"/>
    </row>
    <row r="992" spans="3:5">
      <c r="C992" s="4"/>
      <c r="E992" s="1"/>
    </row>
    <row r="993" spans="3:5">
      <c r="C993" s="4"/>
      <c r="E993" s="1"/>
    </row>
    <row r="994" spans="3:5">
      <c r="C994" s="4"/>
      <c r="E994" s="1"/>
    </row>
    <row r="995" spans="3:5">
      <c r="C995" s="4"/>
      <c r="E995" s="1"/>
    </row>
    <row r="996" spans="3:5">
      <c r="C996" s="4"/>
      <c r="E996" s="1"/>
    </row>
    <row r="997" spans="3:5">
      <c r="C997" s="4"/>
      <c r="E997" s="1"/>
    </row>
    <row r="998" spans="3:5">
      <c r="C998" s="4"/>
      <c r="E998" s="1"/>
    </row>
    <row r="999" spans="3:5">
      <c r="C999" s="4"/>
      <c r="E999" s="1"/>
    </row>
    <row r="1000" spans="3:5">
      <c r="C1000" s="4"/>
      <c r="E1000" s="1"/>
    </row>
    <row r="1001" spans="3:5">
      <c r="C1001" s="4"/>
      <c r="E1001" s="1"/>
    </row>
    <row r="1002" spans="3:5">
      <c r="C1002" s="4"/>
      <c r="E1002" s="1"/>
    </row>
    <row r="1003" spans="3:5">
      <c r="C1003" s="4"/>
      <c r="E1003" s="1"/>
    </row>
    <row r="1004" spans="3:5">
      <c r="C1004" s="4"/>
      <c r="E1004" s="1"/>
    </row>
    <row r="1005" spans="3:5">
      <c r="C1005" s="4"/>
      <c r="E1005" s="1"/>
    </row>
    <row r="1006" spans="3:5">
      <c r="C1006" s="4"/>
      <c r="E1006" s="1"/>
    </row>
    <row r="1007" spans="3:5">
      <c r="C1007" s="4"/>
      <c r="E1007" s="1"/>
    </row>
    <row r="1008" spans="3:5">
      <c r="C1008" s="4"/>
      <c r="E1008" s="1"/>
    </row>
    <row r="1009" spans="3:5">
      <c r="C1009" s="4"/>
      <c r="E1009" s="1"/>
    </row>
    <row r="1010" spans="3:5">
      <c r="C1010" s="4"/>
      <c r="E1010" s="1"/>
    </row>
    <row r="1011" spans="3:5">
      <c r="C1011" s="4"/>
      <c r="E1011" s="1"/>
    </row>
    <row r="1012" spans="3:5">
      <c r="C1012" s="4"/>
      <c r="E1012" s="1"/>
    </row>
    <row r="1013" spans="3:5">
      <c r="C1013" s="4"/>
      <c r="E1013" s="1"/>
    </row>
    <row r="1014" spans="3:5">
      <c r="C1014" s="4"/>
      <c r="E1014" s="1"/>
    </row>
    <row r="1015" spans="3:5">
      <c r="C1015" s="4"/>
      <c r="E1015" s="1"/>
    </row>
    <row r="1016" spans="3:5">
      <c r="C1016" s="4"/>
      <c r="E1016" s="1"/>
    </row>
    <row r="1017" spans="3:5">
      <c r="C1017" s="4"/>
      <c r="E1017" s="1"/>
    </row>
    <row r="1018" spans="3:5">
      <c r="C1018" s="4"/>
      <c r="E1018" s="1"/>
    </row>
    <row r="1019" spans="3:5">
      <c r="C1019" s="4"/>
      <c r="E1019" s="1"/>
    </row>
    <row r="1020" spans="3:5">
      <c r="C1020" s="4"/>
      <c r="E1020" s="1"/>
    </row>
    <row r="1021" spans="3:5">
      <c r="C1021" s="4"/>
      <c r="E1021" s="1"/>
    </row>
    <row r="1022" spans="3:5">
      <c r="C1022" s="4"/>
      <c r="E1022" s="1"/>
    </row>
    <row r="1023" spans="3:5">
      <c r="C1023" s="4"/>
      <c r="E1023" s="1"/>
    </row>
    <row r="1024" spans="3:5">
      <c r="C1024" s="4"/>
      <c r="E1024" s="1"/>
    </row>
    <row r="1025" spans="3:5">
      <c r="C1025" s="4"/>
      <c r="E1025" s="1"/>
    </row>
    <row r="1026" spans="3:5">
      <c r="C1026" s="4"/>
      <c r="E1026" s="1"/>
    </row>
    <row r="1027" spans="3:5">
      <c r="C1027" s="4"/>
      <c r="E1027" s="1"/>
    </row>
    <row r="1028" spans="3:5">
      <c r="C1028" s="4"/>
      <c r="E1028" s="1"/>
    </row>
    <row r="1029" spans="3:5">
      <c r="C1029" s="4"/>
      <c r="E1029" s="1"/>
    </row>
    <row r="1030" spans="3:5">
      <c r="C1030" s="4"/>
      <c r="E1030" s="1"/>
    </row>
    <row r="1031" spans="3:5">
      <c r="C1031" s="4"/>
      <c r="E1031" s="1"/>
    </row>
    <row r="1032" spans="3:5">
      <c r="C1032" s="4"/>
      <c r="E1032" s="1"/>
    </row>
    <row r="1033" spans="3:5">
      <c r="C1033" s="4"/>
      <c r="E1033" s="1"/>
    </row>
    <row r="1034" spans="3:5">
      <c r="C1034" s="4"/>
      <c r="E1034" s="1"/>
    </row>
    <row r="1035" spans="3:5">
      <c r="C1035" s="4"/>
      <c r="E1035" s="1"/>
    </row>
    <row r="1036" spans="3:5">
      <c r="C1036" s="4"/>
      <c r="E1036" s="1"/>
    </row>
    <row r="1037" spans="3:5">
      <c r="C1037" s="4"/>
      <c r="E1037" s="1"/>
    </row>
    <row r="1038" spans="3:5">
      <c r="C1038" s="4"/>
      <c r="E1038" s="1"/>
    </row>
    <row r="1039" spans="3:5">
      <c r="C1039" s="4"/>
      <c r="E1039" s="1"/>
    </row>
    <row r="1040" spans="3:5">
      <c r="C1040" s="4"/>
      <c r="E1040" s="1"/>
    </row>
    <row r="1041" spans="3:5">
      <c r="C1041" s="4"/>
      <c r="E1041" s="1"/>
    </row>
    <row r="1042" spans="3:5">
      <c r="C1042" s="4"/>
      <c r="E1042" s="1"/>
    </row>
    <row r="1043" spans="3:5">
      <c r="C1043" s="4"/>
      <c r="E1043" s="1"/>
    </row>
    <row r="1044" spans="3:5">
      <c r="C1044" s="4"/>
      <c r="E1044" s="1"/>
    </row>
    <row r="1045" spans="3:5">
      <c r="C1045" s="4"/>
      <c r="E1045" s="1"/>
    </row>
    <row r="1046" spans="3:5">
      <c r="C1046" s="4"/>
      <c r="E1046" s="1"/>
    </row>
    <row r="1047" spans="3:5">
      <c r="C1047" s="4"/>
      <c r="E1047" s="1"/>
    </row>
    <row r="1048" spans="3:5">
      <c r="C1048" s="4"/>
      <c r="E1048" s="1"/>
    </row>
    <row r="1049" spans="3:5">
      <c r="C1049" s="4"/>
      <c r="E1049" s="1"/>
    </row>
    <row r="1050" spans="3:5">
      <c r="C1050" s="4"/>
      <c r="E1050" s="1"/>
    </row>
    <row r="1051" spans="3:5">
      <c r="C1051" s="4"/>
      <c r="E1051" s="1"/>
    </row>
    <row r="1052" spans="3:5">
      <c r="C1052" s="4"/>
      <c r="E1052" s="1"/>
    </row>
    <row r="1053" spans="3:5">
      <c r="C1053" s="4"/>
      <c r="E1053" s="1"/>
    </row>
    <row r="1054" spans="3:5">
      <c r="C1054" s="4"/>
      <c r="E1054" s="1"/>
    </row>
    <row r="1055" spans="3:5">
      <c r="C1055" s="4"/>
      <c r="E1055" s="1"/>
    </row>
    <row r="1056" spans="3:5">
      <c r="C1056" s="4"/>
      <c r="E1056" s="1"/>
    </row>
    <row r="1057" spans="3:5">
      <c r="C1057" s="4"/>
      <c r="E1057" s="1"/>
    </row>
    <row r="1058" spans="3:5">
      <c r="C1058" s="4"/>
      <c r="E1058" s="1"/>
    </row>
    <row r="1059" spans="3:5">
      <c r="C1059" s="4"/>
      <c r="E1059" s="1"/>
    </row>
    <row r="1060" spans="3:5">
      <c r="C1060" s="4"/>
      <c r="E1060" s="1"/>
    </row>
    <row r="1061" spans="3:5">
      <c r="C1061" s="4"/>
      <c r="E1061" s="1"/>
    </row>
    <row r="1062" spans="3:5">
      <c r="C1062" s="4"/>
      <c r="E1062" s="1"/>
    </row>
    <row r="1063" spans="3:5">
      <c r="C1063" s="4"/>
      <c r="E1063" s="1"/>
    </row>
    <row r="1064" spans="3:5">
      <c r="C1064" s="4"/>
      <c r="E1064" s="1"/>
    </row>
    <row r="1065" spans="3:5">
      <c r="C1065" s="4"/>
      <c r="E1065" s="1"/>
    </row>
    <row r="1066" spans="3:5">
      <c r="C1066" s="4"/>
      <c r="E1066" s="1"/>
    </row>
    <row r="1067" spans="3:5">
      <c r="C1067" s="4"/>
      <c r="E1067" s="1"/>
    </row>
    <row r="1068" spans="3:5">
      <c r="C1068" s="4"/>
      <c r="E1068" s="1"/>
    </row>
    <row r="1069" spans="3:5">
      <c r="C1069" s="4"/>
      <c r="E1069" s="1"/>
    </row>
    <row r="1070" spans="3:5">
      <c r="C1070" s="4"/>
      <c r="E1070" s="1"/>
    </row>
    <row r="1071" spans="3:5">
      <c r="C1071" s="4"/>
      <c r="E1071" s="1"/>
    </row>
    <row r="1072" spans="3:5">
      <c r="C1072" s="4"/>
      <c r="E1072" s="1"/>
    </row>
    <row r="1073" spans="3:5">
      <c r="C1073" s="4"/>
      <c r="E1073" s="1"/>
    </row>
    <row r="1074" spans="3:5">
      <c r="C1074" s="4"/>
      <c r="E1074" s="1"/>
    </row>
    <row r="1075" spans="3:5">
      <c r="C1075" s="4"/>
      <c r="E1075" s="1"/>
    </row>
    <row r="1076" spans="3:5">
      <c r="C1076" s="4"/>
      <c r="E1076" s="1"/>
    </row>
    <row r="1077" spans="3:5">
      <c r="C1077" s="4"/>
      <c r="E1077" s="1"/>
    </row>
    <row r="1078" spans="3:5">
      <c r="C1078" s="4"/>
      <c r="E1078" s="1"/>
    </row>
    <row r="1079" spans="3:5">
      <c r="C1079" s="4"/>
      <c r="E1079" s="1"/>
    </row>
    <row r="1080" spans="3:5">
      <c r="C1080" s="4"/>
      <c r="E1080" s="1"/>
    </row>
    <row r="1081" spans="3:5">
      <c r="C1081" s="4"/>
      <c r="E1081" s="1"/>
    </row>
    <row r="1082" spans="3:5">
      <c r="C1082" s="4"/>
      <c r="E1082" s="1"/>
    </row>
    <row r="1083" spans="3:5">
      <c r="C1083" s="4"/>
      <c r="E1083" s="1"/>
    </row>
    <row r="1084" spans="3:5">
      <c r="C1084" s="4"/>
      <c r="E1084" s="1"/>
    </row>
    <row r="1085" spans="3:5">
      <c r="C1085" s="4"/>
      <c r="E1085" s="1"/>
    </row>
    <row r="1086" spans="3:5">
      <c r="C1086" s="4"/>
      <c r="E1086" s="1"/>
    </row>
    <row r="1087" spans="3:5">
      <c r="C1087" s="4"/>
      <c r="E1087" s="1"/>
    </row>
    <row r="1088" spans="3:5">
      <c r="C1088" s="4"/>
      <c r="E1088" s="1"/>
    </row>
    <row r="1089" spans="3:5">
      <c r="C1089" s="4"/>
      <c r="E1089" s="1"/>
    </row>
    <row r="1090" spans="3:5">
      <c r="C1090" s="4"/>
      <c r="E1090" s="1"/>
    </row>
    <row r="1091" spans="3:5">
      <c r="C1091" s="4"/>
      <c r="E1091" s="1"/>
    </row>
    <row r="1092" spans="3:5">
      <c r="C1092" s="4"/>
      <c r="E1092" s="1"/>
    </row>
    <row r="1093" spans="3:5">
      <c r="C1093" s="4"/>
      <c r="E1093" s="1"/>
    </row>
    <row r="1094" spans="3:5">
      <c r="C1094" s="4"/>
      <c r="E1094" s="1"/>
    </row>
    <row r="1095" spans="3:5">
      <c r="C1095" s="4"/>
      <c r="E1095" s="1"/>
    </row>
    <row r="1096" spans="3:5">
      <c r="C1096" s="4"/>
      <c r="E1096" s="1"/>
    </row>
    <row r="1097" spans="3:5">
      <c r="C1097" s="4"/>
      <c r="E1097" s="1"/>
    </row>
    <row r="1098" spans="3:5">
      <c r="C1098" s="4"/>
      <c r="E1098" s="1"/>
    </row>
    <row r="1099" spans="3:5">
      <c r="C1099" s="4"/>
      <c r="E1099" s="1"/>
    </row>
    <row r="1100" spans="3:5">
      <c r="C1100" s="4"/>
      <c r="E1100" s="1"/>
    </row>
    <row r="1101" spans="3:5">
      <c r="C1101" s="4"/>
      <c r="E1101" s="1"/>
    </row>
    <row r="1102" spans="3:5">
      <c r="C1102" s="4"/>
      <c r="E1102" s="1"/>
    </row>
    <row r="1103" spans="3:5">
      <c r="C1103" s="4"/>
      <c r="E1103" s="1"/>
    </row>
    <row r="1104" spans="3:5">
      <c r="C1104" s="4"/>
      <c r="E1104" s="1"/>
    </row>
    <row r="1105" spans="3:5">
      <c r="C1105" s="4"/>
      <c r="E1105" s="1"/>
    </row>
    <row r="1106" spans="3:5">
      <c r="C1106" s="4"/>
      <c r="E1106" s="1"/>
    </row>
    <row r="1107" spans="3:5">
      <c r="C1107" s="4"/>
      <c r="E1107" s="1"/>
    </row>
    <row r="1108" spans="3:5">
      <c r="C1108" s="4"/>
      <c r="E1108" s="1"/>
    </row>
    <row r="1109" spans="3:5">
      <c r="C1109" s="4"/>
      <c r="E1109" s="1"/>
    </row>
    <row r="1110" spans="3:5">
      <c r="C1110" s="4"/>
      <c r="E1110" s="1"/>
    </row>
    <row r="1111" spans="3:5">
      <c r="C1111" s="4"/>
      <c r="E1111" s="1"/>
    </row>
    <row r="1112" spans="3:5">
      <c r="C1112" s="4"/>
      <c r="E1112" s="1"/>
    </row>
    <row r="1113" spans="3:5">
      <c r="C1113" s="4"/>
      <c r="E1113" s="1"/>
    </row>
    <row r="1114" spans="3:5">
      <c r="C1114" s="4"/>
      <c r="E1114" s="1"/>
    </row>
    <row r="1115" spans="3:5">
      <c r="C1115" s="4"/>
      <c r="E1115" s="1"/>
    </row>
    <row r="1116" spans="3:5">
      <c r="C1116" s="4"/>
      <c r="E1116" s="1"/>
    </row>
    <row r="1117" spans="3:5">
      <c r="C1117" s="4"/>
      <c r="E1117" s="1"/>
    </row>
    <row r="1118" spans="3:5">
      <c r="C1118" s="4"/>
      <c r="E1118" s="1"/>
    </row>
    <row r="1119" spans="3:5">
      <c r="C1119" s="4"/>
      <c r="E1119" s="1"/>
    </row>
    <row r="1120" spans="3:5">
      <c r="C1120" s="4"/>
      <c r="E1120" s="1"/>
    </row>
    <row r="1121" spans="3:5">
      <c r="C1121" s="4"/>
      <c r="E1121" s="1"/>
    </row>
    <row r="1122" spans="3:5">
      <c r="C1122" s="4"/>
      <c r="E1122" s="1"/>
    </row>
    <row r="1123" spans="3:5">
      <c r="C1123" s="4"/>
      <c r="E1123" s="1"/>
    </row>
    <row r="1124" spans="3:5">
      <c r="C1124" s="4"/>
      <c r="E1124" s="1"/>
    </row>
    <row r="1125" spans="3:5">
      <c r="C1125" s="4"/>
      <c r="E1125" s="1"/>
    </row>
    <row r="1126" spans="3:5">
      <c r="C1126" s="4"/>
      <c r="E1126" s="1"/>
    </row>
    <row r="1127" spans="3:5">
      <c r="C1127" s="4"/>
      <c r="E1127" s="1"/>
    </row>
    <row r="1128" spans="3:5">
      <c r="C1128" s="4"/>
      <c r="E1128" s="1"/>
    </row>
    <row r="1129" spans="3:5">
      <c r="C1129" s="4"/>
      <c r="E1129" s="1"/>
    </row>
    <row r="1130" spans="3:5">
      <c r="C1130" s="4"/>
      <c r="E1130" s="1"/>
    </row>
    <row r="1131" spans="3:5">
      <c r="C1131" s="4"/>
      <c r="E1131" s="1"/>
    </row>
    <row r="1132" spans="3:5">
      <c r="C1132" s="4"/>
      <c r="E1132" s="1"/>
    </row>
    <row r="1133" spans="3:5">
      <c r="C1133" s="4"/>
      <c r="E1133" s="1"/>
    </row>
    <row r="1134" spans="3:5">
      <c r="C1134" s="4"/>
      <c r="E1134" s="1"/>
    </row>
    <row r="1135" spans="3:5">
      <c r="C1135" s="4"/>
      <c r="E1135" s="1"/>
    </row>
    <row r="1136" spans="3:5">
      <c r="C1136" s="4"/>
      <c r="E1136" s="1"/>
    </row>
    <row r="1137" spans="3:5">
      <c r="C1137" s="4"/>
      <c r="E1137" s="1"/>
    </row>
    <row r="1138" spans="3:5">
      <c r="C1138" s="4"/>
      <c r="E1138" s="1"/>
    </row>
    <row r="1139" spans="3:5">
      <c r="C1139" s="4"/>
      <c r="E1139" s="1"/>
    </row>
    <row r="1140" spans="3:5">
      <c r="C1140" s="4"/>
      <c r="E1140" s="1"/>
    </row>
    <row r="1141" spans="3:5">
      <c r="C1141" s="4"/>
      <c r="E1141" s="1"/>
    </row>
    <row r="1142" spans="3:5">
      <c r="C1142" s="4"/>
      <c r="E1142" s="1"/>
    </row>
    <row r="1143" spans="3:5">
      <c r="C1143" s="4"/>
      <c r="E1143" s="1"/>
    </row>
    <row r="1144" spans="3:5">
      <c r="C1144" s="4"/>
      <c r="E1144" s="1"/>
    </row>
    <row r="1145" spans="3:5">
      <c r="C1145" s="4"/>
      <c r="E1145" s="1"/>
    </row>
    <row r="1146" spans="3:5">
      <c r="C1146" s="4"/>
      <c r="E1146" s="1"/>
    </row>
    <row r="1147" spans="3:5">
      <c r="C1147" s="4"/>
      <c r="E1147" s="1"/>
    </row>
    <row r="1148" spans="3:5">
      <c r="C1148" s="4"/>
      <c r="E1148" s="1"/>
    </row>
    <row r="1149" spans="3:5">
      <c r="C1149" s="4"/>
      <c r="E1149" s="1"/>
    </row>
    <row r="1150" spans="3:5">
      <c r="C1150" s="4"/>
      <c r="E1150" s="1"/>
    </row>
    <row r="1151" spans="3:5">
      <c r="C1151" s="4"/>
      <c r="E1151" s="1"/>
    </row>
    <row r="1152" spans="3:5">
      <c r="C1152" s="4"/>
      <c r="E1152" s="1"/>
    </row>
    <row r="1153" spans="3:5">
      <c r="C1153" s="4"/>
      <c r="E1153" s="1"/>
    </row>
    <row r="1154" spans="3:5">
      <c r="C1154" s="4"/>
      <c r="E1154" s="1"/>
    </row>
    <row r="1155" spans="3:5">
      <c r="C1155" s="4"/>
      <c r="E1155" s="1"/>
    </row>
    <row r="1156" spans="3:5">
      <c r="C1156" s="4"/>
      <c r="E1156" s="1"/>
    </row>
    <row r="1157" spans="3:5">
      <c r="C1157" s="4"/>
      <c r="E1157" s="1"/>
    </row>
    <row r="1158" spans="3:5">
      <c r="C1158" s="4"/>
      <c r="E1158" s="1"/>
    </row>
    <row r="1159" spans="3:5">
      <c r="C1159" s="4"/>
      <c r="E1159" s="1"/>
    </row>
    <row r="1160" spans="3:5">
      <c r="C1160" s="4"/>
      <c r="E1160" s="1"/>
    </row>
    <row r="1161" spans="3:5">
      <c r="C1161" s="4"/>
      <c r="E1161" s="1"/>
    </row>
    <row r="1162" spans="3:5">
      <c r="C1162" s="4"/>
      <c r="E1162" s="1"/>
    </row>
    <row r="1163" spans="3:5">
      <c r="C1163" s="4"/>
      <c r="E1163" s="1"/>
    </row>
    <row r="1164" spans="3:5">
      <c r="C1164" s="4"/>
      <c r="E1164" s="1"/>
    </row>
    <row r="1165" spans="3:5">
      <c r="C1165" s="4"/>
      <c r="E1165" s="1"/>
    </row>
    <row r="1166" spans="3:5">
      <c r="C1166" s="4"/>
      <c r="E1166" s="1"/>
    </row>
    <row r="1167" spans="3:5">
      <c r="C1167" s="4"/>
      <c r="E1167" s="1"/>
    </row>
    <row r="1168" spans="3:5">
      <c r="C1168" s="4"/>
      <c r="E1168" s="1"/>
    </row>
    <row r="1169" spans="3:5">
      <c r="C1169" s="4"/>
      <c r="E1169" s="1"/>
    </row>
    <row r="1170" spans="3:5">
      <c r="C1170" s="4"/>
      <c r="E1170" s="1"/>
    </row>
    <row r="1171" spans="3:5">
      <c r="C1171" s="4"/>
      <c r="E1171" s="1"/>
    </row>
    <row r="1172" spans="3:5">
      <c r="C1172" s="4"/>
      <c r="E1172" s="1"/>
    </row>
    <row r="1173" spans="3:5">
      <c r="C1173" s="4"/>
      <c r="E1173" s="1"/>
    </row>
    <row r="1174" spans="3:5">
      <c r="C1174" s="4"/>
      <c r="E1174" s="1"/>
    </row>
    <row r="1175" spans="3:5">
      <c r="C1175" s="4"/>
      <c r="E1175" s="1"/>
    </row>
    <row r="1176" spans="3:5">
      <c r="C1176" s="4"/>
      <c r="E1176" s="1"/>
    </row>
    <row r="1177" spans="3:5">
      <c r="C1177" s="4"/>
      <c r="E1177" s="1"/>
    </row>
    <row r="1178" spans="3:5">
      <c r="C1178" s="4"/>
      <c r="E1178" s="1"/>
    </row>
    <row r="1179" spans="3:5">
      <c r="C1179" s="4"/>
      <c r="E1179" s="1"/>
    </row>
    <row r="1180" spans="3:5">
      <c r="C1180" s="4"/>
      <c r="E1180" s="1"/>
    </row>
    <row r="1181" spans="3:5">
      <c r="C1181" s="4"/>
      <c r="E1181" s="1"/>
    </row>
    <row r="1182" spans="3:5">
      <c r="C1182" s="4"/>
      <c r="E1182" s="1"/>
    </row>
    <row r="1183" spans="3:5">
      <c r="C1183" s="4"/>
      <c r="E1183" s="1"/>
    </row>
    <row r="1184" spans="3:5">
      <c r="C1184" s="4"/>
      <c r="E1184" s="1"/>
    </row>
    <row r="1185" spans="3:5">
      <c r="C1185" s="4"/>
      <c r="E1185" s="1"/>
    </row>
    <row r="1186" spans="3:5">
      <c r="C1186" s="4"/>
      <c r="E1186" s="1"/>
    </row>
    <row r="1187" spans="3:5">
      <c r="C1187" s="4"/>
      <c r="E1187" s="1"/>
    </row>
    <row r="1188" spans="3:5">
      <c r="C1188" s="4"/>
      <c r="E1188" s="1"/>
    </row>
    <row r="1189" spans="3:5">
      <c r="C1189" s="4"/>
      <c r="E1189" s="1"/>
    </row>
    <row r="1190" spans="3:5">
      <c r="C1190" s="4"/>
      <c r="E1190" s="1"/>
    </row>
    <row r="1191" spans="3:5">
      <c r="C1191" s="4"/>
      <c r="E1191" s="1"/>
    </row>
    <row r="1192" spans="3:5">
      <c r="C1192" s="4"/>
      <c r="E1192" s="1"/>
    </row>
    <row r="1193" spans="3:5">
      <c r="C1193" s="4"/>
      <c r="E1193" s="1"/>
    </row>
    <row r="1194" spans="3:5">
      <c r="C1194" s="4"/>
      <c r="E1194" s="1"/>
    </row>
    <row r="1195" spans="3:5">
      <c r="C1195" s="4"/>
      <c r="E1195" s="1"/>
    </row>
    <row r="1196" spans="3:5">
      <c r="C1196" s="4"/>
      <c r="E1196" s="1"/>
    </row>
    <row r="1197" spans="3:5">
      <c r="C1197" s="4"/>
      <c r="E1197" s="1"/>
    </row>
    <row r="1198" spans="3:5">
      <c r="C1198" s="4"/>
      <c r="E1198" s="1"/>
    </row>
    <row r="1199" spans="3:5">
      <c r="C1199" s="4"/>
      <c r="E1199" s="1"/>
    </row>
    <row r="1200" spans="3:5">
      <c r="C1200" s="4"/>
      <c r="E1200" s="1"/>
    </row>
    <row r="1201" spans="3:5">
      <c r="C1201" s="4"/>
      <c r="E1201" s="1"/>
    </row>
    <row r="1202" spans="3:5">
      <c r="C1202" s="4"/>
      <c r="E1202" s="1"/>
    </row>
    <row r="1203" spans="3:5">
      <c r="C1203" s="4"/>
      <c r="E1203" s="1"/>
    </row>
    <row r="1204" spans="3:5">
      <c r="C1204" s="4"/>
      <c r="E1204" s="1"/>
    </row>
    <row r="1205" spans="3:5">
      <c r="C1205" s="4"/>
      <c r="E1205" s="1"/>
    </row>
    <row r="1206" spans="3:5">
      <c r="C1206" s="4"/>
      <c r="E1206" s="1"/>
    </row>
    <row r="1207" spans="3:5">
      <c r="C1207" s="4"/>
      <c r="E1207" s="1"/>
    </row>
    <row r="1208" spans="3:5">
      <c r="C1208" s="4"/>
      <c r="E1208" s="1"/>
    </row>
    <row r="1209" spans="3:5">
      <c r="C1209" s="4"/>
      <c r="E1209" s="1"/>
    </row>
    <row r="1210" spans="3:5">
      <c r="C1210" s="4"/>
      <c r="E1210" s="1"/>
    </row>
    <row r="1211" spans="3:5">
      <c r="C1211" s="4"/>
      <c r="E1211" s="1"/>
    </row>
    <row r="1212" spans="3:5">
      <c r="C1212" s="4"/>
      <c r="E1212" s="1"/>
    </row>
    <row r="1213" spans="3:5">
      <c r="C1213" s="4"/>
      <c r="E1213" s="1"/>
    </row>
    <row r="1214" spans="3:5">
      <c r="C1214" s="4"/>
      <c r="E1214" s="1"/>
    </row>
    <row r="1215" spans="3:5">
      <c r="C1215" s="4"/>
      <c r="E1215" s="1"/>
    </row>
    <row r="1216" spans="3:5">
      <c r="C1216" s="4"/>
      <c r="E1216" s="1"/>
    </row>
    <row r="1217" spans="3:5">
      <c r="C1217" s="4"/>
      <c r="E1217" s="1"/>
    </row>
    <row r="1218" spans="3:5">
      <c r="C1218" s="4"/>
      <c r="E1218" s="1"/>
    </row>
    <row r="1219" spans="3:5">
      <c r="C1219" s="4"/>
      <c r="E1219" s="1"/>
    </row>
    <row r="1220" spans="3:5">
      <c r="C1220" s="4"/>
      <c r="E1220" s="1"/>
    </row>
    <row r="1221" spans="3:5">
      <c r="C1221" s="4"/>
      <c r="E1221" s="1"/>
    </row>
    <row r="1222" spans="3:5">
      <c r="C1222" s="4"/>
      <c r="E1222" s="1"/>
    </row>
    <row r="1223" spans="3:5">
      <c r="C1223" s="4"/>
      <c r="E1223" s="1"/>
    </row>
    <row r="1224" spans="3:5">
      <c r="C1224" s="4"/>
      <c r="E1224" s="1"/>
    </row>
    <row r="1225" spans="3:5">
      <c r="C1225" s="4"/>
      <c r="E1225" s="1"/>
    </row>
    <row r="1226" spans="3:5">
      <c r="C1226" s="4"/>
      <c r="E1226" s="1"/>
    </row>
    <row r="1227" spans="3:5">
      <c r="C1227" s="4"/>
      <c r="E1227" s="1"/>
    </row>
    <row r="1228" spans="3:5">
      <c r="C1228" s="4"/>
      <c r="E1228" s="1"/>
    </row>
    <row r="1229" spans="3:5">
      <c r="C1229" s="4"/>
      <c r="E1229" s="1"/>
    </row>
    <row r="1230" spans="3:5">
      <c r="C1230" s="4"/>
      <c r="E1230" s="1"/>
    </row>
    <row r="1231" spans="3:5">
      <c r="C1231" s="4"/>
      <c r="E1231" s="1"/>
    </row>
    <row r="1232" spans="3:5">
      <c r="C1232" s="4"/>
      <c r="E1232" s="1"/>
    </row>
    <row r="1233" spans="3:5">
      <c r="C1233" s="4"/>
      <c r="E1233" s="1"/>
    </row>
    <row r="1234" spans="3:5">
      <c r="C1234" s="4"/>
      <c r="E1234" s="1"/>
    </row>
    <row r="1235" spans="3:5">
      <c r="C1235" s="4"/>
      <c r="E1235" s="1"/>
    </row>
    <row r="1236" spans="3:5">
      <c r="C1236" s="4"/>
      <c r="E1236" s="1"/>
    </row>
    <row r="1237" spans="3:5">
      <c r="C1237" s="4"/>
      <c r="E1237" s="1"/>
    </row>
    <row r="1238" spans="3:5">
      <c r="C1238" s="4"/>
      <c r="E1238" s="1"/>
    </row>
    <row r="1239" spans="3:5">
      <c r="C1239" s="4"/>
      <c r="E1239" s="1"/>
    </row>
    <row r="1240" spans="3:5">
      <c r="C1240" s="4"/>
      <c r="E1240" s="1"/>
    </row>
    <row r="1241" spans="3:5">
      <c r="C1241" s="4"/>
      <c r="E1241" s="1"/>
    </row>
    <row r="1242" spans="3:5">
      <c r="C1242" s="4"/>
      <c r="E1242" s="1"/>
    </row>
    <row r="1243" spans="3:5">
      <c r="C1243" s="4"/>
      <c r="E1243" s="1"/>
    </row>
    <row r="1244" spans="3:5">
      <c r="C1244" s="4"/>
      <c r="E1244" s="1"/>
    </row>
    <row r="1245" spans="3:5">
      <c r="C1245" s="4"/>
      <c r="E1245" s="1"/>
    </row>
    <row r="1246" spans="3:5">
      <c r="C1246" s="4"/>
      <c r="E1246" s="1"/>
    </row>
    <row r="1247" spans="3:5">
      <c r="C1247" s="4"/>
      <c r="E1247" s="1"/>
    </row>
    <row r="1248" spans="3:5">
      <c r="C1248" s="4"/>
      <c r="E1248" s="1"/>
    </row>
    <row r="1249" spans="3:5">
      <c r="C1249" s="4"/>
      <c r="E1249" s="1"/>
    </row>
    <row r="1250" spans="3:5">
      <c r="C1250" s="4"/>
      <c r="E1250" s="1"/>
    </row>
    <row r="1251" spans="3:5">
      <c r="C1251" s="4"/>
      <c r="E1251" s="1"/>
    </row>
    <row r="1252" spans="3:5">
      <c r="C1252" s="4"/>
      <c r="E1252" s="1"/>
    </row>
    <row r="1253" spans="3:5">
      <c r="C1253" s="4"/>
      <c r="E1253" s="1"/>
    </row>
    <row r="1254" spans="3:5">
      <c r="C1254" s="4"/>
      <c r="E1254" s="1"/>
    </row>
    <row r="1255" spans="3:5">
      <c r="C1255" s="4"/>
      <c r="E1255" s="1"/>
    </row>
    <row r="1256" spans="3:5">
      <c r="C1256" s="4"/>
      <c r="E1256" s="1"/>
    </row>
    <row r="1257" spans="3:5">
      <c r="C1257" s="4"/>
      <c r="E1257" s="1"/>
    </row>
    <row r="1258" spans="3:5">
      <c r="C1258" s="4"/>
      <c r="E1258" s="1"/>
    </row>
    <row r="1259" spans="3:5">
      <c r="C1259" s="4"/>
      <c r="E1259" s="1"/>
    </row>
    <row r="1260" spans="3:5">
      <c r="C1260" s="4"/>
      <c r="E1260" s="1"/>
    </row>
    <row r="1261" spans="3:5">
      <c r="C1261" s="4"/>
      <c r="E1261" s="1"/>
    </row>
    <row r="1262" spans="3:5">
      <c r="C1262" s="4"/>
      <c r="E1262" s="1"/>
    </row>
    <row r="1263" spans="3:5">
      <c r="C1263" s="4"/>
      <c r="E1263" s="1"/>
    </row>
    <row r="1264" spans="3:5">
      <c r="C1264" s="4"/>
      <c r="E1264" s="1"/>
    </row>
    <row r="1265" spans="3:5">
      <c r="C1265" s="4"/>
      <c r="E1265" s="1"/>
    </row>
    <row r="1266" spans="3:5">
      <c r="C1266" s="4"/>
      <c r="E1266" s="1"/>
    </row>
    <row r="1267" spans="3:5">
      <c r="C1267" s="4"/>
      <c r="E1267" s="1"/>
    </row>
    <row r="1268" spans="3:5">
      <c r="C1268" s="4"/>
      <c r="E1268" s="1"/>
    </row>
    <row r="1269" spans="3:5">
      <c r="C1269" s="4"/>
      <c r="E1269" s="1"/>
    </row>
    <row r="1270" spans="3:5">
      <c r="C1270" s="4"/>
      <c r="E1270" s="1"/>
    </row>
    <row r="1271" spans="3:5">
      <c r="C1271" s="4"/>
      <c r="E1271" s="1"/>
    </row>
    <row r="1272" spans="3:5">
      <c r="C1272" s="4"/>
      <c r="E1272" s="1"/>
    </row>
    <row r="1273" spans="3:5">
      <c r="C1273" s="4"/>
      <c r="E1273" s="1"/>
    </row>
    <row r="1274" spans="3:5">
      <c r="C1274" s="4"/>
      <c r="E1274" s="1"/>
    </row>
    <row r="1275" spans="3:5">
      <c r="C1275" s="4"/>
      <c r="E1275" s="1"/>
    </row>
    <row r="1276" spans="3:5">
      <c r="C1276" s="4"/>
      <c r="E1276" s="1"/>
    </row>
    <row r="1277" spans="3:5">
      <c r="C1277" s="4"/>
      <c r="E1277" s="1"/>
    </row>
    <row r="1278" spans="3:5">
      <c r="C1278" s="4"/>
      <c r="E1278" s="1"/>
    </row>
    <row r="1279" spans="3:5">
      <c r="C1279" s="4"/>
      <c r="E1279" s="1"/>
    </row>
    <row r="1280" spans="3:5">
      <c r="C1280" s="4"/>
      <c r="E1280" s="1"/>
    </row>
    <row r="1281" spans="3:5">
      <c r="C1281" s="4"/>
      <c r="E1281" s="1"/>
    </row>
    <row r="1282" spans="3:5">
      <c r="C1282" s="4"/>
      <c r="E1282" s="1"/>
    </row>
    <row r="1283" spans="3:5">
      <c r="C1283" s="4"/>
      <c r="E1283" s="1"/>
    </row>
    <row r="1284" spans="3:5">
      <c r="C1284" s="4"/>
      <c r="E1284" s="1"/>
    </row>
    <row r="1285" spans="3:5">
      <c r="C1285" s="4"/>
      <c r="E1285" s="1"/>
    </row>
    <row r="1286" spans="3:5">
      <c r="C1286" s="4"/>
      <c r="E1286" s="1"/>
    </row>
    <row r="1287" spans="3:5">
      <c r="C1287" s="4"/>
      <c r="E1287" s="1"/>
    </row>
    <row r="1288" spans="3:5">
      <c r="C1288" s="4"/>
      <c r="E1288" s="1"/>
    </row>
    <row r="1289" spans="3:5">
      <c r="C1289" s="4"/>
      <c r="E1289" s="1"/>
    </row>
    <row r="1290" spans="3:5">
      <c r="C1290" s="4"/>
      <c r="E1290" s="1"/>
    </row>
    <row r="1291" spans="3:5">
      <c r="E1291" s="1"/>
    </row>
    <row r="1292" spans="3:5">
      <c r="E1292" s="1"/>
    </row>
    <row r="1293" spans="3:5">
      <c r="E1293" s="1"/>
    </row>
    <row r="1294" spans="3:5">
      <c r="E1294" s="1"/>
    </row>
    <row r="1295" spans="3:5">
      <c r="E1295" s="1"/>
    </row>
    <row r="1296" spans="3:5">
      <c r="E1296" s="1"/>
    </row>
    <row r="1297" spans="5:5">
      <c r="E1297" s="1"/>
    </row>
    <row r="1298" spans="5:5">
      <c r="E1298" s="1"/>
    </row>
    <row r="1299" spans="5:5">
      <c r="E1299" s="1"/>
    </row>
    <row r="1300" spans="5:5">
      <c r="E1300" s="1"/>
    </row>
  </sheetData>
  <autoFilter ref="A2:Q2" xr:uid="{00000000-0009-0000-0000-00001B000000}">
    <sortState xmlns:xlrd2="http://schemas.microsoft.com/office/spreadsheetml/2017/richdata2" ref="A2:P25">
      <sortCondition ref="G1"/>
    </sortState>
  </autoFilter>
  <conditionalFormatting sqref="D3:D26">
    <cfRule type="colorScale" priority="2">
      <colorScale>
        <cfvo type="min"/>
        <cfvo type="percentile" val="50"/>
        <cfvo type="max"/>
        <color rgb="FFF8696B"/>
        <color rgb="FFFFEB84"/>
        <color rgb="FF63BE7B"/>
      </colorScale>
    </cfRule>
  </conditionalFormatting>
  <conditionalFormatting sqref="D27:D3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2:X51"/>
  <sheetViews>
    <sheetView workbookViewId="0"/>
  </sheetViews>
  <sheetFormatPr defaultColWidth="9.109375" defaultRowHeight="15" customHeight="1"/>
  <cols>
    <col min="1" max="1" width="7" style="123" customWidth="1"/>
    <col min="2" max="2" width="17.109375" style="121" bestFit="1" customWidth="1"/>
    <col min="3" max="3" width="17.109375" style="123" customWidth="1"/>
    <col min="4" max="4" width="36.44140625" style="123" customWidth="1"/>
    <col min="5" max="5" width="14.109375" style="123" bestFit="1" customWidth="1"/>
    <col min="6" max="6" width="15.109375" style="123" customWidth="1"/>
    <col min="7" max="7" width="10.88671875" style="123" hidden="1" customWidth="1"/>
    <col min="8" max="8" width="12.88671875" style="123" hidden="1" customWidth="1"/>
    <col min="9" max="9" width="14.33203125" style="123" hidden="1" customWidth="1"/>
    <col min="10" max="10" width="12.44140625" style="123" bestFit="1" customWidth="1"/>
    <col min="11" max="11" width="14.33203125" style="121" bestFit="1" customWidth="1"/>
    <col min="12" max="12" width="12.44140625" style="121" bestFit="1" customWidth="1"/>
    <col min="13" max="13" width="14.33203125" style="121" bestFit="1" customWidth="1"/>
    <col min="14" max="14" width="11.5546875" style="121" customWidth="1"/>
    <col min="15" max="15" width="13.44140625" style="121" customWidth="1"/>
    <col min="16" max="18" width="9.109375" style="123"/>
    <col min="19" max="19" width="22.44140625" style="123" customWidth="1"/>
    <col min="20" max="16384" width="9.109375" style="123"/>
  </cols>
  <sheetData>
    <row r="2" spans="1:24" ht="14.4">
      <c r="A2" s="121"/>
      <c r="P2" s="123">
        <f>SUM(P4:P1064)</f>
        <v>143</v>
      </c>
      <c r="Q2" s="585">
        <f ca="1">SUM(Q4:Q1064)</f>
        <v>333</v>
      </c>
      <c r="R2" s="585">
        <f ca="1">SUM(R4:R1064)</f>
        <v>-192</v>
      </c>
    </row>
    <row r="3" spans="1:24" ht="14.4">
      <c r="A3" s="578" t="s">
        <v>292</v>
      </c>
      <c r="B3" s="578" t="s">
        <v>221</v>
      </c>
      <c r="C3" s="578" t="s">
        <v>293</v>
      </c>
      <c r="D3" s="578" t="s">
        <v>294</v>
      </c>
      <c r="E3" s="578" t="s">
        <v>267</v>
      </c>
      <c r="F3" s="578" t="s">
        <v>266</v>
      </c>
      <c r="G3" s="578" t="s">
        <v>295</v>
      </c>
      <c r="H3" s="578" t="s">
        <v>296</v>
      </c>
      <c r="I3" s="578" t="s">
        <v>297</v>
      </c>
      <c r="J3" s="578" t="s">
        <v>298</v>
      </c>
      <c r="K3" s="578" t="s">
        <v>299</v>
      </c>
      <c r="L3" s="578" t="s">
        <v>300</v>
      </c>
      <c r="M3" s="578" t="s">
        <v>301</v>
      </c>
      <c r="N3" s="578" t="s">
        <v>302</v>
      </c>
      <c r="O3" s="578" t="s">
        <v>10</v>
      </c>
      <c r="P3" s="578" t="s">
        <v>303</v>
      </c>
      <c r="Q3" s="578" t="s">
        <v>304</v>
      </c>
      <c r="R3" s="578" t="s">
        <v>305</v>
      </c>
      <c r="S3" s="578" t="s">
        <v>306</v>
      </c>
    </row>
    <row r="4" spans="1:24" ht="14.4">
      <c r="A4" s="123">
        <v>1</v>
      </c>
      <c r="B4" s="149" t="s">
        <v>2870</v>
      </c>
      <c r="C4" s="149"/>
      <c r="D4" s="121" t="s">
        <v>2870</v>
      </c>
      <c r="E4" s="121" t="s">
        <v>271</v>
      </c>
      <c r="F4" s="336" t="s">
        <v>279</v>
      </c>
      <c r="G4" s="121"/>
      <c r="H4" s="121"/>
      <c r="I4" s="121"/>
      <c r="J4" s="148">
        <v>45015</v>
      </c>
      <c r="K4" s="148">
        <v>45026</v>
      </c>
      <c r="L4" s="148">
        <v>45015</v>
      </c>
      <c r="M4" s="148">
        <v>45036</v>
      </c>
      <c r="N4" s="148">
        <f>L4</f>
        <v>45015</v>
      </c>
      <c r="O4" s="148">
        <f>N4+P4-1</f>
        <v>45026</v>
      </c>
      <c r="P4" s="121">
        <f t="shared" ref="P4" si="0">IF(IF(J4="",0,IF(K4="",0,K4-J4))="",0,K4-J4+1)</f>
        <v>12</v>
      </c>
      <c r="Q4" s="125">
        <f t="shared" ref="Q4" ca="1" si="1">IF(L4="",0,IF(M4="",TODAY()-L4,M4-L4+1))</f>
        <v>22</v>
      </c>
      <c r="R4" s="125">
        <f t="shared" ref="R4" ca="1" si="2">IF(Q4=0,0,P4-Q4)</f>
        <v>-10</v>
      </c>
    </row>
    <row r="5" spans="1:24" ht="14.4">
      <c r="A5" s="123">
        <v>2</v>
      </c>
      <c r="B5" s="149" t="s">
        <v>2871</v>
      </c>
      <c r="C5" s="361"/>
      <c r="D5" s="123" t="s">
        <v>888</v>
      </c>
      <c r="E5" s="123" t="s">
        <v>287</v>
      </c>
      <c r="F5" s="336" t="s">
        <v>279</v>
      </c>
      <c r="J5" s="405">
        <v>45047</v>
      </c>
      <c r="K5" s="148">
        <v>45050</v>
      </c>
      <c r="L5" s="148">
        <v>45047</v>
      </c>
      <c r="M5" s="148">
        <v>45050</v>
      </c>
      <c r="N5" s="148">
        <f t="shared" ref="N5:N6" si="3">L5</f>
        <v>45047</v>
      </c>
      <c r="O5" s="148">
        <f t="shared" ref="O5:O6" si="4">N5+P5-1</f>
        <v>45050</v>
      </c>
      <c r="P5" s="121">
        <f t="shared" ref="P5:P11" si="5">IF(IF(J5="",0,IF(K5="",0,K5-J5))="",0,K5-J5+1)</f>
        <v>4</v>
      </c>
      <c r="Q5" s="125">
        <f t="shared" ref="Q5:Q11" ca="1" si="6">IF(L5="",0,IF(M5="",TODAY()-L5,M5-L5+1))</f>
        <v>4</v>
      </c>
      <c r="R5" s="125">
        <f t="shared" ref="R5:R12" ca="1" si="7">IF(Q5=0,0,P5-Q5)</f>
        <v>0</v>
      </c>
    </row>
    <row r="6" spans="1:24" ht="14.4">
      <c r="A6" s="123">
        <v>3</v>
      </c>
      <c r="B6" s="149" t="s">
        <v>231</v>
      </c>
      <c r="C6" s="361"/>
      <c r="D6" s="123" t="s">
        <v>2872</v>
      </c>
      <c r="E6" s="123" t="s">
        <v>157</v>
      </c>
      <c r="F6" s="336" t="s">
        <v>279</v>
      </c>
      <c r="J6" s="405">
        <v>45051</v>
      </c>
      <c r="K6" s="148">
        <v>45054</v>
      </c>
      <c r="L6" s="148">
        <v>45052</v>
      </c>
      <c r="M6" s="148">
        <v>45060</v>
      </c>
      <c r="N6" s="148">
        <f t="shared" si="3"/>
        <v>45052</v>
      </c>
      <c r="O6" s="148">
        <f t="shared" si="4"/>
        <v>45055</v>
      </c>
      <c r="P6" s="121">
        <f t="shared" si="5"/>
        <v>4</v>
      </c>
      <c r="Q6" s="125">
        <f t="shared" ca="1" si="6"/>
        <v>9</v>
      </c>
      <c r="R6" s="125">
        <f t="shared" ca="1" si="7"/>
        <v>-5</v>
      </c>
    </row>
    <row r="7" spans="1:24" ht="14.4">
      <c r="A7" s="123">
        <v>4</v>
      </c>
      <c r="B7" s="149" t="s">
        <v>231</v>
      </c>
      <c r="C7" s="361"/>
      <c r="D7" s="123" t="s">
        <v>2873</v>
      </c>
      <c r="E7" s="123" t="s">
        <v>157</v>
      </c>
      <c r="F7" s="392" t="s">
        <v>279</v>
      </c>
      <c r="J7" s="405">
        <f>K6+1</f>
        <v>45055</v>
      </c>
      <c r="K7" s="148">
        <f>J7+6+8+2+2</f>
        <v>45073</v>
      </c>
      <c r="L7" s="148">
        <v>45061</v>
      </c>
      <c r="M7" s="148">
        <v>45080</v>
      </c>
      <c r="N7" s="148">
        <f t="shared" ref="N7:N8" si="8">L7</f>
        <v>45061</v>
      </c>
      <c r="O7" s="148">
        <f t="shared" ref="O7:O8" si="9">N7+P7-1</f>
        <v>45079</v>
      </c>
      <c r="P7" s="121">
        <f t="shared" si="5"/>
        <v>19</v>
      </c>
      <c r="Q7" s="125">
        <f t="shared" ca="1" si="6"/>
        <v>20</v>
      </c>
      <c r="R7" s="125">
        <f t="shared" ca="1" si="7"/>
        <v>-1</v>
      </c>
    </row>
    <row r="8" spans="1:24" ht="14.4">
      <c r="A8" s="123">
        <v>5</v>
      </c>
      <c r="B8" s="149" t="s">
        <v>222</v>
      </c>
      <c r="C8" s="361"/>
      <c r="D8" s="123" t="s">
        <v>2874</v>
      </c>
      <c r="E8" s="123" t="s">
        <v>282</v>
      </c>
      <c r="F8" s="392" t="s">
        <v>279</v>
      </c>
      <c r="J8" s="405">
        <v>45096</v>
      </c>
      <c r="K8" s="148">
        <v>45101</v>
      </c>
      <c r="L8" s="148">
        <v>45096</v>
      </c>
      <c r="M8" s="148">
        <v>45101</v>
      </c>
      <c r="N8" s="148">
        <f t="shared" si="8"/>
        <v>45096</v>
      </c>
      <c r="O8" s="148">
        <f t="shared" si="9"/>
        <v>45101</v>
      </c>
      <c r="P8" s="121">
        <f t="shared" si="5"/>
        <v>6</v>
      </c>
      <c r="Q8" s="125">
        <f t="shared" ca="1" si="6"/>
        <v>6</v>
      </c>
      <c r="R8" s="125">
        <f t="shared" ca="1" si="7"/>
        <v>0</v>
      </c>
    </row>
    <row r="9" spans="1:24" ht="28.8">
      <c r="A9" s="123">
        <v>6</v>
      </c>
      <c r="B9" s="218" t="s">
        <v>241</v>
      </c>
      <c r="C9" s="218"/>
      <c r="D9" s="321" t="s">
        <v>2875</v>
      </c>
      <c r="E9" s="123" t="s">
        <v>274</v>
      </c>
      <c r="F9" s="201" t="s">
        <v>268</v>
      </c>
      <c r="J9" s="311">
        <v>45102</v>
      </c>
      <c r="K9" s="293">
        <v>45106</v>
      </c>
      <c r="L9" s="311">
        <v>45107</v>
      </c>
      <c r="M9" s="311">
        <v>45107</v>
      </c>
      <c r="N9" s="148"/>
      <c r="O9" s="148"/>
      <c r="P9" s="121"/>
      <c r="Q9" s="125"/>
      <c r="R9" s="125">
        <f t="shared" si="7"/>
        <v>0</v>
      </c>
      <c r="X9" s="585"/>
    </row>
    <row r="10" spans="1:24" ht="14.4">
      <c r="A10" s="123">
        <v>7</v>
      </c>
      <c r="B10" s="218" t="s">
        <v>241</v>
      </c>
      <c r="C10" s="218"/>
      <c r="D10" s="321" t="s">
        <v>2876</v>
      </c>
      <c r="E10" s="123" t="s">
        <v>274</v>
      </c>
      <c r="F10" s="392" t="s">
        <v>279</v>
      </c>
      <c r="J10" s="311">
        <v>45107</v>
      </c>
      <c r="K10" s="293">
        <v>45115</v>
      </c>
      <c r="L10" s="311">
        <v>45107</v>
      </c>
      <c r="M10" s="311">
        <v>45125</v>
      </c>
      <c r="N10" s="148">
        <f t="shared" ref="N10" si="10">L10</f>
        <v>45107</v>
      </c>
      <c r="O10" s="148">
        <f t="shared" ref="O10" si="11">N10+P10-1</f>
        <v>45115</v>
      </c>
      <c r="P10" s="121">
        <f t="shared" si="5"/>
        <v>9</v>
      </c>
      <c r="Q10" s="125">
        <f t="shared" ca="1" si="6"/>
        <v>19</v>
      </c>
      <c r="R10" s="125">
        <f t="shared" ca="1" si="7"/>
        <v>-10</v>
      </c>
    </row>
    <row r="11" spans="1:24" ht="14.4">
      <c r="A11" s="123">
        <v>8</v>
      </c>
      <c r="B11" s="218" t="s">
        <v>241</v>
      </c>
      <c r="C11" s="218"/>
      <c r="D11" s="321" t="s">
        <v>2877</v>
      </c>
      <c r="E11" s="123" t="s">
        <v>274</v>
      </c>
      <c r="F11" s="392" t="s">
        <v>279</v>
      </c>
      <c r="J11" s="293">
        <v>45125</v>
      </c>
      <c r="K11" s="293">
        <v>45132</v>
      </c>
      <c r="L11" s="293">
        <v>45125</v>
      </c>
      <c r="M11" s="311">
        <v>45156</v>
      </c>
      <c r="N11" s="148">
        <f t="shared" ref="N11" si="12">L11</f>
        <v>45125</v>
      </c>
      <c r="O11" s="148">
        <f t="shared" ref="O11" si="13">N11+P11-1</f>
        <v>45132</v>
      </c>
      <c r="P11" s="121">
        <f t="shared" si="5"/>
        <v>8</v>
      </c>
      <c r="Q11" s="125">
        <f t="shared" ca="1" si="6"/>
        <v>32</v>
      </c>
      <c r="R11" s="125">
        <f t="shared" ca="1" si="7"/>
        <v>-24</v>
      </c>
    </row>
    <row r="12" spans="1:24" ht="14.4">
      <c r="A12" s="123">
        <v>9</v>
      </c>
      <c r="B12" s="218" t="s">
        <v>245</v>
      </c>
      <c r="C12" s="218"/>
      <c r="D12" s="321" t="s">
        <v>2878</v>
      </c>
      <c r="E12" s="123" t="s">
        <v>274</v>
      </c>
      <c r="F12" s="201" t="s">
        <v>268</v>
      </c>
      <c r="J12" s="293">
        <v>45159</v>
      </c>
      <c r="K12" s="293">
        <v>45168</v>
      </c>
      <c r="L12" s="293">
        <v>45159</v>
      </c>
      <c r="M12" s="158">
        <v>45194</v>
      </c>
      <c r="N12" s="148"/>
      <c r="O12" s="148"/>
      <c r="P12" s="121"/>
      <c r="Q12" s="125"/>
      <c r="R12" s="125">
        <f t="shared" si="7"/>
        <v>0</v>
      </c>
    </row>
    <row r="13" spans="1:24" ht="14.4">
      <c r="A13" s="123">
        <v>10</v>
      </c>
      <c r="B13" s="218" t="s">
        <v>245</v>
      </c>
      <c r="C13" s="218"/>
      <c r="D13" s="321" t="s">
        <v>2879</v>
      </c>
      <c r="E13" s="123" t="s">
        <v>157</v>
      </c>
      <c r="F13" s="350" t="s">
        <v>288</v>
      </c>
      <c r="J13" s="293">
        <v>45195</v>
      </c>
      <c r="K13" s="293">
        <v>45197</v>
      </c>
      <c r="L13" s="293">
        <v>45195</v>
      </c>
      <c r="M13" s="158">
        <v>45204</v>
      </c>
      <c r="N13" s="148">
        <f t="shared" ref="N13" si="14">L13</f>
        <v>45195</v>
      </c>
      <c r="O13" s="148">
        <f t="shared" ref="O13" si="15">N13+P13-1</f>
        <v>45197</v>
      </c>
      <c r="P13" s="121">
        <f t="shared" ref="P13" si="16">IF(IF(J13="",0,IF(K13="",0,K13-J13))="",0,K13-J13+1)</f>
        <v>3</v>
      </c>
      <c r="Q13" s="125">
        <f t="shared" ref="Q13" ca="1" si="17">IF(L13="",0,IF(M13="",TODAY()-L13,M13-L13+1))</f>
        <v>10</v>
      </c>
      <c r="R13" s="125">
        <f t="shared" ref="R13" ca="1" si="18">IF(Q13=0,0,P13-Q13)</f>
        <v>-7</v>
      </c>
    </row>
    <row r="14" spans="1:24" ht="28.8">
      <c r="A14" s="123">
        <v>11</v>
      </c>
      <c r="B14" s="218" t="s">
        <v>245</v>
      </c>
      <c r="C14" s="218"/>
      <c r="D14" s="361" t="s">
        <v>2880</v>
      </c>
      <c r="E14" s="123" t="s">
        <v>274</v>
      </c>
      <c r="F14" s="392" t="s">
        <v>279</v>
      </c>
      <c r="J14" s="604">
        <v>45205</v>
      </c>
      <c r="K14" s="604">
        <v>45206</v>
      </c>
      <c r="L14" s="604">
        <v>45205</v>
      </c>
      <c r="M14" s="541">
        <v>45216</v>
      </c>
      <c r="N14" s="148">
        <f t="shared" ref="N14:N18" si="19">L14</f>
        <v>45205</v>
      </c>
      <c r="O14" s="148">
        <f t="shared" ref="O14:O18" si="20">N14+P14-1</f>
        <v>45206</v>
      </c>
      <c r="P14" s="121">
        <f t="shared" ref="P14:P18" si="21">IF(IF(J14="",0,IF(K14="",0,K14-J14))="",0,K14-J14+1)</f>
        <v>2</v>
      </c>
      <c r="Q14" s="125">
        <f t="shared" ref="Q14:Q18" ca="1" si="22">IF(L14="",0,IF(M14="",TODAY()-L14,M14-L14+1))</f>
        <v>12</v>
      </c>
      <c r="R14" s="125">
        <f t="shared" ref="R14:R18" ca="1" si="23">IF(Q14=0,0,P14-Q14)</f>
        <v>-10</v>
      </c>
    </row>
    <row r="15" spans="1:24" ht="28.8">
      <c r="A15" s="123">
        <v>12</v>
      </c>
      <c r="B15" s="121" t="s">
        <v>245</v>
      </c>
      <c r="D15" s="361" t="s">
        <v>2881</v>
      </c>
      <c r="E15" s="352"/>
      <c r="F15" s="392" t="s">
        <v>279</v>
      </c>
      <c r="J15" s="541">
        <v>45215</v>
      </c>
      <c r="K15" s="541">
        <v>45229</v>
      </c>
      <c r="L15" s="541">
        <v>45216</v>
      </c>
      <c r="M15" s="541">
        <v>45233</v>
      </c>
      <c r="N15" s="148">
        <f t="shared" si="19"/>
        <v>45216</v>
      </c>
      <c r="O15" s="148">
        <f t="shared" si="20"/>
        <v>45230</v>
      </c>
      <c r="P15" s="121">
        <f t="shared" si="21"/>
        <v>15</v>
      </c>
      <c r="Q15" s="125">
        <f t="shared" ca="1" si="22"/>
        <v>18</v>
      </c>
      <c r="R15" s="125">
        <f t="shared" ca="1" si="23"/>
        <v>-3</v>
      </c>
    </row>
    <row r="16" spans="1:24" ht="14.4">
      <c r="A16" s="123">
        <v>13</v>
      </c>
      <c r="B16" s="121" t="s">
        <v>245</v>
      </c>
      <c r="D16" s="361" t="s">
        <v>2882</v>
      </c>
      <c r="E16" s="343" t="s">
        <v>287</v>
      </c>
      <c r="F16" s="350" t="s">
        <v>288</v>
      </c>
      <c r="J16" s="541">
        <v>45236</v>
      </c>
      <c r="K16" s="541">
        <v>45237</v>
      </c>
      <c r="L16" s="541">
        <v>45236</v>
      </c>
      <c r="M16" s="541">
        <v>45238</v>
      </c>
      <c r="N16" s="148">
        <f t="shared" si="19"/>
        <v>45236</v>
      </c>
      <c r="O16" s="148">
        <f t="shared" si="20"/>
        <v>45237</v>
      </c>
      <c r="P16" s="121">
        <f t="shared" si="21"/>
        <v>2</v>
      </c>
      <c r="Q16" s="125">
        <f t="shared" ca="1" si="22"/>
        <v>3</v>
      </c>
      <c r="R16" s="125">
        <f t="shared" ca="1" si="23"/>
        <v>-1</v>
      </c>
    </row>
    <row r="17" spans="1:18" ht="14.4">
      <c r="A17" s="123">
        <v>14</v>
      </c>
      <c r="B17" s="121" t="s">
        <v>245</v>
      </c>
      <c r="D17" s="361" t="s">
        <v>2883</v>
      </c>
      <c r="E17" s="343" t="s">
        <v>287</v>
      </c>
      <c r="F17" s="350" t="s">
        <v>288</v>
      </c>
      <c r="J17" s="541">
        <v>45238</v>
      </c>
      <c r="K17" s="541">
        <v>45240</v>
      </c>
      <c r="L17" s="541">
        <v>45238</v>
      </c>
      <c r="M17" s="541">
        <v>45257</v>
      </c>
      <c r="N17" s="148">
        <f t="shared" si="19"/>
        <v>45238</v>
      </c>
      <c r="O17" s="148">
        <f t="shared" si="20"/>
        <v>45240</v>
      </c>
      <c r="P17" s="121">
        <f t="shared" si="21"/>
        <v>3</v>
      </c>
      <c r="Q17" s="125">
        <f t="shared" ca="1" si="22"/>
        <v>20</v>
      </c>
      <c r="R17" s="125">
        <f t="shared" ca="1" si="23"/>
        <v>-17</v>
      </c>
    </row>
    <row r="18" spans="1:18" ht="28.8">
      <c r="A18" s="123">
        <v>15</v>
      </c>
      <c r="B18" s="121" t="s">
        <v>245</v>
      </c>
      <c r="D18" s="361" t="s">
        <v>2884</v>
      </c>
      <c r="E18" s="352"/>
      <c r="F18" s="392" t="s">
        <v>279</v>
      </c>
      <c r="J18" s="541">
        <v>45243</v>
      </c>
      <c r="K18" s="541">
        <v>45244</v>
      </c>
      <c r="L18" s="541">
        <v>45243</v>
      </c>
      <c r="M18" s="541">
        <v>45247</v>
      </c>
      <c r="N18" s="148">
        <f t="shared" si="19"/>
        <v>45243</v>
      </c>
      <c r="O18" s="148">
        <f t="shared" si="20"/>
        <v>45244</v>
      </c>
      <c r="P18" s="121">
        <f t="shared" si="21"/>
        <v>2</v>
      </c>
      <c r="Q18" s="125">
        <f t="shared" ca="1" si="22"/>
        <v>5</v>
      </c>
      <c r="R18" s="125">
        <f t="shared" ca="1" si="23"/>
        <v>-3</v>
      </c>
    </row>
    <row r="19" spans="1:18" ht="28.8">
      <c r="A19" s="123">
        <v>16</v>
      </c>
      <c r="B19" s="121" t="s">
        <v>245</v>
      </c>
      <c r="D19" s="321" t="s">
        <v>2885</v>
      </c>
      <c r="E19" s="352"/>
      <c r="F19" s="391" t="s">
        <v>178</v>
      </c>
      <c r="J19" s="293">
        <v>45292</v>
      </c>
      <c r="K19" s="293">
        <v>45292</v>
      </c>
      <c r="L19" s="293">
        <v>45294</v>
      </c>
      <c r="M19" s="293">
        <v>45299</v>
      </c>
      <c r="N19" s="148">
        <f t="shared" ref="N19:N20" si="24">L19</f>
        <v>45294</v>
      </c>
      <c r="O19" s="148">
        <f t="shared" ref="O19:O20" si="25">N19+P19-1</f>
        <v>45294</v>
      </c>
      <c r="P19" s="121">
        <f t="shared" ref="P19:P20" si="26">IF(IF(J19="",0,IF(K19="",0,K19-J19))="",0,K19-J19+1)</f>
        <v>1</v>
      </c>
      <c r="Q19" s="125">
        <f t="shared" ref="Q19:Q20" ca="1" si="27">IF(L19="",0,IF(M19="",TODAY()-L19,M19-L19+1))</f>
        <v>6</v>
      </c>
      <c r="R19" s="125">
        <f t="shared" ref="R19:R20" ca="1" si="28">IF(Q19=0,0,P19-Q19)</f>
        <v>-5</v>
      </c>
    </row>
    <row r="20" spans="1:18" ht="43.2">
      <c r="A20" s="121">
        <v>17</v>
      </c>
      <c r="B20" s="121" t="s">
        <v>258</v>
      </c>
      <c r="C20" s="149" t="s">
        <v>2886</v>
      </c>
      <c r="D20" s="360" t="s">
        <v>2887</v>
      </c>
      <c r="E20" s="343" t="s">
        <v>2374</v>
      </c>
      <c r="F20" s="350" t="s">
        <v>288</v>
      </c>
      <c r="J20" s="293">
        <v>45299</v>
      </c>
      <c r="K20" s="293">
        <v>45301</v>
      </c>
      <c r="L20" s="293">
        <v>45299</v>
      </c>
      <c r="M20" s="334">
        <v>45337</v>
      </c>
      <c r="N20" s="148">
        <f t="shared" si="24"/>
        <v>45299</v>
      </c>
      <c r="O20" s="148">
        <f t="shared" si="25"/>
        <v>45301</v>
      </c>
      <c r="P20" s="121">
        <f t="shared" si="26"/>
        <v>3</v>
      </c>
      <c r="Q20" s="125">
        <f t="shared" ca="1" si="27"/>
        <v>39</v>
      </c>
      <c r="R20" s="125">
        <f t="shared" ca="1" si="28"/>
        <v>-36</v>
      </c>
    </row>
    <row r="21" spans="1:18" ht="28.8">
      <c r="A21" s="121">
        <v>18</v>
      </c>
      <c r="B21" s="121" t="s">
        <v>2293</v>
      </c>
      <c r="D21" s="321" t="s">
        <v>2888</v>
      </c>
      <c r="E21" s="343"/>
      <c r="F21" s="500" t="s">
        <v>178</v>
      </c>
      <c r="J21" s="293">
        <v>45314</v>
      </c>
      <c r="K21" s="293">
        <v>45315</v>
      </c>
      <c r="L21" s="293">
        <v>45316</v>
      </c>
      <c r="M21" s="293">
        <v>45316</v>
      </c>
      <c r="N21" s="148">
        <f>L21</f>
        <v>45316</v>
      </c>
      <c r="O21" s="148">
        <f>N21+P21-1</f>
        <v>45317</v>
      </c>
      <c r="P21" s="121">
        <f>IF(IF(J21="",0,IF(K21="",0,K21-J21))="",0,K21-J21+1)</f>
        <v>2</v>
      </c>
      <c r="Q21" s="125">
        <f ca="1">IF(L21="",0,IF(M21="",TODAY()-L21,M21-L21+1))</f>
        <v>1</v>
      </c>
      <c r="R21" s="125">
        <f ca="1">IF(Q21=0,0,P21-Q21)</f>
        <v>1</v>
      </c>
    </row>
    <row r="22" spans="1:18" ht="14.4">
      <c r="A22" s="121">
        <v>19</v>
      </c>
      <c r="B22" s="121" t="s">
        <v>2889</v>
      </c>
      <c r="D22" s="321" t="s">
        <v>2890</v>
      </c>
      <c r="E22" s="343"/>
      <c r="F22" s="392" t="s">
        <v>279</v>
      </c>
      <c r="J22" s="293">
        <v>45321</v>
      </c>
      <c r="K22" s="293">
        <v>45322</v>
      </c>
      <c r="L22" s="293">
        <v>45324</v>
      </c>
      <c r="M22" s="293">
        <v>45343</v>
      </c>
      <c r="N22" s="148">
        <f t="shared" ref="N22:N30" si="29">L22</f>
        <v>45324</v>
      </c>
      <c r="O22" s="148">
        <f t="shared" ref="O22:O30" si="30">N22+P22-1</f>
        <v>45325</v>
      </c>
      <c r="P22" s="121">
        <f t="shared" ref="P22:P23" si="31">IF(IF(J22="",0,IF(K22="",0,K22-J22))="",0,K22-J22+1)</f>
        <v>2</v>
      </c>
      <c r="Q22" s="125">
        <f t="shared" ref="Q22:Q23" ca="1" si="32">IF(L22="",0,IF(M22="",TODAY()-L22,M22-L22+1))</f>
        <v>20</v>
      </c>
      <c r="R22" s="125">
        <f t="shared" ref="R22:R23" ca="1" si="33">IF(Q22=0,0,P22-Q22)</f>
        <v>-18</v>
      </c>
    </row>
    <row r="23" spans="1:18" ht="28.8">
      <c r="A23" s="121">
        <v>20</v>
      </c>
      <c r="B23" s="121" t="s">
        <v>246</v>
      </c>
      <c r="D23" s="321" t="s">
        <v>2891</v>
      </c>
      <c r="F23" s="392" t="s">
        <v>279</v>
      </c>
      <c r="J23" s="293">
        <v>45337</v>
      </c>
      <c r="K23" s="293">
        <v>45338</v>
      </c>
      <c r="L23" s="293">
        <v>45337</v>
      </c>
      <c r="M23" s="293">
        <v>45341</v>
      </c>
      <c r="N23" s="148">
        <f t="shared" si="29"/>
        <v>45337</v>
      </c>
      <c r="O23" s="148">
        <f t="shared" si="30"/>
        <v>45338</v>
      </c>
      <c r="P23" s="121">
        <f t="shared" si="31"/>
        <v>2</v>
      </c>
      <c r="Q23" s="125">
        <f t="shared" ca="1" si="32"/>
        <v>5</v>
      </c>
      <c r="R23" s="125">
        <f t="shared" ca="1" si="33"/>
        <v>-3</v>
      </c>
    </row>
    <row r="24" spans="1:18" ht="28.8">
      <c r="A24" s="121">
        <v>21</v>
      </c>
      <c r="B24" s="121" t="s">
        <v>258</v>
      </c>
      <c r="C24" s="121" t="s">
        <v>245</v>
      </c>
      <c r="D24" s="321" t="s">
        <v>2892</v>
      </c>
      <c r="E24" s="121" t="s">
        <v>287</v>
      </c>
      <c r="F24" s="350" t="s">
        <v>288</v>
      </c>
      <c r="J24" s="293">
        <v>45343</v>
      </c>
      <c r="K24" s="293">
        <v>45344</v>
      </c>
      <c r="L24" s="293">
        <v>45343</v>
      </c>
      <c r="M24" s="293">
        <v>45343</v>
      </c>
      <c r="N24" s="148">
        <f t="shared" si="29"/>
        <v>45343</v>
      </c>
      <c r="O24" s="148">
        <f t="shared" si="30"/>
        <v>45344</v>
      </c>
      <c r="P24" s="121">
        <f t="shared" ref="P24:P25" si="34">IF(IF(J24="",0,IF(K24="",0,K24-J24))="",0,K24-J24+1)</f>
        <v>2</v>
      </c>
      <c r="Q24" s="125">
        <f t="shared" ref="Q24:Q25" ca="1" si="35">IF(L24="",0,IF(M24="",TODAY()-L24,M24-L24+1))</f>
        <v>1</v>
      </c>
      <c r="R24" s="125">
        <f t="shared" ref="R24:R25" ca="1" si="36">IF(Q24=0,0,P24-Q24)</f>
        <v>1</v>
      </c>
    </row>
    <row r="25" spans="1:18" ht="14.4">
      <c r="A25" s="121">
        <v>22</v>
      </c>
      <c r="B25" s="121" t="s">
        <v>2889</v>
      </c>
      <c r="C25" s="121"/>
      <c r="D25" s="321" t="s">
        <v>2893</v>
      </c>
      <c r="E25" s="354" t="s">
        <v>282</v>
      </c>
      <c r="F25" s="392" t="s">
        <v>279</v>
      </c>
      <c r="J25" s="293">
        <v>45343</v>
      </c>
      <c r="K25" s="293">
        <v>45346</v>
      </c>
      <c r="L25" s="293">
        <v>45343</v>
      </c>
      <c r="M25" s="311">
        <v>45344</v>
      </c>
      <c r="N25" s="148">
        <f t="shared" si="29"/>
        <v>45343</v>
      </c>
      <c r="O25" s="148">
        <f t="shared" si="30"/>
        <v>45346</v>
      </c>
      <c r="P25" s="121">
        <f t="shared" si="34"/>
        <v>4</v>
      </c>
      <c r="Q25" s="125">
        <f t="shared" ca="1" si="35"/>
        <v>2</v>
      </c>
      <c r="R25" s="125">
        <f t="shared" ca="1" si="36"/>
        <v>2</v>
      </c>
    </row>
    <row r="26" spans="1:18" ht="28.8">
      <c r="A26" s="121">
        <v>23</v>
      </c>
      <c r="B26" s="121" t="s">
        <v>2889</v>
      </c>
      <c r="C26" s="121"/>
      <c r="D26" s="321" t="s">
        <v>2894</v>
      </c>
      <c r="E26" s="354" t="s">
        <v>282</v>
      </c>
      <c r="F26" s="392" t="s">
        <v>279</v>
      </c>
      <c r="J26" s="311">
        <v>45344</v>
      </c>
      <c r="K26" s="311">
        <v>45345</v>
      </c>
      <c r="L26" s="220"/>
      <c r="M26" s="311">
        <v>45348</v>
      </c>
      <c r="N26" s="148">
        <f t="shared" si="29"/>
        <v>0</v>
      </c>
      <c r="O26" s="148">
        <f t="shared" si="30"/>
        <v>1</v>
      </c>
      <c r="P26" s="121">
        <f t="shared" ref="P26:P30" si="37">IF(IF(J26="",0,IF(K26="",0,K26-J26))="",0,K26-J26+1)</f>
        <v>2</v>
      </c>
      <c r="Q26" s="125">
        <f t="shared" ref="Q26:Q30" ca="1" si="38">IF(L26="",0,IF(M26="",TODAY()-L26,M26-L26+1))</f>
        <v>0</v>
      </c>
      <c r="R26" s="125">
        <f t="shared" ref="R26:R30" ca="1" si="39">IF(Q26=0,0,P26-Q26)</f>
        <v>0</v>
      </c>
    </row>
    <row r="27" spans="1:18" ht="14.4">
      <c r="A27" s="121">
        <v>24</v>
      </c>
      <c r="B27" s="121" t="s">
        <v>2293</v>
      </c>
      <c r="C27" s="121"/>
      <c r="D27" s="321" t="s">
        <v>2895</v>
      </c>
      <c r="E27" s="123" t="s">
        <v>274</v>
      </c>
      <c r="F27" s="391" t="s">
        <v>178</v>
      </c>
      <c r="J27" s="311">
        <v>45348</v>
      </c>
      <c r="K27" s="311">
        <v>45350</v>
      </c>
      <c r="L27" s="311">
        <v>45348</v>
      </c>
      <c r="M27" s="311">
        <v>45352</v>
      </c>
      <c r="N27" s="148">
        <f t="shared" si="29"/>
        <v>45348</v>
      </c>
      <c r="O27" s="148">
        <f t="shared" si="30"/>
        <v>45350</v>
      </c>
      <c r="P27" s="121">
        <f t="shared" si="37"/>
        <v>3</v>
      </c>
      <c r="Q27" s="125">
        <f t="shared" ca="1" si="38"/>
        <v>5</v>
      </c>
      <c r="R27" s="125">
        <f t="shared" ca="1" si="39"/>
        <v>-2</v>
      </c>
    </row>
    <row r="28" spans="1:18" ht="28.8">
      <c r="A28" s="121">
        <v>25</v>
      </c>
      <c r="B28" s="121" t="s">
        <v>2293</v>
      </c>
      <c r="C28" s="318" t="s">
        <v>2322</v>
      </c>
      <c r="D28" s="321" t="s">
        <v>2896</v>
      </c>
      <c r="E28" s="123" t="s">
        <v>274</v>
      </c>
      <c r="F28" s="391" t="s">
        <v>178</v>
      </c>
      <c r="J28" s="311">
        <v>45352</v>
      </c>
      <c r="K28" s="311">
        <v>45355</v>
      </c>
      <c r="L28" s="311">
        <v>45352</v>
      </c>
      <c r="M28" s="311">
        <v>45363</v>
      </c>
      <c r="N28" s="148">
        <f t="shared" si="29"/>
        <v>45352</v>
      </c>
      <c r="O28" s="148">
        <f t="shared" si="30"/>
        <v>45355</v>
      </c>
      <c r="P28" s="121">
        <f t="shared" si="37"/>
        <v>4</v>
      </c>
      <c r="Q28" s="125">
        <f t="shared" ca="1" si="38"/>
        <v>12</v>
      </c>
      <c r="R28" s="125">
        <f t="shared" ca="1" si="39"/>
        <v>-8</v>
      </c>
    </row>
    <row r="29" spans="1:18" ht="28.8">
      <c r="A29" s="121">
        <v>26</v>
      </c>
      <c r="B29" s="121" t="s">
        <v>674</v>
      </c>
      <c r="C29" s="318"/>
      <c r="D29" s="321" t="s">
        <v>2897</v>
      </c>
      <c r="F29" s="336" t="s">
        <v>270</v>
      </c>
      <c r="J29" s="311">
        <v>45362</v>
      </c>
      <c r="K29" s="311">
        <v>45364</v>
      </c>
      <c r="L29" s="311">
        <v>45363</v>
      </c>
      <c r="M29" s="311">
        <v>45364</v>
      </c>
      <c r="N29" s="148">
        <f t="shared" si="29"/>
        <v>45363</v>
      </c>
      <c r="O29" s="148">
        <f t="shared" si="30"/>
        <v>45365</v>
      </c>
      <c r="P29" s="121">
        <f t="shared" si="37"/>
        <v>3</v>
      </c>
      <c r="Q29" s="125">
        <f t="shared" ca="1" si="38"/>
        <v>2</v>
      </c>
      <c r="R29" s="125">
        <f t="shared" ca="1" si="39"/>
        <v>1</v>
      </c>
    </row>
    <row r="30" spans="1:18" ht="43.2">
      <c r="A30" s="121">
        <v>27</v>
      </c>
      <c r="B30" s="218" t="s">
        <v>245</v>
      </c>
      <c r="C30" s="149" t="s">
        <v>2886</v>
      </c>
      <c r="D30" s="321" t="s">
        <v>2898</v>
      </c>
      <c r="E30" s="343"/>
      <c r="F30" s="336" t="s">
        <v>270</v>
      </c>
      <c r="J30" s="311">
        <v>45369</v>
      </c>
      <c r="K30" s="311">
        <v>45370</v>
      </c>
      <c r="L30" s="311">
        <v>45369</v>
      </c>
      <c r="M30" s="335">
        <v>45397</v>
      </c>
      <c r="N30" s="148">
        <f t="shared" si="29"/>
        <v>45369</v>
      </c>
      <c r="O30" s="148">
        <f t="shared" si="30"/>
        <v>45370</v>
      </c>
      <c r="P30" s="121">
        <f t="shared" si="37"/>
        <v>2</v>
      </c>
      <c r="Q30" s="125">
        <f t="shared" ca="1" si="38"/>
        <v>29</v>
      </c>
      <c r="R30" s="125">
        <f t="shared" ca="1" si="39"/>
        <v>-27</v>
      </c>
    </row>
    <row r="31" spans="1:18" ht="14.4">
      <c r="A31" s="123">
        <v>28</v>
      </c>
      <c r="B31" s="218" t="s">
        <v>245</v>
      </c>
      <c r="C31" s="318"/>
      <c r="D31" s="321" t="s">
        <v>2899</v>
      </c>
      <c r="F31" s="391" t="s">
        <v>178</v>
      </c>
      <c r="J31" s="311">
        <v>45370</v>
      </c>
      <c r="K31" s="311">
        <v>45373</v>
      </c>
      <c r="L31" s="311">
        <v>45370</v>
      </c>
      <c r="M31" s="335">
        <v>45385</v>
      </c>
      <c r="N31" s="148">
        <f>L31</f>
        <v>45370</v>
      </c>
      <c r="O31" s="148">
        <f>N31+P31-1</f>
        <v>45373</v>
      </c>
      <c r="P31" s="121">
        <f>IF(IF(J31="",0,IF(K31="",0,K31-J31))="",0,K31-J31+1)</f>
        <v>4</v>
      </c>
      <c r="Q31" s="125">
        <f ca="1">IF(L31="",0,IF(M31="",TODAY()-L31,M31-L31+1))</f>
        <v>16</v>
      </c>
      <c r="R31" s="125">
        <f ca="1">IF(Q31=0,0,P31-Q31)</f>
        <v>-12</v>
      </c>
    </row>
    <row r="32" spans="1:18" ht="14.4">
      <c r="A32" s="121">
        <v>29</v>
      </c>
      <c r="B32" s="218" t="s">
        <v>245</v>
      </c>
      <c r="C32" s="318"/>
      <c r="D32" s="177" t="s">
        <v>2900</v>
      </c>
      <c r="F32" s="391" t="s">
        <v>178</v>
      </c>
      <c r="J32" s="335">
        <v>45385</v>
      </c>
      <c r="K32" s="311">
        <v>45387</v>
      </c>
      <c r="L32" s="335">
        <v>45385</v>
      </c>
      <c r="M32" s="311">
        <v>45387</v>
      </c>
      <c r="N32" s="148">
        <f>L32</f>
        <v>45385</v>
      </c>
      <c r="O32" s="148">
        <f>N32+P32-1</f>
        <v>45387</v>
      </c>
      <c r="P32" s="121">
        <f>IF(IF(J32="",0,IF(K32="",0,K32-J32))="",0,K32-J32+1)</f>
        <v>3</v>
      </c>
      <c r="Q32" s="125">
        <f ca="1">IF(L32="",0,IF(M32="",TODAY()-L32,M32-L32+1))</f>
        <v>3</v>
      </c>
      <c r="R32" s="125">
        <f ca="1">IF(Q32=0,0,P32-Q32)</f>
        <v>0</v>
      </c>
    </row>
    <row r="33" spans="1:18" ht="14.4">
      <c r="A33" s="123">
        <v>30</v>
      </c>
      <c r="B33" s="218" t="s">
        <v>245</v>
      </c>
      <c r="C33" s="318"/>
      <c r="D33" s="177" t="s">
        <v>2901</v>
      </c>
      <c r="F33" s="574" t="s">
        <v>273</v>
      </c>
      <c r="J33" s="335">
        <v>45390</v>
      </c>
      <c r="K33" s="311">
        <v>45402</v>
      </c>
      <c r="L33" s="335">
        <v>45390</v>
      </c>
      <c r="M33" s="311">
        <v>45393</v>
      </c>
      <c r="N33" s="148">
        <f>L33</f>
        <v>45390</v>
      </c>
      <c r="O33" s="148">
        <f>N33+P33-1</f>
        <v>45402</v>
      </c>
      <c r="P33" s="121">
        <f>IF(IF(J33="",0,IF(K33="",0,K33-J33))="",0,K33-J33+1)</f>
        <v>13</v>
      </c>
      <c r="Q33" s="125">
        <f ca="1">IF(L33="",0,IF(M33="",TODAY()-L33,M33-L33+1))</f>
        <v>4</v>
      </c>
      <c r="R33" s="125">
        <f ca="1">IF(Q33=0,0,P33-Q33)</f>
        <v>9</v>
      </c>
    </row>
    <row r="34" spans="1:18" ht="14.4">
      <c r="A34" s="121">
        <v>31</v>
      </c>
      <c r="B34" s="218"/>
      <c r="C34" s="318"/>
      <c r="D34" s="177" t="s">
        <v>2902</v>
      </c>
      <c r="F34" s="391" t="s">
        <v>178</v>
      </c>
      <c r="J34" s="335">
        <v>45397</v>
      </c>
      <c r="K34" s="335">
        <v>45400</v>
      </c>
      <c r="L34" s="335">
        <v>45397</v>
      </c>
      <c r="M34" s="335">
        <v>45404</v>
      </c>
      <c r="N34" s="148">
        <f>L34</f>
        <v>45397</v>
      </c>
      <c r="O34" s="148">
        <f>N34+P34-1</f>
        <v>45400</v>
      </c>
      <c r="P34" s="121">
        <f>IF(IF(J34="",0,IF(K34="",0,K34-J34))="",0,K34-J34+1)</f>
        <v>4</v>
      </c>
      <c r="Q34" s="125">
        <f ca="1">IF(L34="",0,IF(M34="",TODAY()-L34,M34-L34+1))</f>
        <v>8</v>
      </c>
      <c r="R34" s="125">
        <f ca="1">IF(Q34=0,0,P34-Q34)</f>
        <v>-4</v>
      </c>
    </row>
    <row r="35" spans="1:18" ht="28.8">
      <c r="A35" s="121">
        <v>32</v>
      </c>
      <c r="B35" s="218" t="s">
        <v>2870</v>
      </c>
      <c r="C35" s="318"/>
      <c r="D35" s="177" t="s">
        <v>2903</v>
      </c>
      <c r="F35" s="410" t="s">
        <v>276</v>
      </c>
      <c r="J35" s="335">
        <v>45405</v>
      </c>
      <c r="K35" s="335">
        <v>45407</v>
      </c>
      <c r="L35" s="335">
        <v>45406</v>
      </c>
      <c r="M35" s="311"/>
      <c r="P35" s="121"/>
      <c r="Q35" s="125"/>
      <c r="R35" s="125"/>
    </row>
    <row r="36" spans="1:18" ht="14.4">
      <c r="A36" s="121"/>
      <c r="B36" s="218" t="s">
        <v>245</v>
      </c>
      <c r="C36" s="218"/>
      <c r="D36" s="121" t="s">
        <v>2904</v>
      </c>
      <c r="E36" s="123" t="s">
        <v>157</v>
      </c>
      <c r="F36" s="261" t="s">
        <v>291</v>
      </c>
      <c r="K36" s="293"/>
      <c r="L36" s="293"/>
      <c r="M36" s="158"/>
      <c r="N36" s="148"/>
      <c r="O36" s="148"/>
      <c r="P36" s="121"/>
      <c r="Q36" s="125"/>
      <c r="R36" s="125"/>
    </row>
    <row r="37" spans="1:18" ht="14.4">
      <c r="A37" s="121"/>
      <c r="B37" s="218" t="s">
        <v>245</v>
      </c>
      <c r="C37" s="218"/>
      <c r="D37" s="121" t="s">
        <v>2905</v>
      </c>
      <c r="E37" s="123" t="s">
        <v>157</v>
      </c>
      <c r="F37" s="261" t="s">
        <v>291</v>
      </c>
      <c r="J37" s="293"/>
      <c r="K37" s="293"/>
      <c r="L37" s="293"/>
      <c r="M37" s="158"/>
      <c r="N37" s="148"/>
      <c r="O37" s="148"/>
      <c r="P37" s="121"/>
      <c r="Q37" s="125"/>
      <c r="R37" s="125"/>
    </row>
    <row r="38" spans="1:18" ht="14.4">
      <c r="A38" s="121"/>
      <c r="B38" s="218" t="s">
        <v>241</v>
      </c>
      <c r="C38" s="218"/>
      <c r="D38" s="121" t="s">
        <v>2906</v>
      </c>
      <c r="E38" s="123" t="s">
        <v>274</v>
      </c>
      <c r="F38" s="261" t="s">
        <v>291</v>
      </c>
      <c r="J38" s="293"/>
      <c r="K38" s="293"/>
      <c r="L38" s="293"/>
      <c r="M38" s="158"/>
      <c r="N38" s="148"/>
      <c r="O38" s="148"/>
      <c r="P38" s="121"/>
      <c r="Q38" s="125"/>
      <c r="R38" s="125"/>
    </row>
    <row r="39" spans="1:18" ht="30" customHeight="1">
      <c r="A39" s="121"/>
      <c r="B39" s="218" t="s">
        <v>241</v>
      </c>
      <c r="C39" s="218"/>
      <c r="D39" s="360" t="s">
        <v>2907</v>
      </c>
      <c r="E39" s="121" t="s">
        <v>274</v>
      </c>
      <c r="F39" s="261" t="s">
        <v>291</v>
      </c>
      <c r="J39" s="293">
        <v>45169</v>
      </c>
      <c r="K39" s="293">
        <v>45172</v>
      </c>
      <c r="L39" s="218" t="s">
        <v>160</v>
      </c>
      <c r="M39" s="218" t="s">
        <v>160</v>
      </c>
      <c r="N39" s="148" t="str">
        <f t="shared" ref="N39" si="40">L39</f>
        <v> </v>
      </c>
      <c r="O39" s="148"/>
      <c r="P39" s="121"/>
      <c r="Q39" s="125"/>
      <c r="R39" s="125"/>
    </row>
    <row r="40" spans="1:18" ht="14.4">
      <c r="A40" s="121"/>
      <c r="B40" s="149"/>
      <c r="C40" s="361"/>
    </row>
    <row r="41" spans="1:18" ht="14.4"/>
    <row r="42" spans="1:18" ht="14.4"/>
    <row r="43" spans="1:18" ht="14.4"/>
    <row r="44" spans="1:18" ht="14.4"/>
    <row r="45" spans="1:18" ht="14.4"/>
    <row r="46" spans="1:18" ht="14.4"/>
    <row r="47" spans="1:18" ht="14.4"/>
    <row r="48" spans="1:18" ht="14.4"/>
    <row r="49" ht="14.4"/>
    <row r="50" ht="14.4"/>
    <row r="51" ht="14.4"/>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0000"/>
  </sheetPr>
  <dimension ref="A1:S1266"/>
  <sheetViews>
    <sheetView zoomScale="85" zoomScaleNormal="85" workbookViewId="0">
      <pane ySplit="2" topLeftCell="A138" activePane="bottomLeft" state="frozen"/>
      <selection pane="bottomLeft" activeCell="B145" sqref="B145"/>
    </sheetView>
  </sheetViews>
  <sheetFormatPr defaultColWidth="9.109375" defaultRowHeight="15" customHeight="1"/>
  <cols>
    <col min="1" max="1" width="5" style="121" customWidth="1"/>
    <col min="2" max="3" width="11.88671875" style="121" customWidth="1"/>
    <col min="4" max="4" width="50.33203125" style="121" customWidth="1"/>
    <col min="5" max="5" width="14.88671875" style="121" bestFit="1" customWidth="1"/>
    <col min="6" max="6" width="16" style="121" customWidth="1"/>
    <col min="7" max="7" width="13.44140625" style="121" hidden="1" customWidth="1"/>
    <col min="8" max="8" width="14" style="121" hidden="1" customWidth="1"/>
    <col min="9" max="9" width="13.6640625" style="121" hidden="1" customWidth="1"/>
    <col min="10" max="10" width="11.88671875" style="121" bestFit="1" customWidth="1"/>
    <col min="11" max="11" width="13.6640625" style="121" bestFit="1" customWidth="1"/>
    <col min="12" max="12" width="11.88671875" style="121" bestFit="1" customWidth="1"/>
    <col min="13" max="13" width="14.44140625" style="121" customWidth="1"/>
    <col min="14" max="14" width="11.109375" style="121" customWidth="1"/>
    <col min="15" max="15" width="12.44140625" style="121" customWidth="1"/>
    <col min="16" max="16" width="10.88671875" style="121" customWidth="1"/>
    <col min="17" max="17" width="9.109375" style="125" customWidth="1"/>
    <col min="18" max="18" width="7.109375" style="121" customWidth="1"/>
    <col min="19" max="19" width="31.109375" style="121" customWidth="1"/>
    <col min="20" max="16384" width="9.109375" style="121"/>
  </cols>
  <sheetData>
    <row r="1" spans="1:19" ht="14.4">
      <c r="P1" s="387">
        <f>SUM(P3:P964)</f>
        <v>346</v>
      </c>
      <c r="Q1" s="401">
        <f ca="1">SUM(Q3:Q964)</f>
        <v>514</v>
      </c>
      <c r="R1" s="387">
        <f ca="1">SUM(R3:R964)</f>
        <v>-174</v>
      </c>
    </row>
    <row r="2" spans="1:19" ht="14.4">
      <c r="A2" s="578" t="s">
        <v>480</v>
      </c>
      <c r="B2" s="578" t="s">
        <v>221</v>
      </c>
      <c r="C2" s="578" t="s">
        <v>293</v>
      </c>
      <c r="D2" s="578" t="s">
        <v>294</v>
      </c>
      <c r="E2" s="578" t="s">
        <v>267</v>
      </c>
      <c r="F2" s="578" t="s">
        <v>266</v>
      </c>
      <c r="G2" s="578" t="s">
        <v>295</v>
      </c>
      <c r="H2" s="578" t="s">
        <v>296</v>
      </c>
      <c r="I2" s="578" t="s">
        <v>297</v>
      </c>
      <c r="J2" s="578" t="s">
        <v>298</v>
      </c>
      <c r="K2" s="578" t="s">
        <v>299</v>
      </c>
      <c r="L2" s="578" t="s">
        <v>300</v>
      </c>
      <c r="M2" s="578" t="s">
        <v>301</v>
      </c>
      <c r="N2" s="578" t="s">
        <v>302</v>
      </c>
      <c r="O2" s="578" t="s">
        <v>10</v>
      </c>
      <c r="P2" s="578" t="s">
        <v>303</v>
      </c>
      <c r="Q2" s="586" t="s">
        <v>304</v>
      </c>
      <c r="R2" s="578" t="s">
        <v>11</v>
      </c>
      <c r="S2" s="578" t="s">
        <v>306</v>
      </c>
    </row>
    <row r="3" spans="1:19" ht="14.4" hidden="1">
      <c r="A3" s="248">
        <v>1</v>
      </c>
      <c r="B3" s="121" t="s">
        <v>227</v>
      </c>
      <c r="D3" s="343" t="s">
        <v>2908</v>
      </c>
      <c r="E3" s="343"/>
      <c r="F3" s="343" t="s">
        <v>483</v>
      </c>
      <c r="G3" s="393" t="s">
        <v>279</v>
      </c>
      <c r="H3" s="393" t="s">
        <v>279</v>
      </c>
      <c r="I3" s="393" t="s">
        <v>279</v>
      </c>
      <c r="J3" s="130">
        <v>44803</v>
      </c>
      <c r="K3" s="130">
        <v>44805</v>
      </c>
      <c r="L3" s="130">
        <v>44803</v>
      </c>
      <c r="M3" s="130">
        <v>44805</v>
      </c>
      <c r="N3" s="130"/>
      <c r="O3" s="130"/>
      <c r="P3" s="121">
        <f t="shared" ref="P3:P20" si="0">IF(IF(J3="",0,IF(K3="",0,K3-J3))="",0,K3-J3+1)</f>
        <v>3</v>
      </c>
      <c r="Q3" s="125">
        <f t="shared" ref="Q3:Q20" ca="1" si="1">IF(L3="",0,IF(M3="",TODAY()-L3,M3-L3+1))</f>
        <v>3</v>
      </c>
      <c r="R3" s="125">
        <f t="shared" ref="R3:R20" ca="1" si="2">IF(Q3=0,0,P3-Q3)</f>
        <v>0</v>
      </c>
      <c r="S3" s="394"/>
    </row>
    <row r="4" spans="1:19" ht="14.4" hidden="1">
      <c r="A4" s="248">
        <v>2</v>
      </c>
      <c r="B4" s="121" t="s">
        <v>231</v>
      </c>
      <c r="D4" s="343" t="s">
        <v>2909</v>
      </c>
      <c r="E4" s="343"/>
      <c r="F4" s="343" t="s">
        <v>483</v>
      </c>
      <c r="G4" s="149" t="s">
        <v>483</v>
      </c>
      <c r="H4" s="393" t="s">
        <v>279</v>
      </c>
      <c r="I4" s="393" t="s">
        <v>279</v>
      </c>
      <c r="J4" s="130">
        <v>44803</v>
      </c>
      <c r="K4" s="130">
        <v>44805</v>
      </c>
      <c r="L4" s="130">
        <v>44803</v>
      </c>
      <c r="M4" s="130">
        <v>44805</v>
      </c>
      <c r="N4" s="130"/>
      <c r="O4" s="130"/>
      <c r="P4" s="121">
        <f t="shared" si="0"/>
        <v>3</v>
      </c>
      <c r="Q4" s="125">
        <f t="shared" ca="1" si="1"/>
        <v>3</v>
      </c>
      <c r="R4" s="125">
        <f t="shared" ca="1" si="2"/>
        <v>0</v>
      </c>
      <c r="S4" s="394"/>
    </row>
    <row r="5" spans="1:19" ht="14.4" hidden="1">
      <c r="A5" s="248">
        <v>3</v>
      </c>
      <c r="B5" s="121" t="s">
        <v>231</v>
      </c>
      <c r="D5" s="343" t="s">
        <v>2910</v>
      </c>
      <c r="E5" s="343"/>
      <c r="F5" s="343" t="s">
        <v>483</v>
      </c>
      <c r="G5" s="393" t="s">
        <v>279</v>
      </c>
      <c r="H5" s="393" t="s">
        <v>279</v>
      </c>
      <c r="I5" s="393" t="s">
        <v>279</v>
      </c>
      <c r="J5" s="130">
        <v>44803</v>
      </c>
      <c r="K5" s="130">
        <v>44805</v>
      </c>
      <c r="L5" s="130">
        <v>44803</v>
      </c>
      <c r="M5" s="130">
        <v>44805</v>
      </c>
      <c r="N5" s="130"/>
      <c r="O5" s="130"/>
      <c r="P5" s="121">
        <f t="shared" si="0"/>
        <v>3</v>
      </c>
      <c r="Q5" s="125">
        <f t="shared" ca="1" si="1"/>
        <v>3</v>
      </c>
      <c r="R5" s="125">
        <f t="shared" ca="1" si="2"/>
        <v>0</v>
      </c>
      <c r="S5" s="394"/>
    </row>
    <row r="6" spans="1:19" ht="14.4" hidden="1">
      <c r="A6" s="248">
        <v>4</v>
      </c>
      <c r="B6" s="121" t="s">
        <v>231</v>
      </c>
      <c r="D6" s="343" t="s">
        <v>2911</v>
      </c>
      <c r="E6" s="343"/>
      <c r="F6" s="343" t="s">
        <v>483</v>
      </c>
      <c r="G6" s="393" t="s">
        <v>279</v>
      </c>
      <c r="H6" s="393" t="s">
        <v>279</v>
      </c>
      <c r="I6" s="393" t="s">
        <v>279</v>
      </c>
      <c r="J6" s="362">
        <v>44817</v>
      </c>
      <c r="K6" s="362">
        <v>44818</v>
      </c>
      <c r="L6" s="362">
        <v>44817</v>
      </c>
      <c r="M6" s="130">
        <v>44817</v>
      </c>
      <c r="N6" s="362"/>
      <c r="O6" s="362"/>
      <c r="P6" s="121">
        <f t="shared" si="0"/>
        <v>2</v>
      </c>
      <c r="Q6" s="125">
        <f t="shared" ca="1" si="1"/>
        <v>1</v>
      </c>
      <c r="R6" s="125">
        <f t="shared" ca="1" si="2"/>
        <v>1</v>
      </c>
      <c r="S6" s="394"/>
    </row>
    <row r="7" spans="1:19" ht="14.4" hidden="1">
      <c r="A7" s="248">
        <v>5</v>
      </c>
      <c r="B7" s="121" t="s">
        <v>227</v>
      </c>
      <c r="D7" s="343" t="s">
        <v>479</v>
      </c>
      <c r="E7" s="343"/>
      <c r="F7" s="343" t="s">
        <v>483</v>
      </c>
      <c r="G7" s="393" t="s">
        <v>279</v>
      </c>
      <c r="H7" s="393" t="s">
        <v>279</v>
      </c>
      <c r="I7" s="393" t="s">
        <v>279</v>
      </c>
      <c r="J7" s="130">
        <v>44825</v>
      </c>
      <c r="K7" s="130">
        <v>44826</v>
      </c>
      <c r="L7" s="130">
        <v>44823</v>
      </c>
      <c r="M7" s="130">
        <v>44826</v>
      </c>
      <c r="N7" s="130"/>
      <c r="O7" s="130"/>
      <c r="P7" s="121">
        <f t="shared" si="0"/>
        <v>2</v>
      </c>
      <c r="Q7" s="125">
        <f t="shared" ca="1" si="1"/>
        <v>4</v>
      </c>
      <c r="R7" s="125">
        <f t="shared" ca="1" si="2"/>
        <v>-2</v>
      </c>
      <c r="S7" s="394"/>
    </row>
    <row r="8" spans="1:19" ht="14.4" hidden="1">
      <c r="A8" s="248">
        <v>6</v>
      </c>
      <c r="B8" s="121" t="s">
        <v>227</v>
      </c>
      <c r="D8" s="343" t="s">
        <v>2912</v>
      </c>
      <c r="E8" s="343"/>
      <c r="F8" s="343" t="s">
        <v>483</v>
      </c>
      <c r="G8" s="393" t="s">
        <v>279</v>
      </c>
      <c r="H8" s="393" t="s">
        <v>279</v>
      </c>
      <c r="I8" s="393" t="s">
        <v>279</v>
      </c>
      <c r="J8" s="130">
        <v>44827</v>
      </c>
      <c r="K8" s="130">
        <v>44830</v>
      </c>
      <c r="L8" s="130">
        <v>44831</v>
      </c>
      <c r="M8" s="130">
        <v>44831</v>
      </c>
      <c r="N8" s="130"/>
      <c r="O8" s="130"/>
      <c r="P8" s="121">
        <f t="shared" si="0"/>
        <v>4</v>
      </c>
      <c r="Q8" s="125">
        <f t="shared" ca="1" si="1"/>
        <v>1</v>
      </c>
      <c r="R8" s="125">
        <f t="shared" ca="1" si="2"/>
        <v>3</v>
      </c>
      <c r="S8" s="394" t="s">
        <v>2913</v>
      </c>
    </row>
    <row r="9" spans="1:19" ht="14.4" hidden="1">
      <c r="A9" s="248">
        <v>7</v>
      </c>
      <c r="B9" s="121" t="s">
        <v>231</v>
      </c>
      <c r="D9" s="343" t="s">
        <v>2914</v>
      </c>
      <c r="E9" s="343"/>
      <c r="F9" s="343" t="s">
        <v>483</v>
      </c>
      <c r="G9" s="393" t="s">
        <v>279</v>
      </c>
      <c r="H9" s="393" t="s">
        <v>279</v>
      </c>
      <c r="I9" s="393" t="s">
        <v>279</v>
      </c>
      <c r="J9" s="130">
        <v>44833</v>
      </c>
      <c r="K9" s="130">
        <v>44834</v>
      </c>
      <c r="L9" s="130">
        <v>44833</v>
      </c>
      <c r="M9" s="130">
        <v>44833</v>
      </c>
      <c r="N9" s="130"/>
      <c r="O9" s="130"/>
      <c r="P9" s="121">
        <f t="shared" si="0"/>
        <v>2</v>
      </c>
      <c r="Q9" s="125">
        <f t="shared" ca="1" si="1"/>
        <v>1</v>
      </c>
      <c r="R9" s="125">
        <f t="shared" ca="1" si="2"/>
        <v>1</v>
      </c>
      <c r="S9" s="394"/>
    </row>
    <row r="10" spans="1:19" ht="14.4" hidden="1">
      <c r="A10" s="248">
        <v>8</v>
      </c>
      <c r="B10" s="121" t="s">
        <v>231</v>
      </c>
      <c r="D10" s="343" t="s">
        <v>2915</v>
      </c>
      <c r="E10" s="343"/>
      <c r="F10" s="343" t="s">
        <v>483</v>
      </c>
      <c r="G10" s="393" t="s">
        <v>279</v>
      </c>
      <c r="H10" s="393" t="s">
        <v>279</v>
      </c>
      <c r="I10" s="393" t="s">
        <v>279</v>
      </c>
      <c r="J10" s="130">
        <v>44840</v>
      </c>
      <c r="K10" s="130">
        <v>44841</v>
      </c>
      <c r="L10" s="130">
        <v>44846</v>
      </c>
      <c r="M10" s="130">
        <v>44847</v>
      </c>
      <c r="N10" s="130"/>
      <c r="O10" s="130"/>
      <c r="P10" s="121">
        <f t="shared" si="0"/>
        <v>2</v>
      </c>
      <c r="Q10" s="125">
        <f t="shared" ca="1" si="1"/>
        <v>2</v>
      </c>
      <c r="R10" s="125">
        <f t="shared" ca="1" si="2"/>
        <v>0</v>
      </c>
      <c r="S10" s="394"/>
    </row>
    <row r="11" spans="1:19" ht="14.4" hidden="1">
      <c r="A11" s="248">
        <v>9</v>
      </c>
      <c r="B11" s="121" t="s">
        <v>227</v>
      </c>
      <c r="D11" s="121" t="s">
        <v>2916</v>
      </c>
      <c r="F11" s="393" t="s">
        <v>279</v>
      </c>
      <c r="G11" s="121" t="s">
        <v>483</v>
      </c>
      <c r="H11" s="121" t="s">
        <v>483</v>
      </c>
      <c r="I11" s="121" t="s">
        <v>483</v>
      </c>
      <c r="J11" s="148">
        <v>44851</v>
      </c>
      <c r="K11" s="148">
        <v>44852</v>
      </c>
      <c r="L11" s="148">
        <v>44851</v>
      </c>
      <c r="M11" s="148">
        <v>44853</v>
      </c>
      <c r="N11" s="148"/>
      <c r="O11" s="148"/>
      <c r="P11" s="121">
        <f t="shared" si="0"/>
        <v>2</v>
      </c>
      <c r="Q11" s="125">
        <f t="shared" ca="1" si="1"/>
        <v>3</v>
      </c>
      <c r="R11" s="125">
        <f t="shared" ca="1" si="2"/>
        <v>-1</v>
      </c>
      <c r="S11" s="387"/>
    </row>
    <row r="12" spans="1:19" ht="14.4" hidden="1">
      <c r="A12" s="248">
        <v>10</v>
      </c>
      <c r="B12" s="121" t="s">
        <v>231</v>
      </c>
      <c r="D12" s="343" t="s">
        <v>2917</v>
      </c>
      <c r="E12" s="343"/>
      <c r="F12" s="343" t="s">
        <v>483</v>
      </c>
      <c r="G12" s="393" t="s">
        <v>279</v>
      </c>
      <c r="H12" s="393" t="s">
        <v>279</v>
      </c>
      <c r="I12" s="393" t="s">
        <v>279</v>
      </c>
      <c r="J12" s="130">
        <v>44860</v>
      </c>
      <c r="K12" s="130">
        <v>44861</v>
      </c>
      <c r="L12" s="130">
        <v>44860</v>
      </c>
      <c r="M12" s="130">
        <v>44860</v>
      </c>
      <c r="N12" s="130"/>
      <c r="O12" s="130"/>
      <c r="P12" s="121">
        <f t="shared" si="0"/>
        <v>2</v>
      </c>
      <c r="Q12" s="125">
        <f t="shared" ca="1" si="1"/>
        <v>1</v>
      </c>
      <c r="R12" s="125">
        <f t="shared" ca="1" si="2"/>
        <v>1</v>
      </c>
      <c r="S12" s="394"/>
    </row>
    <row r="13" spans="1:19" ht="14.4" hidden="1">
      <c r="A13" s="248">
        <v>11</v>
      </c>
      <c r="B13" s="121" t="s">
        <v>231</v>
      </c>
      <c r="D13" s="343" t="s">
        <v>2918</v>
      </c>
      <c r="E13" s="343"/>
      <c r="F13" s="343" t="s">
        <v>483</v>
      </c>
      <c r="G13" s="393" t="s">
        <v>279</v>
      </c>
      <c r="H13" s="393" t="s">
        <v>279</v>
      </c>
      <c r="I13" s="393" t="s">
        <v>279</v>
      </c>
      <c r="J13" s="130">
        <v>44862</v>
      </c>
      <c r="K13" s="130">
        <v>44865</v>
      </c>
      <c r="L13" s="130">
        <v>44861</v>
      </c>
      <c r="M13" s="130">
        <v>44861</v>
      </c>
      <c r="N13" s="130"/>
      <c r="O13" s="130"/>
      <c r="P13" s="121">
        <f t="shared" si="0"/>
        <v>4</v>
      </c>
      <c r="Q13" s="125">
        <f t="shared" ca="1" si="1"/>
        <v>1</v>
      </c>
      <c r="R13" s="125">
        <f t="shared" ca="1" si="2"/>
        <v>3</v>
      </c>
      <c r="S13" s="394"/>
    </row>
    <row r="14" spans="1:19" ht="14.4" hidden="1">
      <c r="A14" s="248">
        <v>12</v>
      </c>
      <c r="B14" s="121" t="s">
        <v>231</v>
      </c>
      <c r="D14" s="343" t="s">
        <v>2919</v>
      </c>
      <c r="E14" s="343"/>
      <c r="F14" s="343" t="s">
        <v>483</v>
      </c>
      <c r="G14" s="393" t="s">
        <v>279</v>
      </c>
      <c r="H14" s="393" t="s">
        <v>279</v>
      </c>
      <c r="I14" s="393" t="s">
        <v>279</v>
      </c>
      <c r="J14" s="130">
        <v>44866</v>
      </c>
      <c r="K14" s="130">
        <v>44867</v>
      </c>
      <c r="L14" s="130">
        <v>44866</v>
      </c>
      <c r="M14" s="130">
        <v>44866</v>
      </c>
      <c r="N14" s="130"/>
      <c r="O14" s="130"/>
      <c r="P14" s="121">
        <f t="shared" si="0"/>
        <v>2</v>
      </c>
      <c r="Q14" s="125">
        <f t="shared" ca="1" si="1"/>
        <v>1</v>
      </c>
      <c r="R14" s="125">
        <f t="shared" ca="1" si="2"/>
        <v>1</v>
      </c>
      <c r="S14" s="394"/>
    </row>
    <row r="15" spans="1:19" ht="14.4" hidden="1">
      <c r="A15" s="248">
        <v>13</v>
      </c>
      <c r="B15" s="121" t="s">
        <v>231</v>
      </c>
      <c r="D15" s="149" t="s">
        <v>2920</v>
      </c>
      <c r="E15" s="149"/>
      <c r="F15" s="343" t="s">
        <v>483</v>
      </c>
      <c r="G15" s="393" t="s">
        <v>279</v>
      </c>
      <c r="H15" s="393" t="s">
        <v>279</v>
      </c>
      <c r="I15" s="393" t="s">
        <v>279</v>
      </c>
      <c r="J15" s="130">
        <v>44868</v>
      </c>
      <c r="K15" s="130">
        <v>44869</v>
      </c>
      <c r="L15" s="130">
        <v>44867</v>
      </c>
      <c r="M15" s="130">
        <v>44869</v>
      </c>
      <c r="N15" s="130"/>
      <c r="O15" s="130"/>
      <c r="P15" s="121">
        <f>IF(IF(J15="",0,IF(K15="",0,K15-J15))="",0,K15-J15+1)</f>
        <v>2</v>
      </c>
      <c r="Q15" s="125">
        <f ca="1">IF(L15="",0,IF(M15="",TODAY()-L15,M15-L15+1))</f>
        <v>3</v>
      </c>
      <c r="R15" s="125">
        <f ca="1">IF(Q15=0,0,P15-Q15)</f>
        <v>-1</v>
      </c>
      <c r="S15" s="394"/>
    </row>
    <row r="16" spans="1:19" ht="14.4" hidden="1">
      <c r="A16" s="248">
        <v>14</v>
      </c>
      <c r="B16" s="121" t="s">
        <v>231</v>
      </c>
      <c r="D16" s="121" t="s">
        <v>2921</v>
      </c>
      <c r="F16" s="393" t="s">
        <v>279</v>
      </c>
      <c r="G16" s="149" t="s">
        <v>508</v>
      </c>
      <c r="H16" s="149" t="s">
        <v>508</v>
      </c>
      <c r="I16" s="149" t="s">
        <v>508</v>
      </c>
      <c r="J16" s="130">
        <v>44872</v>
      </c>
      <c r="K16" s="130">
        <v>44872</v>
      </c>
      <c r="L16" s="130">
        <v>44872</v>
      </c>
      <c r="M16" s="130">
        <v>44872</v>
      </c>
      <c r="N16" s="130"/>
      <c r="O16" s="130"/>
      <c r="P16" s="121">
        <f>IF(IF(J15="",0,IF(K15="",0,K15-J15))="",0,K15-J15+1)</f>
        <v>2</v>
      </c>
      <c r="Q16" s="125">
        <f ca="1">IF(L15="",0,IF(M15="",TODAY()-L15,M15-L15+1))</f>
        <v>3</v>
      </c>
      <c r="R16" s="125">
        <f ca="1">IF(Q16=0,0,P16-Q16)</f>
        <v>-1</v>
      </c>
      <c r="S16" s="394"/>
    </row>
    <row r="17" spans="1:19" ht="14.4" hidden="1">
      <c r="A17" s="248">
        <v>15</v>
      </c>
      <c r="B17" s="121" t="s">
        <v>231</v>
      </c>
      <c r="D17" s="121" t="s">
        <v>2922</v>
      </c>
      <c r="F17" s="393" t="s">
        <v>279</v>
      </c>
      <c r="G17" s="149" t="s">
        <v>508</v>
      </c>
      <c r="H17" s="149" t="s">
        <v>508</v>
      </c>
      <c r="I17" s="149" t="s">
        <v>508</v>
      </c>
      <c r="J17" s="130">
        <v>44873</v>
      </c>
      <c r="K17" s="130">
        <v>44873</v>
      </c>
      <c r="L17" s="130">
        <v>44873</v>
      </c>
      <c r="M17" s="130">
        <v>44873</v>
      </c>
      <c r="N17" s="130"/>
      <c r="O17" s="130"/>
      <c r="P17" s="121">
        <f>IF(IF(J16="",0,IF(K16="",0,K16-J16))="",0,K16-J16+1)</f>
        <v>1</v>
      </c>
      <c r="Q17" s="125">
        <f ca="1">IF(L16="",0,IF(M16="",TODAY()-L16,M16-L16+1))</f>
        <v>1</v>
      </c>
      <c r="R17" s="125">
        <f ca="1">IF(Q17=0,0,P17-Q17)</f>
        <v>0</v>
      </c>
      <c r="S17" s="394"/>
    </row>
    <row r="18" spans="1:19" ht="28.8" hidden="1">
      <c r="A18" s="248">
        <v>16</v>
      </c>
      <c r="B18" s="121" t="s">
        <v>231</v>
      </c>
      <c r="D18" s="149" t="s">
        <v>2923</v>
      </c>
      <c r="E18" s="149"/>
      <c r="F18" s="393" t="s">
        <v>279</v>
      </c>
      <c r="G18" s="149" t="s">
        <v>508</v>
      </c>
      <c r="H18" s="149" t="s">
        <v>508</v>
      </c>
      <c r="I18" s="149" t="s">
        <v>508</v>
      </c>
      <c r="J18" s="130">
        <v>44874</v>
      </c>
      <c r="K18" s="130">
        <v>44875</v>
      </c>
      <c r="L18" s="130">
        <v>44874</v>
      </c>
      <c r="M18" s="130">
        <v>44875</v>
      </c>
      <c r="N18" s="130"/>
      <c r="O18" s="130"/>
      <c r="P18" s="121">
        <f>IF(IF(J17="",0,IF(K17="",0,K17-J17))="",0,K17-J17+1)</f>
        <v>1</v>
      </c>
      <c r="Q18" s="125">
        <f ca="1">IF(L17="",0,IF(M17="",TODAY()-L17,M17-L17+1))</f>
        <v>1</v>
      </c>
      <c r="R18" s="125">
        <f ca="1">IF(Q18=0,0,P18-Q18)</f>
        <v>0</v>
      </c>
      <c r="S18" s="394"/>
    </row>
    <row r="19" spans="1:19" ht="14.4" hidden="1">
      <c r="A19" s="248">
        <v>17</v>
      </c>
      <c r="B19" s="121" t="s">
        <v>231</v>
      </c>
      <c r="D19" s="149" t="s">
        <v>2924</v>
      </c>
      <c r="E19" s="149"/>
      <c r="F19" s="393" t="s">
        <v>279</v>
      </c>
      <c r="G19" s="149" t="s">
        <v>508</v>
      </c>
      <c r="H19" s="393" t="s">
        <v>279</v>
      </c>
      <c r="I19" s="393" t="s">
        <v>279</v>
      </c>
      <c r="J19" s="130">
        <v>44873</v>
      </c>
      <c r="K19" s="130">
        <v>44874</v>
      </c>
      <c r="L19" s="130">
        <v>44876</v>
      </c>
      <c r="M19" s="130">
        <v>44877</v>
      </c>
      <c r="N19" s="130"/>
      <c r="O19" s="130"/>
      <c r="P19" s="121">
        <f t="shared" si="0"/>
        <v>2</v>
      </c>
      <c r="Q19" s="125">
        <f t="shared" ca="1" si="1"/>
        <v>2</v>
      </c>
      <c r="R19" s="125">
        <f t="shared" ca="1" si="2"/>
        <v>0</v>
      </c>
      <c r="S19" s="394"/>
    </row>
    <row r="20" spans="1:19" ht="14.4" hidden="1">
      <c r="A20" s="248">
        <v>18</v>
      </c>
      <c r="B20" s="121" t="s">
        <v>231</v>
      </c>
      <c r="D20" s="121" t="s">
        <v>2925</v>
      </c>
      <c r="F20" s="393" t="s">
        <v>279</v>
      </c>
      <c r="G20" s="393" t="s">
        <v>279</v>
      </c>
      <c r="H20" s="393" t="s">
        <v>279</v>
      </c>
      <c r="I20" s="149" t="s">
        <v>508</v>
      </c>
      <c r="J20" s="130">
        <v>44875</v>
      </c>
      <c r="K20" s="130">
        <v>44876</v>
      </c>
      <c r="L20" s="130"/>
      <c r="M20" s="130"/>
      <c r="N20" s="130"/>
      <c r="O20" s="130"/>
      <c r="P20" s="121">
        <f t="shared" si="0"/>
        <v>2</v>
      </c>
      <c r="Q20" s="125">
        <f t="shared" ca="1" si="1"/>
        <v>0</v>
      </c>
      <c r="R20" s="125">
        <f t="shared" ca="1" si="2"/>
        <v>0</v>
      </c>
    </row>
    <row r="21" spans="1:19" ht="14.4" hidden="1">
      <c r="A21" s="248">
        <v>19</v>
      </c>
      <c r="B21" s="121" t="s">
        <v>231</v>
      </c>
      <c r="D21" s="121" t="s">
        <v>2926</v>
      </c>
      <c r="F21" s="393" t="s">
        <v>279</v>
      </c>
      <c r="G21" s="149" t="s">
        <v>508</v>
      </c>
      <c r="H21" s="149" t="s">
        <v>508</v>
      </c>
      <c r="I21" s="395" t="s">
        <v>281</v>
      </c>
      <c r="J21" s="148">
        <v>44879</v>
      </c>
      <c r="K21" s="148">
        <v>44880</v>
      </c>
      <c r="L21" s="148">
        <v>44879</v>
      </c>
      <c r="M21" s="148">
        <v>44881</v>
      </c>
      <c r="N21" s="130"/>
      <c r="O21" s="130"/>
      <c r="P21" s="121">
        <f>IF(IF(J21="",0,IF(K21="",0,K21-J21))="",0,K21-J21+1)</f>
        <v>2</v>
      </c>
      <c r="Q21" s="125">
        <f ca="1">IF(L21="",0,IF(M21="",TODAY()-L21,M21-L21+1))</f>
        <v>3</v>
      </c>
      <c r="R21" s="125">
        <f ca="1">IF(Q21=0,0,P21-Q21)</f>
        <v>-1</v>
      </c>
      <c r="S21" s="387"/>
    </row>
    <row r="22" spans="1:19" ht="14.4" hidden="1">
      <c r="A22" s="248">
        <v>20</v>
      </c>
      <c r="B22" s="121" t="s">
        <v>30</v>
      </c>
      <c r="D22" s="121" t="s">
        <v>2927</v>
      </c>
      <c r="F22" s="393" t="s">
        <v>279</v>
      </c>
      <c r="G22" s="149" t="s">
        <v>508</v>
      </c>
      <c r="H22" s="149" t="s">
        <v>508</v>
      </c>
      <c r="I22" s="149" t="s">
        <v>508</v>
      </c>
      <c r="J22" s="148">
        <v>44881</v>
      </c>
      <c r="K22" s="148">
        <v>44884</v>
      </c>
      <c r="L22" s="148">
        <v>44881</v>
      </c>
      <c r="M22" s="148">
        <v>44889</v>
      </c>
      <c r="N22" s="148"/>
      <c r="O22" s="148"/>
      <c r="P22" s="121">
        <f t="shared" ref="P22:P25" si="3">IF(IF(J22="",0,IF(K22="",0,K22-J22))="",0,K22-J22+1)</f>
        <v>4</v>
      </c>
      <c r="Q22" s="125">
        <f t="shared" ref="Q22:Q25" ca="1" si="4">IF(L22="",0,IF(M22="",TODAY()-L22,M22-L22+1))</f>
        <v>9</v>
      </c>
      <c r="R22" s="125">
        <f t="shared" ref="R22:R25" ca="1" si="5">IF(Q22=0,0,P22-Q22)</f>
        <v>-5</v>
      </c>
      <c r="S22" s="387"/>
    </row>
    <row r="23" spans="1:19" ht="28.8" hidden="1">
      <c r="A23" s="248">
        <v>21</v>
      </c>
      <c r="B23" s="121" t="s">
        <v>227</v>
      </c>
      <c r="D23" s="149" t="s">
        <v>2928</v>
      </c>
      <c r="E23" s="149"/>
      <c r="F23" s="393" t="s">
        <v>279</v>
      </c>
      <c r="G23" s="149" t="s">
        <v>508</v>
      </c>
      <c r="H23" s="149" t="s">
        <v>508</v>
      </c>
      <c r="I23" s="149" t="s">
        <v>508</v>
      </c>
      <c r="J23" s="148">
        <v>44886</v>
      </c>
      <c r="K23" s="148">
        <v>44889</v>
      </c>
      <c r="L23" s="148">
        <v>44896</v>
      </c>
      <c r="M23" s="148">
        <v>44896</v>
      </c>
      <c r="N23" s="148"/>
      <c r="O23" s="148"/>
      <c r="P23" s="121">
        <f t="shared" si="3"/>
        <v>4</v>
      </c>
      <c r="Q23" s="125">
        <f t="shared" ca="1" si="4"/>
        <v>1</v>
      </c>
      <c r="R23" s="125">
        <f ca="1">IF(Q23=0,0,P23-Q23)</f>
        <v>3</v>
      </c>
      <c r="S23" s="387"/>
    </row>
    <row r="24" spans="1:19" ht="14.4" hidden="1">
      <c r="A24" s="248">
        <v>22</v>
      </c>
      <c r="B24" s="121" t="s">
        <v>227</v>
      </c>
      <c r="D24" s="149" t="s">
        <v>2929</v>
      </c>
      <c r="E24" s="149"/>
      <c r="F24" s="393" t="s">
        <v>279</v>
      </c>
      <c r="G24" s="149" t="s">
        <v>508</v>
      </c>
      <c r="H24" s="149" t="s">
        <v>508</v>
      </c>
      <c r="I24" s="149" t="s">
        <v>508</v>
      </c>
      <c r="J24" s="148">
        <v>44890</v>
      </c>
      <c r="K24" s="148">
        <v>44891</v>
      </c>
      <c r="L24" s="148">
        <v>44893</v>
      </c>
      <c r="M24" s="148">
        <v>44893</v>
      </c>
      <c r="N24" s="148"/>
      <c r="O24" s="148"/>
      <c r="P24" s="121">
        <f t="shared" si="3"/>
        <v>2</v>
      </c>
      <c r="Q24" s="125">
        <f t="shared" ca="1" si="4"/>
        <v>1</v>
      </c>
      <c r="R24" s="125">
        <f t="shared" ca="1" si="5"/>
        <v>1</v>
      </c>
      <c r="S24" s="387"/>
    </row>
    <row r="25" spans="1:19" ht="14.4" hidden="1">
      <c r="A25" s="248">
        <v>23</v>
      </c>
      <c r="B25" s="352" t="s">
        <v>2930</v>
      </c>
      <c r="C25" s="352"/>
      <c r="D25" s="149" t="s">
        <v>2931</v>
      </c>
      <c r="E25" s="149"/>
      <c r="F25" s="393" t="s">
        <v>270</v>
      </c>
      <c r="G25" s="149" t="s">
        <v>508</v>
      </c>
      <c r="H25" s="149" t="s">
        <v>508</v>
      </c>
      <c r="I25" s="149" t="s">
        <v>508</v>
      </c>
      <c r="J25" s="148">
        <v>44893</v>
      </c>
      <c r="K25" s="148">
        <v>44895</v>
      </c>
      <c r="L25" s="148">
        <v>44894</v>
      </c>
      <c r="M25" s="148">
        <v>44895</v>
      </c>
      <c r="N25" s="130"/>
      <c r="O25" s="130"/>
      <c r="P25" s="121">
        <f t="shared" si="3"/>
        <v>3</v>
      </c>
      <c r="Q25" s="125">
        <f t="shared" ca="1" si="4"/>
        <v>2</v>
      </c>
      <c r="R25" s="125">
        <f t="shared" ca="1" si="5"/>
        <v>1</v>
      </c>
      <c r="S25" s="387"/>
    </row>
    <row r="26" spans="1:19" ht="14.4" hidden="1">
      <c r="A26" s="248">
        <v>24</v>
      </c>
      <c r="B26" s="352" t="s">
        <v>2930</v>
      </c>
      <c r="C26" s="352"/>
      <c r="D26" s="149" t="s">
        <v>2932</v>
      </c>
      <c r="E26" s="149"/>
      <c r="F26" s="393" t="s">
        <v>270</v>
      </c>
      <c r="G26" s="149" t="s">
        <v>508</v>
      </c>
      <c r="H26" s="149" t="s">
        <v>508</v>
      </c>
      <c r="I26" s="149" t="s">
        <v>508</v>
      </c>
      <c r="J26" s="148">
        <v>44896</v>
      </c>
      <c r="K26" s="148">
        <f>J26</f>
        <v>44896</v>
      </c>
      <c r="L26" s="148">
        <v>44897</v>
      </c>
      <c r="M26" s="148">
        <v>44897</v>
      </c>
      <c r="N26" s="130"/>
      <c r="O26" s="130"/>
      <c r="P26" s="121">
        <f t="shared" ref="P26" si="6">IF(IF(J26="",0,IF(K26="",0,K26-J26))="",0,K26-J26+1)</f>
        <v>1</v>
      </c>
      <c r="Q26" s="125">
        <f t="shared" ref="Q26" ca="1" si="7">IF(L26="",0,IF(M26="",TODAY()-L26,M26-L26+1))</f>
        <v>1</v>
      </c>
      <c r="R26" s="125">
        <f t="shared" ref="R26" ca="1" si="8">IF(Q26=0,0,P26-Q26)</f>
        <v>0</v>
      </c>
      <c r="S26" s="387"/>
    </row>
    <row r="27" spans="1:19" ht="14.4" hidden="1">
      <c r="A27" s="248">
        <v>25</v>
      </c>
      <c r="B27" s="352" t="s">
        <v>2930</v>
      </c>
      <c r="C27" s="352"/>
      <c r="D27" s="149" t="s">
        <v>2933</v>
      </c>
      <c r="E27" s="149"/>
      <c r="F27" s="393" t="s">
        <v>270</v>
      </c>
      <c r="G27" s="149" t="s">
        <v>508</v>
      </c>
      <c r="H27" s="149" t="s">
        <v>508</v>
      </c>
      <c r="I27" s="149" t="s">
        <v>508</v>
      </c>
      <c r="J27" s="148">
        <v>44897</v>
      </c>
      <c r="K27" s="148">
        <v>44898</v>
      </c>
      <c r="L27" s="148">
        <v>44905</v>
      </c>
      <c r="M27" s="148">
        <v>44905</v>
      </c>
      <c r="N27" s="130"/>
      <c r="O27" s="130"/>
      <c r="P27" s="121">
        <f t="shared" ref="P27" si="9">IF(IF(J27="",0,IF(K27="",0,K27-J27))="",0,K27-J27+1)</f>
        <v>2</v>
      </c>
      <c r="Q27" s="125">
        <f t="shared" ref="Q27" ca="1" si="10">IF(L27="",0,IF(M27="",TODAY()-L27,M27-L27+1))</f>
        <v>1</v>
      </c>
      <c r="R27" s="125">
        <f t="shared" ref="R27" ca="1" si="11">IF(Q27=0,0,P27-Q27)</f>
        <v>1</v>
      </c>
      <c r="S27" s="387"/>
    </row>
    <row r="28" spans="1:19" ht="14.4" hidden="1">
      <c r="A28" s="248">
        <v>26</v>
      </c>
      <c r="B28" s="352" t="s">
        <v>2930</v>
      </c>
      <c r="C28" s="352"/>
      <c r="D28" s="149" t="s">
        <v>2934</v>
      </c>
      <c r="E28" s="149"/>
      <c r="F28" s="393" t="s">
        <v>270</v>
      </c>
      <c r="G28" s="149" t="s">
        <v>508</v>
      </c>
      <c r="H28" s="149" t="s">
        <v>508</v>
      </c>
      <c r="I28" s="149" t="s">
        <v>508</v>
      </c>
      <c r="J28" s="148">
        <f>K27+1</f>
        <v>44899</v>
      </c>
      <c r="K28" s="148">
        <f>J28+4</f>
        <v>44903</v>
      </c>
      <c r="L28" s="148">
        <v>44922</v>
      </c>
      <c r="M28" s="148">
        <v>44923</v>
      </c>
      <c r="N28" s="130"/>
      <c r="O28" s="130"/>
      <c r="P28" s="121">
        <f t="shared" ref="P28" si="12">IF(IF(J28="",0,IF(K28="",0,K28-J28))="",0,K28-J28+1)</f>
        <v>5</v>
      </c>
      <c r="Q28" s="125">
        <f t="shared" ref="Q28" ca="1" si="13">IF(L28="",0,IF(M28="",TODAY()-L28,M28-L28+1))</f>
        <v>2</v>
      </c>
      <c r="R28" s="125">
        <f t="shared" ref="R28" ca="1" si="14">IF(Q28=0,0,P28-Q28)</f>
        <v>3</v>
      </c>
      <c r="S28" s="387"/>
    </row>
    <row r="29" spans="1:19" ht="14.4" hidden="1">
      <c r="A29" s="248">
        <v>27</v>
      </c>
      <c r="B29" s="121" t="s">
        <v>227</v>
      </c>
      <c r="D29" s="149" t="s">
        <v>2935</v>
      </c>
      <c r="E29" s="149" t="s">
        <v>254</v>
      </c>
      <c r="F29" s="393" t="s">
        <v>279</v>
      </c>
      <c r="G29" s="149" t="s">
        <v>508</v>
      </c>
      <c r="H29" s="149" t="s">
        <v>508</v>
      </c>
      <c r="I29" s="393" t="s">
        <v>279</v>
      </c>
      <c r="J29" s="148">
        <v>44904</v>
      </c>
      <c r="K29" s="148">
        <v>44906</v>
      </c>
      <c r="L29" s="148">
        <v>44907</v>
      </c>
      <c r="M29" s="148">
        <v>44907</v>
      </c>
      <c r="N29" s="130"/>
      <c r="O29" s="130"/>
      <c r="P29" s="121">
        <f t="shared" ref="P29" si="15">IF(IF(J29="",0,IF(K29="",0,K29-J29))="",0,K29-J29+1)</f>
        <v>3</v>
      </c>
      <c r="Q29" s="125">
        <f t="shared" ref="Q29" ca="1" si="16">IF(L29="",0,IF(M29="",TODAY()-L29,M29-L29+1))</f>
        <v>1</v>
      </c>
      <c r="R29" s="125">
        <f t="shared" ref="R29" ca="1" si="17">IF(Q29=0,0,P29-Q29)</f>
        <v>2</v>
      </c>
      <c r="S29" s="387"/>
    </row>
    <row r="30" spans="1:19" ht="28.8" hidden="1">
      <c r="A30" s="248">
        <v>28</v>
      </c>
      <c r="B30" s="352" t="s">
        <v>2930</v>
      </c>
      <c r="C30" s="352"/>
      <c r="D30" s="149" t="s">
        <v>2936</v>
      </c>
      <c r="E30" s="149"/>
      <c r="F30" s="393" t="s">
        <v>270</v>
      </c>
      <c r="G30" s="149" t="s">
        <v>508</v>
      </c>
      <c r="H30" s="149" t="s">
        <v>508</v>
      </c>
      <c r="I30" s="149" t="s">
        <v>508</v>
      </c>
      <c r="J30" s="148">
        <v>44907</v>
      </c>
      <c r="K30" s="148">
        <v>44907</v>
      </c>
      <c r="L30" s="148">
        <v>44908</v>
      </c>
      <c r="M30" s="148">
        <v>44908</v>
      </c>
      <c r="N30" s="130"/>
      <c r="O30" s="130"/>
      <c r="P30" s="121">
        <f t="shared" ref="P30:P34" si="18">IF(IF(J30="",0,IF(K30="",0,K30-J30))="",0,K30-J30+1)</f>
        <v>1</v>
      </c>
      <c r="Q30" s="125">
        <f t="shared" ref="Q30:Q34" ca="1" si="19">IF(L30="",0,IF(M30="",TODAY()-L30,M30-L30+1))</f>
        <v>1</v>
      </c>
      <c r="R30" s="125">
        <f t="shared" ref="R30:R34" ca="1" si="20">IF(Q30=0,0,P30-Q30)</f>
        <v>0</v>
      </c>
      <c r="S30" s="387"/>
    </row>
    <row r="31" spans="1:19" ht="14.4" hidden="1">
      <c r="A31" s="248">
        <v>29</v>
      </c>
      <c r="B31" s="121" t="s">
        <v>227</v>
      </c>
      <c r="D31" s="149" t="s">
        <v>2937</v>
      </c>
      <c r="E31" s="149" t="s">
        <v>254</v>
      </c>
      <c r="F31" s="393" t="s">
        <v>279</v>
      </c>
      <c r="G31" s="149" t="s">
        <v>508</v>
      </c>
      <c r="H31" s="149" t="s">
        <v>508</v>
      </c>
      <c r="I31" s="149" t="s">
        <v>508</v>
      </c>
      <c r="J31" s="148">
        <f>K30+1</f>
        <v>44908</v>
      </c>
      <c r="K31" s="148">
        <f>J31+1</f>
        <v>44909</v>
      </c>
      <c r="L31" s="148">
        <v>44909</v>
      </c>
      <c r="M31" s="148">
        <v>44909</v>
      </c>
      <c r="N31" s="130"/>
      <c r="O31" s="130"/>
      <c r="P31" s="121">
        <f t="shared" si="18"/>
        <v>2</v>
      </c>
      <c r="Q31" s="125">
        <f t="shared" ca="1" si="19"/>
        <v>1</v>
      </c>
      <c r="R31" s="125">
        <f t="shared" ca="1" si="20"/>
        <v>1</v>
      </c>
      <c r="S31" s="387"/>
    </row>
    <row r="32" spans="1:19" ht="28.8" hidden="1">
      <c r="A32" s="248">
        <v>30</v>
      </c>
      <c r="B32" s="352" t="s">
        <v>2930</v>
      </c>
      <c r="C32" s="352"/>
      <c r="D32" s="149" t="s">
        <v>2938</v>
      </c>
      <c r="E32" s="149"/>
      <c r="F32" s="393" t="s">
        <v>270</v>
      </c>
      <c r="G32" s="149" t="s">
        <v>508</v>
      </c>
      <c r="H32" s="149" t="s">
        <v>508</v>
      </c>
      <c r="I32" s="149" t="s">
        <v>508</v>
      </c>
      <c r="J32" s="148">
        <f>K31+1</f>
        <v>44910</v>
      </c>
      <c r="K32" s="148">
        <f>J32+1</f>
        <v>44911</v>
      </c>
      <c r="L32" s="148">
        <v>44910</v>
      </c>
      <c r="M32" s="148">
        <v>44910</v>
      </c>
      <c r="N32" s="130"/>
      <c r="O32" s="130"/>
      <c r="P32" s="121">
        <f t="shared" si="18"/>
        <v>2</v>
      </c>
      <c r="Q32" s="125">
        <f t="shared" ca="1" si="19"/>
        <v>1</v>
      </c>
      <c r="R32" s="125">
        <f t="shared" ca="1" si="20"/>
        <v>1</v>
      </c>
      <c r="S32" s="387"/>
    </row>
    <row r="33" spans="1:19" ht="66" hidden="1" customHeight="1">
      <c r="A33" s="248">
        <v>31</v>
      </c>
      <c r="B33" s="352" t="s">
        <v>2930</v>
      </c>
      <c r="C33" s="352"/>
      <c r="D33" s="149" t="s">
        <v>2939</v>
      </c>
      <c r="E33" s="149"/>
      <c r="F33" s="393" t="s">
        <v>270</v>
      </c>
      <c r="G33" s="149" t="s">
        <v>508</v>
      </c>
      <c r="H33" s="149" t="s">
        <v>508</v>
      </c>
      <c r="I33" s="149" t="s">
        <v>508</v>
      </c>
      <c r="J33" s="148">
        <f>K32+1</f>
        <v>44912</v>
      </c>
      <c r="K33" s="148">
        <f>J33+1</f>
        <v>44913</v>
      </c>
      <c r="L33" s="148">
        <v>44911</v>
      </c>
      <c r="M33" s="148">
        <v>44911</v>
      </c>
      <c r="N33" s="130"/>
      <c r="O33" s="130"/>
      <c r="P33" s="121">
        <f t="shared" si="18"/>
        <v>2</v>
      </c>
      <c r="Q33" s="125">
        <f t="shared" ca="1" si="19"/>
        <v>1</v>
      </c>
      <c r="R33" s="125">
        <f t="shared" ca="1" si="20"/>
        <v>1</v>
      </c>
      <c r="S33" s="387"/>
    </row>
    <row r="34" spans="1:19" ht="28.8" hidden="1">
      <c r="A34" s="248">
        <v>32</v>
      </c>
      <c r="B34" s="352" t="s">
        <v>2930</v>
      </c>
      <c r="C34" s="352"/>
      <c r="D34" s="149" t="s">
        <v>2940</v>
      </c>
      <c r="E34" s="149"/>
      <c r="F34" s="393" t="s">
        <v>270</v>
      </c>
      <c r="G34" s="149" t="s">
        <v>508</v>
      </c>
      <c r="H34" s="149" t="s">
        <v>508</v>
      </c>
      <c r="I34" s="149" t="s">
        <v>508</v>
      </c>
      <c r="J34" s="148">
        <v>44914</v>
      </c>
      <c r="K34" s="148">
        <v>44915</v>
      </c>
      <c r="L34" s="148">
        <v>44914</v>
      </c>
      <c r="M34" s="148">
        <v>44915</v>
      </c>
      <c r="N34" s="130"/>
      <c r="O34" s="130"/>
      <c r="P34" s="121">
        <f t="shared" si="18"/>
        <v>2</v>
      </c>
      <c r="Q34" s="125">
        <f t="shared" ca="1" si="19"/>
        <v>2</v>
      </c>
      <c r="R34" s="125">
        <f t="shared" ca="1" si="20"/>
        <v>0</v>
      </c>
      <c r="S34" s="387"/>
    </row>
    <row r="35" spans="1:19" ht="16.8" hidden="1">
      <c r="A35" s="248">
        <v>33</v>
      </c>
      <c r="B35" s="352" t="s">
        <v>2930</v>
      </c>
      <c r="C35" s="352"/>
      <c r="D35" s="396" t="s">
        <v>2941</v>
      </c>
      <c r="E35" s="396"/>
      <c r="F35" s="393" t="s">
        <v>270</v>
      </c>
      <c r="G35" s="149" t="s">
        <v>508</v>
      </c>
      <c r="H35" s="149" t="s">
        <v>508</v>
      </c>
      <c r="I35" s="149" t="s">
        <v>508</v>
      </c>
      <c r="J35" s="148">
        <v>44916</v>
      </c>
      <c r="K35" s="148">
        <v>44917</v>
      </c>
      <c r="L35" s="148">
        <f>J35</f>
        <v>44916</v>
      </c>
      <c r="M35" s="148">
        <v>44917</v>
      </c>
      <c r="N35" s="130"/>
      <c r="O35" s="130"/>
      <c r="P35" s="121">
        <f t="shared" ref="P35" si="21">IF(IF(J35="",0,IF(K35="",0,K35-J35))="",0,K35-J35+1)</f>
        <v>2</v>
      </c>
      <c r="Q35" s="125">
        <f t="shared" ref="Q35" ca="1" si="22">IF(L35="",0,IF(M35="",TODAY()-L35,M35-L35+1))</f>
        <v>2</v>
      </c>
      <c r="R35" s="125">
        <f t="shared" ref="R35" ca="1" si="23">IF(Q35=0,0,P35-Q35)</f>
        <v>0</v>
      </c>
      <c r="S35" s="387"/>
    </row>
    <row r="36" spans="1:19" ht="16.8" hidden="1">
      <c r="A36" s="248">
        <v>34</v>
      </c>
      <c r="B36" s="121" t="s">
        <v>227</v>
      </c>
      <c r="D36" s="396" t="s">
        <v>2942</v>
      </c>
      <c r="E36" s="396"/>
      <c r="F36" s="393" t="s">
        <v>270</v>
      </c>
      <c r="G36" s="149" t="s">
        <v>508</v>
      </c>
      <c r="H36" s="149" t="s">
        <v>508</v>
      </c>
      <c r="I36" s="149" t="s">
        <v>508</v>
      </c>
      <c r="J36" s="148">
        <v>44918</v>
      </c>
      <c r="K36" s="148">
        <v>44918</v>
      </c>
      <c r="L36" s="148">
        <f>M35+1</f>
        <v>44918</v>
      </c>
      <c r="M36" s="148">
        <v>44919</v>
      </c>
      <c r="N36" s="130"/>
      <c r="O36" s="130"/>
      <c r="P36" s="121">
        <f t="shared" ref="P36:P37" si="24">IF(IF(J36="",0,IF(K36="",0,K36-J36))="",0,K36-J36+1)</f>
        <v>1</v>
      </c>
      <c r="Q36" s="125">
        <f t="shared" ref="Q36:Q37" ca="1" si="25">IF(L36="",0,IF(M36="",TODAY()-L36,M36-L36+1))</f>
        <v>2</v>
      </c>
      <c r="R36" s="125">
        <f t="shared" ref="R36:R37" ca="1" si="26">IF(Q36=0,0,P36-Q36)</f>
        <v>-1</v>
      </c>
      <c r="S36" s="387"/>
    </row>
    <row r="37" spans="1:19" ht="50.4" hidden="1">
      <c r="A37" s="248">
        <v>35</v>
      </c>
      <c r="B37" s="121" t="s">
        <v>231</v>
      </c>
      <c r="D37" s="396" t="s">
        <v>2943</v>
      </c>
      <c r="E37" s="396"/>
      <c r="F37" s="393" t="s">
        <v>279</v>
      </c>
      <c r="G37" s="149" t="s">
        <v>508</v>
      </c>
      <c r="H37" s="149" t="s">
        <v>508</v>
      </c>
      <c r="I37" s="149" t="s">
        <v>508</v>
      </c>
      <c r="J37" s="148">
        <v>44918</v>
      </c>
      <c r="K37" s="148">
        <v>44918</v>
      </c>
      <c r="L37" s="148">
        <v>44918</v>
      </c>
      <c r="M37" s="148">
        <v>44919</v>
      </c>
      <c r="N37" s="130"/>
      <c r="O37" s="130"/>
      <c r="P37" s="121">
        <f t="shared" si="24"/>
        <v>1</v>
      </c>
      <c r="Q37" s="125">
        <f t="shared" ca="1" si="25"/>
        <v>2</v>
      </c>
      <c r="R37" s="125">
        <f t="shared" ca="1" si="26"/>
        <v>-1</v>
      </c>
      <c r="S37" s="387"/>
    </row>
    <row r="38" spans="1:19" ht="33.6" hidden="1">
      <c r="A38" s="248">
        <v>36</v>
      </c>
      <c r="D38" s="396" t="s">
        <v>2944</v>
      </c>
      <c r="E38" s="396"/>
      <c r="F38" s="393" t="s">
        <v>270</v>
      </c>
      <c r="G38" s="149" t="s">
        <v>508</v>
      </c>
      <c r="H38" s="149" t="s">
        <v>508</v>
      </c>
      <c r="I38" s="149" t="s">
        <v>508</v>
      </c>
      <c r="J38" s="148">
        <f t="shared" ref="J38:J39" si="27">K37+1</f>
        <v>44919</v>
      </c>
      <c r="K38" s="148">
        <f>J38</f>
        <v>44919</v>
      </c>
      <c r="L38" s="148">
        <v>44928</v>
      </c>
      <c r="M38" s="148">
        <v>44928</v>
      </c>
      <c r="N38" s="130"/>
      <c r="O38" s="130"/>
      <c r="P38" s="121">
        <f t="shared" ref="P38" si="28">IF(IF(J38="",0,IF(K38="",0,K38-J38))="",0,K38-J38+1)</f>
        <v>1</v>
      </c>
      <c r="Q38" s="125">
        <f t="shared" ref="Q38" ca="1" si="29">IF(L38="",0,IF(M38="",TODAY()-L38,M38-L38+1))</f>
        <v>1</v>
      </c>
      <c r="R38" s="125">
        <f t="shared" ref="R38" ca="1" si="30">IF(Q38=0,0,P38-Q38)</f>
        <v>0</v>
      </c>
      <c r="S38" s="387"/>
    </row>
    <row r="39" spans="1:19" ht="14.4" hidden="1">
      <c r="A39" s="248">
        <v>37</v>
      </c>
      <c r="B39" s="121" t="s">
        <v>2945</v>
      </c>
      <c r="D39" s="149" t="s">
        <v>2946</v>
      </c>
      <c r="E39" s="149" t="s">
        <v>254</v>
      </c>
      <c r="F39" s="393" t="s">
        <v>279</v>
      </c>
      <c r="G39" s="149" t="s">
        <v>508</v>
      </c>
      <c r="H39" s="149" t="s">
        <v>508</v>
      </c>
      <c r="I39" s="393" t="s">
        <v>279</v>
      </c>
      <c r="J39" s="148">
        <f t="shared" si="27"/>
        <v>44920</v>
      </c>
      <c r="K39" s="148">
        <f>J39+1</f>
        <v>44921</v>
      </c>
      <c r="L39" s="148">
        <v>44929</v>
      </c>
      <c r="M39" s="148">
        <v>44930</v>
      </c>
      <c r="N39" s="130"/>
      <c r="O39" s="130"/>
      <c r="P39" s="121">
        <f>IF(IF(J39="",0,IF(K39="",0,K39-J39))="",0,K39-J39+1)</f>
        <v>2</v>
      </c>
      <c r="Q39" s="125">
        <f ca="1">IF(L39="",0,IF(M39="",TODAY()-L39,M39-L39+1))</f>
        <v>2</v>
      </c>
      <c r="R39" s="125">
        <f ca="1">IF(Q39=0,0,P39-Q39)</f>
        <v>0</v>
      </c>
      <c r="S39" s="387"/>
    </row>
    <row r="40" spans="1:19" ht="28.8" hidden="1">
      <c r="A40" s="248">
        <v>38</v>
      </c>
      <c r="B40" s="121" t="s">
        <v>2945</v>
      </c>
      <c r="D40" s="149" t="s">
        <v>2947</v>
      </c>
      <c r="E40" s="149" t="s">
        <v>254</v>
      </c>
      <c r="F40" s="393" t="s">
        <v>279</v>
      </c>
      <c r="G40" s="149" t="s">
        <v>508</v>
      </c>
      <c r="H40" s="149" t="s">
        <v>508</v>
      </c>
      <c r="I40" s="149" t="s">
        <v>508</v>
      </c>
      <c r="J40" s="148">
        <f t="shared" ref="J40:J44" si="31">K39+1</f>
        <v>44922</v>
      </c>
      <c r="K40" s="148">
        <f>J40</f>
        <v>44922</v>
      </c>
      <c r="L40" s="148">
        <f>M39</f>
        <v>44930</v>
      </c>
      <c r="M40" s="148">
        <f>L40</f>
        <v>44930</v>
      </c>
      <c r="N40" s="130"/>
      <c r="O40" s="130"/>
      <c r="P40" s="121">
        <f t="shared" ref="P40:P41" si="32">IF(IF(J40="",0,IF(K40="",0,K40-J40))="",0,K40-J40+1)</f>
        <v>1</v>
      </c>
      <c r="Q40" s="125">
        <f t="shared" ref="Q40:Q41" ca="1" si="33">IF(L40="",0,IF(M40="",TODAY()-L40,M40-L40+1))</f>
        <v>1</v>
      </c>
      <c r="R40" s="125">
        <f t="shared" ref="R40:R41" ca="1" si="34">IF(Q40=0,0,P40-Q40)</f>
        <v>0</v>
      </c>
      <c r="S40" s="387"/>
    </row>
    <row r="41" spans="1:19" ht="14.4" hidden="1">
      <c r="A41" s="248">
        <v>39</v>
      </c>
      <c r="B41" s="121" t="s">
        <v>2930</v>
      </c>
      <c r="D41" s="149" t="s">
        <v>2948</v>
      </c>
      <c r="E41" s="149"/>
      <c r="F41" s="393" t="s">
        <v>270</v>
      </c>
      <c r="G41" s="149" t="s">
        <v>508</v>
      </c>
      <c r="H41" s="149" t="s">
        <v>508</v>
      </c>
      <c r="I41" s="149" t="s">
        <v>508</v>
      </c>
      <c r="J41" s="148">
        <f t="shared" si="31"/>
        <v>44923</v>
      </c>
      <c r="K41" s="148">
        <f>J41+1</f>
        <v>44924</v>
      </c>
      <c r="L41" s="148">
        <f>M40</f>
        <v>44930</v>
      </c>
      <c r="M41" s="148">
        <v>44930</v>
      </c>
      <c r="N41" s="130"/>
      <c r="O41" s="130"/>
      <c r="P41" s="121">
        <f t="shared" si="32"/>
        <v>2</v>
      </c>
      <c r="Q41" s="125">
        <f t="shared" ca="1" si="33"/>
        <v>1</v>
      </c>
      <c r="R41" s="125">
        <f t="shared" ca="1" si="34"/>
        <v>1</v>
      </c>
      <c r="S41" s="387"/>
    </row>
    <row r="42" spans="1:19" ht="66" hidden="1" customHeight="1">
      <c r="A42" s="248">
        <v>40</v>
      </c>
      <c r="B42" s="352" t="s">
        <v>2945</v>
      </c>
      <c r="C42" s="352"/>
      <c r="D42" s="343" t="s">
        <v>2949</v>
      </c>
      <c r="E42" s="343" t="s">
        <v>254</v>
      </c>
      <c r="F42" s="393" t="s">
        <v>279</v>
      </c>
      <c r="G42" s="149"/>
      <c r="H42" s="149"/>
      <c r="I42" s="149"/>
      <c r="J42" s="148">
        <f t="shared" si="31"/>
        <v>44925</v>
      </c>
      <c r="K42" s="148">
        <f>J42+1</f>
        <v>44926</v>
      </c>
      <c r="L42" s="148">
        <v>44931</v>
      </c>
      <c r="M42" s="148">
        <v>44932</v>
      </c>
      <c r="N42" s="130"/>
      <c r="O42" s="130"/>
      <c r="P42" s="121">
        <f t="shared" ref="P42:P43" si="35">IF(IF(J42="",0,IF(K42="",0,K42-J42))="",0,K42-J42+1)</f>
        <v>2</v>
      </c>
      <c r="Q42" s="125">
        <f t="shared" ref="Q42:Q43" ca="1" si="36">IF(L42="",0,IF(M42="",TODAY()-L42,M42-L42+1))</f>
        <v>2</v>
      </c>
      <c r="R42" s="125">
        <f t="shared" ref="R42:R43" ca="1" si="37">IF(Q42=0,0,P42-Q42)</f>
        <v>0</v>
      </c>
      <c r="S42" s="387"/>
    </row>
    <row r="43" spans="1:19" ht="28.8" hidden="1">
      <c r="A43" s="248">
        <v>41</v>
      </c>
      <c r="B43" s="352" t="s">
        <v>2945</v>
      </c>
      <c r="C43" s="352"/>
      <c r="D43" s="343" t="s">
        <v>2950</v>
      </c>
      <c r="E43" s="343" t="s">
        <v>254</v>
      </c>
      <c r="F43" s="393" t="s">
        <v>279</v>
      </c>
      <c r="G43" s="149"/>
      <c r="H43" s="149"/>
      <c r="I43" s="149"/>
      <c r="J43" s="148">
        <f t="shared" si="31"/>
        <v>44927</v>
      </c>
      <c r="K43" s="148">
        <f>J43+2</f>
        <v>44929</v>
      </c>
      <c r="L43" s="148">
        <v>44932</v>
      </c>
      <c r="M43" s="148">
        <v>44932</v>
      </c>
      <c r="N43" s="130"/>
      <c r="O43" s="130"/>
      <c r="P43" s="121">
        <f t="shared" si="35"/>
        <v>3</v>
      </c>
      <c r="Q43" s="125">
        <f t="shared" ca="1" si="36"/>
        <v>1</v>
      </c>
      <c r="R43" s="125">
        <f t="shared" ca="1" si="37"/>
        <v>2</v>
      </c>
      <c r="S43" s="387"/>
    </row>
    <row r="44" spans="1:19" ht="43.2" hidden="1">
      <c r="A44" s="248">
        <v>42</v>
      </c>
      <c r="B44" s="352" t="s">
        <v>518</v>
      </c>
      <c r="C44" s="352"/>
      <c r="D44" s="343" t="s">
        <v>2951</v>
      </c>
      <c r="E44" s="343"/>
      <c r="F44" s="393" t="s">
        <v>270</v>
      </c>
      <c r="G44" s="149"/>
      <c r="H44" s="149"/>
      <c r="I44" s="149"/>
      <c r="J44" s="148">
        <f t="shared" si="31"/>
        <v>44930</v>
      </c>
      <c r="K44" s="148">
        <f>J44+1</f>
        <v>44931</v>
      </c>
      <c r="L44" s="148">
        <v>44935</v>
      </c>
      <c r="M44" s="148">
        <v>44936</v>
      </c>
      <c r="N44" s="130"/>
      <c r="O44" s="130"/>
      <c r="P44" s="121">
        <f t="shared" ref="P44" si="38">IF(IF(J44="",0,IF(K44="",0,K44-J44))="",0,K44-J44+1)</f>
        <v>2</v>
      </c>
      <c r="Q44" s="125">
        <f t="shared" ref="Q44" ca="1" si="39">IF(L44="",0,IF(M44="",TODAY()-L44,M44-L44+1))</f>
        <v>2</v>
      </c>
      <c r="R44" s="125">
        <f t="shared" ref="R44" ca="1" si="40">IF(Q44=0,0,P44-Q44)</f>
        <v>0</v>
      </c>
      <c r="S44" s="387"/>
    </row>
    <row r="45" spans="1:19" ht="14.4" hidden="1">
      <c r="A45" s="248">
        <v>43</v>
      </c>
      <c r="B45" s="352" t="s">
        <v>2945</v>
      </c>
      <c r="C45" s="352"/>
      <c r="D45" s="343" t="s">
        <v>2952</v>
      </c>
      <c r="E45" s="343"/>
      <c r="F45" s="393" t="s">
        <v>270</v>
      </c>
      <c r="G45" s="149" t="s">
        <v>508</v>
      </c>
      <c r="H45" s="149" t="s">
        <v>508</v>
      </c>
      <c r="I45" s="149" t="s">
        <v>508</v>
      </c>
      <c r="J45" s="148">
        <f t="shared" ref="J45:J49" si="41">K44+1</f>
        <v>44932</v>
      </c>
      <c r="K45" s="148">
        <f>J45</f>
        <v>44932</v>
      </c>
      <c r="L45" s="148">
        <v>44937</v>
      </c>
      <c r="M45" s="148">
        <v>44937</v>
      </c>
      <c r="N45" s="130"/>
      <c r="O45" s="130"/>
      <c r="P45" s="121">
        <f t="shared" ref="P45" si="42">IF(IF(J45="",0,IF(K45="",0,K45-J45))="",0,K45-J45+1)</f>
        <v>1</v>
      </c>
      <c r="Q45" s="125">
        <f t="shared" ref="Q45" ca="1" si="43">IF(L45="",0,IF(M45="",TODAY()-L45,M45-L45+1))</f>
        <v>1</v>
      </c>
      <c r="R45" s="125">
        <f t="shared" ref="R45" ca="1" si="44">IF(Q45=0,0,P45-Q45)</f>
        <v>0</v>
      </c>
      <c r="S45" s="387"/>
    </row>
    <row r="46" spans="1:19" ht="14.4" hidden="1">
      <c r="A46" s="248">
        <v>44</v>
      </c>
      <c r="B46" s="352" t="s">
        <v>2930</v>
      </c>
      <c r="C46" s="352"/>
      <c r="D46" s="343" t="s">
        <v>2953</v>
      </c>
      <c r="E46" s="343"/>
      <c r="F46" s="393" t="s">
        <v>270</v>
      </c>
      <c r="G46" s="149" t="s">
        <v>508</v>
      </c>
      <c r="H46" s="149" t="s">
        <v>508</v>
      </c>
      <c r="I46" s="149" t="s">
        <v>508</v>
      </c>
      <c r="J46" s="148">
        <f t="shared" si="41"/>
        <v>44933</v>
      </c>
      <c r="K46" s="148">
        <f>J46+1</f>
        <v>44934</v>
      </c>
      <c r="L46" s="148">
        <v>44938</v>
      </c>
      <c r="M46" s="148">
        <v>44938</v>
      </c>
      <c r="N46" s="130"/>
      <c r="O46" s="130"/>
      <c r="P46" s="121">
        <f t="shared" ref="P46" si="45">IF(IF(J46="",0,IF(K46="",0,K46-J46))="",0,K46-J46+1)</f>
        <v>2</v>
      </c>
      <c r="Q46" s="125">
        <f t="shared" ref="Q46" ca="1" si="46">IF(L46="",0,IF(M46="",TODAY()-L46,M46-L46+1))</f>
        <v>1</v>
      </c>
      <c r="R46" s="125">
        <f t="shared" ref="R46" ca="1" si="47">IF(Q46=0,0,P46-Q46)</f>
        <v>1</v>
      </c>
      <c r="S46" s="387"/>
    </row>
    <row r="47" spans="1:19" ht="28.8" hidden="1">
      <c r="A47" s="248">
        <v>45</v>
      </c>
      <c r="B47" s="352" t="s">
        <v>2930</v>
      </c>
      <c r="C47" s="352"/>
      <c r="D47" s="343" t="s">
        <v>2954</v>
      </c>
      <c r="E47" s="343"/>
      <c r="F47" s="393" t="s">
        <v>270</v>
      </c>
      <c r="G47" s="149" t="s">
        <v>508</v>
      </c>
      <c r="H47" s="149" t="s">
        <v>508</v>
      </c>
      <c r="I47" s="149" t="s">
        <v>508</v>
      </c>
      <c r="J47" s="148">
        <f t="shared" si="41"/>
        <v>44935</v>
      </c>
      <c r="K47" s="148">
        <f>J47+1</f>
        <v>44936</v>
      </c>
      <c r="L47" s="148">
        <f>M46+1</f>
        <v>44939</v>
      </c>
      <c r="M47" s="148">
        <v>44940</v>
      </c>
      <c r="N47" s="130"/>
      <c r="O47" s="130"/>
      <c r="P47" s="121">
        <f t="shared" ref="P47:P48" si="48">IF(IF(J47="",0,IF(K47="",0,K47-J47))="",0,K47-J47+1)</f>
        <v>2</v>
      </c>
      <c r="Q47" s="125">
        <f t="shared" ref="Q47:Q48" ca="1" si="49">IF(L47="",0,IF(M47="",TODAY()-L47,M47-L47+1))</f>
        <v>2</v>
      </c>
      <c r="R47" s="125">
        <f t="shared" ref="R47:R48" ca="1" si="50">IF(Q47=0,0,P47-Q47)</f>
        <v>0</v>
      </c>
      <c r="S47" s="387"/>
    </row>
    <row r="48" spans="1:19" ht="14.4" hidden="1">
      <c r="A48" s="248">
        <v>46</v>
      </c>
      <c r="B48" s="121" t="s">
        <v>227</v>
      </c>
      <c r="D48" s="149" t="s">
        <v>2955</v>
      </c>
      <c r="E48" s="149" t="s">
        <v>254</v>
      </c>
      <c r="F48" s="393" t="s">
        <v>279</v>
      </c>
      <c r="G48" s="149" t="s">
        <v>508</v>
      </c>
      <c r="H48" s="149" t="s">
        <v>508</v>
      </c>
      <c r="I48" s="149" t="s">
        <v>508</v>
      </c>
      <c r="J48" s="148">
        <f t="shared" si="41"/>
        <v>44937</v>
      </c>
      <c r="K48" s="148">
        <f>J48+1</f>
        <v>44938</v>
      </c>
      <c r="L48" s="148">
        <v>44942</v>
      </c>
      <c r="M48" s="148">
        <v>44943</v>
      </c>
      <c r="N48" s="130"/>
      <c r="O48" s="130"/>
      <c r="P48" s="121">
        <f t="shared" si="48"/>
        <v>2</v>
      </c>
      <c r="Q48" s="125">
        <f t="shared" ca="1" si="49"/>
        <v>2</v>
      </c>
      <c r="R48" s="125">
        <f t="shared" ca="1" si="50"/>
        <v>0</v>
      </c>
      <c r="S48" s="387"/>
    </row>
    <row r="49" spans="1:19" ht="14.4" hidden="1">
      <c r="A49" s="248">
        <v>47</v>
      </c>
      <c r="B49" s="352" t="s">
        <v>2930</v>
      </c>
      <c r="C49" s="352"/>
      <c r="D49" s="149" t="s">
        <v>2956</v>
      </c>
      <c r="E49" s="149"/>
      <c r="F49" s="393" t="s">
        <v>270</v>
      </c>
      <c r="G49" s="149" t="s">
        <v>508</v>
      </c>
      <c r="H49" s="149" t="s">
        <v>508</v>
      </c>
      <c r="I49" s="149" t="s">
        <v>508</v>
      </c>
      <c r="J49" s="148">
        <f t="shared" si="41"/>
        <v>44939</v>
      </c>
      <c r="K49" s="148">
        <f>J49</f>
        <v>44939</v>
      </c>
      <c r="L49" s="148">
        <v>44944</v>
      </c>
      <c r="M49" s="148">
        <v>44944</v>
      </c>
      <c r="N49" s="130"/>
      <c r="O49" s="130"/>
      <c r="P49" s="121">
        <f t="shared" ref="P49" si="51">IF(IF(J49="",0,IF(K49="",0,K49-J49))="",0,K49-J49+1)</f>
        <v>1</v>
      </c>
      <c r="Q49" s="125">
        <f t="shared" ref="Q49" ca="1" si="52">IF(L49="",0,IF(M49="",TODAY()-L49,M49-L49+1))</f>
        <v>1</v>
      </c>
      <c r="R49" s="125">
        <f t="shared" ref="R49" ca="1" si="53">IF(Q49=0,0,P49-Q49)</f>
        <v>0</v>
      </c>
      <c r="S49" s="387"/>
    </row>
    <row r="50" spans="1:19" ht="28.8" hidden="1">
      <c r="A50" s="248">
        <v>48</v>
      </c>
      <c r="B50" s="121" t="s">
        <v>227</v>
      </c>
      <c r="D50" s="149" t="s">
        <v>2957</v>
      </c>
      <c r="E50" s="149" t="s">
        <v>254</v>
      </c>
      <c r="F50" s="393" t="s">
        <v>279</v>
      </c>
      <c r="G50" s="149" t="s">
        <v>508</v>
      </c>
      <c r="H50" s="149" t="s">
        <v>508</v>
      </c>
      <c r="I50" s="149" t="s">
        <v>508</v>
      </c>
      <c r="J50" s="148">
        <f>K49+1</f>
        <v>44940</v>
      </c>
      <c r="K50" s="148">
        <f>J50</f>
        <v>44940</v>
      </c>
      <c r="L50" s="148">
        <f>M49+1</f>
        <v>44945</v>
      </c>
      <c r="M50" s="148">
        <v>44945</v>
      </c>
      <c r="N50" s="130"/>
      <c r="O50" s="130"/>
      <c r="P50" s="121">
        <f t="shared" ref="P50" si="54">IF(IF(J50="",0,IF(K50="",0,K50-J50))="",0,K50-J50+1)</f>
        <v>1</v>
      </c>
      <c r="Q50" s="125">
        <f t="shared" ref="Q50" ca="1" si="55">IF(L50="",0,IF(M50="",TODAY()-L50,M50-L50+1))</f>
        <v>1</v>
      </c>
      <c r="R50" s="125">
        <f t="shared" ref="R50" ca="1" si="56">IF(Q50=0,0,P50-Q50)</f>
        <v>0</v>
      </c>
      <c r="S50" s="387"/>
    </row>
    <row r="51" spans="1:19" ht="28.8" hidden="1">
      <c r="A51" s="248">
        <v>49</v>
      </c>
      <c r="B51" s="121" t="s">
        <v>227</v>
      </c>
      <c r="D51" s="149" t="s">
        <v>2958</v>
      </c>
      <c r="E51" s="149" t="s">
        <v>274</v>
      </c>
      <c r="F51" s="393" t="s">
        <v>279</v>
      </c>
      <c r="G51" s="149"/>
      <c r="H51" s="149"/>
      <c r="I51" s="149"/>
      <c r="J51" s="148"/>
      <c r="K51" s="148"/>
      <c r="L51" s="148"/>
      <c r="M51" s="148"/>
      <c r="N51" s="130"/>
      <c r="O51" s="130"/>
      <c r="R51" s="125"/>
      <c r="S51" s="387"/>
    </row>
    <row r="52" spans="1:19" ht="14.4" hidden="1">
      <c r="A52" s="248">
        <v>50</v>
      </c>
      <c r="B52" s="121" t="s">
        <v>227</v>
      </c>
      <c r="D52" s="149" t="s">
        <v>2959</v>
      </c>
      <c r="E52" s="149" t="s">
        <v>254</v>
      </c>
      <c r="F52" s="393" t="s">
        <v>279</v>
      </c>
      <c r="G52" s="149" t="s">
        <v>508</v>
      </c>
      <c r="H52" s="149" t="s">
        <v>508</v>
      </c>
      <c r="I52" s="149" t="s">
        <v>508</v>
      </c>
      <c r="J52" s="148">
        <f>K50+3</f>
        <v>44943</v>
      </c>
      <c r="K52" s="148">
        <f>J52+1+1</f>
        <v>44945</v>
      </c>
      <c r="L52" s="148">
        <v>44949</v>
      </c>
      <c r="M52" s="148">
        <v>44954</v>
      </c>
      <c r="N52" s="130"/>
      <c r="O52" s="130"/>
      <c r="P52" s="121">
        <f t="shared" ref="P52" si="57">IF(IF(J52="",0,IF(K52="",0,K52-J52))="",0,K52-J52+1)</f>
        <v>3</v>
      </c>
      <c r="Q52" s="125">
        <f t="shared" ref="Q52" ca="1" si="58">IF(L52="",0,IF(M52="",TODAY()-L52,M52-L52+1))</f>
        <v>6</v>
      </c>
      <c r="R52" s="125">
        <f t="shared" ref="R52" ca="1" si="59">IF(Q52=0,0,P52-Q52)</f>
        <v>-3</v>
      </c>
      <c r="S52" s="387"/>
    </row>
    <row r="53" spans="1:19" ht="28.8" hidden="1">
      <c r="A53" s="248">
        <v>51</v>
      </c>
      <c r="B53" s="121" t="s">
        <v>227</v>
      </c>
      <c r="D53" s="149" t="s">
        <v>2960</v>
      </c>
      <c r="E53" s="149" t="s">
        <v>274</v>
      </c>
      <c r="F53" s="393" t="s">
        <v>279</v>
      </c>
      <c r="G53" s="149" t="s">
        <v>508</v>
      </c>
      <c r="H53" s="149" t="s">
        <v>508</v>
      </c>
      <c r="I53" s="149" t="s">
        <v>508</v>
      </c>
      <c r="J53" s="148">
        <f>K52+1</f>
        <v>44946</v>
      </c>
      <c r="K53" s="148">
        <f>J53+1</f>
        <v>44947</v>
      </c>
      <c r="L53" s="148">
        <v>44956</v>
      </c>
      <c r="M53" s="148">
        <f>L53+1</f>
        <v>44957</v>
      </c>
      <c r="N53" s="130"/>
      <c r="O53" s="130"/>
      <c r="P53" s="121">
        <f t="shared" ref="P53" si="60">IF(IF(J53="",0,IF(K53="",0,K53-J53))="",0,K53-J53+1)</f>
        <v>2</v>
      </c>
      <c r="Q53" s="125">
        <f t="shared" ref="Q53" ca="1" si="61">IF(L53="",0,IF(M53="",TODAY()-L53,M53-L53+1))</f>
        <v>2</v>
      </c>
      <c r="R53" s="125">
        <f t="shared" ref="R53" ca="1" si="62">IF(Q53=0,0,P53-Q53)</f>
        <v>0</v>
      </c>
      <c r="S53" s="387"/>
    </row>
    <row r="54" spans="1:19" ht="27" hidden="1" customHeight="1">
      <c r="A54" s="248">
        <v>52</v>
      </c>
      <c r="B54" s="121" t="s">
        <v>227</v>
      </c>
      <c r="D54" s="489" t="s">
        <v>2961</v>
      </c>
      <c r="E54" s="149"/>
      <c r="F54" s="393" t="s">
        <v>279</v>
      </c>
      <c r="G54" s="149" t="s">
        <v>508</v>
      </c>
      <c r="H54" s="149" t="s">
        <v>508</v>
      </c>
      <c r="I54" s="149" t="s">
        <v>508</v>
      </c>
      <c r="J54" s="148">
        <f>K53+1</f>
        <v>44948</v>
      </c>
      <c r="K54" s="148">
        <f>J54+1</f>
        <v>44949</v>
      </c>
      <c r="L54" s="148">
        <v>44958</v>
      </c>
      <c r="M54" s="148">
        <v>44965</v>
      </c>
      <c r="N54" s="130"/>
      <c r="O54" s="130"/>
      <c r="P54" s="121">
        <f t="shared" ref="P54" si="63">IF(IF(J54="",0,IF(K54="",0,K54-J54))="",0,K54-J54+1)</f>
        <v>2</v>
      </c>
      <c r="Q54" s="125">
        <f t="shared" ref="Q54" ca="1" si="64">IF(L54="",0,IF(M54="",TODAY()-L54,M54-L54+1))</f>
        <v>8</v>
      </c>
      <c r="R54" s="125">
        <f t="shared" ref="R54" ca="1" si="65">IF(Q54=0,0,P54-Q54)</f>
        <v>-6</v>
      </c>
      <c r="S54" s="387"/>
    </row>
    <row r="55" spans="1:19" ht="27" hidden="1" customHeight="1">
      <c r="A55" s="248">
        <v>53</v>
      </c>
      <c r="B55" s="121" t="s">
        <v>2962</v>
      </c>
      <c r="D55" s="149" t="s">
        <v>2963</v>
      </c>
      <c r="E55" s="149" t="s">
        <v>2964</v>
      </c>
      <c r="F55" s="393" t="s">
        <v>279</v>
      </c>
      <c r="G55" s="149" t="s">
        <v>508</v>
      </c>
      <c r="H55" s="149" t="s">
        <v>508</v>
      </c>
      <c r="I55" s="149" t="s">
        <v>508</v>
      </c>
      <c r="J55" s="148">
        <f>K54+1</f>
        <v>44950</v>
      </c>
      <c r="K55" s="148">
        <f>J55+1+3</f>
        <v>44954</v>
      </c>
      <c r="L55" s="148">
        <v>44966</v>
      </c>
      <c r="M55" s="148">
        <f>L55+5</f>
        <v>44971</v>
      </c>
      <c r="N55" s="130">
        <f>L55</f>
        <v>44966</v>
      </c>
      <c r="O55" s="130">
        <f>N55+P55-1</f>
        <v>44970</v>
      </c>
      <c r="P55" s="121">
        <f>IF(IF(J55="",0,IF(K55="",0,K55-J55))="",0,K55-J55+1)</f>
        <v>5</v>
      </c>
      <c r="Q55" s="125">
        <f ca="1">IF(L55="",0,IF(M55="",TODAY()-L55,M55-L55+1))</f>
        <v>6</v>
      </c>
      <c r="R55" s="125">
        <f ca="1">IF(Q55=0,0,P55-Q55)</f>
        <v>-1</v>
      </c>
      <c r="S55" s="149" t="s">
        <v>2965</v>
      </c>
    </row>
    <row r="56" spans="1:19" ht="27" hidden="1" customHeight="1">
      <c r="A56" s="248">
        <v>54</v>
      </c>
      <c r="B56" s="121" t="s">
        <v>2962</v>
      </c>
      <c r="D56" s="149" t="s">
        <v>2966</v>
      </c>
      <c r="E56" s="149" t="s">
        <v>400</v>
      </c>
      <c r="F56" s="393" t="s">
        <v>279</v>
      </c>
      <c r="G56" s="149" t="s">
        <v>508</v>
      </c>
      <c r="H56" s="149" t="s">
        <v>508</v>
      </c>
      <c r="I56" s="149" t="s">
        <v>508</v>
      </c>
      <c r="J56" s="148">
        <f>K55+1</f>
        <v>44955</v>
      </c>
      <c r="K56" s="148">
        <f>J56+1</f>
        <v>44956</v>
      </c>
      <c r="L56" s="148">
        <f>M55+1</f>
        <v>44972</v>
      </c>
      <c r="M56" s="148">
        <f>L56+1</f>
        <v>44973</v>
      </c>
      <c r="N56" s="130">
        <f>IF(L56="",IF(M55="",O55+1,M55+1),L56)</f>
        <v>44972</v>
      </c>
      <c r="O56" s="130">
        <f>+N56+P56-1</f>
        <v>44973</v>
      </c>
      <c r="P56" s="121">
        <f t="shared" ref="P56:P57" si="66">IF(IF(J56="",0,IF(K56="",0,K56-J56))="",0,K56-J56+1)</f>
        <v>2</v>
      </c>
      <c r="Q56" s="125">
        <f t="shared" ref="Q56:Q57" ca="1" si="67">IF(L56="",0,IF(M56="",TODAY()-L56,M56-L56+1))</f>
        <v>2</v>
      </c>
      <c r="R56" s="125">
        <f t="shared" ref="R56:R57" ca="1" si="68">IF(Q56=0,0,P56-Q56)</f>
        <v>0</v>
      </c>
      <c r="S56" s="149" t="s">
        <v>2965</v>
      </c>
    </row>
    <row r="57" spans="1:19" ht="27" hidden="1" customHeight="1">
      <c r="A57" s="248">
        <v>55</v>
      </c>
      <c r="B57" s="121" t="s">
        <v>227</v>
      </c>
      <c r="D57" s="360" t="s">
        <v>2967</v>
      </c>
      <c r="E57" s="149" t="s">
        <v>274</v>
      </c>
      <c r="F57" s="393" t="s">
        <v>279</v>
      </c>
      <c r="G57" s="149" t="s">
        <v>508</v>
      </c>
      <c r="H57" s="149" t="s">
        <v>508</v>
      </c>
      <c r="I57" s="149" t="s">
        <v>508</v>
      </c>
      <c r="J57" s="148">
        <f>K55+1</f>
        <v>44955</v>
      </c>
      <c r="K57" s="148">
        <f>J57+1+3+2</f>
        <v>44961</v>
      </c>
      <c r="L57" s="148">
        <v>44974</v>
      </c>
      <c r="M57" s="148">
        <v>44987</v>
      </c>
      <c r="N57" s="130">
        <f t="shared" ref="N57" si="69">IF(L57="",IF(M56="",O56+1,M56+1),L57)</f>
        <v>44974</v>
      </c>
      <c r="O57" s="130">
        <f>IF(N57="","",N57+P57-1)</f>
        <v>44980</v>
      </c>
      <c r="P57" s="121">
        <f t="shared" si="66"/>
        <v>7</v>
      </c>
      <c r="Q57" s="125">
        <f t="shared" ca="1" si="67"/>
        <v>14</v>
      </c>
      <c r="R57" s="125">
        <f t="shared" ca="1" si="68"/>
        <v>-7</v>
      </c>
      <c r="S57" s="149" t="s">
        <v>2965</v>
      </c>
    </row>
    <row r="58" spans="1:19" ht="27" hidden="1" customHeight="1">
      <c r="A58" s="248">
        <v>56</v>
      </c>
      <c r="B58" s="121" t="s">
        <v>227</v>
      </c>
      <c r="D58" s="360" t="s">
        <v>2968</v>
      </c>
      <c r="E58" s="149" t="s">
        <v>254</v>
      </c>
      <c r="F58" s="393" t="s">
        <v>279</v>
      </c>
      <c r="G58" s="149" t="s">
        <v>508</v>
      </c>
      <c r="H58" s="149" t="s">
        <v>508</v>
      </c>
      <c r="I58" s="149" t="s">
        <v>508</v>
      </c>
      <c r="J58" s="148">
        <f t="shared" ref="J58:J74" si="70">K57+1</f>
        <v>44962</v>
      </c>
      <c r="K58" s="148">
        <f>J58</f>
        <v>44962</v>
      </c>
      <c r="L58" s="148">
        <v>44991</v>
      </c>
      <c r="M58" s="148">
        <f>L58</f>
        <v>44991</v>
      </c>
      <c r="N58" s="130">
        <f t="shared" ref="N58" si="71">IF(L58="",IF(M57="",O57+1,M57+1),L58)</f>
        <v>44991</v>
      </c>
      <c r="O58" s="130">
        <f t="shared" ref="O58" si="72">IF(N58="","",N58+P58-1)</f>
        <v>44991</v>
      </c>
      <c r="P58" s="121">
        <f t="shared" ref="P58" si="73">IF(IF(J58="",0,IF(K58="",0,K58-J58))="",0,K58-J58+1)</f>
        <v>1</v>
      </c>
      <c r="Q58" s="125">
        <f t="shared" ref="Q58" ca="1" si="74">IF(L58="",0,IF(M58="",TODAY()-L58,M58-L58+1))</f>
        <v>1</v>
      </c>
      <c r="R58" s="125">
        <f t="shared" ref="R58" ca="1" si="75">IF(Q58=0,0,P58-Q58)</f>
        <v>0</v>
      </c>
      <c r="S58" s="121" t="s">
        <v>400</v>
      </c>
    </row>
    <row r="59" spans="1:19" ht="27" hidden="1" customHeight="1">
      <c r="A59" s="248">
        <v>57</v>
      </c>
      <c r="B59" s="121" t="s">
        <v>227</v>
      </c>
      <c r="D59" s="360" t="s">
        <v>2969</v>
      </c>
      <c r="E59" s="351" t="s">
        <v>400</v>
      </c>
      <c r="F59" s="492" t="s">
        <v>281</v>
      </c>
      <c r="G59" s="149" t="s">
        <v>508</v>
      </c>
      <c r="H59" s="149" t="s">
        <v>508</v>
      </c>
      <c r="I59" s="149" t="s">
        <v>508</v>
      </c>
      <c r="J59" s="148">
        <f t="shared" si="70"/>
        <v>44963</v>
      </c>
      <c r="K59" s="148">
        <f>J59+1</f>
        <v>44964</v>
      </c>
      <c r="L59" s="148">
        <f>M58+3</f>
        <v>44994</v>
      </c>
      <c r="M59" s="148">
        <v>44995</v>
      </c>
      <c r="N59" s="130">
        <f t="shared" ref="N59" si="76">IF(L59="",IF(M58="",O58+1,M58+1),L59)</f>
        <v>44994</v>
      </c>
      <c r="O59" s="130">
        <f t="shared" ref="O59" si="77">IF(N59="","",N59+P59-1)</f>
        <v>44995</v>
      </c>
      <c r="P59" s="121">
        <f t="shared" ref="P59" si="78">IF(IF(J59="",0,IF(K59="",0,K59-J59))="",0,K59-J59+1)</f>
        <v>2</v>
      </c>
      <c r="Q59" s="125">
        <f t="shared" ref="Q59" ca="1" si="79">IF(L59="",0,IF(M59="",TODAY()-L59,M59-L59+1))</f>
        <v>2</v>
      </c>
      <c r="R59" s="125">
        <f t="shared" ref="R59" ca="1" si="80">IF(Q59=0,0,P59-Q59)</f>
        <v>0</v>
      </c>
      <c r="S59" s="149" t="s">
        <v>2970</v>
      </c>
    </row>
    <row r="60" spans="1:19" ht="27" hidden="1" customHeight="1">
      <c r="A60" s="248">
        <v>58</v>
      </c>
      <c r="B60" s="121" t="s">
        <v>227</v>
      </c>
      <c r="D60" s="360" t="s">
        <v>2971</v>
      </c>
      <c r="E60" s="351" t="s">
        <v>254</v>
      </c>
      <c r="F60" s="393" t="s">
        <v>279</v>
      </c>
      <c r="G60" s="149" t="s">
        <v>508</v>
      </c>
      <c r="H60" s="149" t="s">
        <v>508</v>
      </c>
      <c r="I60" s="149" t="s">
        <v>508</v>
      </c>
      <c r="J60" s="148">
        <f t="shared" si="70"/>
        <v>44965</v>
      </c>
      <c r="K60" s="148">
        <f>J60+2</f>
        <v>44967</v>
      </c>
      <c r="L60" s="148">
        <f>M59+1</f>
        <v>44996</v>
      </c>
      <c r="M60" s="148">
        <f>L60+2</f>
        <v>44998</v>
      </c>
      <c r="N60" s="130">
        <f t="shared" ref="N60:N62" si="81">IF(L60="",IF(M59="",O59+1,M59+1),L60)</f>
        <v>44996</v>
      </c>
      <c r="O60" s="130">
        <f t="shared" ref="O60:O62" si="82">IF(N60="","",N60+P60-1)</f>
        <v>44998</v>
      </c>
      <c r="P60" s="121">
        <f t="shared" ref="P60:P62" si="83">IF(IF(J60="",0,IF(K60="",0,K60-J60))="",0,K60-J60+1)</f>
        <v>3</v>
      </c>
      <c r="Q60" s="125">
        <f t="shared" ref="Q60:Q62" ca="1" si="84">IF(L60="",0,IF(M60="",TODAY()-L60,M60-L60+1))</f>
        <v>3</v>
      </c>
      <c r="R60" s="125">
        <f t="shared" ref="R60:R62" ca="1" si="85">IF(Q60=0,0,P60-Q60)</f>
        <v>0</v>
      </c>
    </row>
    <row r="61" spans="1:19" ht="27" hidden="1" customHeight="1">
      <c r="A61" s="248">
        <v>59</v>
      </c>
      <c r="B61" s="121" t="s">
        <v>227</v>
      </c>
      <c r="D61" s="360" t="s">
        <v>2972</v>
      </c>
      <c r="E61" s="351" t="s">
        <v>274</v>
      </c>
      <c r="F61" s="393" t="s">
        <v>279</v>
      </c>
      <c r="G61" s="149" t="s">
        <v>508</v>
      </c>
      <c r="H61" s="149" t="s">
        <v>508</v>
      </c>
      <c r="I61" s="149" t="s">
        <v>508</v>
      </c>
      <c r="J61" s="148">
        <f t="shared" si="70"/>
        <v>44968</v>
      </c>
      <c r="K61" s="148">
        <f t="shared" ref="K61:K66" si="86">J61+1</f>
        <v>44969</v>
      </c>
      <c r="L61" s="148">
        <f>M60+1</f>
        <v>44999</v>
      </c>
      <c r="M61" s="148">
        <f>L61</f>
        <v>44999</v>
      </c>
      <c r="N61" s="130">
        <f t="shared" si="81"/>
        <v>44999</v>
      </c>
      <c r="O61" s="130">
        <f t="shared" si="82"/>
        <v>45000</v>
      </c>
      <c r="P61" s="121">
        <f t="shared" si="83"/>
        <v>2</v>
      </c>
      <c r="Q61" s="125">
        <f t="shared" ca="1" si="84"/>
        <v>1</v>
      </c>
      <c r="R61" s="125">
        <f t="shared" ca="1" si="85"/>
        <v>1</v>
      </c>
    </row>
    <row r="62" spans="1:19" ht="27" hidden="1" customHeight="1">
      <c r="A62" s="248">
        <v>60</v>
      </c>
      <c r="B62" s="121" t="s">
        <v>227</v>
      </c>
      <c r="D62" s="360" t="s">
        <v>2973</v>
      </c>
      <c r="E62" s="351" t="s">
        <v>274</v>
      </c>
      <c r="F62" s="393" t="s">
        <v>279</v>
      </c>
      <c r="G62" s="149" t="s">
        <v>508</v>
      </c>
      <c r="H62" s="149" t="s">
        <v>508</v>
      </c>
      <c r="I62" s="149" t="s">
        <v>508</v>
      </c>
      <c r="J62" s="148">
        <f t="shared" si="70"/>
        <v>44970</v>
      </c>
      <c r="K62" s="148">
        <f t="shared" si="86"/>
        <v>44971</v>
      </c>
      <c r="L62" s="148">
        <v>45001</v>
      </c>
      <c r="M62" s="148">
        <f>L62+4</f>
        <v>45005</v>
      </c>
      <c r="N62" s="130">
        <f t="shared" si="81"/>
        <v>45001</v>
      </c>
      <c r="O62" s="130">
        <f t="shared" si="82"/>
        <v>45002</v>
      </c>
      <c r="P62" s="121">
        <f t="shared" si="83"/>
        <v>2</v>
      </c>
      <c r="Q62" s="125">
        <f t="shared" ca="1" si="84"/>
        <v>5</v>
      </c>
      <c r="R62" s="125">
        <f t="shared" ca="1" si="85"/>
        <v>-3</v>
      </c>
    </row>
    <row r="63" spans="1:19" ht="27.75" hidden="1" customHeight="1">
      <c r="A63" s="248">
        <v>61</v>
      </c>
      <c r="B63" s="121" t="s">
        <v>227</v>
      </c>
      <c r="D63" s="360" t="s">
        <v>2974</v>
      </c>
      <c r="E63" s="351" t="s">
        <v>274</v>
      </c>
      <c r="F63" s="393" t="s">
        <v>279</v>
      </c>
      <c r="G63" s="149" t="s">
        <v>508</v>
      </c>
      <c r="H63" s="149" t="s">
        <v>508</v>
      </c>
      <c r="I63" s="149" t="s">
        <v>508</v>
      </c>
      <c r="J63" s="148">
        <f t="shared" si="70"/>
        <v>44972</v>
      </c>
      <c r="K63" s="148">
        <f t="shared" si="86"/>
        <v>44973</v>
      </c>
      <c r="L63" s="148">
        <v>45006</v>
      </c>
      <c r="M63" s="148">
        <v>45007</v>
      </c>
      <c r="N63" s="130">
        <f t="shared" ref="N63:N64" si="87">IF(L63="",IF(M62="",O62+1,M62+1),L63)</f>
        <v>45006</v>
      </c>
      <c r="O63" s="130">
        <f t="shared" ref="O63:O64" si="88">IF(N63="","",N63+P63-1)</f>
        <v>45007</v>
      </c>
      <c r="P63" s="121">
        <f t="shared" ref="P63" si="89">IF(IF(J63="",0,IF(K63="",0,K63-J63))="",0,K63-J63+1)</f>
        <v>2</v>
      </c>
      <c r="Q63" s="125">
        <f t="shared" ref="Q63" ca="1" si="90">IF(L63="",0,IF(M63="",TODAY()-L63,M63-L63+1))</f>
        <v>2</v>
      </c>
      <c r="R63" s="125">
        <f t="shared" ref="R63" ca="1" si="91">IF(Q63=0,0,P63-Q63)</f>
        <v>0</v>
      </c>
    </row>
    <row r="64" spans="1:19" ht="28.8" hidden="1">
      <c r="A64" s="248">
        <v>62</v>
      </c>
      <c r="B64" s="121" t="s">
        <v>227</v>
      </c>
      <c r="D64" s="360" t="s">
        <v>2975</v>
      </c>
      <c r="E64" s="351" t="s">
        <v>762</v>
      </c>
      <c r="F64" s="393" t="s">
        <v>279</v>
      </c>
      <c r="G64" s="149" t="s">
        <v>508</v>
      </c>
      <c r="H64" s="149" t="s">
        <v>508</v>
      </c>
      <c r="I64" s="149" t="s">
        <v>508</v>
      </c>
      <c r="J64" s="148">
        <f t="shared" si="70"/>
        <v>44974</v>
      </c>
      <c r="K64" s="148">
        <f t="shared" si="86"/>
        <v>44975</v>
      </c>
      <c r="L64" s="148">
        <f>M63+1</f>
        <v>45008</v>
      </c>
      <c r="M64" s="148">
        <f>L64+1</f>
        <v>45009</v>
      </c>
      <c r="N64" s="130">
        <f t="shared" si="87"/>
        <v>45008</v>
      </c>
      <c r="O64" s="130">
        <f t="shared" si="88"/>
        <v>45009</v>
      </c>
      <c r="P64" s="121">
        <f t="shared" ref="P64:P65" si="92">IF(IF(J64="",0,IF(K64="",0,K64-J64))="",0,K64-J64+1)</f>
        <v>2</v>
      </c>
      <c r="Q64" s="125">
        <f t="shared" ref="Q64:Q65" ca="1" si="93">IF(L64="",0,IF(M64="",TODAY()-L64,M64-L64+1))</f>
        <v>2</v>
      </c>
      <c r="R64" s="125">
        <f t="shared" ref="R64:R65" ca="1" si="94">IF(Q64=0,0,P64-Q64)</f>
        <v>0</v>
      </c>
    </row>
    <row r="65" spans="1:19" ht="27" customHeight="1">
      <c r="A65" s="248">
        <v>63</v>
      </c>
      <c r="B65" s="121" t="s">
        <v>227</v>
      </c>
      <c r="D65" s="360" t="s">
        <v>2976</v>
      </c>
      <c r="E65" s="351" t="s">
        <v>762</v>
      </c>
      <c r="F65" s="393" t="s">
        <v>279</v>
      </c>
      <c r="G65" s="149" t="s">
        <v>508</v>
      </c>
      <c r="H65" s="149" t="s">
        <v>508</v>
      </c>
      <c r="I65" s="149" t="s">
        <v>508</v>
      </c>
      <c r="J65" s="148">
        <f t="shared" si="70"/>
        <v>44976</v>
      </c>
      <c r="K65" s="148">
        <f t="shared" si="86"/>
        <v>44977</v>
      </c>
      <c r="L65" s="148">
        <f>M64+1</f>
        <v>45010</v>
      </c>
      <c r="M65" s="148">
        <f>L65</f>
        <v>45010</v>
      </c>
      <c r="N65" s="130">
        <f t="shared" ref="N65" si="95">IF(L65="",IF(M64="",O64+1,M64+1),L65)</f>
        <v>45010</v>
      </c>
      <c r="O65" s="130">
        <f t="shared" ref="O65" si="96">IF(N65="","",N65+P65-1)</f>
        <v>45011</v>
      </c>
      <c r="P65" s="121">
        <f t="shared" si="92"/>
        <v>2</v>
      </c>
      <c r="Q65" s="125">
        <f t="shared" ca="1" si="93"/>
        <v>1</v>
      </c>
      <c r="R65" s="125">
        <f t="shared" ca="1" si="94"/>
        <v>1</v>
      </c>
    </row>
    <row r="66" spans="1:19" ht="27" customHeight="1">
      <c r="A66" s="248">
        <v>64</v>
      </c>
      <c r="B66" s="121" t="s">
        <v>227</v>
      </c>
      <c r="D66" s="360" t="s">
        <v>2977</v>
      </c>
      <c r="E66" s="351" t="s">
        <v>762</v>
      </c>
      <c r="F66" s="393" t="s">
        <v>279</v>
      </c>
      <c r="G66" s="149" t="s">
        <v>508</v>
      </c>
      <c r="H66" s="149" t="s">
        <v>508</v>
      </c>
      <c r="I66" s="149" t="s">
        <v>508</v>
      </c>
      <c r="J66" s="148">
        <f t="shared" si="70"/>
        <v>44978</v>
      </c>
      <c r="K66" s="148">
        <f t="shared" si="86"/>
        <v>44979</v>
      </c>
      <c r="L66" s="148">
        <v>45012</v>
      </c>
      <c r="M66" s="148">
        <f>L66+1</f>
        <v>45013</v>
      </c>
      <c r="N66" s="130">
        <f t="shared" ref="N66:N67" si="97">IF(L66="",IF(M65="",O65+1,M65+1),L66)</f>
        <v>45012</v>
      </c>
      <c r="O66" s="130">
        <f t="shared" ref="O66:O67" si="98">IF(N66="","",N66+P66-1)</f>
        <v>45013</v>
      </c>
      <c r="P66" s="121">
        <f t="shared" ref="P66" si="99">IF(IF(J66="",0,IF(K66="",0,K66-J66))="",0,K66-J66+1)</f>
        <v>2</v>
      </c>
      <c r="Q66" s="125">
        <f t="shared" ref="Q66" ca="1" si="100">IF(L66="",0,IF(M66="",TODAY()-L66,M66-L66+1))</f>
        <v>2</v>
      </c>
      <c r="R66" s="125">
        <f t="shared" ref="R66" ca="1" si="101">IF(Q66=0,0,P66-Q66)</f>
        <v>0</v>
      </c>
    </row>
    <row r="67" spans="1:19" ht="27" customHeight="1">
      <c r="A67" s="248">
        <v>65</v>
      </c>
      <c r="B67" s="121" t="s">
        <v>227</v>
      </c>
      <c r="D67" s="360" t="s">
        <v>2978</v>
      </c>
      <c r="E67" s="351" t="s">
        <v>400</v>
      </c>
      <c r="F67" s="393" t="s">
        <v>279</v>
      </c>
      <c r="G67" s="149" t="s">
        <v>508</v>
      </c>
      <c r="H67" s="149" t="s">
        <v>508</v>
      </c>
      <c r="I67" s="149" t="s">
        <v>508</v>
      </c>
      <c r="J67" s="148">
        <f t="shared" si="70"/>
        <v>44980</v>
      </c>
      <c r="K67" s="148">
        <f>J67+2</f>
        <v>44982</v>
      </c>
      <c r="L67" s="148">
        <f>M66+1</f>
        <v>45014</v>
      </c>
      <c r="M67" s="148">
        <f>L67+2</f>
        <v>45016</v>
      </c>
      <c r="N67" s="130">
        <f t="shared" si="97"/>
        <v>45014</v>
      </c>
      <c r="O67" s="130">
        <f t="shared" si="98"/>
        <v>45016</v>
      </c>
      <c r="P67" s="121">
        <f t="shared" ref="P67:P68" si="102">IF(IF(J67="",0,IF(K67="",0,K67-J67))="",0,K67-J67+1)</f>
        <v>3</v>
      </c>
      <c r="Q67" s="125">
        <f t="shared" ref="Q67:Q68" ca="1" si="103">IF(L67="",0,IF(M67="",TODAY()-L67,M67-L67+1))</f>
        <v>3</v>
      </c>
      <c r="R67" s="125">
        <f t="shared" ref="R67:R68" ca="1" si="104">IF(Q67=0,0,P67-Q67)</f>
        <v>0</v>
      </c>
    </row>
    <row r="68" spans="1:19" ht="28.8">
      <c r="A68" s="248">
        <v>66</v>
      </c>
      <c r="B68" s="121" t="s">
        <v>2930</v>
      </c>
      <c r="D68" s="490" t="s">
        <v>2979</v>
      </c>
      <c r="E68" s="351" t="s">
        <v>2980</v>
      </c>
      <c r="F68" s="398" t="s">
        <v>178</v>
      </c>
      <c r="G68" s="149" t="s">
        <v>508</v>
      </c>
      <c r="H68" s="149" t="s">
        <v>508</v>
      </c>
      <c r="I68" s="149" t="s">
        <v>508</v>
      </c>
      <c r="J68" s="148">
        <f t="shared" si="70"/>
        <v>44983</v>
      </c>
      <c r="K68" s="148">
        <f>J68+1+2+1</f>
        <v>44987</v>
      </c>
      <c r="L68" s="148">
        <v>45020</v>
      </c>
      <c r="M68" s="148">
        <f>L68+4</f>
        <v>45024</v>
      </c>
      <c r="N68" s="130">
        <f t="shared" ref="N68:N69" si="105">IF(L68="",IF(M67="",O67+1,M67+1),L68)</f>
        <v>45020</v>
      </c>
      <c r="O68" s="130">
        <f t="shared" ref="O68:O69" si="106">IF(N68="","",N68+P68-1)</f>
        <v>45024</v>
      </c>
      <c r="P68" s="121">
        <f t="shared" si="102"/>
        <v>5</v>
      </c>
      <c r="Q68" s="125">
        <f t="shared" ca="1" si="103"/>
        <v>5</v>
      </c>
      <c r="R68" s="125">
        <f t="shared" ca="1" si="104"/>
        <v>0</v>
      </c>
    </row>
    <row r="69" spans="1:19" ht="27" customHeight="1">
      <c r="A69" s="248">
        <v>67</v>
      </c>
      <c r="B69" s="121" t="s">
        <v>2930</v>
      </c>
      <c r="D69" s="490" t="s">
        <v>2981</v>
      </c>
      <c r="E69" s="351" t="s">
        <v>2980</v>
      </c>
      <c r="F69" s="398" t="s">
        <v>178</v>
      </c>
      <c r="G69" s="149" t="s">
        <v>508</v>
      </c>
      <c r="H69" s="149" t="s">
        <v>508</v>
      </c>
      <c r="I69" s="149" t="s">
        <v>508</v>
      </c>
      <c r="J69" s="148">
        <f t="shared" si="70"/>
        <v>44988</v>
      </c>
      <c r="K69" s="148">
        <f>J69+2</f>
        <v>44990</v>
      </c>
      <c r="L69" s="148">
        <v>45024</v>
      </c>
      <c r="M69" s="148">
        <f>L69+3</f>
        <v>45027</v>
      </c>
      <c r="N69" s="130">
        <f t="shared" si="105"/>
        <v>45024</v>
      </c>
      <c r="O69" s="130">
        <f t="shared" si="106"/>
        <v>45026</v>
      </c>
      <c r="P69" s="121">
        <f t="shared" ref="P69:P71" si="107">IF(IF(J69="",0,IF(K69="",0,K69-J69))="",0,K69-J69+1)</f>
        <v>3</v>
      </c>
      <c r="Q69" s="125">
        <f t="shared" ref="Q69:Q71" ca="1" si="108">IF(L69="",0,IF(M69="",TODAY()-L69,M69-L69+1))</f>
        <v>4</v>
      </c>
      <c r="R69" s="125">
        <f t="shared" ref="R69:R71" ca="1" si="109">IF(Q69=0,0,P69-Q69)</f>
        <v>-1</v>
      </c>
    </row>
    <row r="70" spans="1:19" ht="45.75" customHeight="1">
      <c r="A70" s="248">
        <v>68</v>
      </c>
      <c r="B70" s="121" t="s">
        <v>2930</v>
      </c>
      <c r="D70" s="490" t="s">
        <v>2982</v>
      </c>
      <c r="E70" s="351" t="s">
        <v>2980</v>
      </c>
      <c r="F70" s="398" t="s">
        <v>178</v>
      </c>
      <c r="G70" s="149" t="s">
        <v>508</v>
      </c>
      <c r="H70" s="149" t="s">
        <v>508</v>
      </c>
      <c r="I70" s="149" t="s">
        <v>508</v>
      </c>
      <c r="J70" s="148">
        <f t="shared" si="70"/>
        <v>44991</v>
      </c>
      <c r="K70" s="148">
        <f>J70</f>
        <v>44991</v>
      </c>
      <c r="L70" s="148">
        <v>45028</v>
      </c>
      <c r="M70" s="148">
        <v>45028</v>
      </c>
      <c r="N70" s="130">
        <f t="shared" ref="N70:N71" si="110">IF(L70="",IF(M69="",O69+1,M69+1),L70)</f>
        <v>45028</v>
      </c>
      <c r="O70" s="130">
        <f t="shared" ref="O70:O71" si="111">IF(N70="","",N70+P70-1)</f>
        <v>45028</v>
      </c>
      <c r="P70" s="121">
        <f t="shared" si="107"/>
        <v>1</v>
      </c>
      <c r="Q70" s="125">
        <f t="shared" ca="1" si="108"/>
        <v>1</v>
      </c>
      <c r="R70" s="125">
        <f t="shared" ca="1" si="109"/>
        <v>0</v>
      </c>
      <c r="S70" s="387"/>
    </row>
    <row r="71" spans="1:19" ht="51" customHeight="1">
      <c r="A71" s="248">
        <v>69</v>
      </c>
      <c r="B71" s="121" t="s">
        <v>2930</v>
      </c>
      <c r="D71" s="490" t="s">
        <v>2983</v>
      </c>
      <c r="E71" s="351" t="s">
        <v>2980</v>
      </c>
      <c r="F71" s="398" t="s">
        <v>178</v>
      </c>
      <c r="G71" s="149" t="s">
        <v>508</v>
      </c>
      <c r="H71" s="149" t="s">
        <v>508</v>
      </c>
      <c r="I71" s="149" t="s">
        <v>508</v>
      </c>
      <c r="J71" s="148">
        <f t="shared" si="70"/>
        <v>44992</v>
      </c>
      <c r="K71" s="148">
        <f>J71</f>
        <v>44992</v>
      </c>
      <c r="L71" s="148">
        <v>45029</v>
      </c>
      <c r="M71" s="148">
        <v>45029</v>
      </c>
      <c r="N71" s="130">
        <f t="shared" si="110"/>
        <v>45029</v>
      </c>
      <c r="O71" s="130">
        <f t="shared" si="111"/>
        <v>45029</v>
      </c>
      <c r="P71" s="121">
        <f t="shared" si="107"/>
        <v>1</v>
      </c>
      <c r="Q71" s="125">
        <f t="shared" ca="1" si="108"/>
        <v>1</v>
      </c>
      <c r="R71" s="125">
        <f t="shared" ca="1" si="109"/>
        <v>0</v>
      </c>
      <c r="S71" s="387"/>
    </row>
    <row r="72" spans="1:19" s="159" customFormat="1" ht="27" customHeight="1">
      <c r="A72" s="248">
        <v>70</v>
      </c>
      <c r="B72" s="121" t="s">
        <v>227</v>
      </c>
      <c r="C72" s="121"/>
      <c r="D72" s="491" t="s">
        <v>2984</v>
      </c>
      <c r="E72" s="397" t="s">
        <v>762</v>
      </c>
      <c r="F72" s="393" t="s">
        <v>279</v>
      </c>
      <c r="G72" s="149" t="s">
        <v>508</v>
      </c>
      <c r="H72" s="149" t="s">
        <v>508</v>
      </c>
      <c r="I72" s="149" t="s">
        <v>508</v>
      </c>
      <c r="J72" s="215">
        <f t="shared" si="70"/>
        <v>44993</v>
      </c>
      <c r="K72" s="215">
        <f>J72+1</f>
        <v>44994</v>
      </c>
      <c r="L72" s="215"/>
      <c r="M72" s="215"/>
      <c r="N72" s="130">
        <f>IF(L72="",IF(M71="",O71+1,M71+1),L72)</f>
        <v>45030</v>
      </c>
      <c r="O72" s="130">
        <f>IF(N72="","",N72+P72-1)</f>
        <v>45031</v>
      </c>
      <c r="P72" s="121">
        <f>IF(IF(J72="",0,IF(K72="",0,K72-J72))="",0,K72-J72+1)</f>
        <v>2</v>
      </c>
      <c r="Q72" s="125">
        <f ca="1">IF(L72="",0,IF(M72="",TODAY()-L72,M72-L72+1))</f>
        <v>0</v>
      </c>
      <c r="R72" s="125">
        <f ca="1">IF(Q72=0,0,P72-Q72)</f>
        <v>0</v>
      </c>
      <c r="S72" s="387"/>
    </row>
    <row r="73" spans="1:19" s="159" customFormat="1" ht="27" customHeight="1">
      <c r="A73" s="248">
        <v>71</v>
      </c>
      <c r="B73" s="121" t="s">
        <v>231</v>
      </c>
      <c r="C73" s="121"/>
      <c r="D73" s="491" t="s">
        <v>2985</v>
      </c>
      <c r="E73" s="397" t="s">
        <v>157</v>
      </c>
      <c r="F73" s="393" t="s">
        <v>279</v>
      </c>
      <c r="G73" s="149" t="s">
        <v>508</v>
      </c>
      <c r="H73" s="149" t="s">
        <v>508</v>
      </c>
      <c r="I73" s="149" t="s">
        <v>508</v>
      </c>
      <c r="J73" s="215">
        <f t="shared" si="70"/>
        <v>44995</v>
      </c>
      <c r="K73" s="215">
        <f>J73+1+6</f>
        <v>45002</v>
      </c>
      <c r="L73" s="215">
        <v>45034</v>
      </c>
      <c r="M73" s="215">
        <v>45063</v>
      </c>
      <c r="N73" s="130">
        <f>IF(L73="",IF(M72="",O72+1,M72+1),L73)</f>
        <v>45034</v>
      </c>
      <c r="O73" s="130">
        <f>IF(N73="","",N73+P73-1)</f>
        <v>45041</v>
      </c>
      <c r="P73" s="121">
        <f>IF(IF(J73="",0,IF(K73="",0,K73-J73))="",0,K73-J73+1)</f>
        <v>8</v>
      </c>
      <c r="Q73" s="125">
        <f ca="1">IF(L73="",0,IF(M73="",TODAY()-L73,M73-L73+1))</f>
        <v>30</v>
      </c>
      <c r="R73" s="125">
        <f ca="1">IF(Q73=0,0,P73-Q73)</f>
        <v>-22</v>
      </c>
      <c r="S73" s="387"/>
    </row>
    <row r="74" spans="1:19" s="159" customFormat="1" ht="27" customHeight="1">
      <c r="A74" s="248">
        <v>72</v>
      </c>
      <c r="B74" s="121" t="s">
        <v>227</v>
      </c>
      <c r="C74" s="121"/>
      <c r="D74" s="491" t="s">
        <v>2986</v>
      </c>
      <c r="E74" s="397" t="s">
        <v>287</v>
      </c>
      <c r="F74" s="393" t="s">
        <v>279</v>
      </c>
      <c r="G74" s="149" t="s">
        <v>508</v>
      </c>
      <c r="H74" s="149" t="s">
        <v>508</v>
      </c>
      <c r="I74" s="149" t="s">
        <v>508</v>
      </c>
      <c r="J74" s="215">
        <f t="shared" si="70"/>
        <v>45003</v>
      </c>
      <c r="K74" s="215">
        <f>J74+1</f>
        <v>45004</v>
      </c>
      <c r="L74" s="215">
        <v>45068</v>
      </c>
      <c r="M74" s="215">
        <v>45071</v>
      </c>
      <c r="N74" s="130"/>
      <c r="O74" s="130"/>
      <c r="P74" s="121"/>
      <c r="Q74" s="125"/>
      <c r="R74" s="125"/>
      <c r="S74" s="387"/>
    </row>
    <row r="75" spans="1:19" ht="28.8">
      <c r="A75" s="248">
        <v>73</v>
      </c>
      <c r="B75" s="121" t="s">
        <v>2930</v>
      </c>
      <c r="D75" s="490" t="s">
        <v>2987</v>
      </c>
      <c r="E75" s="351" t="s">
        <v>2980</v>
      </c>
      <c r="F75" s="398" t="s">
        <v>178</v>
      </c>
      <c r="G75" s="149" t="s">
        <v>508</v>
      </c>
      <c r="H75" s="149" t="s">
        <v>508</v>
      </c>
      <c r="I75" s="149" t="s">
        <v>508</v>
      </c>
      <c r="J75" s="148"/>
      <c r="K75" s="148"/>
      <c r="L75" s="148"/>
      <c r="M75" s="148"/>
      <c r="N75" s="130">
        <f>IF(L75="",IF(M73="",O73+1,M73+1),L75)</f>
        <v>45064</v>
      </c>
      <c r="O75" s="130">
        <f>IF(N75="","",N75+P75-1)</f>
        <v>45064</v>
      </c>
      <c r="P75" s="121">
        <f>IF(IF(J75="",0,IF(K75="",0,K75-J75))="",0,K75-J75+1)</f>
        <v>1</v>
      </c>
      <c r="Q75" s="125">
        <f ca="1">IF(L75="",0,IF(M75="",TODAY()-L75,M75-L75+1))</f>
        <v>0</v>
      </c>
      <c r="R75" s="125">
        <f ca="1">IF(Q75=0,0,P75-Q75)</f>
        <v>0</v>
      </c>
      <c r="S75" s="387"/>
    </row>
    <row r="76" spans="1:19" ht="27" customHeight="1">
      <c r="A76" s="248">
        <v>74</v>
      </c>
      <c r="B76" s="121" t="s">
        <v>2930</v>
      </c>
      <c r="D76" s="490" t="s">
        <v>2988</v>
      </c>
      <c r="E76" s="351" t="s">
        <v>2980</v>
      </c>
      <c r="F76" s="398" t="s">
        <v>178</v>
      </c>
      <c r="G76" s="149" t="s">
        <v>508</v>
      </c>
      <c r="H76" s="149" t="s">
        <v>508</v>
      </c>
      <c r="I76" s="149" t="s">
        <v>508</v>
      </c>
      <c r="J76" s="148">
        <f>K74+1</f>
        <v>45005</v>
      </c>
      <c r="K76" s="148">
        <f>J76+2</f>
        <v>45007</v>
      </c>
      <c r="L76" s="148">
        <v>45072</v>
      </c>
      <c r="M76" s="148">
        <v>45073</v>
      </c>
      <c r="N76" s="130">
        <f>IF(L76="",IF(M75="",O75+1,M75+1),L76)</f>
        <v>45072</v>
      </c>
      <c r="O76" s="130">
        <f>IF(N76="","",N76+P76-1)</f>
        <v>45074</v>
      </c>
      <c r="P76" s="121">
        <f>IF(IF(J76="",0,IF(K76="",0,K76-J76))="",0,K76-J76+1)</f>
        <v>3</v>
      </c>
      <c r="Q76" s="125">
        <f ca="1">IF(L76="",0,IF(M76="",TODAY()-L76,M76-L76+1))</f>
        <v>2</v>
      </c>
      <c r="R76" s="125">
        <f ca="1">IF(Q76=0,0,P76-Q76)</f>
        <v>1</v>
      </c>
      <c r="S76" s="387"/>
    </row>
    <row r="77" spans="1:19" ht="28.8">
      <c r="A77" s="248">
        <v>75</v>
      </c>
      <c r="B77" s="121" t="s">
        <v>231</v>
      </c>
      <c r="D77" s="490" t="s">
        <v>2989</v>
      </c>
      <c r="E77" s="351" t="s">
        <v>400</v>
      </c>
      <c r="F77" s="393" t="s">
        <v>279</v>
      </c>
      <c r="G77" s="149" t="s">
        <v>508</v>
      </c>
      <c r="H77" s="149" t="s">
        <v>508</v>
      </c>
      <c r="I77" s="149" t="s">
        <v>508</v>
      </c>
      <c r="J77" s="148">
        <v>45073</v>
      </c>
      <c r="K77" s="148">
        <v>45077</v>
      </c>
      <c r="L77" s="148">
        <v>45073</v>
      </c>
      <c r="M77" s="148">
        <v>45077</v>
      </c>
      <c r="N77" s="130">
        <f t="shared" ref="N77" si="112">IF(L77="",IF(M76="",O76+1,M76+1),L77)</f>
        <v>45073</v>
      </c>
      <c r="O77" s="130">
        <f t="shared" ref="O77" si="113">IF(N77="","",N77+P77-1)</f>
        <v>45077</v>
      </c>
      <c r="P77" s="121">
        <f t="shared" ref="P77:P78" si="114">IF(IF(J77="",0,IF(K77="",0,K77-J77))="",0,K77-J77+1)</f>
        <v>5</v>
      </c>
      <c r="Q77" s="125">
        <f t="shared" ref="Q77:Q78" ca="1" si="115">IF(L77="",0,IF(M77="",TODAY()-L77,M77-L77+1))</f>
        <v>5</v>
      </c>
      <c r="R77" s="125">
        <f t="shared" ref="R77:R78" ca="1" si="116">IF(Q77=0,0,P77-Q77)</f>
        <v>0</v>
      </c>
      <c r="S77" s="387"/>
    </row>
    <row r="78" spans="1:19" ht="17.25" customHeight="1">
      <c r="A78" s="248">
        <v>76</v>
      </c>
      <c r="B78" s="121" t="s">
        <v>223</v>
      </c>
      <c r="D78" s="490" t="s">
        <v>2990</v>
      </c>
      <c r="E78" s="351" t="s">
        <v>400</v>
      </c>
      <c r="F78" s="393" t="s">
        <v>270</v>
      </c>
      <c r="G78" s="149" t="s">
        <v>508</v>
      </c>
      <c r="H78" s="149" t="s">
        <v>508</v>
      </c>
      <c r="I78" s="149" t="s">
        <v>508</v>
      </c>
      <c r="J78" s="148">
        <f t="shared" ref="J78:J85" si="117">K77+1</f>
        <v>45078</v>
      </c>
      <c r="K78" s="148">
        <f>J78+1</f>
        <v>45079</v>
      </c>
      <c r="L78" s="148">
        <v>45078</v>
      </c>
      <c r="M78" s="148">
        <f>L78+1</f>
        <v>45079</v>
      </c>
      <c r="N78" s="130">
        <f t="shared" ref="N78:N84" si="118">IF(L78="",IF(M77="",O77+1,M77+1),L78)</f>
        <v>45078</v>
      </c>
      <c r="O78" s="130">
        <f t="shared" ref="O78:O84" si="119">IF(N78="","",N78+P78-1)</f>
        <v>45079</v>
      </c>
      <c r="P78" s="121">
        <f t="shared" si="114"/>
        <v>2</v>
      </c>
      <c r="Q78" s="125">
        <f t="shared" ca="1" si="115"/>
        <v>2</v>
      </c>
      <c r="R78" s="125">
        <f t="shared" ca="1" si="116"/>
        <v>0</v>
      </c>
      <c r="S78" s="387"/>
    </row>
    <row r="79" spans="1:19" ht="43.2">
      <c r="A79" s="248">
        <v>77</v>
      </c>
      <c r="B79" s="121" t="s">
        <v>223</v>
      </c>
      <c r="D79" s="149" t="s">
        <v>2991</v>
      </c>
      <c r="E79" s="351" t="s">
        <v>274</v>
      </c>
      <c r="F79" s="393" t="s">
        <v>279</v>
      </c>
      <c r="G79" s="149" t="s">
        <v>508</v>
      </c>
      <c r="H79" s="149" t="s">
        <v>508</v>
      </c>
      <c r="I79" s="149" t="s">
        <v>508</v>
      </c>
      <c r="J79" s="148">
        <f t="shared" si="117"/>
        <v>45080</v>
      </c>
      <c r="K79" s="148">
        <f>J79+2</f>
        <v>45082</v>
      </c>
      <c r="L79" s="148">
        <v>45080</v>
      </c>
      <c r="M79" s="148">
        <v>45084</v>
      </c>
      <c r="N79" s="130">
        <f t="shared" si="118"/>
        <v>45080</v>
      </c>
      <c r="O79" s="130">
        <f t="shared" si="119"/>
        <v>45082</v>
      </c>
      <c r="P79" s="121">
        <f>IF(IF(J79="",0,IF(K79="",0,K79-J79))="",0,K79-J79+1)</f>
        <v>3</v>
      </c>
      <c r="Q79" s="125">
        <f ca="1">IF(L79="",0,IF(M79="",TODAY()-L79,M79-L79+1))</f>
        <v>5</v>
      </c>
      <c r="R79" s="125">
        <f ca="1">IF(Q79=0,0,P79-Q79)</f>
        <v>-2</v>
      </c>
      <c r="S79" s="387"/>
    </row>
    <row r="80" spans="1:19" ht="14.4">
      <c r="A80" s="248">
        <v>78</v>
      </c>
      <c r="B80" s="121" t="s">
        <v>2930</v>
      </c>
      <c r="D80" s="149" t="s">
        <v>2992</v>
      </c>
      <c r="E80" s="351" t="s">
        <v>400</v>
      </c>
      <c r="F80" s="393" t="s">
        <v>270</v>
      </c>
      <c r="G80" s="149"/>
      <c r="H80" s="149"/>
      <c r="I80" s="149"/>
      <c r="J80" s="148">
        <f t="shared" si="117"/>
        <v>45083</v>
      </c>
      <c r="K80" s="148">
        <f>J80</f>
        <v>45083</v>
      </c>
      <c r="L80" s="148">
        <v>45086</v>
      </c>
      <c r="M80" s="148">
        <v>45086</v>
      </c>
      <c r="N80" s="130">
        <f t="shared" si="118"/>
        <v>45086</v>
      </c>
      <c r="O80" s="130">
        <f t="shared" si="119"/>
        <v>45086</v>
      </c>
      <c r="P80" s="121">
        <f t="shared" ref="P80" si="120">IF(IF(J80="",0,IF(K80="",0,K80-J80))="",0,K80-J80+1)</f>
        <v>1</v>
      </c>
      <c r="Q80" s="125">
        <f t="shared" ref="Q80" ca="1" si="121">IF(L80="",0,IF(M80="",TODAY()-L80,M80-L80+1))</f>
        <v>1</v>
      </c>
      <c r="R80" s="125">
        <f t="shared" ref="R80" ca="1" si="122">IF(Q80=0,0,P80-Q80)</f>
        <v>0</v>
      </c>
      <c r="S80" s="387"/>
    </row>
    <row r="81" spans="1:19" ht="43.2">
      <c r="A81" s="248">
        <v>79</v>
      </c>
      <c r="B81" s="121" t="s">
        <v>223</v>
      </c>
      <c r="D81" s="472" t="s">
        <v>2993</v>
      </c>
      <c r="E81" s="351" t="s">
        <v>274</v>
      </c>
      <c r="F81" s="275" t="s">
        <v>279</v>
      </c>
      <c r="G81" s="149"/>
      <c r="H81" s="149"/>
      <c r="I81" s="149"/>
      <c r="J81" s="148">
        <f t="shared" si="117"/>
        <v>45084</v>
      </c>
      <c r="K81" s="148">
        <f>J81+2</f>
        <v>45086</v>
      </c>
      <c r="L81" s="148">
        <v>45089</v>
      </c>
      <c r="M81" s="148">
        <v>45093</v>
      </c>
      <c r="N81" s="130">
        <f t="shared" si="118"/>
        <v>45089</v>
      </c>
      <c r="O81" s="130">
        <f t="shared" si="119"/>
        <v>45091</v>
      </c>
      <c r="P81" s="121">
        <f>IF(IF(J81="",0,IF(K81="",0,K81-J81))="",0,K81-J81+1)</f>
        <v>3</v>
      </c>
      <c r="Q81" s="125">
        <f ca="1">IF(L81="",0,IF(M81="",TODAY()-L81,M81-L81+1))</f>
        <v>5</v>
      </c>
      <c r="R81" s="125">
        <f ca="1">IF(Q81=0,0,P81-Q81)</f>
        <v>-2</v>
      </c>
      <c r="S81" s="387"/>
    </row>
    <row r="82" spans="1:19" ht="31.5" customHeight="1">
      <c r="A82" s="248">
        <v>80</v>
      </c>
      <c r="B82" s="121" t="s">
        <v>223</v>
      </c>
      <c r="D82" s="472" t="s">
        <v>2994</v>
      </c>
      <c r="E82" s="351" t="s">
        <v>274</v>
      </c>
      <c r="F82" s="275" t="s">
        <v>279</v>
      </c>
      <c r="G82" s="149"/>
      <c r="H82" s="149"/>
      <c r="I82" s="149"/>
      <c r="J82" s="148">
        <f t="shared" si="117"/>
        <v>45087</v>
      </c>
      <c r="K82" s="148">
        <f>J82+2</f>
        <v>45089</v>
      </c>
      <c r="L82" s="148">
        <v>45089</v>
      </c>
      <c r="M82" s="148">
        <v>45093</v>
      </c>
      <c r="N82" s="130">
        <f t="shared" si="118"/>
        <v>45089</v>
      </c>
      <c r="O82" s="130">
        <f t="shared" si="119"/>
        <v>45091</v>
      </c>
      <c r="P82" s="121">
        <f>IF(IF(J82="",0,IF(K82="",0,K82-J82))="",0,K82-J82+1)</f>
        <v>3</v>
      </c>
      <c r="Q82" s="125">
        <f ca="1">IF(L82="",0,IF(M82="",TODAY()-L82,M82-L82+1))</f>
        <v>5</v>
      </c>
      <c r="R82" s="125">
        <f ca="1">IF(Q82=0,0,P82-Q82)</f>
        <v>-2</v>
      </c>
      <c r="S82" s="387"/>
    </row>
    <row r="83" spans="1:19" ht="28.8">
      <c r="A83" s="248">
        <v>81</v>
      </c>
      <c r="B83" s="121" t="s">
        <v>223</v>
      </c>
      <c r="D83" s="472" t="s">
        <v>2995</v>
      </c>
      <c r="E83" s="351" t="s">
        <v>274</v>
      </c>
      <c r="F83" s="275" t="s">
        <v>279</v>
      </c>
      <c r="G83" s="149"/>
      <c r="H83" s="149"/>
      <c r="I83" s="149"/>
      <c r="J83" s="148">
        <f t="shared" si="117"/>
        <v>45090</v>
      </c>
      <c r="K83" s="148">
        <f>J83+2</f>
        <v>45092</v>
      </c>
      <c r="L83" s="148">
        <v>45089</v>
      </c>
      <c r="M83" s="148">
        <v>45093</v>
      </c>
      <c r="N83" s="130">
        <f t="shared" si="118"/>
        <v>45089</v>
      </c>
      <c r="O83" s="130">
        <f t="shared" si="119"/>
        <v>45091</v>
      </c>
      <c r="P83" s="121">
        <f>IF(IF(J83="",0,IF(K83="",0,K83-J83))="",0,K83-J83+1)</f>
        <v>3</v>
      </c>
      <c r="Q83" s="125">
        <f ca="1">IF(L83="",0,IF(M83="",TODAY()-L83,M83-L83+1))</f>
        <v>5</v>
      </c>
      <c r="R83" s="125">
        <f ca="1">IF(Q83=0,0,P83-Q83)</f>
        <v>-2</v>
      </c>
      <c r="S83" s="387"/>
    </row>
    <row r="84" spans="1:19" ht="43.2">
      <c r="A84" s="248">
        <v>82</v>
      </c>
      <c r="B84" s="121" t="s">
        <v>223</v>
      </c>
      <c r="D84" s="472" t="s">
        <v>2996</v>
      </c>
      <c r="E84" s="351" t="s">
        <v>274</v>
      </c>
      <c r="F84" s="275" t="s">
        <v>279</v>
      </c>
      <c r="G84" s="149"/>
      <c r="H84" s="149"/>
      <c r="I84" s="149"/>
      <c r="J84" s="148">
        <f t="shared" si="117"/>
        <v>45093</v>
      </c>
      <c r="K84" s="148">
        <f>J84+2+5</f>
        <v>45100</v>
      </c>
      <c r="L84" s="158">
        <v>45098</v>
      </c>
      <c r="M84" s="148">
        <v>45117</v>
      </c>
      <c r="N84" s="130">
        <f t="shared" si="118"/>
        <v>45098</v>
      </c>
      <c r="O84" s="130">
        <f t="shared" si="119"/>
        <v>45105</v>
      </c>
      <c r="P84" s="121">
        <f>IF(IF(J84="",0,IF(K84="",0,K84-J84))="",0,K84-J84+1)</f>
        <v>8</v>
      </c>
      <c r="Q84" s="125">
        <f ca="1">IF(L84="",0,IF(M84="",TODAY()-L84,M84-L84+1))</f>
        <v>20</v>
      </c>
      <c r="R84" s="125">
        <f ca="1">IF(Q84=0,0,P84-Q84)</f>
        <v>-12</v>
      </c>
      <c r="S84" s="387"/>
    </row>
    <row r="85" spans="1:19" ht="14.4">
      <c r="A85" s="248">
        <v>83</v>
      </c>
      <c r="B85" s="121" t="s">
        <v>2930</v>
      </c>
      <c r="D85" s="360" t="s">
        <v>2997</v>
      </c>
      <c r="E85" s="351" t="s">
        <v>171</v>
      </c>
      <c r="F85" s="400" t="s">
        <v>270</v>
      </c>
      <c r="G85" s="149"/>
      <c r="H85" s="149"/>
      <c r="I85" s="149"/>
      <c r="J85" s="148">
        <f t="shared" si="117"/>
        <v>45101</v>
      </c>
      <c r="K85" s="148">
        <f>J85</f>
        <v>45101</v>
      </c>
      <c r="L85" s="158">
        <v>45107</v>
      </c>
      <c r="M85" s="148">
        <f>L85</f>
        <v>45107</v>
      </c>
      <c r="N85" s="130">
        <f t="shared" ref="N85" si="123">IF(L85="",IF(M84="",O84+1,M84+1),L85)</f>
        <v>45107</v>
      </c>
      <c r="O85" s="130">
        <f t="shared" ref="O85" si="124">IF(N85="","",N85+P85-1)</f>
        <v>45107</v>
      </c>
      <c r="P85" s="121">
        <f t="shared" ref="P85" si="125">IF(IF(J85="",0,IF(K85="",0,K85-J85))="",0,K85-J85+1)</f>
        <v>1</v>
      </c>
      <c r="Q85" s="125">
        <f t="shared" ref="Q85" ca="1" si="126">IF(L85="",0,IF(M85="",TODAY()-L85,M85-L85+1))</f>
        <v>1</v>
      </c>
      <c r="R85" s="125">
        <f t="shared" ref="R85" ca="1" si="127">IF(Q85=0,0,P85-Q85)</f>
        <v>0</v>
      </c>
      <c r="S85" s="387"/>
    </row>
    <row r="86" spans="1:19" ht="14.4">
      <c r="A86" s="248">
        <v>84</v>
      </c>
      <c r="B86" s="218" t="s">
        <v>231</v>
      </c>
      <c r="C86" s="218"/>
      <c r="D86" s="360" t="s">
        <v>2998</v>
      </c>
      <c r="E86" s="218" t="s">
        <v>274</v>
      </c>
      <c r="F86" s="275" t="s">
        <v>279</v>
      </c>
      <c r="G86" s="149"/>
      <c r="H86" s="149"/>
      <c r="I86" s="149"/>
      <c r="J86" s="158">
        <v>45103</v>
      </c>
      <c r="K86" s="158">
        <v>45105</v>
      </c>
      <c r="L86" s="158">
        <v>45117</v>
      </c>
      <c r="M86" s="158">
        <v>45119</v>
      </c>
      <c r="N86" s="130">
        <f t="shared" ref="N86" si="128">IF(L86="",IF(M85="",O85+1,M85+1),L86)</f>
        <v>45117</v>
      </c>
      <c r="O86" s="130">
        <f t="shared" ref="O86:O87" si="129">IF(N86="","",N86+P86-1)</f>
        <v>45119</v>
      </c>
      <c r="P86" s="121">
        <f t="shared" ref="P86:P87" si="130">IF(IF(J86="",0,IF(K86="",0,K86-J86))="",0,K86-J86+1)</f>
        <v>3</v>
      </c>
      <c r="Q86" s="125">
        <f t="shared" ref="Q86:Q87" ca="1" si="131">IF(L86="",0,IF(M86="",TODAY()-L86,M86-L86+1))</f>
        <v>3</v>
      </c>
      <c r="R86" s="125">
        <f t="shared" ref="R86:R87" ca="1" si="132">IF(Q86=0,0,P86-Q86)</f>
        <v>0</v>
      </c>
      <c r="S86" s="387"/>
    </row>
    <row r="87" spans="1:19" ht="14.4">
      <c r="A87" s="248">
        <v>85</v>
      </c>
      <c r="B87" s="218" t="s">
        <v>227</v>
      </c>
      <c r="C87" s="218"/>
      <c r="D87" s="360" t="s">
        <v>2999</v>
      </c>
      <c r="E87" s="218" t="s">
        <v>274</v>
      </c>
      <c r="F87" s="275" t="s">
        <v>279</v>
      </c>
      <c r="G87" s="149"/>
      <c r="H87" s="149"/>
      <c r="I87" s="149"/>
      <c r="J87" s="158">
        <v>45106</v>
      </c>
      <c r="K87" s="158">
        <v>45107</v>
      </c>
      <c r="L87" s="158">
        <v>45119</v>
      </c>
      <c r="M87" s="158">
        <v>45121</v>
      </c>
      <c r="N87" s="130">
        <f>IF(L87="",IF(M86="",O86+1,M86+1),L87)</f>
        <v>45119</v>
      </c>
      <c r="O87" s="130">
        <f t="shared" si="129"/>
        <v>45120</v>
      </c>
      <c r="P87" s="121">
        <f t="shared" si="130"/>
        <v>2</v>
      </c>
      <c r="Q87" s="125">
        <f t="shared" ca="1" si="131"/>
        <v>3</v>
      </c>
      <c r="R87" s="125">
        <f t="shared" ca="1" si="132"/>
        <v>-1</v>
      </c>
      <c r="S87" s="387"/>
    </row>
    <row r="88" spans="1:19" ht="28.8">
      <c r="A88" s="248">
        <v>86</v>
      </c>
      <c r="B88" s="218" t="s">
        <v>227</v>
      </c>
      <c r="C88" s="218"/>
      <c r="D88" s="360" t="s">
        <v>3000</v>
      </c>
      <c r="E88" s="218" t="s">
        <v>274</v>
      </c>
      <c r="F88" s="275" t="s">
        <v>279</v>
      </c>
      <c r="G88" s="387"/>
      <c r="H88" s="387"/>
      <c r="I88" s="387"/>
      <c r="J88" s="158">
        <v>45108</v>
      </c>
      <c r="K88" s="158">
        <v>45109</v>
      </c>
      <c r="L88" s="158">
        <v>45124</v>
      </c>
      <c r="M88" s="158">
        <v>45125</v>
      </c>
      <c r="N88" s="130">
        <f t="shared" ref="N88:N92" si="133">IF(L88="",IF(M87="",O87+1,M87+1),L88)</f>
        <v>45124</v>
      </c>
      <c r="O88" s="130">
        <f t="shared" ref="O88:O92" si="134">IF(N88="","",N88+P88-1)</f>
        <v>45125</v>
      </c>
      <c r="P88" s="121">
        <f>IF(IF(J88="",0,IF(K88="",0,K88-J88))="",0,K88-J88+1)</f>
        <v>2</v>
      </c>
      <c r="Q88" s="125">
        <f ca="1">IF(L88="",0,IF(M88="",TODAY()-L88,M88-L88+1))</f>
        <v>2</v>
      </c>
      <c r="R88" s="125">
        <f ca="1">IF(Q88=0,0,P88-Q88)</f>
        <v>0</v>
      </c>
      <c r="S88" s="387"/>
    </row>
    <row r="89" spans="1:19" ht="14.4">
      <c r="A89" s="248">
        <v>87</v>
      </c>
      <c r="B89" s="218" t="s">
        <v>227</v>
      </c>
      <c r="C89" s="218"/>
      <c r="D89" s="360" t="s">
        <v>3001</v>
      </c>
      <c r="E89" s="218" t="s">
        <v>274</v>
      </c>
      <c r="F89" s="275" t="s">
        <v>279</v>
      </c>
      <c r="G89" s="387"/>
      <c r="H89" s="387"/>
      <c r="I89" s="387"/>
      <c r="J89" s="158">
        <v>45110</v>
      </c>
      <c r="K89" s="158">
        <v>45112</v>
      </c>
      <c r="L89" s="158">
        <v>45126</v>
      </c>
      <c r="M89" s="158">
        <v>45128</v>
      </c>
      <c r="N89" s="130">
        <f t="shared" si="133"/>
        <v>45126</v>
      </c>
      <c r="O89" s="130">
        <f t="shared" si="134"/>
        <v>45128</v>
      </c>
      <c r="P89" s="121">
        <f t="shared" ref="P89:P92" si="135">IF(IF(J89="",0,IF(K89="",0,K89-J89))="",0,K89-J89+1)</f>
        <v>3</v>
      </c>
      <c r="Q89" s="125">
        <f t="shared" ref="Q89:Q92" ca="1" si="136">IF(L89="",0,IF(M89="",TODAY()-L89,M89-L89+1))</f>
        <v>3</v>
      </c>
      <c r="R89" s="125">
        <f t="shared" ref="R89:R92" ca="1" si="137">IF(Q89=0,0,P89-Q89)</f>
        <v>0</v>
      </c>
      <c r="S89" s="387"/>
    </row>
    <row r="90" spans="1:19" ht="14.4">
      <c r="A90" s="248">
        <v>88</v>
      </c>
      <c r="B90" s="218" t="s">
        <v>223</v>
      </c>
      <c r="C90" s="218"/>
      <c r="D90" s="360" t="s">
        <v>3002</v>
      </c>
      <c r="E90" s="218" t="s">
        <v>274</v>
      </c>
      <c r="F90" s="275" t="s">
        <v>279</v>
      </c>
      <c r="G90" s="387"/>
      <c r="H90" s="387"/>
      <c r="I90" s="387"/>
      <c r="J90" s="158">
        <v>45113</v>
      </c>
      <c r="K90" s="158">
        <v>45116</v>
      </c>
      <c r="L90" s="158">
        <v>45129</v>
      </c>
      <c r="M90" s="158">
        <v>45139</v>
      </c>
      <c r="N90" s="130">
        <f t="shared" si="133"/>
        <v>45129</v>
      </c>
      <c r="O90" s="130">
        <f t="shared" si="134"/>
        <v>45132</v>
      </c>
      <c r="P90" s="121">
        <f t="shared" si="135"/>
        <v>4</v>
      </c>
      <c r="Q90" s="125">
        <f t="shared" ca="1" si="136"/>
        <v>11</v>
      </c>
      <c r="R90" s="125">
        <f t="shared" ca="1" si="137"/>
        <v>-7</v>
      </c>
      <c r="S90" s="387"/>
    </row>
    <row r="91" spans="1:19" ht="28.8">
      <c r="A91" s="248">
        <v>89</v>
      </c>
      <c r="B91" s="218" t="s">
        <v>223</v>
      </c>
      <c r="C91" s="218"/>
      <c r="D91" s="360" t="s">
        <v>3003</v>
      </c>
      <c r="E91" s="218" t="s">
        <v>274</v>
      </c>
      <c r="F91" s="275" t="s">
        <v>279</v>
      </c>
      <c r="G91" s="387"/>
      <c r="H91" s="387"/>
      <c r="I91" s="387"/>
      <c r="J91" s="158">
        <v>45117</v>
      </c>
      <c r="K91" s="158">
        <v>45120</v>
      </c>
      <c r="L91" s="158">
        <v>45129</v>
      </c>
      <c r="M91" s="158">
        <v>45139</v>
      </c>
      <c r="N91" s="130">
        <f t="shared" si="133"/>
        <v>45129</v>
      </c>
      <c r="O91" s="130">
        <f t="shared" si="134"/>
        <v>45132</v>
      </c>
      <c r="P91" s="121">
        <f t="shared" si="135"/>
        <v>4</v>
      </c>
      <c r="Q91" s="125">
        <f t="shared" ca="1" si="136"/>
        <v>11</v>
      </c>
      <c r="R91" s="125">
        <f t="shared" ca="1" si="137"/>
        <v>-7</v>
      </c>
      <c r="S91" s="387"/>
    </row>
    <row r="92" spans="1:19" ht="28.8">
      <c r="A92" s="248">
        <v>90</v>
      </c>
      <c r="B92" s="218" t="s">
        <v>223</v>
      </c>
      <c r="C92" s="218"/>
      <c r="D92" s="360" t="s">
        <v>3004</v>
      </c>
      <c r="E92" s="218" t="s">
        <v>274</v>
      </c>
      <c r="F92" s="275" t="s">
        <v>279</v>
      </c>
      <c r="G92" s="387"/>
      <c r="H92" s="387"/>
      <c r="I92" s="387"/>
      <c r="J92" s="158">
        <v>45121</v>
      </c>
      <c r="K92" s="158">
        <v>45124</v>
      </c>
      <c r="L92" s="158">
        <v>45129</v>
      </c>
      <c r="M92" s="158">
        <v>45139</v>
      </c>
      <c r="N92" s="130">
        <f t="shared" si="133"/>
        <v>45129</v>
      </c>
      <c r="O92" s="130">
        <f t="shared" si="134"/>
        <v>45132</v>
      </c>
      <c r="P92" s="121">
        <f t="shared" si="135"/>
        <v>4</v>
      </c>
      <c r="Q92" s="125">
        <f t="shared" ca="1" si="136"/>
        <v>11</v>
      </c>
      <c r="R92" s="125">
        <f t="shared" ca="1" si="137"/>
        <v>-7</v>
      </c>
      <c r="S92" s="387"/>
    </row>
    <row r="93" spans="1:19" ht="14.4">
      <c r="A93" s="248">
        <v>91</v>
      </c>
      <c r="B93" s="218" t="s">
        <v>227</v>
      </c>
      <c r="C93" s="218"/>
      <c r="D93" s="360" t="s">
        <v>3005</v>
      </c>
      <c r="E93" s="218" t="s">
        <v>287</v>
      </c>
      <c r="F93" s="275" t="s">
        <v>279</v>
      </c>
      <c r="G93" s="387"/>
      <c r="H93" s="387"/>
      <c r="I93" s="387"/>
      <c r="J93" s="158">
        <v>45125</v>
      </c>
      <c r="K93" s="158">
        <v>45127</v>
      </c>
      <c r="L93" s="158">
        <v>45142</v>
      </c>
      <c r="M93" s="158">
        <v>45149</v>
      </c>
      <c r="N93" s="130">
        <f t="shared" ref="N93:N94" si="138">IF(L93="",IF(M92="",O92+1,M92+1),L93)</f>
        <v>45142</v>
      </c>
      <c r="O93" s="130">
        <f t="shared" ref="O93:O94" si="139">IF(N93="","",N93+P93-1)</f>
        <v>45144</v>
      </c>
      <c r="P93" s="121">
        <f t="shared" ref="P93" si="140">IF(IF(J93="",0,IF(K93="",0,K93-J93))="",0,K93-J93+1)</f>
        <v>3</v>
      </c>
      <c r="Q93" s="125">
        <f t="shared" ref="Q93" ca="1" si="141">IF(L93="",0,IF(M93="",TODAY()-L93,M93-L93+1))</f>
        <v>8</v>
      </c>
      <c r="R93" s="125">
        <f t="shared" ref="R93" ca="1" si="142">IF(Q93=0,0,P93-Q93)</f>
        <v>-5</v>
      </c>
      <c r="S93" s="387"/>
    </row>
    <row r="94" spans="1:19" ht="14.4">
      <c r="A94" s="248">
        <v>92</v>
      </c>
      <c r="B94" s="218" t="s">
        <v>227</v>
      </c>
      <c r="C94" s="218"/>
      <c r="D94" s="360" t="s">
        <v>3006</v>
      </c>
      <c r="E94" s="218" t="s">
        <v>287</v>
      </c>
      <c r="F94" s="275" t="s">
        <v>279</v>
      </c>
      <c r="G94" s="387"/>
      <c r="H94" s="387"/>
      <c r="I94" s="387"/>
      <c r="J94" s="158">
        <v>45150</v>
      </c>
      <c r="K94" s="158">
        <v>45152</v>
      </c>
      <c r="L94" s="158">
        <v>45150</v>
      </c>
      <c r="M94" s="158">
        <f>L94+6</f>
        <v>45156</v>
      </c>
      <c r="N94" s="130">
        <f t="shared" si="138"/>
        <v>45150</v>
      </c>
      <c r="O94" s="130">
        <f t="shared" si="139"/>
        <v>45152</v>
      </c>
      <c r="P94" s="121">
        <f t="shared" ref="P94" si="143">IF(IF(J94="",0,IF(K94="",0,K94-J94))="",0,K94-J94+1)</f>
        <v>3</v>
      </c>
      <c r="Q94" s="125">
        <f t="shared" ref="Q94" ca="1" si="144">IF(L94="",0,IF(M94="",TODAY()-L94,M94-L94+1))</f>
        <v>7</v>
      </c>
      <c r="R94" s="125">
        <f t="shared" ref="R94" ca="1" si="145">IF(Q94=0,0,P94-Q94)</f>
        <v>-4</v>
      </c>
      <c r="S94" s="387"/>
    </row>
    <row r="95" spans="1:19" ht="14.4">
      <c r="A95" s="248">
        <v>93</v>
      </c>
      <c r="B95" s="218" t="s">
        <v>227</v>
      </c>
      <c r="C95" s="218"/>
      <c r="D95" s="360" t="s">
        <v>3007</v>
      </c>
      <c r="E95" s="218" t="s">
        <v>287</v>
      </c>
      <c r="F95" s="275" t="s">
        <v>279</v>
      </c>
      <c r="G95" s="387"/>
      <c r="H95" s="387"/>
      <c r="I95" s="387"/>
      <c r="J95" s="158">
        <v>45159</v>
      </c>
      <c r="K95" s="158">
        <v>45164</v>
      </c>
      <c r="L95" s="158">
        <v>45159</v>
      </c>
      <c r="M95" s="158">
        <v>45176</v>
      </c>
      <c r="N95" s="130">
        <f t="shared" ref="N95" si="146">IF(L95="",IF(M94="",O94+1,M94+1),L95)</f>
        <v>45159</v>
      </c>
      <c r="O95" s="130">
        <f t="shared" ref="O95" si="147">IF(N95="","",N95+P95-1)</f>
        <v>45164</v>
      </c>
      <c r="P95" s="121">
        <f t="shared" ref="P95" si="148">IF(IF(J95="",0,IF(K95="",0,K95-J95))="",0,K95-J95+1)</f>
        <v>6</v>
      </c>
      <c r="Q95" s="125">
        <f t="shared" ref="Q95" ca="1" si="149">IF(L95="",0,IF(M95="",TODAY()-L95,M95-L95+1))</f>
        <v>18</v>
      </c>
      <c r="R95" s="125">
        <f t="shared" ref="R95" ca="1" si="150">IF(Q95=0,0,P95-Q95)</f>
        <v>-12</v>
      </c>
      <c r="S95" s="387"/>
    </row>
    <row r="96" spans="1:19" ht="14.4">
      <c r="A96" s="248">
        <v>94</v>
      </c>
      <c r="B96" s="218" t="s">
        <v>227</v>
      </c>
      <c r="C96" s="218"/>
      <c r="D96" s="218" t="s">
        <v>3008</v>
      </c>
      <c r="E96" s="218" t="s">
        <v>287</v>
      </c>
      <c r="F96" s="275" t="s">
        <v>279</v>
      </c>
      <c r="G96" s="387"/>
      <c r="H96" s="387"/>
      <c r="I96" s="387"/>
      <c r="J96" s="158">
        <v>45165</v>
      </c>
      <c r="K96" s="158">
        <v>45168</v>
      </c>
      <c r="L96" s="158">
        <v>45177</v>
      </c>
      <c r="M96" s="158">
        <v>45191</v>
      </c>
      <c r="N96" s="130">
        <f t="shared" ref="N96" si="151">IF(L96="",IF(M95="",O95+1,M95+1),L96)</f>
        <v>45177</v>
      </c>
      <c r="O96" s="130">
        <f t="shared" ref="O96" si="152">IF(N96="","",N96+P96-1)</f>
        <v>45180</v>
      </c>
      <c r="P96" s="121">
        <f t="shared" ref="P96" si="153">IF(IF(J96="",0,IF(K96="",0,K96-J96))="",0,K96-J96+1)</f>
        <v>4</v>
      </c>
      <c r="Q96" s="125">
        <f t="shared" ref="Q96" ca="1" si="154">IF(L96="",0,IF(M96="",TODAY()-L96,M96-L96+1))</f>
        <v>15</v>
      </c>
      <c r="R96" s="125">
        <f t="shared" ref="R96" ca="1" si="155">IF(Q96=0,0,P96-Q96)</f>
        <v>-11</v>
      </c>
      <c r="S96" s="387"/>
    </row>
    <row r="97" spans="1:19" ht="14.4">
      <c r="A97" s="248">
        <v>95</v>
      </c>
      <c r="B97" s="218" t="s">
        <v>227</v>
      </c>
      <c r="C97" s="218"/>
      <c r="D97" s="360" t="s">
        <v>3009</v>
      </c>
      <c r="E97" s="218" t="s">
        <v>274</v>
      </c>
      <c r="F97" s="275" t="s">
        <v>279</v>
      </c>
      <c r="G97" s="387"/>
      <c r="H97" s="387"/>
      <c r="I97" s="387"/>
      <c r="J97" s="148"/>
      <c r="K97" s="148"/>
      <c r="M97" s="218"/>
      <c r="N97" s="130"/>
      <c r="O97" s="130"/>
      <c r="R97" s="125"/>
      <c r="S97" s="387"/>
    </row>
    <row r="98" spans="1:19" ht="14.4">
      <c r="A98" s="248">
        <v>96</v>
      </c>
      <c r="B98" s="218" t="s">
        <v>227</v>
      </c>
      <c r="C98" s="218"/>
      <c r="D98" s="330" t="s">
        <v>3010</v>
      </c>
      <c r="E98" s="218" t="s">
        <v>274</v>
      </c>
      <c r="F98" s="275" t="s">
        <v>279</v>
      </c>
      <c r="G98" s="387"/>
      <c r="H98" s="387"/>
      <c r="I98" s="387"/>
      <c r="J98" s="148">
        <v>45189</v>
      </c>
      <c r="K98" s="148">
        <v>45192</v>
      </c>
      <c r="L98" s="148">
        <v>45191</v>
      </c>
      <c r="M98" s="293">
        <v>45211</v>
      </c>
      <c r="N98" s="130">
        <f>IF(L98="",IF(M96="",O96+1,M96+1),L98)</f>
        <v>45191</v>
      </c>
      <c r="O98" s="130">
        <f>IF(N98="","",N98+P98-1)</f>
        <v>45194</v>
      </c>
      <c r="P98" s="121">
        <f t="shared" ref="P98" si="156">IF(IF(J98="",0,IF(K98="",0,K98-J98))="",0,K98-J98+1)</f>
        <v>4</v>
      </c>
      <c r="Q98" s="125">
        <f t="shared" ref="Q98" ca="1" si="157">IF(L98="",0,IF(M98="",TODAY()-L98,M98-L98+1))</f>
        <v>21</v>
      </c>
      <c r="R98" s="125">
        <f t="shared" ref="R98" ca="1" si="158">IF(Q98=0,0,P98-Q98)</f>
        <v>-17</v>
      </c>
      <c r="S98" s="387"/>
    </row>
    <row r="99" spans="1:19" ht="14.4">
      <c r="A99" s="248">
        <v>97</v>
      </c>
      <c r="B99" s="218" t="s">
        <v>227</v>
      </c>
      <c r="C99" s="218"/>
      <c r="D99" s="330" t="s">
        <v>3011</v>
      </c>
      <c r="E99" s="218" t="s">
        <v>400</v>
      </c>
      <c r="F99" s="275" t="s">
        <v>279</v>
      </c>
      <c r="G99" s="387"/>
      <c r="H99" s="387"/>
      <c r="I99" s="387"/>
      <c r="J99" s="148"/>
      <c r="K99" s="148"/>
      <c r="L99" s="148"/>
      <c r="M99" s="293"/>
      <c r="N99" s="130"/>
      <c r="O99" s="130"/>
      <c r="R99" s="125"/>
      <c r="S99" s="387"/>
    </row>
    <row r="100" spans="1:19" ht="14.4">
      <c r="A100" s="248">
        <v>98</v>
      </c>
      <c r="B100" s="218" t="s">
        <v>227</v>
      </c>
      <c r="C100" s="218"/>
      <c r="D100" s="330" t="s">
        <v>3012</v>
      </c>
      <c r="E100" s="121" t="s">
        <v>287</v>
      </c>
      <c r="F100" s="336" t="s">
        <v>279</v>
      </c>
      <c r="J100" s="148">
        <v>45208</v>
      </c>
      <c r="K100" s="148">
        <f>J100+5</f>
        <v>45213</v>
      </c>
      <c r="L100" s="148">
        <v>45224</v>
      </c>
      <c r="M100" s="148">
        <v>45231</v>
      </c>
      <c r="N100" s="130">
        <f>IF(L100="",IF(M98="",O98+1,M98+1),L100)</f>
        <v>45224</v>
      </c>
      <c r="O100" s="130">
        <f>IF(N100="","",N100+P100-1)</f>
        <v>45229</v>
      </c>
      <c r="P100" s="121">
        <f t="shared" ref="P100" si="159">IF(IF(J100="",0,IF(K100="",0,K100-J100))="",0,K100-J100+1)</f>
        <v>6</v>
      </c>
      <c r="Q100" s="125">
        <f t="shared" ref="Q100" ca="1" si="160">IF(L100="",0,IF(M100="",TODAY()-L100,M100-L100+1))</f>
        <v>8</v>
      </c>
      <c r="R100" s="125">
        <f t="shared" ref="R100" ca="1" si="161">IF(Q100=0,0,P100-Q100)</f>
        <v>-2</v>
      </c>
    </row>
    <row r="101" spans="1:19" ht="28.8">
      <c r="A101" s="248">
        <v>99</v>
      </c>
      <c r="B101" s="218" t="s">
        <v>227</v>
      </c>
      <c r="C101" s="218"/>
      <c r="D101" s="149" t="s">
        <v>3013</v>
      </c>
      <c r="E101" s="121" t="s">
        <v>287</v>
      </c>
      <c r="F101" s="336" t="s">
        <v>279</v>
      </c>
      <c r="J101" s="334">
        <v>45230</v>
      </c>
      <c r="K101" s="334">
        <v>45233</v>
      </c>
      <c r="L101" s="334">
        <v>45232</v>
      </c>
      <c r="M101" s="148">
        <v>45236</v>
      </c>
      <c r="N101" s="130">
        <f t="shared" ref="N101:N102" si="162">IF(L101="",IF(M99="",O99+1,M99+1),L101)</f>
        <v>45232</v>
      </c>
      <c r="O101" s="130">
        <f t="shared" ref="O101:O102" si="163">IF(N101="","",N101+P101-1)</f>
        <v>45235</v>
      </c>
      <c r="P101" s="121">
        <f t="shared" ref="P101:P102" si="164">IF(IF(J101="",0,IF(K101="",0,K101-J101))="",0,K101-J101+1)</f>
        <v>4</v>
      </c>
      <c r="Q101" s="125">
        <f t="shared" ref="Q101:Q102" ca="1" si="165">IF(L101="",0,IF(M101="",TODAY()-L101,M101-L101+1))</f>
        <v>5</v>
      </c>
      <c r="R101" s="125">
        <f t="shared" ref="R101:R102" ca="1" si="166">IF(Q101=0,0,P101-Q101)</f>
        <v>-1</v>
      </c>
    </row>
    <row r="102" spans="1:19" ht="14.4">
      <c r="A102" s="248">
        <v>100</v>
      </c>
      <c r="B102" s="218" t="s">
        <v>223</v>
      </c>
      <c r="C102" s="218"/>
      <c r="D102" s="360" t="s">
        <v>3014</v>
      </c>
      <c r="E102" s="218" t="s">
        <v>216</v>
      </c>
      <c r="F102" s="505" t="s">
        <v>288</v>
      </c>
      <c r="J102" s="148">
        <v>45236</v>
      </c>
      <c r="K102" s="148">
        <v>45276</v>
      </c>
      <c r="L102" s="148">
        <v>45236</v>
      </c>
      <c r="M102" s="148">
        <v>45308</v>
      </c>
      <c r="N102" s="130">
        <f t="shared" si="162"/>
        <v>45236</v>
      </c>
      <c r="O102" s="130">
        <f t="shared" si="163"/>
        <v>45276</v>
      </c>
      <c r="P102" s="121">
        <f t="shared" si="164"/>
        <v>41</v>
      </c>
      <c r="Q102" s="125">
        <f t="shared" ca="1" si="165"/>
        <v>73</v>
      </c>
      <c r="R102" s="125">
        <f t="shared" ca="1" si="166"/>
        <v>-32</v>
      </c>
    </row>
    <row r="103" spans="1:19" s="159" customFormat="1" ht="14.4">
      <c r="A103" s="248">
        <v>101</v>
      </c>
      <c r="B103" s="218" t="s">
        <v>231</v>
      </c>
      <c r="C103" s="218"/>
      <c r="D103" s="485" t="s">
        <v>3015</v>
      </c>
      <c r="E103" s="258" t="s">
        <v>285</v>
      </c>
      <c r="F103" s="368" t="s">
        <v>270</v>
      </c>
      <c r="J103" s="293">
        <v>45267</v>
      </c>
      <c r="K103" s="293">
        <v>45269</v>
      </c>
      <c r="L103" s="293">
        <v>45272</v>
      </c>
      <c r="M103" s="293">
        <v>45282</v>
      </c>
      <c r="N103" s="130">
        <f t="shared" ref="N103:N104" si="167">IF(L103="",IF(M101="",O101+1,M101+1),L103)</f>
        <v>45272</v>
      </c>
      <c r="O103" s="130">
        <f t="shared" ref="O103:O104" si="168">IF(N103="","",N103+P103-1)</f>
        <v>45274</v>
      </c>
      <c r="P103" s="121">
        <f t="shared" ref="P103:P104" si="169">IF(IF(J103="",0,IF(K103="",0,K103-J103))="",0,K103-J103+1)</f>
        <v>3</v>
      </c>
      <c r="Q103" s="125">
        <f t="shared" ref="Q103:Q104" ca="1" si="170">IF(L103="",0,IF(M103="",TODAY()-L103,M103-L103+1))</f>
        <v>11</v>
      </c>
      <c r="R103" s="125">
        <f t="shared" ref="R103:R104" ca="1" si="171">IF(Q103=0,0,P103-Q103)</f>
        <v>-8</v>
      </c>
    </row>
    <row r="104" spans="1:19" s="159" customFormat="1" ht="14.4">
      <c r="A104" s="248">
        <v>102</v>
      </c>
      <c r="B104" s="218" t="s">
        <v>227</v>
      </c>
      <c r="C104" s="218"/>
      <c r="D104" s="360" t="s">
        <v>3016</v>
      </c>
      <c r="E104" s="258" t="s">
        <v>282</v>
      </c>
      <c r="F104" s="336" t="s">
        <v>279</v>
      </c>
      <c r="J104" s="293">
        <v>45282</v>
      </c>
      <c r="K104" s="293">
        <v>45282</v>
      </c>
      <c r="L104" s="293">
        <v>45283</v>
      </c>
      <c r="M104" s="293">
        <v>45288</v>
      </c>
      <c r="N104" s="130">
        <f t="shared" si="167"/>
        <v>45283</v>
      </c>
      <c r="O104" s="130">
        <f t="shared" si="168"/>
        <v>45283</v>
      </c>
      <c r="P104" s="121">
        <f t="shared" si="169"/>
        <v>1</v>
      </c>
      <c r="Q104" s="125">
        <f t="shared" ca="1" si="170"/>
        <v>6</v>
      </c>
      <c r="R104" s="125">
        <f t="shared" ca="1" si="171"/>
        <v>-5</v>
      </c>
    </row>
    <row r="105" spans="1:19" s="159" customFormat="1" ht="28.8">
      <c r="A105" s="248">
        <v>103</v>
      </c>
      <c r="B105" s="318" t="s">
        <v>258</v>
      </c>
      <c r="C105" s="318"/>
      <c r="D105" s="360" t="s">
        <v>3017</v>
      </c>
      <c r="E105" s="121" t="s">
        <v>287</v>
      </c>
      <c r="F105" s="368" t="s">
        <v>270</v>
      </c>
      <c r="J105" s="293">
        <v>45288</v>
      </c>
      <c r="K105" s="293">
        <v>45288</v>
      </c>
      <c r="L105" s="293">
        <v>45288</v>
      </c>
      <c r="M105" s="293">
        <v>45295</v>
      </c>
      <c r="N105" s="130">
        <f t="shared" ref="N105:N114" si="172">IF(L105="",IF(M103="",O103+1,M103+1),L105)</f>
        <v>45288</v>
      </c>
      <c r="O105" s="130">
        <f t="shared" ref="O105:O114" si="173">IF(N105="","",N105+P105-1)</f>
        <v>45288</v>
      </c>
      <c r="P105" s="121">
        <f t="shared" ref="P105:P114" si="174">IF(IF(J105="",0,IF(K105="",0,K105-J105))="",0,K105-J105+1)</f>
        <v>1</v>
      </c>
      <c r="Q105" s="125">
        <f t="shared" ref="Q105:Q114" ca="1" si="175">IF(L105="",0,IF(M105="",TODAY()-L105,M105-L105+1))</f>
        <v>8</v>
      </c>
      <c r="R105" s="125">
        <f t="shared" ref="R105:R114" ca="1" si="176">IF(Q105=0,0,P105-Q105)</f>
        <v>-7</v>
      </c>
    </row>
    <row r="106" spans="1:19" s="159" customFormat="1" ht="28.8">
      <c r="A106" s="248">
        <v>104</v>
      </c>
      <c r="B106" s="218" t="s">
        <v>231</v>
      </c>
      <c r="C106" s="318"/>
      <c r="D106" s="360" t="s">
        <v>3018</v>
      </c>
      <c r="E106" s="121"/>
      <c r="F106" s="368" t="s">
        <v>270</v>
      </c>
      <c r="J106" s="293">
        <v>45294</v>
      </c>
      <c r="K106" s="293">
        <v>45294</v>
      </c>
      <c r="L106" s="293">
        <v>45294</v>
      </c>
      <c r="M106" s="293">
        <v>45294</v>
      </c>
      <c r="N106" s="130">
        <f t="shared" si="172"/>
        <v>45294</v>
      </c>
      <c r="O106" s="130">
        <f t="shared" si="173"/>
        <v>45294</v>
      </c>
      <c r="P106" s="121">
        <f t="shared" si="174"/>
        <v>1</v>
      </c>
      <c r="Q106" s="125">
        <f t="shared" ca="1" si="175"/>
        <v>1</v>
      </c>
      <c r="R106" s="125">
        <f t="shared" ca="1" si="176"/>
        <v>0</v>
      </c>
    </row>
    <row r="107" spans="1:19" s="159" customFormat="1" ht="14.4">
      <c r="A107" s="248">
        <v>105</v>
      </c>
      <c r="B107" s="218" t="s">
        <v>231</v>
      </c>
      <c r="C107" s="318"/>
      <c r="D107" s="360" t="s">
        <v>3019</v>
      </c>
      <c r="E107" s="121"/>
      <c r="F107" s="368" t="s">
        <v>270</v>
      </c>
      <c r="J107" s="293">
        <v>45296</v>
      </c>
      <c r="K107" s="293">
        <v>45297</v>
      </c>
      <c r="L107" s="293">
        <v>45296</v>
      </c>
      <c r="M107" s="293">
        <v>45297</v>
      </c>
      <c r="N107" s="130">
        <f t="shared" si="172"/>
        <v>45296</v>
      </c>
      <c r="O107" s="130">
        <f t="shared" si="173"/>
        <v>45297</v>
      </c>
      <c r="P107" s="121">
        <f t="shared" si="174"/>
        <v>2</v>
      </c>
      <c r="Q107" s="125">
        <f t="shared" ca="1" si="175"/>
        <v>2</v>
      </c>
      <c r="R107" s="125">
        <f t="shared" ca="1" si="176"/>
        <v>0</v>
      </c>
    </row>
    <row r="108" spans="1:19" s="159" customFormat="1" ht="14.4">
      <c r="A108" s="248">
        <v>106</v>
      </c>
      <c r="B108" s="218" t="s">
        <v>231</v>
      </c>
      <c r="C108" s="318"/>
      <c r="D108" s="360" t="s">
        <v>3020</v>
      </c>
      <c r="E108" s="121" t="s">
        <v>287</v>
      </c>
      <c r="F108" s="368" t="s">
        <v>270</v>
      </c>
      <c r="J108" s="293">
        <v>45300</v>
      </c>
      <c r="K108" s="293">
        <v>45302</v>
      </c>
      <c r="L108" s="293">
        <v>45300</v>
      </c>
      <c r="M108" s="293">
        <v>45302</v>
      </c>
      <c r="N108" s="130">
        <f t="shared" si="172"/>
        <v>45300</v>
      </c>
      <c r="O108" s="130">
        <f t="shared" si="173"/>
        <v>45302</v>
      </c>
      <c r="P108" s="121">
        <f t="shared" si="174"/>
        <v>3</v>
      </c>
      <c r="Q108" s="125">
        <f t="shared" ca="1" si="175"/>
        <v>3</v>
      </c>
      <c r="R108" s="125">
        <f t="shared" ca="1" si="176"/>
        <v>0</v>
      </c>
    </row>
    <row r="109" spans="1:19" s="159" customFormat="1" ht="14.4">
      <c r="A109" s="248">
        <v>107</v>
      </c>
      <c r="B109" s="218"/>
      <c r="C109" s="318"/>
      <c r="D109" s="360" t="s">
        <v>3021</v>
      </c>
      <c r="E109" s="121"/>
      <c r="F109" s="368" t="s">
        <v>270</v>
      </c>
      <c r="J109" s="293">
        <v>45304</v>
      </c>
      <c r="K109" s="293">
        <v>45307</v>
      </c>
      <c r="L109" s="293">
        <v>45308</v>
      </c>
      <c r="M109" s="293">
        <v>45309</v>
      </c>
      <c r="N109" s="130">
        <f t="shared" si="172"/>
        <v>45308</v>
      </c>
      <c r="O109" s="130">
        <f t="shared" si="173"/>
        <v>45311</v>
      </c>
      <c r="P109" s="121">
        <f t="shared" si="174"/>
        <v>4</v>
      </c>
      <c r="Q109" s="125">
        <f t="shared" ca="1" si="175"/>
        <v>2</v>
      </c>
      <c r="R109" s="125">
        <f t="shared" ca="1" si="176"/>
        <v>2</v>
      </c>
    </row>
    <row r="110" spans="1:19" s="159" customFormat="1" ht="28.8">
      <c r="A110" s="248">
        <v>108</v>
      </c>
      <c r="B110" s="218" t="s">
        <v>227</v>
      </c>
      <c r="C110" s="318"/>
      <c r="D110" s="360" t="s">
        <v>3022</v>
      </c>
      <c r="E110" s="121"/>
      <c r="F110" s="336" t="s">
        <v>279</v>
      </c>
      <c r="J110" s="293">
        <v>45308</v>
      </c>
      <c r="K110" s="293">
        <v>45311</v>
      </c>
      <c r="L110" s="293">
        <v>45311</v>
      </c>
      <c r="M110" s="293">
        <v>45315</v>
      </c>
      <c r="N110" s="130">
        <f t="shared" si="172"/>
        <v>45311</v>
      </c>
      <c r="O110" s="130">
        <f t="shared" si="173"/>
        <v>45314</v>
      </c>
      <c r="P110" s="121">
        <f t="shared" si="174"/>
        <v>4</v>
      </c>
      <c r="Q110" s="125">
        <f t="shared" ca="1" si="175"/>
        <v>5</v>
      </c>
      <c r="R110" s="125">
        <f t="shared" ca="1" si="176"/>
        <v>-1</v>
      </c>
    </row>
    <row r="111" spans="1:19" s="159" customFormat="1" ht="28.8">
      <c r="A111" s="248">
        <v>109</v>
      </c>
      <c r="B111" s="218" t="s">
        <v>227</v>
      </c>
      <c r="C111" s="318"/>
      <c r="D111" s="360" t="s">
        <v>3023</v>
      </c>
      <c r="E111" s="218" t="s">
        <v>274</v>
      </c>
      <c r="F111" s="275" t="s">
        <v>279</v>
      </c>
      <c r="J111" s="293">
        <v>45314</v>
      </c>
      <c r="K111" s="293">
        <v>45314</v>
      </c>
      <c r="L111" s="218"/>
      <c r="M111" s="293">
        <v>45315</v>
      </c>
      <c r="N111" s="130">
        <f t="shared" si="172"/>
        <v>45310</v>
      </c>
      <c r="O111" s="130">
        <f t="shared" si="173"/>
        <v>45310</v>
      </c>
      <c r="P111" s="121">
        <f t="shared" si="174"/>
        <v>1</v>
      </c>
      <c r="Q111" s="125">
        <f t="shared" ca="1" si="175"/>
        <v>0</v>
      </c>
      <c r="R111" s="125">
        <f t="shared" ca="1" si="176"/>
        <v>0</v>
      </c>
    </row>
    <row r="112" spans="1:19" s="159" customFormat="1" ht="28.8">
      <c r="A112" s="248">
        <v>110</v>
      </c>
      <c r="B112" s="218" t="s">
        <v>227</v>
      </c>
      <c r="C112" s="318"/>
      <c r="D112" s="238" t="s">
        <v>3024</v>
      </c>
      <c r="E112" s="258" t="s">
        <v>282</v>
      </c>
      <c r="F112" s="368" t="s">
        <v>270</v>
      </c>
      <c r="J112" s="293">
        <v>45315</v>
      </c>
      <c r="K112" s="293">
        <v>45315</v>
      </c>
      <c r="L112" s="293">
        <v>45316</v>
      </c>
      <c r="M112" s="293">
        <v>45316</v>
      </c>
      <c r="N112" s="130">
        <f t="shared" si="172"/>
        <v>45316</v>
      </c>
      <c r="O112" s="130">
        <f t="shared" si="173"/>
        <v>45316</v>
      </c>
      <c r="P112" s="121">
        <f t="shared" si="174"/>
        <v>1</v>
      </c>
      <c r="Q112" s="125">
        <f t="shared" ca="1" si="175"/>
        <v>1</v>
      </c>
      <c r="R112" s="125">
        <f t="shared" ca="1" si="176"/>
        <v>0</v>
      </c>
    </row>
    <row r="113" spans="1:18" s="159" customFormat="1" ht="28.8">
      <c r="A113" s="248">
        <v>111</v>
      </c>
      <c r="B113" s="218" t="s">
        <v>227</v>
      </c>
      <c r="C113" s="318"/>
      <c r="D113" s="360" t="s">
        <v>3025</v>
      </c>
      <c r="E113" s="258" t="s">
        <v>282</v>
      </c>
      <c r="F113" s="368" t="s">
        <v>270</v>
      </c>
      <c r="J113" s="293">
        <v>45316</v>
      </c>
      <c r="K113" s="293">
        <v>45318</v>
      </c>
      <c r="L113" s="293">
        <v>45316</v>
      </c>
      <c r="M113" s="293">
        <v>45321</v>
      </c>
      <c r="N113" s="130">
        <f t="shared" si="172"/>
        <v>45316</v>
      </c>
      <c r="O113" s="130">
        <f t="shared" si="173"/>
        <v>45318</v>
      </c>
      <c r="P113" s="121">
        <f t="shared" si="174"/>
        <v>3</v>
      </c>
      <c r="Q113" s="125">
        <f t="shared" ca="1" si="175"/>
        <v>6</v>
      </c>
      <c r="R113" s="125">
        <f t="shared" ca="1" si="176"/>
        <v>-3</v>
      </c>
    </row>
    <row r="114" spans="1:18" s="159" customFormat="1" ht="39" customHeight="1">
      <c r="A114" s="248">
        <v>112</v>
      </c>
      <c r="B114" s="218" t="s">
        <v>258</v>
      </c>
      <c r="C114" s="218" t="s">
        <v>236</v>
      </c>
      <c r="D114" s="360" t="s">
        <v>3026</v>
      </c>
      <c r="E114" s="258" t="s">
        <v>282</v>
      </c>
      <c r="F114" s="368" t="s">
        <v>270</v>
      </c>
      <c r="J114" s="293">
        <v>45321</v>
      </c>
      <c r="K114" s="293">
        <v>45322</v>
      </c>
      <c r="L114" s="293">
        <v>45322</v>
      </c>
      <c r="M114" s="293">
        <v>45322</v>
      </c>
      <c r="N114" s="130">
        <f t="shared" si="172"/>
        <v>45322</v>
      </c>
      <c r="O114" s="130">
        <f t="shared" si="173"/>
        <v>45323</v>
      </c>
      <c r="P114" s="121">
        <f t="shared" si="174"/>
        <v>2</v>
      </c>
      <c r="Q114" s="125">
        <f t="shared" ca="1" si="175"/>
        <v>1</v>
      </c>
      <c r="R114" s="125">
        <f t="shared" ca="1" si="176"/>
        <v>1</v>
      </c>
    </row>
    <row r="115" spans="1:18" s="159" customFormat="1" ht="28.8">
      <c r="A115" s="248">
        <v>114</v>
      </c>
      <c r="B115" s="218" t="s">
        <v>227</v>
      </c>
      <c r="C115" s="318"/>
      <c r="D115" s="360" t="s">
        <v>3027</v>
      </c>
      <c r="E115" s="218" t="s">
        <v>274</v>
      </c>
      <c r="F115" s="275" t="s">
        <v>279</v>
      </c>
      <c r="J115" s="311">
        <v>45331</v>
      </c>
      <c r="K115" s="311">
        <v>45331</v>
      </c>
      <c r="L115" s="311">
        <v>45331</v>
      </c>
      <c r="M115" s="293">
        <v>45332</v>
      </c>
      <c r="N115" s="130">
        <f t="shared" ref="N115:N125" si="177">IF(L115="",IF(M113="",O113+1,M113+1),L115)</f>
        <v>45331</v>
      </c>
      <c r="O115" s="130">
        <f t="shared" ref="O115:O125" si="178">IF(N115="","",N115+P115-1)</f>
        <v>45331</v>
      </c>
      <c r="P115" s="121">
        <f t="shared" ref="P115:P127" si="179">IF(IF(J115="",0,IF(K115="",0,K115-J115))="",0,K115-J115+1)</f>
        <v>1</v>
      </c>
      <c r="Q115" s="125">
        <f t="shared" ref="Q115:Q127" ca="1" si="180">IF(L115="",0,IF(M115="",TODAY()-L115,M115-L115+1))</f>
        <v>2</v>
      </c>
      <c r="R115" s="125">
        <f t="shared" ref="R115:R127" ca="1" si="181">IF(Q115=0,0,P115-Q115)</f>
        <v>-1</v>
      </c>
    </row>
    <row r="116" spans="1:18" s="159" customFormat="1" ht="14.4">
      <c r="A116" s="248">
        <v>115</v>
      </c>
      <c r="B116" s="218" t="s">
        <v>227</v>
      </c>
      <c r="C116" s="318"/>
      <c r="D116" s="360" t="s">
        <v>3028</v>
      </c>
      <c r="E116" s="352" t="s">
        <v>246</v>
      </c>
      <c r="F116" s="275" t="s">
        <v>279</v>
      </c>
      <c r="J116" s="293">
        <v>45332</v>
      </c>
      <c r="K116" s="293">
        <v>45335</v>
      </c>
      <c r="L116" s="293">
        <v>45332</v>
      </c>
      <c r="M116" s="311">
        <v>45335</v>
      </c>
      <c r="N116" s="130">
        <f t="shared" si="177"/>
        <v>45332</v>
      </c>
      <c r="O116" s="130">
        <f t="shared" si="178"/>
        <v>45335</v>
      </c>
      <c r="P116" s="121">
        <f t="shared" si="179"/>
        <v>4</v>
      </c>
      <c r="Q116" s="125">
        <f t="shared" ca="1" si="180"/>
        <v>4</v>
      </c>
      <c r="R116" s="125">
        <f t="shared" ca="1" si="181"/>
        <v>0</v>
      </c>
    </row>
    <row r="117" spans="1:18" s="159" customFormat="1" ht="70.5" customHeight="1">
      <c r="A117" s="248">
        <v>113</v>
      </c>
      <c r="B117" s="218" t="s">
        <v>227</v>
      </c>
      <c r="C117" s="318"/>
      <c r="D117" s="360" t="s">
        <v>3029</v>
      </c>
      <c r="E117" s="352" t="s">
        <v>246</v>
      </c>
      <c r="F117" s="368" t="s">
        <v>270</v>
      </c>
      <c r="J117" s="293">
        <v>45323</v>
      </c>
      <c r="K117" s="293">
        <v>45324</v>
      </c>
      <c r="L117" s="293">
        <v>45323</v>
      </c>
      <c r="M117" s="293">
        <v>45311</v>
      </c>
      <c r="N117" s="130">
        <f t="shared" si="177"/>
        <v>45323</v>
      </c>
      <c r="O117" s="130">
        <f t="shared" si="178"/>
        <v>45324</v>
      </c>
      <c r="P117" s="121">
        <f t="shared" si="179"/>
        <v>2</v>
      </c>
      <c r="Q117" s="125">
        <f t="shared" ca="1" si="180"/>
        <v>-11</v>
      </c>
      <c r="R117" s="125">
        <f t="shared" ca="1" si="181"/>
        <v>13</v>
      </c>
    </row>
    <row r="118" spans="1:18" s="159" customFormat="1" ht="28.8">
      <c r="A118" s="248">
        <v>114</v>
      </c>
      <c r="B118" s="218" t="s">
        <v>227</v>
      </c>
      <c r="C118" s="318"/>
      <c r="D118" s="321" t="s">
        <v>3030</v>
      </c>
      <c r="E118" s="218" t="s">
        <v>274</v>
      </c>
      <c r="F118" s="511" t="s">
        <v>268</v>
      </c>
      <c r="J118" s="311">
        <v>45338</v>
      </c>
      <c r="K118" s="311">
        <v>45342</v>
      </c>
      <c r="L118" s="311">
        <v>45342</v>
      </c>
      <c r="M118" s="293"/>
      <c r="N118" s="130"/>
      <c r="O118" s="130"/>
      <c r="P118" s="121"/>
      <c r="Q118" s="125"/>
      <c r="R118" s="125">
        <f t="shared" si="181"/>
        <v>0</v>
      </c>
    </row>
    <row r="119" spans="1:18" s="159" customFormat="1" ht="28.8">
      <c r="A119" s="248">
        <v>115</v>
      </c>
      <c r="B119" s="218" t="s">
        <v>227</v>
      </c>
      <c r="C119" s="318" t="s">
        <v>670</v>
      </c>
      <c r="D119" s="321" t="s">
        <v>3031</v>
      </c>
      <c r="E119" s="218" t="s">
        <v>216</v>
      </c>
      <c r="F119" s="275" t="s">
        <v>279</v>
      </c>
      <c r="J119" s="311">
        <v>45343</v>
      </c>
      <c r="K119" s="311">
        <v>45344</v>
      </c>
      <c r="L119" s="311">
        <v>45344</v>
      </c>
      <c r="M119" s="311">
        <v>45344</v>
      </c>
      <c r="N119" s="130">
        <f t="shared" si="177"/>
        <v>45344</v>
      </c>
      <c r="O119" s="130">
        <f t="shared" si="178"/>
        <v>45345</v>
      </c>
      <c r="P119" s="121">
        <f t="shared" si="179"/>
        <v>2</v>
      </c>
      <c r="Q119" s="125">
        <f t="shared" ca="1" si="180"/>
        <v>1</v>
      </c>
      <c r="R119" s="125">
        <f t="shared" ca="1" si="181"/>
        <v>1</v>
      </c>
    </row>
    <row r="120" spans="1:18" s="159" customFormat="1" ht="28.8">
      <c r="A120" s="248">
        <v>116</v>
      </c>
      <c r="B120" s="218" t="s">
        <v>227</v>
      </c>
      <c r="C120" s="318"/>
      <c r="D120" s="321" t="s">
        <v>3032</v>
      </c>
      <c r="E120" s="218" t="s">
        <v>274</v>
      </c>
      <c r="F120" s="398" t="s">
        <v>178</v>
      </c>
      <c r="J120" s="311">
        <v>45345</v>
      </c>
      <c r="K120" s="311">
        <v>45346</v>
      </c>
      <c r="L120" s="311">
        <v>45346</v>
      </c>
      <c r="M120" s="311">
        <v>45351</v>
      </c>
      <c r="N120" s="130">
        <f t="shared" si="177"/>
        <v>45346</v>
      </c>
      <c r="O120" s="130">
        <f t="shared" si="178"/>
        <v>45347</v>
      </c>
      <c r="P120" s="121">
        <f t="shared" si="179"/>
        <v>2</v>
      </c>
      <c r="Q120" s="125">
        <f t="shared" ca="1" si="180"/>
        <v>6</v>
      </c>
      <c r="R120" s="125">
        <f t="shared" ca="1" si="181"/>
        <v>-4</v>
      </c>
    </row>
    <row r="121" spans="1:18" s="159" customFormat="1" ht="14.4">
      <c r="A121" s="248">
        <v>117</v>
      </c>
      <c r="B121" s="218" t="s">
        <v>227</v>
      </c>
      <c r="C121" s="318" t="s">
        <v>3033</v>
      </c>
      <c r="D121" s="321" t="s">
        <v>3034</v>
      </c>
      <c r="E121" s="218" t="s">
        <v>157</v>
      </c>
      <c r="F121" s="275" t="s">
        <v>279</v>
      </c>
      <c r="J121" s="311">
        <v>45350</v>
      </c>
      <c r="K121" s="311">
        <v>45356</v>
      </c>
      <c r="L121" s="311">
        <v>45350</v>
      </c>
      <c r="M121" s="311">
        <v>45363</v>
      </c>
      <c r="N121" s="130">
        <f t="shared" si="177"/>
        <v>45350</v>
      </c>
      <c r="O121" s="130">
        <f t="shared" si="178"/>
        <v>45356</v>
      </c>
      <c r="P121" s="121">
        <f t="shared" si="179"/>
        <v>7</v>
      </c>
      <c r="Q121" s="125">
        <f t="shared" ca="1" si="180"/>
        <v>14</v>
      </c>
      <c r="R121" s="125">
        <f t="shared" ca="1" si="181"/>
        <v>-7</v>
      </c>
    </row>
    <row r="122" spans="1:18" s="159" customFormat="1" ht="28.8">
      <c r="A122" s="248">
        <v>118</v>
      </c>
      <c r="B122" s="506" t="s">
        <v>255</v>
      </c>
      <c r="C122" s="318"/>
      <c r="D122" s="321" t="s">
        <v>3035</v>
      </c>
      <c r="E122" s="352" t="s">
        <v>246</v>
      </c>
      <c r="F122" s="368" t="s">
        <v>270</v>
      </c>
      <c r="J122" s="311">
        <v>45363</v>
      </c>
      <c r="K122" s="311">
        <v>45364</v>
      </c>
      <c r="L122" s="311">
        <v>45363</v>
      </c>
      <c r="M122" s="311">
        <v>45365</v>
      </c>
      <c r="N122" s="130">
        <f t="shared" si="177"/>
        <v>45363</v>
      </c>
      <c r="O122" s="130">
        <f t="shared" si="178"/>
        <v>45364</v>
      </c>
      <c r="P122" s="121">
        <f t="shared" si="179"/>
        <v>2</v>
      </c>
      <c r="Q122" s="125">
        <f t="shared" ca="1" si="180"/>
        <v>3</v>
      </c>
      <c r="R122" s="125">
        <f t="shared" ca="1" si="181"/>
        <v>-1</v>
      </c>
    </row>
    <row r="123" spans="1:18" s="159" customFormat="1" ht="43.2">
      <c r="A123" s="248">
        <v>119</v>
      </c>
      <c r="B123" s="506" t="s">
        <v>255</v>
      </c>
      <c r="C123" s="318"/>
      <c r="D123" s="534" t="s">
        <v>3036</v>
      </c>
      <c r="E123" s="352" t="s">
        <v>246</v>
      </c>
      <c r="F123" s="275" t="s">
        <v>279</v>
      </c>
      <c r="J123" s="311">
        <v>45365</v>
      </c>
      <c r="K123" s="311">
        <v>45369</v>
      </c>
      <c r="L123" s="311">
        <v>45365</v>
      </c>
      <c r="M123" s="335">
        <v>45373</v>
      </c>
      <c r="N123" s="130">
        <f t="shared" si="177"/>
        <v>45365</v>
      </c>
      <c r="O123" s="130">
        <f t="shared" si="178"/>
        <v>45369</v>
      </c>
      <c r="P123" s="121">
        <f t="shared" si="179"/>
        <v>5</v>
      </c>
      <c r="Q123" s="125">
        <f t="shared" ca="1" si="180"/>
        <v>9</v>
      </c>
      <c r="R123" s="125">
        <f t="shared" ca="1" si="181"/>
        <v>-4</v>
      </c>
    </row>
    <row r="124" spans="1:18" s="159" customFormat="1" ht="57.6">
      <c r="A124" s="248">
        <v>120</v>
      </c>
      <c r="B124" s="506"/>
      <c r="C124" s="318"/>
      <c r="D124" s="534" t="s">
        <v>3037</v>
      </c>
      <c r="E124" s="352" t="s">
        <v>246</v>
      </c>
      <c r="F124" s="275" t="s">
        <v>279</v>
      </c>
      <c r="J124" s="311">
        <v>45370</v>
      </c>
      <c r="K124" s="311">
        <v>45370</v>
      </c>
      <c r="L124" s="311">
        <v>45370</v>
      </c>
      <c r="M124" s="311">
        <v>45370</v>
      </c>
      <c r="N124" s="130">
        <f t="shared" si="177"/>
        <v>45370</v>
      </c>
      <c r="O124" s="130">
        <f t="shared" si="178"/>
        <v>45370</v>
      </c>
      <c r="P124" s="121">
        <f t="shared" si="179"/>
        <v>1</v>
      </c>
      <c r="Q124" s="125">
        <f t="shared" ca="1" si="180"/>
        <v>1</v>
      </c>
      <c r="R124" s="125">
        <f t="shared" ca="1" si="181"/>
        <v>0</v>
      </c>
    </row>
    <row r="125" spans="1:18" s="159" customFormat="1" ht="57.6">
      <c r="A125" s="248">
        <v>121</v>
      </c>
      <c r="B125" s="506"/>
      <c r="C125" s="318"/>
      <c r="D125" s="534" t="s">
        <v>3038</v>
      </c>
      <c r="E125" s="352" t="s">
        <v>246</v>
      </c>
      <c r="F125" s="368" t="s">
        <v>270</v>
      </c>
      <c r="J125" s="311">
        <v>45371</v>
      </c>
      <c r="K125" s="311">
        <v>45371</v>
      </c>
      <c r="L125" s="311">
        <v>45371</v>
      </c>
      <c r="M125" s="311">
        <v>45371</v>
      </c>
      <c r="N125" s="130">
        <f t="shared" si="177"/>
        <v>45371</v>
      </c>
      <c r="O125" s="130">
        <f t="shared" si="178"/>
        <v>45371</v>
      </c>
      <c r="P125" s="121">
        <f t="shared" si="179"/>
        <v>1</v>
      </c>
      <c r="Q125" s="125">
        <f t="shared" ca="1" si="180"/>
        <v>1</v>
      </c>
      <c r="R125" s="125">
        <f t="shared" ca="1" si="181"/>
        <v>0</v>
      </c>
    </row>
    <row r="126" spans="1:18" s="159" customFormat="1" ht="28.8">
      <c r="A126" s="248">
        <v>123</v>
      </c>
      <c r="B126" s="506" t="s">
        <v>255</v>
      </c>
      <c r="C126" s="318"/>
      <c r="D126" s="177" t="s">
        <v>3039</v>
      </c>
      <c r="E126" s="352" t="s">
        <v>246</v>
      </c>
      <c r="F126" s="368" t="s">
        <v>270</v>
      </c>
      <c r="J126" s="335">
        <v>45373</v>
      </c>
      <c r="K126" s="335">
        <v>45373</v>
      </c>
      <c r="L126" s="335">
        <v>45373</v>
      </c>
      <c r="M126" s="335">
        <v>45373</v>
      </c>
      <c r="N126" s="130">
        <f t="shared" ref="N126:N127" si="182">IF(L126="",IF(M124="",O124+1,M124+1),L126)</f>
        <v>45373</v>
      </c>
      <c r="O126" s="130">
        <f t="shared" ref="O126:O127" si="183">IF(N126="","",N126+P126-1)</f>
        <v>45373</v>
      </c>
      <c r="P126" s="121">
        <f t="shared" si="179"/>
        <v>1</v>
      </c>
      <c r="Q126" s="125">
        <f t="shared" ca="1" si="180"/>
        <v>1</v>
      </c>
      <c r="R126" s="125">
        <f t="shared" ca="1" si="181"/>
        <v>0</v>
      </c>
    </row>
    <row r="127" spans="1:18" s="159" customFormat="1" ht="28.8">
      <c r="A127" s="248">
        <v>124</v>
      </c>
      <c r="B127" s="218" t="s">
        <v>223</v>
      </c>
      <c r="C127" s="485" t="s">
        <v>3040</v>
      </c>
      <c r="D127" s="177" t="s">
        <v>3041</v>
      </c>
      <c r="E127" s="567" t="s">
        <v>287</v>
      </c>
      <c r="F127" s="368" t="s">
        <v>270</v>
      </c>
      <c r="J127" s="335">
        <v>45373</v>
      </c>
      <c r="K127" s="335">
        <v>45374</v>
      </c>
      <c r="L127" s="335">
        <v>45373</v>
      </c>
      <c r="M127" s="335">
        <v>45373</v>
      </c>
      <c r="N127" s="130">
        <f t="shared" si="182"/>
        <v>45373</v>
      </c>
      <c r="O127" s="130">
        <f t="shared" si="183"/>
        <v>45374</v>
      </c>
      <c r="P127" s="121">
        <f t="shared" si="179"/>
        <v>2</v>
      </c>
      <c r="Q127" s="125">
        <f t="shared" ca="1" si="180"/>
        <v>1</v>
      </c>
      <c r="R127" s="125">
        <f t="shared" ca="1" si="181"/>
        <v>1</v>
      </c>
    </row>
    <row r="128" spans="1:18" s="159" customFormat="1" ht="28.8">
      <c r="A128" s="248">
        <v>125</v>
      </c>
      <c r="B128" s="565" t="s">
        <v>236</v>
      </c>
      <c r="C128" s="485" t="s">
        <v>926</v>
      </c>
      <c r="D128" s="177" t="s">
        <v>3042</v>
      </c>
      <c r="E128" s="567" t="s">
        <v>287</v>
      </c>
      <c r="F128" s="368" t="s">
        <v>270</v>
      </c>
      <c r="J128" s="335">
        <v>45379</v>
      </c>
      <c r="K128" s="335">
        <v>45384</v>
      </c>
      <c r="L128" s="335">
        <v>45383</v>
      </c>
      <c r="M128" s="335">
        <v>45386</v>
      </c>
      <c r="N128" s="362"/>
      <c r="O128" s="362"/>
      <c r="P128" s="121"/>
      <c r="Q128" s="125"/>
      <c r="R128" s="125"/>
    </row>
    <row r="129" spans="1:18" s="159" customFormat="1" ht="28.8">
      <c r="A129" s="248">
        <v>126</v>
      </c>
      <c r="B129" s="218" t="s">
        <v>227</v>
      </c>
      <c r="C129" s="485"/>
      <c r="D129" s="177" t="s">
        <v>3043</v>
      </c>
      <c r="E129" s="218" t="s">
        <v>274</v>
      </c>
      <c r="F129" s="596" t="s">
        <v>178</v>
      </c>
      <c r="J129" s="335">
        <v>45385</v>
      </c>
      <c r="K129" s="335">
        <v>45386</v>
      </c>
      <c r="L129" s="335">
        <v>45386</v>
      </c>
      <c r="M129" s="335"/>
      <c r="N129" s="362"/>
      <c r="O129" s="362"/>
      <c r="P129" s="121"/>
      <c r="Q129" s="125"/>
      <c r="R129" s="125"/>
    </row>
    <row r="130" spans="1:18" s="159" customFormat="1" ht="28.8">
      <c r="A130" s="248">
        <v>127</v>
      </c>
      <c r="B130" s="218" t="s">
        <v>227</v>
      </c>
      <c r="C130" s="485"/>
      <c r="D130" s="177" t="s">
        <v>3044</v>
      </c>
      <c r="E130" s="567" t="s">
        <v>282</v>
      </c>
      <c r="F130" s="275" t="s">
        <v>279</v>
      </c>
      <c r="J130" s="335">
        <v>45391</v>
      </c>
      <c r="K130" s="335">
        <v>45392</v>
      </c>
      <c r="L130" s="335"/>
      <c r="M130" s="335">
        <v>45397</v>
      </c>
      <c r="N130" s="362"/>
      <c r="O130" s="362"/>
      <c r="P130" s="121"/>
      <c r="Q130" s="125"/>
      <c r="R130" s="125"/>
    </row>
    <row r="131" spans="1:18" s="159" customFormat="1" ht="14.4">
      <c r="A131" s="248">
        <v>128</v>
      </c>
      <c r="B131" s="218" t="s">
        <v>231</v>
      </c>
      <c r="C131" s="485"/>
      <c r="D131" s="177" t="s">
        <v>3045</v>
      </c>
      <c r="E131" s="218" t="s">
        <v>274</v>
      </c>
      <c r="F131" s="275" t="s">
        <v>279</v>
      </c>
      <c r="J131" s="335">
        <v>45397</v>
      </c>
      <c r="K131" s="335">
        <v>45398</v>
      </c>
      <c r="L131" s="335">
        <v>45398</v>
      </c>
      <c r="M131" s="335">
        <v>45400</v>
      </c>
      <c r="N131" s="362"/>
      <c r="O131" s="362"/>
      <c r="P131" s="121"/>
      <c r="Q131" s="125"/>
      <c r="R131" s="125"/>
    </row>
    <row r="132" spans="1:18" s="159" customFormat="1" ht="14.4">
      <c r="A132" s="248">
        <v>129</v>
      </c>
      <c r="B132" s="218" t="s">
        <v>231</v>
      </c>
      <c r="C132" s="485"/>
      <c r="D132" s="177" t="s">
        <v>3046</v>
      </c>
      <c r="E132" s="218" t="s">
        <v>274</v>
      </c>
      <c r="F132" s="368" t="s">
        <v>270</v>
      </c>
      <c r="J132" s="335">
        <v>45400</v>
      </c>
      <c r="K132" s="335">
        <v>45401</v>
      </c>
      <c r="L132" s="335">
        <v>45400</v>
      </c>
      <c r="M132" s="335">
        <v>45404</v>
      </c>
      <c r="N132" s="362"/>
      <c r="O132" s="362"/>
      <c r="P132" s="121"/>
      <c r="Q132" s="125"/>
      <c r="R132" s="125"/>
    </row>
    <row r="133" spans="1:18" s="159" customFormat="1" ht="14.4">
      <c r="A133" s="248"/>
      <c r="B133" s="218" t="s">
        <v>231</v>
      </c>
      <c r="C133" s="485"/>
      <c r="D133" s="177" t="s">
        <v>3047</v>
      </c>
      <c r="E133" s="218" t="s">
        <v>274</v>
      </c>
      <c r="F133" s="596" t="s">
        <v>178</v>
      </c>
      <c r="J133" s="335">
        <v>45405</v>
      </c>
      <c r="K133" s="335">
        <v>45412</v>
      </c>
      <c r="L133" s="335">
        <v>45405</v>
      </c>
      <c r="M133" s="335"/>
      <c r="N133" s="362"/>
      <c r="O133" s="362"/>
      <c r="P133" s="121"/>
      <c r="Q133" s="125"/>
      <c r="R133" s="125"/>
    </row>
    <row r="134" spans="1:18" ht="14.4">
      <c r="B134" s="218" t="s">
        <v>223</v>
      </c>
      <c r="C134" s="218"/>
      <c r="D134" s="360" t="s">
        <v>3048</v>
      </c>
      <c r="E134" s="218" t="s">
        <v>216</v>
      </c>
      <c r="F134" s="218" t="s">
        <v>291</v>
      </c>
      <c r="J134" s="148">
        <f>K102+1</f>
        <v>45277</v>
      </c>
      <c r="K134" s="148">
        <f>J134+2</f>
        <v>45279</v>
      </c>
      <c r="N134" s="130"/>
      <c r="O134" s="130"/>
      <c r="R134" s="125"/>
    </row>
    <row r="135" spans="1:18" ht="14.4">
      <c r="A135" s="248"/>
      <c r="B135" s="218" t="s">
        <v>223</v>
      </c>
      <c r="C135" s="218"/>
      <c r="D135" s="360" t="s">
        <v>3049</v>
      </c>
      <c r="E135" s="218" t="s">
        <v>271</v>
      </c>
      <c r="F135" s="218" t="s">
        <v>291</v>
      </c>
      <c r="J135" s="148">
        <f t="shared" ref="J135:J143" si="184">K134+1</f>
        <v>45280</v>
      </c>
      <c r="K135" s="148">
        <f>J135+4</f>
        <v>45284</v>
      </c>
      <c r="N135" s="130"/>
      <c r="O135" s="130"/>
      <c r="R135" s="125"/>
    </row>
    <row r="136" spans="1:18" ht="14.4">
      <c r="A136" s="248"/>
      <c r="B136" s="218" t="s">
        <v>223</v>
      </c>
      <c r="C136" s="218"/>
      <c r="D136" s="360" t="s">
        <v>3050</v>
      </c>
      <c r="E136" s="218" t="s">
        <v>157</v>
      </c>
      <c r="F136" s="218" t="s">
        <v>291</v>
      </c>
      <c r="J136" s="148">
        <f t="shared" si="184"/>
        <v>45285</v>
      </c>
      <c r="K136" s="148">
        <f>J136+4</f>
        <v>45289</v>
      </c>
      <c r="N136" s="130"/>
      <c r="O136" s="130"/>
      <c r="R136" s="125"/>
    </row>
    <row r="137" spans="1:18" ht="14.4">
      <c r="A137" s="248"/>
      <c r="B137" s="218" t="s">
        <v>223</v>
      </c>
      <c r="C137" s="218"/>
      <c r="D137" s="360" t="s">
        <v>3051</v>
      </c>
      <c r="E137" s="218" t="s">
        <v>157</v>
      </c>
      <c r="F137" s="218" t="s">
        <v>291</v>
      </c>
      <c r="J137" s="148">
        <f t="shared" si="184"/>
        <v>45290</v>
      </c>
      <c r="K137" s="148">
        <f>J137+4</f>
        <v>45294</v>
      </c>
      <c r="N137" s="130"/>
      <c r="O137" s="130"/>
      <c r="R137" s="125"/>
    </row>
    <row r="138" spans="1:18" ht="14.4">
      <c r="A138" s="248"/>
      <c r="B138" s="218" t="s">
        <v>223</v>
      </c>
      <c r="C138" s="218"/>
      <c r="D138" s="360" t="s">
        <v>3052</v>
      </c>
      <c r="E138" s="218" t="s">
        <v>157</v>
      </c>
      <c r="F138" s="218" t="s">
        <v>291</v>
      </c>
      <c r="J138" s="148">
        <f t="shared" si="184"/>
        <v>45295</v>
      </c>
      <c r="K138" s="148">
        <f>J138+4</f>
        <v>45299</v>
      </c>
      <c r="N138" s="130"/>
      <c r="O138" s="130"/>
      <c r="R138" s="125"/>
    </row>
    <row r="139" spans="1:18" ht="14.4">
      <c r="A139" s="248"/>
      <c r="B139" s="218" t="s">
        <v>223</v>
      </c>
      <c r="C139" s="218"/>
      <c r="D139" s="360" t="s">
        <v>3053</v>
      </c>
      <c r="E139" s="218" t="s">
        <v>271</v>
      </c>
      <c r="F139" s="218" t="s">
        <v>291</v>
      </c>
      <c r="J139" s="148">
        <f t="shared" si="184"/>
        <v>45300</v>
      </c>
      <c r="K139" s="148">
        <f>J139+5</f>
        <v>45305</v>
      </c>
      <c r="N139" s="130"/>
      <c r="O139" s="130"/>
      <c r="R139" s="125"/>
    </row>
    <row r="140" spans="1:18" ht="28.8">
      <c r="A140" s="248"/>
      <c r="B140" s="218" t="s">
        <v>223</v>
      </c>
      <c r="C140" s="218"/>
      <c r="D140" s="360" t="s">
        <v>3054</v>
      </c>
      <c r="E140" s="218" t="s">
        <v>274</v>
      </c>
      <c r="F140" s="341" t="s">
        <v>291</v>
      </c>
      <c r="J140" s="148">
        <f t="shared" si="184"/>
        <v>45306</v>
      </c>
      <c r="K140" s="148">
        <f>J140+1</f>
        <v>45307</v>
      </c>
      <c r="N140" s="130"/>
      <c r="O140" s="130"/>
      <c r="R140" s="125"/>
    </row>
    <row r="141" spans="1:18" ht="28.8">
      <c r="A141" s="248"/>
      <c r="B141" s="218" t="s">
        <v>223</v>
      </c>
      <c r="C141" s="218"/>
      <c r="D141" s="360" t="s">
        <v>3055</v>
      </c>
      <c r="E141" s="218" t="s">
        <v>274</v>
      </c>
      <c r="F141" s="341" t="s">
        <v>291</v>
      </c>
      <c r="J141" s="148">
        <f t="shared" si="184"/>
        <v>45308</v>
      </c>
      <c r="K141" s="148">
        <f>J141</f>
        <v>45308</v>
      </c>
      <c r="N141" s="130"/>
      <c r="O141" s="130"/>
      <c r="R141" s="125"/>
    </row>
    <row r="142" spans="1:18" ht="28.8">
      <c r="A142" s="248"/>
      <c r="B142" s="218" t="s">
        <v>223</v>
      </c>
      <c r="C142" s="218"/>
      <c r="D142" s="360" t="s">
        <v>3056</v>
      </c>
      <c r="E142" s="218" t="s">
        <v>274</v>
      </c>
      <c r="F142" s="341" t="s">
        <v>291</v>
      </c>
      <c r="J142" s="148">
        <f t="shared" si="184"/>
        <v>45309</v>
      </c>
      <c r="K142" s="148">
        <f>J142+5</f>
        <v>45314</v>
      </c>
      <c r="N142" s="130"/>
      <c r="O142" s="130"/>
      <c r="R142" s="125"/>
    </row>
    <row r="143" spans="1:18" ht="28.8">
      <c r="A143" s="248"/>
      <c r="B143" s="121" t="s">
        <v>223</v>
      </c>
      <c r="D143" s="360" t="s">
        <v>3057</v>
      </c>
      <c r="E143" s="218" t="s">
        <v>274</v>
      </c>
      <c r="F143" s="261" t="s">
        <v>291</v>
      </c>
      <c r="J143" s="158">
        <f t="shared" si="184"/>
        <v>45315</v>
      </c>
      <c r="K143" s="158">
        <f>J143+1</f>
        <v>45316</v>
      </c>
      <c r="N143" s="130"/>
      <c r="O143" s="130"/>
      <c r="R143" s="125"/>
    </row>
    <row r="144" spans="1:18" ht="14.4">
      <c r="A144" s="248"/>
      <c r="B144" s="218" t="s">
        <v>227</v>
      </c>
      <c r="C144" s="218"/>
      <c r="D144" s="360" t="s">
        <v>3058</v>
      </c>
      <c r="E144" s="218" t="s">
        <v>216</v>
      </c>
      <c r="F144" s="341" t="s">
        <v>291</v>
      </c>
      <c r="G144" s="387"/>
      <c r="H144" s="387"/>
      <c r="I144" s="387"/>
      <c r="J144" s="148"/>
      <c r="K144" s="148"/>
      <c r="N144" s="130"/>
      <c r="O144" s="130"/>
      <c r="R144" s="125"/>
    </row>
    <row r="145" spans="1:19" ht="14.4">
      <c r="A145" s="248"/>
      <c r="B145" s="218" t="s">
        <v>227</v>
      </c>
      <c r="C145" s="218"/>
      <c r="D145" s="360" t="s">
        <v>3059</v>
      </c>
      <c r="E145" s="218" t="s">
        <v>216</v>
      </c>
      <c r="F145" s="341" t="s">
        <v>291</v>
      </c>
      <c r="G145" s="387"/>
      <c r="H145" s="387"/>
      <c r="I145" s="387"/>
      <c r="J145" s="148"/>
      <c r="K145" s="148"/>
      <c r="M145" s="218"/>
      <c r="N145" s="130"/>
      <c r="O145" s="130"/>
      <c r="R145" s="125"/>
      <c r="S145" s="387"/>
    </row>
    <row r="146" spans="1:19" ht="14.4">
      <c r="A146" s="248"/>
      <c r="D146" s="360"/>
      <c r="J146" s="334"/>
      <c r="K146" s="334"/>
      <c r="M146" s="218"/>
      <c r="Q146" s="121"/>
    </row>
    <row r="147" spans="1:19" ht="14.4">
      <c r="A147" s="248"/>
      <c r="B147" s="387"/>
      <c r="C147" s="387"/>
      <c r="D147" s="387"/>
      <c r="E147" s="387"/>
      <c r="F147" s="387"/>
      <c r="G147" s="387"/>
      <c r="H147" s="387"/>
      <c r="I147" s="387"/>
      <c r="J147" s="387"/>
      <c r="K147" s="387"/>
      <c r="L147" s="387"/>
      <c r="M147" s="387"/>
      <c r="N147" s="387"/>
      <c r="O147" s="387"/>
      <c r="P147" s="387"/>
      <c r="Q147" s="401"/>
      <c r="R147" s="387"/>
      <c r="S147" s="387"/>
    </row>
    <row r="148" spans="1:19" ht="14.4">
      <c r="A148" s="248"/>
      <c r="B148" s="387"/>
      <c r="C148" s="387"/>
      <c r="D148" s="387"/>
      <c r="E148" s="387"/>
      <c r="F148" s="387"/>
      <c r="G148" s="387"/>
      <c r="H148" s="387"/>
      <c r="I148" s="387"/>
      <c r="J148" s="387"/>
      <c r="K148" s="387"/>
      <c r="L148" s="387"/>
      <c r="M148" s="387"/>
      <c r="N148" s="387"/>
      <c r="O148" s="387"/>
      <c r="P148" s="387"/>
      <c r="Q148" s="401"/>
      <c r="R148" s="387"/>
      <c r="S148" s="387"/>
    </row>
    <row r="149" spans="1:19" ht="14.4">
      <c r="A149" s="248"/>
      <c r="B149" s="387"/>
      <c r="C149" s="387"/>
      <c r="D149" s="387"/>
      <c r="E149" s="387"/>
      <c r="F149" s="387"/>
      <c r="G149" s="387"/>
      <c r="H149" s="387"/>
      <c r="I149" s="387"/>
      <c r="J149" s="387"/>
      <c r="K149" s="387"/>
      <c r="L149" s="387"/>
      <c r="M149" s="387"/>
      <c r="N149" s="387"/>
      <c r="O149" s="387"/>
      <c r="P149" s="387"/>
      <c r="Q149" s="401"/>
      <c r="R149" s="387"/>
      <c r="S149" s="387"/>
    </row>
    <row r="150" spans="1:19" ht="14.4">
      <c r="A150" s="248"/>
      <c r="B150" s="387"/>
      <c r="C150" s="387"/>
      <c r="D150" s="387"/>
      <c r="E150" s="387"/>
      <c r="F150" s="387"/>
      <c r="G150" s="387"/>
      <c r="H150" s="387"/>
      <c r="I150" s="387"/>
      <c r="J150" s="387"/>
      <c r="K150" s="387"/>
      <c r="L150" s="387"/>
      <c r="M150" s="387"/>
      <c r="N150" s="387"/>
      <c r="O150" s="387"/>
      <c r="P150" s="387"/>
      <c r="Q150" s="401"/>
      <c r="R150" s="387"/>
      <c r="S150" s="387"/>
    </row>
    <row r="151" spans="1:19" ht="14.4">
      <c r="A151" s="248"/>
      <c r="B151" s="387"/>
      <c r="C151" s="387"/>
      <c r="D151" s="387"/>
      <c r="E151" s="387"/>
      <c r="F151" s="387"/>
      <c r="G151" s="387"/>
      <c r="H151" s="387"/>
      <c r="I151" s="387"/>
      <c r="J151" s="387"/>
      <c r="K151" s="387"/>
      <c r="L151" s="387"/>
      <c r="M151" s="387"/>
      <c r="N151" s="387"/>
      <c r="O151" s="387"/>
      <c r="P151" s="387"/>
      <c r="Q151" s="401"/>
      <c r="R151" s="387"/>
      <c r="S151" s="387"/>
    </row>
    <row r="152" spans="1:19" ht="14.4">
      <c r="A152" s="248"/>
      <c r="B152" s="387"/>
      <c r="C152" s="387"/>
      <c r="D152" s="387"/>
      <c r="E152" s="387"/>
      <c r="F152" s="387"/>
      <c r="G152" s="387"/>
      <c r="H152" s="387"/>
      <c r="I152" s="387"/>
      <c r="J152" s="387"/>
      <c r="K152" s="387"/>
      <c r="L152" s="387"/>
      <c r="M152" s="387"/>
      <c r="N152" s="387"/>
      <c r="O152" s="387"/>
      <c r="P152" s="387"/>
      <c r="Q152" s="401"/>
      <c r="R152" s="387"/>
      <c r="S152" s="387"/>
    </row>
    <row r="153" spans="1:19" ht="14.4">
      <c r="A153" s="248"/>
      <c r="B153" s="387"/>
      <c r="C153" s="387"/>
      <c r="D153" s="387"/>
      <c r="E153" s="387"/>
      <c r="F153" s="387"/>
      <c r="G153" s="387"/>
      <c r="H153" s="387"/>
      <c r="I153" s="387"/>
      <c r="J153" s="387"/>
      <c r="K153" s="387"/>
      <c r="L153" s="387"/>
      <c r="M153" s="387"/>
      <c r="N153" s="387"/>
      <c r="O153" s="387"/>
      <c r="P153" s="387"/>
      <c r="Q153" s="401"/>
      <c r="R153" s="387"/>
      <c r="S153" s="387"/>
    </row>
    <row r="154" spans="1:19" ht="14.4">
      <c r="A154" s="248"/>
      <c r="B154" s="387"/>
      <c r="C154" s="387"/>
      <c r="D154" s="387"/>
      <c r="E154" s="387"/>
      <c r="F154" s="387"/>
      <c r="G154" s="387"/>
      <c r="H154" s="387"/>
      <c r="I154" s="387"/>
      <c r="J154" s="387"/>
      <c r="K154" s="387"/>
      <c r="L154" s="387"/>
      <c r="M154" s="387"/>
      <c r="N154" s="387"/>
      <c r="O154" s="387"/>
      <c r="P154" s="387"/>
      <c r="Q154" s="401"/>
      <c r="R154" s="387"/>
      <c r="S154" s="387"/>
    </row>
    <row r="155" spans="1:19" ht="14.4">
      <c r="A155" s="248"/>
      <c r="B155" s="387"/>
      <c r="C155" s="387"/>
      <c r="D155" s="387"/>
      <c r="E155" s="387"/>
      <c r="F155" s="387"/>
      <c r="G155" s="387"/>
      <c r="H155" s="387"/>
      <c r="I155" s="387"/>
      <c r="J155" s="387"/>
      <c r="K155" s="387"/>
      <c r="L155" s="387"/>
      <c r="M155" s="387"/>
      <c r="N155" s="387"/>
      <c r="O155" s="387"/>
      <c r="P155" s="387"/>
      <c r="Q155" s="401"/>
      <c r="R155" s="387"/>
      <c r="S155" s="387"/>
    </row>
    <row r="156" spans="1:19" ht="14.4">
      <c r="A156" s="248"/>
      <c r="B156" s="387"/>
      <c r="C156" s="387"/>
      <c r="D156" s="387"/>
      <c r="E156" s="387"/>
      <c r="F156" s="387"/>
      <c r="G156" s="387"/>
      <c r="H156" s="387"/>
      <c r="I156" s="387"/>
      <c r="J156" s="387"/>
      <c r="K156" s="387"/>
      <c r="L156" s="387"/>
      <c r="M156" s="387"/>
      <c r="N156" s="387"/>
      <c r="O156" s="387"/>
      <c r="P156" s="387"/>
      <c r="Q156" s="401"/>
      <c r="R156" s="387"/>
      <c r="S156" s="387"/>
    </row>
    <row r="157" spans="1:19" ht="14.4">
      <c r="A157" s="248"/>
      <c r="B157" s="387"/>
      <c r="C157" s="387"/>
      <c r="D157" s="387"/>
      <c r="E157" s="387"/>
      <c r="F157" s="387"/>
      <c r="G157" s="387"/>
      <c r="H157" s="387"/>
      <c r="I157" s="387"/>
      <c r="J157" s="387"/>
      <c r="K157" s="387"/>
      <c r="L157" s="387"/>
      <c r="M157" s="387"/>
      <c r="N157" s="387"/>
      <c r="O157" s="387"/>
      <c r="P157" s="387"/>
      <c r="Q157" s="401"/>
      <c r="R157" s="387"/>
      <c r="S157" s="387"/>
    </row>
    <row r="158" spans="1:19" ht="14.4">
      <c r="A158" s="248"/>
      <c r="B158" s="387"/>
      <c r="C158" s="387"/>
      <c r="D158" s="387"/>
      <c r="E158" s="387"/>
      <c r="F158" s="387"/>
      <c r="G158" s="387"/>
      <c r="H158" s="387"/>
      <c r="I158" s="387"/>
      <c r="J158" s="387"/>
      <c r="K158" s="387"/>
      <c r="L158" s="387"/>
      <c r="M158" s="387"/>
      <c r="N158" s="387"/>
      <c r="O158" s="387"/>
      <c r="P158" s="387"/>
      <c r="Q158" s="401"/>
      <c r="R158" s="387"/>
      <c r="S158" s="387"/>
    </row>
    <row r="159" spans="1:19" ht="14.4">
      <c r="A159" s="248"/>
      <c r="B159" s="387"/>
      <c r="C159" s="387"/>
      <c r="D159" s="387"/>
      <c r="E159" s="387"/>
      <c r="F159" s="387"/>
      <c r="G159" s="387"/>
      <c r="H159" s="387"/>
      <c r="I159" s="387"/>
      <c r="J159" s="387"/>
      <c r="K159" s="387"/>
      <c r="L159" s="387"/>
      <c r="M159" s="387"/>
      <c r="N159" s="387"/>
      <c r="O159" s="387"/>
      <c r="P159" s="387"/>
      <c r="Q159" s="401"/>
      <c r="R159" s="387"/>
      <c r="S159" s="387"/>
    </row>
    <row r="160" spans="1:19" ht="14.4">
      <c r="A160" s="248"/>
      <c r="B160" s="387"/>
      <c r="C160" s="387"/>
      <c r="D160" s="387"/>
      <c r="E160" s="387"/>
      <c r="F160" s="387"/>
      <c r="G160" s="387"/>
      <c r="H160" s="387"/>
      <c r="I160" s="387"/>
      <c r="J160" s="387"/>
      <c r="K160" s="387"/>
      <c r="L160" s="387"/>
      <c r="M160" s="387"/>
      <c r="N160" s="387"/>
      <c r="O160" s="387"/>
      <c r="P160" s="387"/>
      <c r="Q160" s="401"/>
      <c r="R160" s="387"/>
      <c r="S160" s="387"/>
    </row>
    <row r="161" spans="1:19" ht="14.4">
      <c r="A161" s="248"/>
      <c r="B161" s="387"/>
      <c r="C161" s="387"/>
      <c r="D161" s="387"/>
      <c r="E161" s="387"/>
      <c r="F161" s="387"/>
      <c r="G161" s="387"/>
      <c r="H161" s="387"/>
      <c r="I161" s="387"/>
      <c r="J161" s="387"/>
      <c r="K161" s="387"/>
      <c r="L161" s="387"/>
      <c r="M161" s="387"/>
      <c r="N161" s="387"/>
      <c r="O161" s="387"/>
      <c r="P161" s="387"/>
      <c r="Q161" s="401"/>
      <c r="R161" s="387"/>
      <c r="S161" s="387"/>
    </row>
    <row r="162" spans="1:19" ht="14.4">
      <c r="A162" s="248"/>
      <c r="B162" s="387"/>
      <c r="C162" s="387"/>
      <c r="D162" s="387"/>
      <c r="E162" s="387"/>
      <c r="F162" s="387"/>
      <c r="G162" s="387"/>
      <c r="H162" s="387"/>
      <c r="I162" s="387"/>
      <c r="J162" s="387"/>
      <c r="K162" s="387"/>
      <c r="L162" s="387"/>
      <c r="M162" s="387"/>
      <c r="N162" s="387"/>
      <c r="O162" s="387"/>
      <c r="P162" s="387"/>
      <c r="Q162" s="401"/>
      <c r="R162" s="387"/>
      <c r="S162" s="387"/>
    </row>
    <row r="163" spans="1:19" ht="14.4">
      <c r="A163" s="248"/>
      <c r="B163" s="387"/>
      <c r="C163" s="387"/>
      <c r="D163" s="387"/>
      <c r="E163" s="387"/>
      <c r="F163" s="387"/>
      <c r="G163" s="387"/>
      <c r="H163" s="387"/>
      <c r="I163" s="387"/>
      <c r="J163" s="387"/>
      <c r="K163" s="387"/>
      <c r="L163" s="387"/>
      <c r="M163" s="387"/>
      <c r="N163" s="387"/>
      <c r="O163" s="387"/>
      <c r="P163" s="387"/>
      <c r="Q163" s="401"/>
      <c r="R163" s="387"/>
      <c r="S163" s="387"/>
    </row>
    <row r="164" spans="1:19" ht="14.4">
      <c r="A164" s="248"/>
      <c r="B164" s="387"/>
      <c r="C164" s="387"/>
      <c r="D164" s="387"/>
      <c r="E164" s="387"/>
      <c r="F164" s="387"/>
      <c r="G164" s="387"/>
      <c r="H164" s="387"/>
      <c r="I164" s="387"/>
      <c r="J164" s="387"/>
      <c r="K164" s="387"/>
      <c r="L164" s="387"/>
      <c r="M164" s="387"/>
      <c r="N164" s="387"/>
      <c r="O164" s="387"/>
      <c r="P164" s="387"/>
      <c r="Q164" s="401"/>
      <c r="R164" s="387"/>
      <c r="S164" s="387"/>
    </row>
    <row r="165" spans="1:19" ht="14.4">
      <c r="A165" s="387"/>
      <c r="B165" s="387"/>
      <c r="C165" s="387"/>
      <c r="D165" s="387"/>
      <c r="E165" s="387"/>
      <c r="F165" s="387"/>
      <c r="G165" s="387"/>
      <c r="H165" s="387"/>
      <c r="I165" s="387"/>
      <c r="J165" s="387"/>
      <c r="K165" s="387"/>
      <c r="L165" s="387"/>
      <c r="M165" s="387"/>
      <c r="N165" s="387"/>
      <c r="O165" s="387"/>
      <c r="P165" s="387"/>
      <c r="Q165" s="401"/>
      <c r="R165" s="387"/>
      <c r="S165" s="387"/>
    </row>
    <row r="166" spans="1:19" ht="14.4">
      <c r="A166" s="387"/>
      <c r="B166" s="387"/>
      <c r="C166" s="387"/>
      <c r="D166" s="387"/>
      <c r="E166" s="387"/>
      <c r="F166" s="387"/>
      <c r="G166" s="387"/>
      <c r="H166" s="387"/>
      <c r="I166" s="387"/>
      <c r="J166" s="387"/>
      <c r="K166" s="387"/>
      <c r="L166" s="387"/>
      <c r="M166" s="387"/>
      <c r="N166" s="387"/>
      <c r="O166" s="387"/>
      <c r="P166" s="387"/>
      <c r="Q166" s="401"/>
      <c r="R166" s="387"/>
      <c r="S166" s="387"/>
    </row>
    <row r="167" spans="1:19" ht="14.4">
      <c r="A167" s="387"/>
      <c r="B167" s="387"/>
      <c r="C167" s="387"/>
      <c r="D167" s="387"/>
      <c r="E167" s="387"/>
      <c r="F167" s="387"/>
      <c r="G167" s="387"/>
      <c r="H167" s="387"/>
      <c r="I167" s="387"/>
      <c r="J167" s="387"/>
      <c r="K167" s="387"/>
      <c r="L167" s="387"/>
      <c r="M167" s="387"/>
      <c r="N167" s="387"/>
      <c r="O167" s="387"/>
      <c r="P167" s="387"/>
      <c r="Q167" s="401"/>
      <c r="R167" s="387"/>
      <c r="S167" s="387"/>
    </row>
    <row r="168" spans="1:19" ht="14.4">
      <c r="A168" s="387"/>
      <c r="B168" s="387"/>
      <c r="C168" s="387"/>
      <c r="D168" s="387"/>
      <c r="E168" s="387"/>
      <c r="F168" s="387"/>
      <c r="G168" s="387"/>
      <c r="H168" s="387"/>
      <c r="I168" s="387"/>
      <c r="J168" s="387"/>
      <c r="K168" s="387"/>
      <c r="L168" s="387"/>
      <c r="M168" s="387"/>
      <c r="N168" s="387"/>
      <c r="O168" s="387"/>
      <c r="P168" s="387"/>
      <c r="Q168" s="401"/>
      <c r="R168" s="387"/>
      <c r="S168" s="387"/>
    </row>
    <row r="169" spans="1:19" ht="14.4">
      <c r="A169" s="387"/>
      <c r="B169" s="387"/>
      <c r="C169" s="387"/>
      <c r="D169" s="387"/>
      <c r="E169" s="387"/>
      <c r="F169" s="387"/>
      <c r="G169" s="387"/>
      <c r="H169" s="387"/>
      <c r="I169" s="387"/>
      <c r="J169" s="387"/>
      <c r="K169" s="387"/>
      <c r="L169" s="387"/>
      <c r="M169" s="387"/>
      <c r="N169" s="387"/>
      <c r="O169" s="387"/>
      <c r="P169" s="387"/>
      <c r="Q169" s="401"/>
      <c r="R169" s="387"/>
      <c r="S169" s="387"/>
    </row>
    <row r="170" spans="1:19" ht="14.4">
      <c r="A170" s="387"/>
      <c r="B170" s="387"/>
      <c r="C170" s="387"/>
      <c r="D170" s="387"/>
      <c r="E170" s="387"/>
      <c r="F170" s="387"/>
      <c r="G170" s="387"/>
      <c r="H170" s="387"/>
      <c r="I170" s="387"/>
      <c r="J170" s="387"/>
      <c r="K170" s="387"/>
      <c r="L170" s="387"/>
      <c r="M170" s="387"/>
      <c r="N170" s="387"/>
      <c r="O170" s="387"/>
      <c r="P170" s="387"/>
      <c r="Q170" s="401"/>
      <c r="R170" s="387"/>
      <c r="S170" s="387"/>
    </row>
    <row r="171" spans="1:19" ht="14.4">
      <c r="A171" s="387"/>
      <c r="B171" s="387"/>
      <c r="C171" s="387"/>
      <c r="D171" s="387"/>
      <c r="E171" s="387"/>
      <c r="F171" s="387"/>
      <c r="G171" s="387"/>
      <c r="H171" s="387"/>
      <c r="I171" s="387"/>
      <c r="J171" s="387"/>
      <c r="K171" s="387"/>
      <c r="L171" s="387"/>
      <c r="M171" s="387"/>
      <c r="N171" s="387"/>
      <c r="O171" s="387"/>
      <c r="P171" s="387"/>
      <c r="Q171" s="401"/>
      <c r="R171" s="387"/>
      <c r="S171" s="387"/>
    </row>
    <row r="172" spans="1:19" ht="14.4">
      <c r="A172" s="387"/>
      <c r="B172" s="387"/>
      <c r="C172" s="387"/>
      <c r="D172" s="387"/>
      <c r="E172" s="387"/>
      <c r="F172" s="387"/>
      <c r="G172" s="387"/>
      <c r="H172" s="387"/>
      <c r="I172" s="387"/>
      <c r="J172" s="387"/>
      <c r="K172" s="387"/>
      <c r="L172" s="387"/>
      <c r="M172" s="387"/>
      <c r="N172" s="387"/>
      <c r="O172" s="387"/>
      <c r="P172" s="387"/>
      <c r="Q172" s="401"/>
      <c r="R172" s="387"/>
      <c r="S172" s="387"/>
    </row>
    <row r="173" spans="1:19" ht="14.4">
      <c r="A173" s="387"/>
      <c r="B173" s="387"/>
      <c r="C173" s="387"/>
      <c r="D173" s="387"/>
      <c r="E173" s="387"/>
      <c r="F173" s="387"/>
      <c r="G173" s="387"/>
      <c r="H173" s="387"/>
      <c r="I173" s="387"/>
      <c r="J173" s="387"/>
      <c r="K173" s="387"/>
      <c r="L173" s="387"/>
      <c r="M173" s="387"/>
      <c r="N173" s="387"/>
      <c r="O173" s="387"/>
      <c r="P173" s="387"/>
      <c r="Q173" s="401"/>
      <c r="R173" s="387"/>
      <c r="S173" s="387"/>
    </row>
    <row r="174" spans="1:19" ht="14.4">
      <c r="A174" s="387"/>
      <c r="B174" s="387"/>
      <c r="C174" s="387"/>
      <c r="D174" s="387"/>
      <c r="E174" s="387"/>
      <c r="F174" s="387"/>
      <c r="G174" s="387"/>
      <c r="H174" s="387"/>
      <c r="I174" s="387"/>
      <c r="J174" s="387"/>
      <c r="K174" s="387"/>
      <c r="L174" s="387"/>
      <c r="M174" s="387"/>
      <c r="N174" s="387"/>
      <c r="O174" s="387"/>
      <c r="P174" s="387"/>
      <c r="Q174" s="401"/>
      <c r="R174" s="387"/>
      <c r="S174" s="387"/>
    </row>
    <row r="175" spans="1:19" ht="14.4">
      <c r="A175" s="387"/>
      <c r="B175" s="387"/>
      <c r="C175" s="387"/>
      <c r="D175" s="387"/>
      <c r="E175" s="387"/>
      <c r="F175" s="387"/>
      <c r="G175" s="387"/>
      <c r="H175" s="387"/>
      <c r="I175" s="387"/>
      <c r="J175" s="387"/>
      <c r="K175" s="387"/>
      <c r="L175" s="387"/>
      <c r="M175" s="387"/>
      <c r="N175" s="387"/>
      <c r="O175" s="387"/>
      <c r="P175" s="387"/>
      <c r="Q175" s="401"/>
      <c r="R175" s="387"/>
      <c r="S175" s="387"/>
    </row>
    <row r="176" spans="1:19" ht="14.4">
      <c r="A176" s="387"/>
      <c r="B176" s="387"/>
      <c r="C176" s="387"/>
      <c r="D176" s="387"/>
      <c r="E176" s="387"/>
      <c r="F176" s="387"/>
      <c r="G176" s="387"/>
      <c r="H176" s="387"/>
      <c r="I176" s="387"/>
      <c r="J176" s="387"/>
      <c r="K176" s="387"/>
      <c r="L176" s="387"/>
      <c r="M176" s="387"/>
      <c r="N176" s="387"/>
      <c r="O176" s="387"/>
      <c r="P176" s="387"/>
      <c r="Q176" s="401"/>
      <c r="R176" s="387"/>
      <c r="S176" s="387"/>
    </row>
    <row r="177" spans="1:19" ht="14.4">
      <c r="A177" s="387"/>
      <c r="B177" s="387"/>
      <c r="C177" s="387"/>
      <c r="D177" s="387"/>
      <c r="E177" s="387"/>
      <c r="F177" s="387"/>
      <c r="G177" s="387"/>
      <c r="H177" s="387"/>
      <c r="I177" s="387"/>
      <c r="J177" s="387"/>
      <c r="K177" s="387"/>
      <c r="L177" s="387"/>
      <c r="M177" s="387"/>
      <c r="N177" s="387"/>
      <c r="O177" s="387"/>
      <c r="P177" s="387"/>
      <c r="Q177" s="401"/>
      <c r="R177" s="387"/>
      <c r="S177" s="387"/>
    </row>
    <row r="178" spans="1:19" ht="14.4">
      <c r="A178" s="387"/>
      <c r="B178" s="387"/>
      <c r="C178" s="387"/>
      <c r="D178" s="387"/>
      <c r="E178" s="387"/>
      <c r="F178" s="387"/>
      <c r="G178" s="387"/>
      <c r="H178" s="387"/>
      <c r="I178" s="387"/>
      <c r="J178" s="387"/>
      <c r="K178" s="387"/>
      <c r="L178" s="387"/>
      <c r="M178" s="387"/>
      <c r="N178" s="387"/>
      <c r="O178" s="387"/>
      <c r="P178" s="387"/>
      <c r="Q178" s="401"/>
      <c r="R178" s="387"/>
      <c r="S178" s="387"/>
    </row>
    <row r="179" spans="1:19" ht="14.4">
      <c r="A179" s="387"/>
      <c r="B179" s="387"/>
      <c r="C179" s="387"/>
      <c r="D179" s="387"/>
      <c r="E179" s="387"/>
      <c r="F179" s="387"/>
      <c r="G179" s="387"/>
      <c r="H179" s="387"/>
      <c r="I179" s="387"/>
      <c r="J179" s="387"/>
      <c r="K179" s="387"/>
      <c r="L179" s="387"/>
      <c r="M179" s="387"/>
      <c r="N179" s="387"/>
      <c r="O179" s="387"/>
      <c r="P179" s="387"/>
      <c r="Q179" s="401"/>
      <c r="R179" s="387"/>
      <c r="S179" s="387"/>
    </row>
    <row r="180" spans="1:19" ht="14.4">
      <c r="A180" s="387"/>
      <c r="B180" s="387"/>
      <c r="C180" s="387"/>
      <c r="D180" s="387"/>
      <c r="E180" s="387"/>
      <c r="F180" s="387"/>
      <c r="G180" s="387"/>
      <c r="H180" s="387"/>
      <c r="I180" s="387"/>
      <c r="J180" s="387"/>
      <c r="K180" s="387"/>
      <c r="L180" s="387"/>
      <c r="M180" s="387"/>
      <c r="N180" s="387"/>
      <c r="O180" s="387"/>
      <c r="P180" s="387"/>
      <c r="Q180" s="401"/>
      <c r="R180" s="387"/>
      <c r="S180" s="387"/>
    </row>
    <row r="181" spans="1:19" ht="14.4">
      <c r="A181" s="387"/>
      <c r="B181" s="387"/>
      <c r="C181" s="387"/>
      <c r="D181" s="387"/>
      <c r="E181" s="387"/>
      <c r="F181" s="387"/>
      <c r="G181" s="387"/>
      <c r="H181" s="387"/>
      <c r="I181" s="387"/>
      <c r="J181" s="387"/>
      <c r="K181" s="387"/>
      <c r="L181" s="387"/>
      <c r="M181" s="387"/>
      <c r="N181" s="387"/>
      <c r="O181" s="387"/>
      <c r="P181" s="387"/>
      <c r="Q181" s="401"/>
      <c r="R181" s="387"/>
      <c r="S181" s="387"/>
    </row>
    <row r="182" spans="1:19" ht="14.4">
      <c r="A182" s="387"/>
      <c r="B182" s="387"/>
      <c r="C182" s="387"/>
      <c r="D182" s="387"/>
      <c r="E182" s="387"/>
      <c r="F182" s="387"/>
      <c r="G182" s="387"/>
      <c r="H182" s="387"/>
      <c r="I182" s="387"/>
      <c r="J182" s="387"/>
      <c r="K182" s="387"/>
      <c r="L182" s="387"/>
      <c r="M182" s="387"/>
      <c r="N182" s="387"/>
      <c r="O182" s="387"/>
      <c r="P182" s="387"/>
      <c r="Q182" s="401"/>
      <c r="R182" s="387"/>
      <c r="S182" s="387"/>
    </row>
    <row r="183" spans="1:19" ht="14.4">
      <c r="A183" s="387"/>
      <c r="B183" s="387"/>
      <c r="C183" s="387"/>
      <c r="D183" s="387"/>
      <c r="E183" s="387"/>
      <c r="F183" s="387"/>
      <c r="G183" s="387"/>
      <c r="H183" s="387"/>
      <c r="I183" s="387"/>
      <c r="J183" s="387"/>
      <c r="K183" s="387"/>
      <c r="L183" s="387"/>
      <c r="M183" s="387"/>
      <c r="N183" s="387"/>
      <c r="O183" s="387"/>
      <c r="P183" s="387"/>
      <c r="Q183" s="401"/>
      <c r="R183" s="387"/>
      <c r="S183" s="387"/>
    </row>
    <row r="184" spans="1:19" ht="14.4">
      <c r="A184" s="387"/>
      <c r="B184" s="387"/>
      <c r="C184" s="387"/>
      <c r="D184" s="387"/>
      <c r="E184" s="387"/>
      <c r="F184" s="387"/>
      <c r="G184" s="387"/>
      <c r="H184" s="387"/>
      <c r="I184" s="387"/>
      <c r="J184" s="387"/>
      <c r="K184" s="387"/>
      <c r="L184" s="387"/>
      <c r="M184" s="387"/>
      <c r="N184" s="387"/>
      <c r="O184" s="387"/>
      <c r="P184" s="387"/>
      <c r="Q184" s="401"/>
      <c r="R184" s="387"/>
      <c r="S184" s="387"/>
    </row>
    <row r="185" spans="1:19" ht="14.4">
      <c r="A185" s="387"/>
      <c r="B185" s="387"/>
      <c r="C185" s="387"/>
      <c r="D185" s="387"/>
      <c r="E185" s="387"/>
      <c r="F185" s="387"/>
      <c r="G185" s="387"/>
      <c r="H185" s="387"/>
      <c r="I185" s="387"/>
      <c r="J185" s="387"/>
      <c r="K185" s="387"/>
      <c r="L185" s="387"/>
      <c r="M185" s="387"/>
      <c r="N185" s="387"/>
      <c r="O185" s="387"/>
      <c r="P185" s="387"/>
      <c r="Q185" s="401"/>
      <c r="R185" s="387"/>
      <c r="S185" s="387"/>
    </row>
    <row r="186" spans="1:19" ht="14.4">
      <c r="A186" s="387"/>
      <c r="B186" s="387"/>
      <c r="C186" s="387"/>
      <c r="D186" s="387"/>
      <c r="E186" s="387"/>
      <c r="F186" s="387"/>
      <c r="G186" s="387"/>
      <c r="H186" s="387"/>
      <c r="I186" s="387"/>
      <c r="J186" s="387"/>
      <c r="K186" s="387"/>
      <c r="L186" s="387"/>
      <c r="M186" s="387"/>
      <c r="N186" s="387"/>
      <c r="O186" s="387"/>
      <c r="P186" s="387"/>
      <c r="Q186" s="401"/>
      <c r="R186" s="387"/>
      <c r="S186" s="387"/>
    </row>
    <row r="187" spans="1:19" ht="14.4">
      <c r="A187" s="387"/>
      <c r="B187" s="387"/>
      <c r="C187" s="387"/>
      <c r="D187" s="387"/>
      <c r="E187" s="387"/>
      <c r="F187" s="387"/>
      <c r="G187" s="387"/>
      <c r="H187" s="387"/>
      <c r="I187" s="387"/>
      <c r="J187" s="387"/>
      <c r="K187" s="387"/>
      <c r="L187" s="387"/>
      <c r="M187" s="387"/>
      <c r="N187" s="387"/>
      <c r="O187" s="387"/>
      <c r="P187" s="387"/>
      <c r="Q187" s="401"/>
      <c r="R187" s="387"/>
      <c r="S187" s="387"/>
    </row>
    <row r="188" spans="1:19" ht="14.4">
      <c r="A188" s="387"/>
      <c r="B188" s="387"/>
      <c r="C188" s="387"/>
      <c r="D188" s="387"/>
      <c r="E188" s="387"/>
      <c r="F188" s="387"/>
      <c r="G188" s="387"/>
      <c r="H188" s="387"/>
      <c r="I188" s="387"/>
      <c r="J188" s="387"/>
      <c r="K188" s="387"/>
      <c r="L188" s="387"/>
      <c r="M188" s="387"/>
      <c r="N188" s="387"/>
      <c r="O188" s="387"/>
      <c r="P188" s="387"/>
      <c r="Q188" s="401"/>
      <c r="R188" s="387"/>
      <c r="S188" s="387"/>
    </row>
    <row r="189" spans="1:19" ht="14.4">
      <c r="A189" s="387"/>
      <c r="B189" s="387"/>
      <c r="C189" s="387"/>
      <c r="D189" s="387"/>
      <c r="E189" s="387"/>
      <c r="F189" s="387"/>
      <c r="G189" s="387"/>
      <c r="H189" s="387"/>
      <c r="I189" s="387"/>
      <c r="J189" s="387"/>
      <c r="K189" s="387"/>
      <c r="L189" s="387"/>
      <c r="M189" s="387"/>
      <c r="N189" s="387"/>
      <c r="O189" s="387"/>
      <c r="P189" s="387"/>
      <c r="Q189" s="401"/>
      <c r="R189" s="387"/>
      <c r="S189" s="387"/>
    </row>
    <row r="190" spans="1:19" ht="14.4">
      <c r="A190" s="387"/>
      <c r="B190" s="387"/>
      <c r="C190" s="387"/>
      <c r="D190" s="387"/>
      <c r="E190" s="387"/>
      <c r="F190" s="387"/>
      <c r="G190" s="387"/>
      <c r="H190" s="387"/>
      <c r="I190" s="387"/>
      <c r="J190" s="387"/>
      <c r="K190" s="387"/>
      <c r="L190" s="387"/>
      <c r="M190" s="387"/>
      <c r="N190" s="387"/>
      <c r="O190" s="387"/>
      <c r="P190" s="387"/>
      <c r="Q190" s="401"/>
      <c r="R190" s="387"/>
      <c r="S190" s="387"/>
    </row>
    <row r="191" spans="1:19" ht="14.4">
      <c r="A191" s="387"/>
      <c r="B191" s="387"/>
      <c r="C191" s="387"/>
      <c r="D191" s="387"/>
      <c r="E191" s="387"/>
      <c r="F191" s="387"/>
      <c r="G191" s="387"/>
      <c r="H191" s="387"/>
      <c r="I191" s="387"/>
      <c r="J191" s="387"/>
      <c r="K191" s="387"/>
      <c r="L191" s="387"/>
      <c r="M191" s="387"/>
      <c r="N191" s="387"/>
      <c r="O191" s="387"/>
      <c r="P191" s="387"/>
      <c r="Q191" s="401"/>
      <c r="R191" s="387"/>
      <c r="S191" s="387"/>
    </row>
    <row r="192" spans="1:19" ht="14.4">
      <c r="A192" s="387"/>
      <c r="B192" s="387"/>
      <c r="C192" s="387"/>
      <c r="D192" s="387"/>
      <c r="E192" s="387"/>
      <c r="F192" s="387"/>
      <c r="G192" s="387"/>
      <c r="H192" s="387"/>
      <c r="I192" s="387"/>
      <c r="J192" s="387"/>
      <c r="K192" s="387"/>
      <c r="L192" s="387"/>
      <c r="M192" s="387"/>
      <c r="N192" s="387"/>
      <c r="O192" s="387"/>
      <c r="P192" s="387"/>
      <c r="Q192" s="401"/>
      <c r="R192" s="387"/>
      <c r="S192" s="387"/>
    </row>
    <row r="193" spans="1:19" ht="14.4">
      <c r="A193" s="387"/>
      <c r="B193" s="387"/>
      <c r="C193" s="387"/>
      <c r="D193" s="387"/>
      <c r="E193" s="387"/>
      <c r="F193" s="387"/>
      <c r="G193" s="387"/>
      <c r="H193" s="387"/>
      <c r="I193" s="387"/>
      <c r="J193" s="387"/>
      <c r="K193" s="387"/>
      <c r="L193" s="387"/>
      <c r="M193" s="387"/>
      <c r="N193" s="387"/>
      <c r="O193" s="387"/>
      <c r="P193" s="387"/>
      <c r="Q193" s="401"/>
      <c r="R193" s="387"/>
      <c r="S193" s="387"/>
    </row>
    <row r="194" spans="1:19" ht="14.4">
      <c r="A194" s="387"/>
      <c r="B194" s="387"/>
      <c r="C194" s="387"/>
      <c r="D194" s="387"/>
      <c r="E194" s="387"/>
      <c r="F194" s="387"/>
      <c r="G194" s="387"/>
      <c r="H194" s="387"/>
      <c r="I194" s="387"/>
      <c r="J194" s="387"/>
      <c r="K194" s="387"/>
      <c r="L194" s="387"/>
      <c r="M194" s="387"/>
      <c r="N194" s="387"/>
      <c r="O194" s="387"/>
      <c r="P194" s="387"/>
      <c r="Q194" s="401"/>
      <c r="R194" s="387"/>
      <c r="S194" s="387"/>
    </row>
    <row r="195" spans="1:19" ht="14.4">
      <c r="A195" s="387"/>
      <c r="B195" s="387"/>
      <c r="C195" s="387"/>
      <c r="D195" s="387"/>
      <c r="E195" s="387"/>
      <c r="F195" s="387"/>
      <c r="G195" s="387"/>
      <c r="H195" s="387"/>
      <c r="I195" s="387"/>
      <c r="J195" s="387"/>
      <c r="K195" s="387"/>
      <c r="L195" s="387"/>
      <c r="M195" s="387"/>
      <c r="N195" s="387"/>
      <c r="O195" s="387"/>
      <c r="P195" s="387"/>
      <c r="Q195" s="401"/>
      <c r="R195" s="387"/>
      <c r="S195" s="387"/>
    </row>
    <row r="196" spans="1:19" ht="14.4">
      <c r="A196" s="387"/>
      <c r="B196" s="387"/>
      <c r="C196" s="387"/>
      <c r="D196" s="387"/>
      <c r="E196" s="387"/>
      <c r="F196" s="387"/>
      <c r="G196" s="387"/>
      <c r="H196" s="387"/>
      <c r="I196" s="387"/>
      <c r="J196" s="387"/>
      <c r="K196" s="387"/>
      <c r="L196" s="387"/>
      <c r="M196" s="387"/>
      <c r="N196" s="387"/>
      <c r="O196" s="387"/>
      <c r="P196" s="387"/>
      <c r="Q196" s="401"/>
      <c r="R196" s="387"/>
      <c r="S196" s="387"/>
    </row>
    <row r="197" spans="1:19" ht="14.4">
      <c r="A197" s="387"/>
      <c r="B197" s="387"/>
      <c r="C197" s="387"/>
      <c r="D197" s="387"/>
      <c r="E197" s="387"/>
      <c r="F197" s="387"/>
      <c r="G197" s="387"/>
      <c r="H197" s="387"/>
      <c r="I197" s="387"/>
      <c r="J197" s="387"/>
      <c r="K197" s="387"/>
      <c r="L197" s="387"/>
      <c r="M197" s="387"/>
      <c r="N197" s="387"/>
      <c r="O197" s="387"/>
      <c r="P197" s="387"/>
      <c r="Q197" s="401"/>
      <c r="R197" s="387"/>
      <c r="S197" s="387"/>
    </row>
    <row r="198" spans="1:19" ht="14.4">
      <c r="A198" s="387"/>
      <c r="B198" s="387"/>
      <c r="C198" s="387"/>
      <c r="D198" s="387"/>
      <c r="E198" s="387"/>
      <c r="F198" s="387"/>
      <c r="G198" s="387"/>
      <c r="H198" s="387"/>
      <c r="I198" s="387"/>
      <c r="J198" s="387"/>
      <c r="K198" s="387"/>
      <c r="L198" s="387"/>
      <c r="M198" s="387"/>
      <c r="N198" s="387"/>
      <c r="O198" s="387"/>
      <c r="P198" s="387"/>
      <c r="Q198" s="401"/>
      <c r="R198" s="387"/>
      <c r="S198" s="387"/>
    </row>
    <row r="199" spans="1:19" ht="14.4">
      <c r="A199" s="387"/>
      <c r="B199" s="387"/>
      <c r="C199" s="387"/>
      <c r="D199" s="387"/>
      <c r="E199" s="387"/>
      <c r="F199" s="387"/>
      <c r="G199" s="387"/>
      <c r="H199" s="387"/>
      <c r="I199" s="387"/>
      <c r="J199" s="387"/>
      <c r="K199" s="387"/>
      <c r="L199" s="387"/>
      <c r="M199" s="387"/>
      <c r="N199" s="387"/>
      <c r="O199" s="387"/>
      <c r="P199" s="387"/>
      <c r="Q199" s="401"/>
      <c r="R199" s="387"/>
      <c r="S199" s="387"/>
    </row>
    <row r="200" spans="1:19" ht="14.4">
      <c r="A200" s="387"/>
      <c r="B200" s="387"/>
      <c r="C200" s="387"/>
      <c r="D200" s="387"/>
      <c r="E200" s="387"/>
      <c r="F200" s="387"/>
      <c r="G200" s="387"/>
      <c r="H200" s="387"/>
      <c r="I200" s="387"/>
      <c r="J200" s="387"/>
      <c r="K200" s="387"/>
      <c r="L200" s="387"/>
      <c r="M200" s="387"/>
      <c r="N200" s="387"/>
      <c r="O200" s="387"/>
      <c r="P200" s="387"/>
      <c r="Q200" s="401"/>
      <c r="R200" s="387"/>
      <c r="S200" s="387"/>
    </row>
    <row r="201" spans="1:19" ht="14.4">
      <c r="A201" s="387"/>
      <c r="B201" s="387"/>
      <c r="C201" s="387"/>
      <c r="D201" s="387"/>
      <c r="E201" s="387"/>
      <c r="F201" s="387"/>
      <c r="G201" s="387"/>
      <c r="H201" s="387"/>
      <c r="I201" s="387"/>
      <c r="J201" s="387"/>
      <c r="K201" s="387"/>
      <c r="L201" s="387"/>
      <c r="M201" s="387"/>
      <c r="N201" s="387"/>
      <c r="O201" s="387"/>
      <c r="P201" s="387"/>
      <c r="Q201" s="401"/>
      <c r="R201" s="387"/>
      <c r="S201" s="387"/>
    </row>
    <row r="202" spans="1:19" ht="14.4">
      <c r="A202" s="387"/>
      <c r="B202" s="387"/>
      <c r="C202" s="387"/>
      <c r="D202" s="387"/>
      <c r="E202" s="387"/>
      <c r="F202" s="387"/>
      <c r="G202" s="387"/>
      <c r="H202" s="387"/>
      <c r="I202" s="387"/>
      <c r="J202" s="387"/>
      <c r="K202" s="387"/>
      <c r="L202" s="387"/>
      <c r="M202" s="387"/>
      <c r="N202" s="387"/>
      <c r="O202" s="387"/>
      <c r="P202" s="387"/>
      <c r="Q202" s="401"/>
      <c r="R202" s="387"/>
      <c r="S202" s="387"/>
    </row>
    <row r="203" spans="1:19" ht="14.4">
      <c r="A203" s="387"/>
      <c r="B203" s="387"/>
      <c r="C203" s="387"/>
      <c r="D203" s="387"/>
      <c r="E203" s="387"/>
      <c r="F203" s="387"/>
      <c r="G203" s="387"/>
      <c r="H203" s="387"/>
      <c r="I203" s="387"/>
      <c r="J203" s="387"/>
      <c r="K203" s="387"/>
      <c r="L203" s="387"/>
      <c r="M203" s="387"/>
      <c r="N203" s="387"/>
      <c r="O203" s="387"/>
      <c r="P203" s="387"/>
      <c r="Q203" s="401"/>
      <c r="R203" s="387"/>
      <c r="S203" s="387"/>
    </row>
    <row r="204" spans="1:19" ht="14.4">
      <c r="A204" s="387"/>
      <c r="B204" s="387"/>
      <c r="C204" s="387"/>
      <c r="D204" s="387"/>
      <c r="E204" s="387"/>
      <c r="F204" s="387"/>
      <c r="G204" s="387"/>
      <c r="H204" s="387"/>
      <c r="I204" s="387"/>
      <c r="J204" s="387"/>
      <c r="K204" s="387"/>
      <c r="L204" s="387"/>
      <c r="M204" s="387"/>
      <c r="N204" s="387"/>
      <c r="O204" s="387"/>
      <c r="P204" s="387"/>
      <c r="Q204" s="401"/>
      <c r="R204" s="387"/>
      <c r="S204" s="387"/>
    </row>
    <row r="205" spans="1:19" ht="14.4">
      <c r="A205" s="387"/>
      <c r="B205" s="387"/>
      <c r="C205" s="387"/>
      <c r="D205" s="387"/>
      <c r="E205" s="387"/>
      <c r="F205" s="387"/>
      <c r="G205" s="387"/>
      <c r="H205" s="387"/>
      <c r="I205" s="387"/>
      <c r="J205" s="387"/>
      <c r="K205" s="387"/>
      <c r="L205" s="387"/>
      <c r="M205" s="387"/>
      <c r="N205" s="387"/>
      <c r="O205" s="387"/>
      <c r="P205" s="387"/>
      <c r="Q205" s="401"/>
      <c r="R205" s="387"/>
      <c r="S205" s="387"/>
    </row>
    <row r="206" spans="1:19" ht="14.4">
      <c r="A206" s="387"/>
      <c r="B206" s="387"/>
      <c r="C206" s="387"/>
      <c r="D206" s="387"/>
      <c r="E206" s="387"/>
      <c r="F206" s="387"/>
      <c r="G206" s="387"/>
      <c r="H206" s="387"/>
      <c r="I206" s="387"/>
      <c r="J206" s="387"/>
      <c r="K206" s="387"/>
      <c r="L206" s="387"/>
      <c r="M206" s="387"/>
      <c r="N206" s="387"/>
      <c r="O206" s="387"/>
      <c r="P206" s="387"/>
      <c r="Q206" s="401"/>
      <c r="R206" s="387"/>
      <c r="S206" s="387"/>
    </row>
    <row r="207" spans="1:19" ht="14.4">
      <c r="A207" s="387"/>
      <c r="B207" s="387"/>
      <c r="C207" s="387"/>
      <c r="D207" s="387"/>
      <c r="E207" s="387"/>
      <c r="F207" s="387"/>
      <c r="G207" s="387"/>
      <c r="H207" s="387"/>
      <c r="I207" s="387"/>
      <c r="J207" s="387"/>
      <c r="K207" s="387"/>
      <c r="L207" s="387"/>
      <c r="M207" s="387"/>
      <c r="N207" s="387"/>
      <c r="O207" s="387"/>
      <c r="P207" s="387"/>
      <c r="Q207" s="401"/>
      <c r="R207" s="387"/>
      <c r="S207" s="387"/>
    </row>
    <row r="208" spans="1:19" ht="14.4">
      <c r="A208" s="387"/>
      <c r="B208" s="387"/>
      <c r="C208" s="387"/>
      <c r="D208" s="387"/>
      <c r="E208" s="387"/>
      <c r="F208" s="387"/>
      <c r="G208" s="387"/>
      <c r="H208" s="387"/>
      <c r="I208" s="387"/>
      <c r="J208" s="387"/>
      <c r="K208" s="387"/>
      <c r="L208" s="387"/>
      <c r="M208" s="387"/>
      <c r="N208" s="387"/>
      <c r="O208" s="387"/>
      <c r="P208" s="387"/>
      <c r="Q208" s="401"/>
      <c r="R208" s="387"/>
      <c r="S208" s="387"/>
    </row>
    <row r="209" spans="1:19" ht="14.4">
      <c r="A209" s="387"/>
      <c r="B209" s="387"/>
      <c r="C209" s="387"/>
      <c r="D209" s="387"/>
      <c r="E209" s="387"/>
      <c r="F209" s="387"/>
      <c r="G209" s="387"/>
      <c r="H209" s="387"/>
      <c r="I209" s="387"/>
      <c r="J209" s="387"/>
      <c r="K209" s="387"/>
      <c r="L209" s="387"/>
      <c r="M209" s="387"/>
      <c r="N209" s="387"/>
      <c r="O209" s="387"/>
      <c r="P209" s="387"/>
      <c r="Q209" s="401"/>
      <c r="R209" s="387"/>
      <c r="S209" s="387"/>
    </row>
    <row r="210" spans="1:19" ht="14.4">
      <c r="A210" s="387"/>
      <c r="B210" s="387"/>
      <c r="C210" s="387"/>
      <c r="D210" s="387"/>
      <c r="E210" s="387"/>
      <c r="F210" s="387"/>
      <c r="G210" s="387"/>
      <c r="H210" s="387"/>
      <c r="I210" s="387"/>
      <c r="J210" s="387"/>
      <c r="K210" s="387"/>
      <c r="L210" s="387"/>
      <c r="M210" s="387"/>
      <c r="N210" s="387"/>
      <c r="O210" s="387"/>
      <c r="P210" s="387"/>
      <c r="Q210" s="401"/>
      <c r="R210" s="387"/>
      <c r="S210" s="387"/>
    </row>
    <row r="211" spans="1:19" ht="14.4">
      <c r="A211" s="387"/>
      <c r="B211" s="387"/>
      <c r="C211" s="387"/>
      <c r="D211" s="387"/>
      <c r="E211" s="387"/>
      <c r="F211" s="387"/>
      <c r="G211" s="387"/>
      <c r="H211" s="387"/>
      <c r="I211" s="387"/>
      <c r="J211" s="387"/>
      <c r="K211" s="387"/>
      <c r="L211" s="387"/>
      <c r="M211" s="387"/>
      <c r="N211" s="387"/>
      <c r="O211" s="387"/>
      <c r="P211" s="387"/>
      <c r="Q211" s="401"/>
      <c r="R211" s="387"/>
      <c r="S211" s="387"/>
    </row>
    <row r="212" spans="1:19" ht="14.4">
      <c r="A212" s="387"/>
      <c r="B212" s="387"/>
      <c r="C212" s="387"/>
      <c r="D212" s="387"/>
      <c r="E212" s="387"/>
      <c r="F212" s="387"/>
      <c r="G212" s="387"/>
      <c r="H212" s="387"/>
      <c r="I212" s="387"/>
      <c r="J212" s="387"/>
      <c r="K212" s="387"/>
      <c r="L212" s="387"/>
      <c r="M212" s="387"/>
      <c r="N212" s="387"/>
      <c r="O212" s="387"/>
      <c r="P212" s="387"/>
      <c r="Q212" s="401"/>
      <c r="R212" s="387"/>
      <c r="S212" s="387"/>
    </row>
    <row r="213" spans="1:19" ht="14.4">
      <c r="A213" s="387"/>
      <c r="B213" s="387"/>
      <c r="C213" s="387"/>
      <c r="D213" s="387"/>
      <c r="E213" s="387"/>
      <c r="F213" s="387"/>
      <c r="G213" s="387"/>
      <c r="H213" s="387"/>
      <c r="I213" s="387"/>
      <c r="J213" s="387"/>
      <c r="K213" s="387"/>
      <c r="L213" s="387"/>
      <c r="M213" s="387"/>
      <c r="N213" s="387"/>
      <c r="O213" s="387"/>
      <c r="P213" s="387"/>
      <c r="Q213" s="401"/>
      <c r="R213" s="387"/>
      <c r="S213" s="387"/>
    </row>
    <row r="214" spans="1:19" ht="14.4">
      <c r="A214" s="387"/>
      <c r="B214" s="387"/>
      <c r="C214" s="387"/>
      <c r="D214" s="387"/>
      <c r="E214" s="387"/>
      <c r="F214" s="387"/>
      <c r="G214" s="387"/>
      <c r="H214" s="387"/>
      <c r="I214" s="387"/>
      <c r="J214" s="387"/>
      <c r="K214" s="387"/>
      <c r="L214" s="387"/>
      <c r="M214" s="387"/>
      <c r="N214" s="387"/>
      <c r="O214" s="387"/>
      <c r="P214" s="387"/>
      <c r="Q214" s="401"/>
      <c r="R214" s="387"/>
      <c r="S214" s="387"/>
    </row>
    <row r="215" spans="1:19" ht="14.4">
      <c r="A215" s="387"/>
      <c r="B215" s="387"/>
      <c r="C215" s="387"/>
      <c r="D215" s="387"/>
      <c r="E215" s="387"/>
      <c r="F215" s="387"/>
      <c r="G215" s="387"/>
      <c r="H215" s="387"/>
      <c r="I215" s="387"/>
      <c r="J215" s="387"/>
      <c r="K215" s="387"/>
      <c r="L215" s="387"/>
      <c r="M215" s="387"/>
      <c r="N215" s="387"/>
      <c r="O215" s="387"/>
      <c r="P215" s="387"/>
      <c r="Q215" s="401"/>
      <c r="R215" s="387"/>
      <c r="S215" s="387"/>
    </row>
    <row r="216" spans="1:19" ht="14.4">
      <c r="A216" s="387"/>
      <c r="B216" s="387"/>
      <c r="C216" s="387"/>
      <c r="D216" s="387"/>
      <c r="E216" s="387"/>
      <c r="F216" s="387"/>
      <c r="G216" s="387"/>
      <c r="H216" s="387"/>
      <c r="I216" s="387"/>
      <c r="J216" s="387"/>
      <c r="K216" s="387"/>
      <c r="L216" s="387"/>
      <c r="M216" s="387"/>
      <c r="N216" s="387"/>
      <c r="O216" s="387"/>
      <c r="P216" s="387"/>
      <c r="Q216" s="401"/>
      <c r="R216" s="387"/>
      <c r="S216" s="387"/>
    </row>
    <row r="217" spans="1:19" ht="14.4">
      <c r="A217" s="387"/>
      <c r="B217" s="387"/>
      <c r="C217" s="387"/>
      <c r="D217" s="387"/>
      <c r="E217" s="387"/>
      <c r="F217" s="387"/>
      <c r="G217" s="387"/>
      <c r="H217" s="387"/>
      <c r="I217" s="387"/>
      <c r="J217" s="387"/>
      <c r="K217" s="387"/>
      <c r="L217" s="387"/>
      <c r="M217" s="387"/>
      <c r="N217" s="387"/>
      <c r="O217" s="387"/>
      <c r="P217" s="387"/>
      <c r="Q217" s="401"/>
      <c r="R217" s="387"/>
      <c r="S217" s="387"/>
    </row>
    <row r="218" spans="1:19" ht="14.4">
      <c r="A218" s="387"/>
      <c r="B218" s="387"/>
      <c r="C218" s="387"/>
      <c r="D218" s="387"/>
      <c r="E218" s="387"/>
      <c r="F218" s="387"/>
      <c r="G218" s="387"/>
      <c r="H218" s="387"/>
      <c r="I218" s="387"/>
      <c r="J218" s="387"/>
      <c r="K218" s="387"/>
      <c r="L218" s="387"/>
      <c r="M218" s="387"/>
      <c r="N218" s="387"/>
      <c r="O218" s="387"/>
      <c r="P218" s="387"/>
      <c r="Q218" s="401"/>
      <c r="R218" s="387"/>
      <c r="S218" s="387"/>
    </row>
    <row r="219" spans="1:19" ht="14.4">
      <c r="A219" s="387"/>
      <c r="B219" s="387"/>
      <c r="C219" s="387"/>
      <c r="D219" s="387"/>
      <c r="E219" s="387"/>
      <c r="F219" s="387"/>
      <c r="G219" s="387"/>
      <c r="H219" s="387"/>
      <c r="I219" s="387"/>
      <c r="J219" s="387"/>
      <c r="K219" s="387"/>
      <c r="L219" s="387"/>
      <c r="M219" s="387"/>
      <c r="N219" s="387"/>
      <c r="O219" s="387"/>
      <c r="P219" s="387"/>
      <c r="Q219" s="401"/>
      <c r="R219" s="387"/>
      <c r="S219" s="387"/>
    </row>
    <row r="220" spans="1:19" ht="14.4">
      <c r="A220" s="387"/>
      <c r="B220" s="387"/>
      <c r="C220" s="387"/>
      <c r="D220" s="387"/>
      <c r="E220" s="387"/>
      <c r="F220" s="387"/>
      <c r="G220" s="387"/>
      <c r="H220" s="387"/>
      <c r="I220" s="387"/>
      <c r="J220" s="387"/>
      <c r="K220" s="387"/>
      <c r="L220" s="387"/>
      <c r="M220" s="387"/>
      <c r="N220" s="387"/>
      <c r="O220" s="387"/>
      <c r="P220" s="387"/>
      <c r="Q220" s="401"/>
      <c r="R220" s="387"/>
      <c r="S220" s="387"/>
    </row>
    <row r="221" spans="1:19" ht="14.4">
      <c r="A221" s="387"/>
      <c r="B221" s="387"/>
      <c r="C221" s="387"/>
      <c r="D221" s="387"/>
      <c r="E221" s="387"/>
      <c r="F221" s="387"/>
      <c r="G221" s="387"/>
      <c r="H221" s="387"/>
      <c r="I221" s="387"/>
      <c r="J221" s="387"/>
      <c r="K221" s="387"/>
      <c r="L221" s="387"/>
      <c r="M221" s="387"/>
      <c r="N221" s="387"/>
      <c r="O221" s="387"/>
      <c r="P221" s="387"/>
      <c r="Q221" s="401"/>
      <c r="R221" s="387"/>
      <c r="S221" s="387"/>
    </row>
    <row r="222" spans="1:19" ht="14.4">
      <c r="A222" s="387"/>
      <c r="B222" s="387"/>
      <c r="C222" s="387"/>
      <c r="D222" s="387"/>
      <c r="E222" s="387"/>
      <c r="F222" s="387"/>
      <c r="G222" s="387"/>
      <c r="H222" s="387"/>
      <c r="I222" s="387"/>
      <c r="J222" s="387"/>
      <c r="K222" s="387"/>
      <c r="L222" s="387"/>
      <c r="M222" s="387"/>
      <c r="N222" s="387"/>
      <c r="O222" s="387"/>
      <c r="P222" s="387"/>
      <c r="Q222" s="401"/>
      <c r="R222" s="387"/>
      <c r="S222" s="387"/>
    </row>
    <row r="223" spans="1:19" ht="14.4">
      <c r="A223" s="387"/>
      <c r="B223" s="387"/>
      <c r="C223" s="387"/>
      <c r="D223" s="387"/>
      <c r="E223" s="387"/>
      <c r="F223" s="387"/>
      <c r="G223" s="387"/>
      <c r="H223" s="387"/>
      <c r="I223" s="387"/>
      <c r="J223" s="387"/>
      <c r="K223" s="387"/>
      <c r="L223" s="387"/>
      <c r="M223" s="387"/>
      <c r="N223" s="387"/>
      <c r="O223" s="387"/>
      <c r="P223" s="387"/>
      <c r="Q223" s="401"/>
      <c r="R223" s="387"/>
      <c r="S223" s="387"/>
    </row>
    <row r="224" spans="1:19" ht="14.4">
      <c r="A224" s="387"/>
      <c r="B224" s="387"/>
      <c r="C224" s="387"/>
      <c r="D224" s="387"/>
      <c r="E224" s="387"/>
      <c r="F224" s="387"/>
      <c r="G224" s="387"/>
      <c r="H224" s="387"/>
      <c r="I224" s="387"/>
      <c r="J224" s="387"/>
      <c r="K224" s="387"/>
      <c r="L224" s="387"/>
      <c r="M224" s="387"/>
      <c r="N224" s="387"/>
      <c r="O224" s="387"/>
      <c r="P224" s="387"/>
      <c r="Q224" s="401"/>
      <c r="R224" s="387"/>
      <c r="S224" s="387"/>
    </row>
    <row r="225" spans="1:19" ht="14.4">
      <c r="A225" s="387"/>
      <c r="B225" s="387"/>
      <c r="C225" s="387"/>
      <c r="D225" s="387"/>
      <c r="E225" s="387"/>
      <c r="F225" s="387"/>
      <c r="G225" s="387"/>
      <c r="H225" s="387"/>
      <c r="I225" s="387"/>
      <c r="J225" s="387"/>
      <c r="K225" s="387"/>
      <c r="L225" s="387"/>
      <c r="M225" s="387"/>
      <c r="N225" s="387"/>
      <c r="O225" s="387"/>
      <c r="P225" s="387"/>
      <c r="Q225" s="401"/>
      <c r="R225" s="387"/>
      <c r="S225" s="387"/>
    </row>
    <row r="226" spans="1:19" ht="14.4">
      <c r="A226" s="387"/>
      <c r="B226" s="387"/>
      <c r="C226" s="387"/>
      <c r="D226" s="387"/>
      <c r="E226" s="387"/>
      <c r="F226" s="387"/>
      <c r="G226" s="387"/>
      <c r="H226" s="387"/>
      <c r="I226" s="387"/>
      <c r="J226" s="387"/>
      <c r="K226" s="387"/>
      <c r="L226" s="387"/>
      <c r="M226" s="387"/>
      <c r="N226" s="387"/>
      <c r="O226" s="387"/>
      <c r="P226" s="387"/>
      <c r="Q226" s="401"/>
      <c r="R226" s="387"/>
      <c r="S226" s="387"/>
    </row>
    <row r="227" spans="1:19" ht="14.4">
      <c r="A227" s="387"/>
      <c r="B227" s="387"/>
      <c r="C227" s="387"/>
      <c r="D227" s="387"/>
      <c r="E227" s="387"/>
      <c r="F227" s="387"/>
      <c r="G227" s="387"/>
      <c r="H227" s="387"/>
      <c r="I227" s="387"/>
      <c r="J227" s="387"/>
      <c r="K227" s="387"/>
      <c r="L227" s="387"/>
      <c r="M227" s="387"/>
      <c r="N227" s="387"/>
      <c r="O227" s="387"/>
      <c r="P227" s="387"/>
      <c r="Q227" s="401"/>
      <c r="R227" s="387"/>
      <c r="S227" s="387"/>
    </row>
    <row r="228" spans="1:19" ht="14.4">
      <c r="A228" s="387"/>
      <c r="B228" s="387"/>
      <c r="C228" s="387"/>
      <c r="D228" s="387"/>
      <c r="E228" s="387"/>
      <c r="F228" s="387"/>
      <c r="G228" s="387"/>
      <c r="H228" s="387"/>
      <c r="I228" s="387"/>
      <c r="J228" s="387"/>
      <c r="K228" s="387"/>
      <c r="L228" s="387"/>
      <c r="M228" s="387"/>
      <c r="N228" s="387"/>
      <c r="O228" s="387"/>
      <c r="P228" s="387"/>
      <c r="Q228" s="401"/>
      <c r="R228" s="387"/>
      <c r="S228" s="387"/>
    </row>
    <row r="229" spans="1:19" ht="14.4">
      <c r="A229" s="387"/>
      <c r="B229" s="387"/>
      <c r="C229" s="387"/>
      <c r="D229" s="387"/>
      <c r="E229" s="387"/>
      <c r="F229" s="387"/>
      <c r="G229" s="387"/>
      <c r="H229" s="387"/>
      <c r="I229" s="387"/>
      <c r="J229" s="387"/>
      <c r="K229" s="387"/>
      <c r="L229" s="387"/>
      <c r="M229" s="387"/>
      <c r="N229" s="387"/>
      <c r="O229" s="387"/>
      <c r="P229" s="387"/>
      <c r="Q229" s="401"/>
      <c r="R229" s="387"/>
      <c r="S229" s="387"/>
    </row>
    <row r="230" spans="1:19" ht="14.4">
      <c r="A230" s="387"/>
      <c r="B230" s="387"/>
      <c r="C230" s="387"/>
      <c r="D230" s="387"/>
      <c r="E230" s="387"/>
      <c r="F230" s="387"/>
      <c r="G230" s="387"/>
      <c r="H230" s="387"/>
      <c r="I230" s="387"/>
      <c r="J230" s="387"/>
      <c r="K230" s="387"/>
      <c r="L230" s="387"/>
      <c r="M230" s="387"/>
      <c r="N230" s="387"/>
      <c r="O230" s="387"/>
      <c r="P230" s="387"/>
      <c r="Q230" s="401"/>
      <c r="R230" s="387"/>
      <c r="S230" s="387"/>
    </row>
    <row r="231" spans="1:19" ht="14.4">
      <c r="A231" s="387"/>
      <c r="B231" s="387"/>
      <c r="C231" s="387"/>
      <c r="D231" s="387"/>
      <c r="E231" s="387"/>
      <c r="F231" s="387"/>
      <c r="G231" s="387"/>
      <c r="H231" s="387"/>
      <c r="I231" s="387"/>
      <c r="J231" s="387"/>
      <c r="K231" s="387"/>
      <c r="L231" s="387"/>
      <c r="M231" s="387"/>
      <c r="N231" s="387"/>
      <c r="O231" s="387"/>
      <c r="P231" s="387"/>
      <c r="Q231" s="401"/>
      <c r="R231" s="387"/>
      <c r="S231" s="387"/>
    </row>
    <row r="232" spans="1:19" ht="14.4">
      <c r="A232" s="387"/>
      <c r="B232" s="387"/>
      <c r="C232" s="387"/>
      <c r="D232" s="387"/>
      <c r="E232" s="387"/>
      <c r="F232" s="387"/>
      <c r="G232" s="387"/>
      <c r="H232" s="387"/>
      <c r="I232" s="387"/>
      <c r="J232" s="387"/>
      <c r="K232" s="387"/>
      <c r="L232" s="387"/>
      <c r="M232" s="387"/>
      <c r="N232" s="387"/>
      <c r="O232" s="387"/>
      <c r="P232" s="387"/>
      <c r="Q232" s="401"/>
      <c r="R232" s="387"/>
      <c r="S232" s="387"/>
    </row>
    <row r="233" spans="1:19" ht="14.4">
      <c r="A233" s="387"/>
      <c r="B233" s="387"/>
      <c r="C233" s="387"/>
      <c r="D233" s="387"/>
      <c r="E233" s="387"/>
      <c r="F233" s="387"/>
      <c r="G233" s="387"/>
      <c r="H233" s="387"/>
      <c r="I233" s="387"/>
      <c r="J233" s="387"/>
      <c r="K233" s="387"/>
      <c r="L233" s="387"/>
      <c r="M233" s="387"/>
      <c r="N233" s="387"/>
      <c r="O233" s="387"/>
      <c r="P233" s="387"/>
      <c r="Q233" s="401"/>
      <c r="R233" s="387"/>
      <c r="S233" s="387"/>
    </row>
    <row r="234" spans="1:19" ht="14.4">
      <c r="A234" s="387"/>
      <c r="B234" s="387"/>
      <c r="C234" s="387"/>
      <c r="D234" s="387"/>
      <c r="E234" s="387"/>
      <c r="F234" s="387"/>
      <c r="G234" s="387"/>
      <c r="H234" s="387"/>
      <c r="I234" s="387"/>
      <c r="J234" s="387"/>
      <c r="K234" s="387"/>
      <c r="L234" s="387"/>
      <c r="M234" s="387"/>
      <c r="N234" s="387"/>
      <c r="O234" s="387"/>
      <c r="P234" s="387"/>
      <c r="Q234" s="401"/>
      <c r="R234" s="387"/>
      <c r="S234" s="387"/>
    </row>
    <row r="235" spans="1:19" ht="14.4">
      <c r="A235" s="387"/>
      <c r="B235" s="387"/>
      <c r="C235" s="387"/>
      <c r="D235" s="387"/>
      <c r="E235" s="387"/>
      <c r="F235" s="387"/>
      <c r="G235" s="387"/>
      <c r="H235" s="387"/>
      <c r="I235" s="387"/>
      <c r="J235" s="387"/>
      <c r="K235" s="387"/>
      <c r="L235" s="387"/>
      <c r="M235" s="387"/>
      <c r="N235" s="387"/>
      <c r="O235" s="387"/>
      <c r="P235" s="387"/>
      <c r="Q235" s="401"/>
      <c r="R235" s="387"/>
      <c r="S235" s="387"/>
    </row>
    <row r="236" spans="1:19" ht="14.4">
      <c r="A236" s="387"/>
      <c r="B236" s="387"/>
      <c r="C236" s="387"/>
      <c r="D236" s="387"/>
      <c r="E236" s="387"/>
      <c r="F236" s="387"/>
      <c r="G236" s="387"/>
      <c r="H236" s="387"/>
      <c r="I236" s="387"/>
      <c r="J236" s="387"/>
      <c r="K236" s="387"/>
      <c r="L236" s="387"/>
      <c r="M236" s="387"/>
      <c r="N236" s="387"/>
      <c r="O236" s="387"/>
      <c r="P236" s="387"/>
      <c r="Q236" s="401"/>
      <c r="R236" s="387"/>
      <c r="S236" s="387"/>
    </row>
    <row r="237" spans="1:19" ht="14.4">
      <c r="A237" s="387"/>
      <c r="B237" s="387"/>
      <c r="C237" s="387"/>
      <c r="D237" s="387"/>
      <c r="E237" s="387"/>
      <c r="F237" s="387"/>
      <c r="G237" s="387"/>
      <c r="H237" s="387"/>
      <c r="I237" s="387"/>
      <c r="J237" s="387"/>
      <c r="K237" s="387"/>
      <c r="L237" s="387"/>
      <c r="M237" s="387"/>
      <c r="N237" s="387"/>
      <c r="O237" s="387"/>
      <c r="P237" s="387"/>
      <c r="Q237" s="401"/>
      <c r="R237" s="387"/>
      <c r="S237" s="387"/>
    </row>
    <row r="238" spans="1:19" ht="14.4">
      <c r="A238" s="387"/>
      <c r="B238" s="387"/>
      <c r="C238" s="387"/>
      <c r="D238" s="387"/>
      <c r="E238" s="387"/>
      <c r="F238" s="387"/>
      <c r="G238" s="387"/>
      <c r="H238" s="387"/>
      <c r="I238" s="387"/>
      <c r="J238" s="387"/>
      <c r="K238" s="387"/>
      <c r="L238" s="387"/>
      <c r="M238" s="387"/>
      <c r="N238" s="387"/>
      <c r="O238" s="387"/>
      <c r="P238" s="387"/>
      <c r="Q238" s="401"/>
      <c r="R238" s="387"/>
      <c r="S238" s="387"/>
    </row>
    <row r="239" spans="1:19" ht="14.4">
      <c r="A239" s="387"/>
      <c r="B239" s="387"/>
      <c r="C239" s="387"/>
      <c r="D239" s="387"/>
      <c r="E239" s="387"/>
      <c r="F239" s="387"/>
      <c r="G239" s="387"/>
      <c r="H239" s="387"/>
      <c r="I239" s="387"/>
      <c r="J239" s="387"/>
      <c r="K239" s="387"/>
      <c r="L239" s="387"/>
      <c r="M239" s="387"/>
      <c r="N239" s="387"/>
      <c r="O239" s="387"/>
      <c r="P239" s="387"/>
      <c r="Q239" s="401"/>
      <c r="R239" s="387"/>
      <c r="S239" s="387"/>
    </row>
    <row r="240" spans="1:19" ht="14.4">
      <c r="A240" s="387"/>
      <c r="B240" s="387"/>
      <c r="C240" s="387"/>
      <c r="D240" s="387"/>
      <c r="E240" s="387"/>
      <c r="F240" s="387"/>
      <c r="G240" s="387"/>
      <c r="H240" s="387"/>
      <c r="I240" s="387"/>
      <c r="J240" s="387"/>
      <c r="K240" s="387"/>
      <c r="L240" s="387"/>
      <c r="M240" s="387"/>
      <c r="N240" s="387"/>
      <c r="O240" s="387"/>
      <c r="P240" s="387"/>
      <c r="Q240" s="401"/>
      <c r="R240" s="387"/>
      <c r="S240" s="387"/>
    </row>
    <row r="241" spans="1:19" ht="14.4">
      <c r="A241" s="387"/>
      <c r="B241" s="387"/>
      <c r="C241" s="387"/>
      <c r="D241" s="387"/>
      <c r="E241" s="387"/>
      <c r="F241" s="387"/>
      <c r="G241" s="387"/>
      <c r="H241" s="387"/>
      <c r="I241" s="387"/>
      <c r="J241" s="387"/>
      <c r="K241" s="387"/>
      <c r="L241" s="387"/>
      <c r="M241" s="387"/>
      <c r="N241" s="387"/>
      <c r="O241" s="387"/>
      <c r="P241" s="387"/>
      <c r="Q241" s="401"/>
      <c r="R241" s="387"/>
      <c r="S241" s="387"/>
    </row>
    <row r="242" spans="1:19" ht="14.4">
      <c r="A242" s="387"/>
      <c r="B242" s="387"/>
      <c r="C242" s="387"/>
      <c r="D242" s="387"/>
      <c r="E242" s="387"/>
      <c r="F242" s="387"/>
      <c r="G242" s="387"/>
      <c r="H242" s="387"/>
      <c r="I242" s="387"/>
      <c r="J242" s="387"/>
      <c r="K242" s="387"/>
      <c r="L242" s="387"/>
      <c r="M242" s="387"/>
      <c r="N242" s="387"/>
      <c r="O242" s="387"/>
      <c r="P242" s="387"/>
      <c r="Q242" s="401"/>
      <c r="R242" s="387"/>
      <c r="S242" s="387"/>
    </row>
    <row r="243" spans="1:19" ht="14.4">
      <c r="A243" s="387"/>
      <c r="B243" s="387"/>
      <c r="C243" s="387"/>
      <c r="D243" s="387"/>
      <c r="E243" s="387"/>
      <c r="F243" s="387"/>
      <c r="G243" s="387"/>
      <c r="H243" s="387"/>
      <c r="I243" s="387"/>
      <c r="J243" s="387"/>
      <c r="K243" s="387"/>
      <c r="L243" s="387"/>
      <c r="M243" s="387"/>
      <c r="N243" s="387"/>
      <c r="O243" s="387"/>
      <c r="P243" s="387"/>
      <c r="Q243" s="401"/>
      <c r="R243" s="387"/>
      <c r="S243" s="387"/>
    </row>
    <row r="244" spans="1:19" ht="14.4">
      <c r="A244" s="387"/>
      <c r="B244" s="387"/>
      <c r="C244" s="387"/>
      <c r="D244" s="387"/>
      <c r="E244" s="387"/>
      <c r="F244" s="387"/>
      <c r="G244" s="387"/>
      <c r="H244" s="387"/>
      <c r="I244" s="387"/>
      <c r="J244" s="387"/>
      <c r="K244" s="387"/>
      <c r="L244" s="387"/>
      <c r="M244" s="387"/>
      <c r="N244" s="387"/>
      <c r="O244" s="387"/>
      <c r="P244" s="387"/>
      <c r="Q244" s="401"/>
      <c r="R244" s="387"/>
      <c r="S244" s="387"/>
    </row>
    <row r="245" spans="1:19" ht="14.4">
      <c r="A245" s="387"/>
      <c r="B245" s="387"/>
      <c r="C245" s="387"/>
      <c r="D245" s="387"/>
      <c r="E245" s="387"/>
      <c r="F245" s="387"/>
      <c r="G245" s="387"/>
      <c r="H245" s="387"/>
      <c r="I245" s="387"/>
      <c r="J245" s="387"/>
      <c r="K245" s="387"/>
      <c r="L245" s="387"/>
      <c r="M245" s="387"/>
      <c r="N245" s="387"/>
      <c r="O245" s="387"/>
      <c r="P245" s="387"/>
      <c r="Q245" s="401"/>
      <c r="R245" s="387"/>
      <c r="S245" s="387"/>
    </row>
    <row r="246" spans="1:19" ht="14.4">
      <c r="A246" s="387"/>
      <c r="B246" s="387"/>
      <c r="C246" s="387"/>
      <c r="D246" s="387"/>
      <c r="E246" s="387"/>
      <c r="F246" s="387"/>
      <c r="G246" s="387"/>
      <c r="H246" s="387"/>
      <c r="I246" s="387"/>
      <c r="J246" s="387"/>
      <c r="K246" s="387"/>
      <c r="L246" s="387"/>
      <c r="M246" s="387"/>
      <c r="N246" s="387"/>
      <c r="O246" s="387"/>
      <c r="P246" s="387"/>
      <c r="Q246" s="401"/>
      <c r="R246" s="387"/>
      <c r="S246" s="387"/>
    </row>
    <row r="247" spans="1:19" ht="14.4">
      <c r="A247" s="387"/>
      <c r="B247" s="387"/>
      <c r="C247" s="387"/>
      <c r="D247" s="387"/>
      <c r="E247" s="387"/>
      <c r="F247" s="387"/>
      <c r="G247" s="387"/>
      <c r="H247" s="387"/>
      <c r="I247" s="387"/>
      <c r="J247" s="387"/>
      <c r="K247" s="387"/>
      <c r="L247" s="387"/>
      <c r="M247" s="387"/>
      <c r="N247" s="387"/>
      <c r="O247" s="387"/>
      <c r="P247" s="387"/>
      <c r="Q247" s="401"/>
      <c r="R247" s="387"/>
      <c r="S247" s="387"/>
    </row>
    <row r="248" spans="1:19" ht="14.4">
      <c r="A248" s="387"/>
      <c r="B248" s="387"/>
      <c r="C248" s="387"/>
      <c r="D248" s="387"/>
      <c r="E248" s="387"/>
      <c r="F248" s="387"/>
      <c r="G248" s="387"/>
      <c r="H248" s="387"/>
      <c r="I248" s="387"/>
      <c r="J248" s="387"/>
      <c r="K248" s="387"/>
      <c r="L248" s="387"/>
      <c r="M248" s="387"/>
      <c r="N248" s="387"/>
      <c r="O248" s="387"/>
      <c r="P248" s="387"/>
      <c r="Q248" s="401"/>
      <c r="R248" s="387"/>
      <c r="S248" s="387"/>
    </row>
    <row r="249" spans="1:19" ht="14.4">
      <c r="A249" s="387"/>
      <c r="B249" s="387"/>
      <c r="C249" s="387"/>
      <c r="D249" s="387"/>
      <c r="E249" s="387"/>
      <c r="F249" s="387"/>
      <c r="G249" s="387"/>
      <c r="H249" s="387"/>
      <c r="I249" s="387"/>
      <c r="J249" s="387"/>
      <c r="K249" s="387"/>
      <c r="L249" s="387"/>
      <c r="M249" s="387"/>
      <c r="N249" s="387"/>
      <c r="O249" s="387"/>
      <c r="P249" s="387"/>
      <c r="Q249" s="401"/>
      <c r="R249" s="387"/>
      <c r="S249" s="387"/>
    </row>
    <row r="250" spans="1:19" ht="14.4">
      <c r="A250" s="387"/>
      <c r="B250" s="387"/>
      <c r="C250" s="387"/>
      <c r="D250" s="387"/>
      <c r="E250" s="387"/>
      <c r="F250" s="387"/>
      <c r="G250" s="387"/>
      <c r="H250" s="387"/>
      <c r="I250" s="387"/>
      <c r="J250" s="387"/>
      <c r="K250" s="387"/>
      <c r="L250" s="387"/>
      <c r="M250" s="387"/>
      <c r="N250" s="387"/>
      <c r="O250" s="387"/>
      <c r="P250" s="387"/>
      <c r="Q250" s="401"/>
      <c r="R250" s="387"/>
      <c r="S250" s="387"/>
    </row>
    <row r="251" spans="1:19" ht="14.4">
      <c r="A251" s="387"/>
      <c r="B251" s="387"/>
      <c r="C251" s="387"/>
      <c r="D251" s="387"/>
      <c r="E251" s="387"/>
      <c r="F251" s="387"/>
      <c r="G251" s="387"/>
      <c r="H251" s="387"/>
      <c r="I251" s="387"/>
      <c r="J251" s="387"/>
      <c r="K251" s="387"/>
      <c r="L251" s="387"/>
      <c r="M251" s="387"/>
      <c r="N251" s="387"/>
      <c r="O251" s="387"/>
      <c r="P251" s="387"/>
      <c r="Q251" s="401"/>
      <c r="R251" s="387"/>
      <c r="S251" s="387"/>
    </row>
    <row r="252" spans="1:19" ht="14.4">
      <c r="A252" s="387"/>
      <c r="B252" s="387"/>
      <c r="C252" s="387"/>
      <c r="D252" s="387"/>
      <c r="E252" s="387"/>
      <c r="F252" s="387"/>
      <c r="G252" s="387"/>
      <c r="H252" s="387"/>
      <c r="I252" s="387"/>
      <c r="J252" s="387"/>
      <c r="K252" s="387"/>
      <c r="L252" s="387"/>
      <c r="M252" s="387"/>
      <c r="N252" s="387"/>
      <c r="O252" s="387"/>
      <c r="P252" s="387"/>
      <c r="Q252" s="401"/>
      <c r="R252" s="387"/>
      <c r="S252" s="387"/>
    </row>
    <row r="253" spans="1:19" ht="14.4">
      <c r="A253" s="387"/>
      <c r="B253" s="387"/>
      <c r="C253" s="387"/>
      <c r="D253" s="387"/>
      <c r="E253" s="387"/>
      <c r="F253" s="387"/>
      <c r="G253" s="387"/>
      <c r="H253" s="387"/>
      <c r="I253" s="387"/>
      <c r="J253" s="387"/>
      <c r="K253" s="387"/>
      <c r="L253" s="387"/>
      <c r="M253" s="387"/>
      <c r="N253" s="387"/>
      <c r="O253" s="387"/>
      <c r="P253" s="387"/>
      <c r="Q253" s="401"/>
      <c r="R253" s="387"/>
      <c r="S253" s="387"/>
    </row>
    <row r="254" spans="1:19" ht="14.4">
      <c r="A254" s="387"/>
      <c r="B254" s="387"/>
      <c r="C254" s="387"/>
      <c r="D254" s="387"/>
      <c r="E254" s="387"/>
      <c r="F254" s="387"/>
      <c r="G254" s="387"/>
      <c r="H254" s="387"/>
      <c r="I254" s="387"/>
      <c r="J254" s="387"/>
      <c r="K254" s="387"/>
      <c r="L254" s="387"/>
      <c r="M254" s="387"/>
      <c r="N254" s="387"/>
      <c r="O254" s="387"/>
      <c r="P254" s="387"/>
      <c r="Q254" s="401"/>
      <c r="R254" s="387"/>
      <c r="S254" s="387"/>
    </row>
    <row r="255" spans="1:19" ht="14.4">
      <c r="A255" s="387"/>
      <c r="B255" s="387"/>
      <c r="C255" s="387"/>
      <c r="D255" s="387"/>
      <c r="E255" s="387"/>
      <c r="F255" s="387"/>
      <c r="G255" s="387"/>
      <c r="H255" s="387"/>
      <c r="I255" s="387"/>
      <c r="J255" s="387"/>
      <c r="K255" s="387"/>
      <c r="L255" s="387"/>
      <c r="M255" s="387"/>
      <c r="N255" s="387"/>
      <c r="O255" s="387"/>
      <c r="P255" s="387"/>
      <c r="Q255" s="401"/>
      <c r="R255" s="387"/>
      <c r="S255" s="387"/>
    </row>
    <row r="256" spans="1:19" ht="14.4">
      <c r="A256" s="387"/>
      <c r="B256" s="387"/>
      <c r="C256" s="387"/>
      <c r="D256" s="387"/>
      <c r="E256" s="387"/>
      <c r="F256" s="387"/>
      <c r="G256" s="387"/>
      <c r="H256" s="387"/>
      <c r="I256" s="387"/>
      <c r="J256" s="387"/>
      <c r="K256" s="387"/>
      <c r="L256" s="387"/>
      <c r="M256" s="387"/>
      <c r="N256" s="387"/>
      <c r="O256" s="387"/>
      <c r="P256" s="387"/>
      <c r="Q256" s="401"/>
      <c r="R256" s="387"/>
      <c r="S256" s="387"/>
    </row>
    <row r="257" spans="1:19" ht="14.4">
      <c r="A257" s="387"/>
      <c r="B257" s="387"/>
      <c r="C257" s="387"/>
      <c r="D257" s="387"/>
      <c r="E257" s="387"/>
      <c r="F257" s="387"/>
      <c r="G257" s="387"/>
      <c r="H257" s="387"/>
      <c r="I257" s="387"/>
      <c r="J257" s="387"/>
      <c r="K257" s="387"/>
      <c r="L257" s="387"/>
      <c r="M257" s="387"/>
      <c r="N257" s="387"/>
      <c r="O257" s="387"/>
      <c r="P257" s="387"/>
      <c r="Q257" s="401"/>
      <c r="R257" s="387"/>
      <c r="S257" s="387"/>
    </row>
    <row r="258" spans="1:19" ht="14.4">
      <c r="A258" s="387"/>
      <c r="B258" s="387"/>
      <c r="C258" s="387"/>
      <c r="D258" s="387"/>
      <c r="E258" s="387"/>
      <c r="F258" s="387"/>
      <c r="G258" s="387"/>
      <c r="H258" s="387"/>
      <c r="I258" s="387"/>
      <c r="J258" s="387"/>
      <c r="K258" s="387"/>
      <c r="L258" s="387"/>
      <c r="M258" s="387"/>
      <c r="N258" s="387"/>
      <c r="O258" s="387"/>
      <c r="P258" s="387"/>
      <c r="Q258" s="401"/>
      <c r="R258" s="387"/>
      <c r="S258" s="387"/>
    </row>
    <row r="259" spans="1:19" ht="14.4">
      <c r="A259" s="387"/>
      <c r="B259" s="387"/>
      <c r="C259" s="387"/>
      <c r="D259" s="387"/>
      <c r="E259" s="387"/>
      <c r="F259" s="387"/>
      <c r="G259" s="387"/>
      <c r="H259" s="387"/>
      <c r="I259" s="387"/>
      <c r="J259" s="387"/>
      <c r="K259" s="387"/>
      <c r="L259" s="387"/>
      <c r="M259" s="387"/>
      <c r="N259" s="387"/>
      <c r="O259" s="387"/>
      <c r="P259" s="387"/>
      <c r="Q259" s="401"/>
      <c r="R259" s="387"/>
      <c r="S259" s="387"/>
    </row>
    <row r="260" spans="1:19" ht="14.4">
      <c r="A260" s="387"/>
      <c r="B260" s="387"/>
      <c r="C260" s="387"/>
      <c r="D260" s="387"/>
      <c r="E260" s="387"/>
      <c r="F260" s="387"/>
      <c r="G260" s="387"/>
      <c r="H260" s="387"/>
      <c r="I260" s="387"/>
      <c r="J260" s="387"/>
      <c r="K260" s="387"/>
      <c r="L260" s="387"/>
      <c r="M260" s="387"/>
      <c r="N260" s="387"/>
      <c r="O260" s="387"/>
      <c r="P260" s="387"/>
      <c r="Q260" s="401"/>
      <c r="R260" s="387"/>
      <c r="S260" s="387"/>
    </row>
    <row r="261" spans="1:19" ht="14.4">
      <c r="A261" s="387"/>
      <c r="B261" s="387"/>
      <c r="C261" s="387"/>
      <c r="D261" s="387"/>
      <c r="E261" s="387"/>
      <c r="F261" s="387"/>
      <c r="G261" s="387"/>
      <c r="H261" s="387"/>
      <c r="I261" s="387"/>
      <c r="J261" s="387"/>
      <c r="K261" s="387"/>
      <c r="L261" s="387"/>
      <c r="M261" s="387"/>
      <c r="N261" s="387"/>
      <c r="O261" s="387"/>
      <c r="P261" s="387"/>
      <c r="Q261" s="401"/>
      <c r="R261" s="387"/>
      <c r="S261" s="387"/>
    </row>
    <row r="262" spans="1:19" ht="14.4">
      <c r="A262" s="387"/>
      <c r="B262" s="387"/>
      <c r="C262" s="387"/>
      <c r="D262" s="387"/>
      <c r="E262" s="387"/>
      <c r="F262" s="387"/>
      <c r="G262" s="387"/>
      <c r="H262" s="387"/>
      <c r="I262" s="387"/>
      <c r="J262" s="387"/>
      <c r="K262" s="387"/>
      <c r="L262" s="387"/>
      <c r="M262" s="387"/>
      <c r="N262" s="387"/>
      <c r="O262" s="387"/>
      <c r="P262" s="387"/>
      <c r="Q262" s="401"/>
      <c r="R262" s="387"/>
      <c r="S262" s="387"/>
    </row>
    <row r="263" spans="1:19" ht="14.4">
      <c r="A263" s="387"/>
      <c r="B263" s="387"/>
      <c r="C263" s="387"/>
      <c r="D263" s="387"/>
      <c r="E263" s="387"/>
      <c r="F263" s="387"/>
      <c r="G263" s="387"/>
      <c r="H263" s="387"/>
      <c r="I263" s="387"/>
      <c r="J263" s="387"/>
      <c r="K263" s="387"/>
      <c r="L263" s="387"/>
      <c r="M263" s="387"/>
      <c r="N263" s="387"/>
      <c r="O263" s="387"/>
      <c r="P263" s="387"/>
      <c r="Q263" s="401"/>
      <c r="R263" s="387"/>
      <c r="S263" s="387"/>
    </row>
    <row r="264" spans="1:19" ht="14.4">
      <c r="A264" s="387"/>
      <c r="B264" s="387"/>
      <c r="C264" s="387"/>
      <c r="D264" s="387"/>
      <c r="E264" s="387"/>
      <c r="F264" s="387"/>
      <c r="G264" s="387"/>
      <c r="H264" s="387"/>
      <c r="I264" s="387"/>
      <c r="J264" s="387"/>
      <c r="K264" s="387"/>
      <c r="L264" s="387"/>
      <c r="M264" s="387"/>
      <c r="N264" s="387"/>
      <c r="O264" s="387"/>
      <c r="P264" s="387"/>
      <c r="Q264" s="401"/>
      <c r="R264" s="387"/>
      <c r="S264" s="387"/>
    </row>
    <row r="265" spans="1:19" ht="14.4">
      <c r="A265" s="387"/>
      <c r="B265" s="387"/>
      <c r="C265" s="387"/>
      <c r="D265" s="387"/>
      <c r="E265" s="387"/>
      <c r="F265" s="387"/>
      <c r="G265" s="387"/>
      <c r="H265" s="387"/>
      <c r="I265" s="387"/>
      <c r="J265" s="387"/>
      <c r="K265" s="387"/>
      <c r="L265" s="387"/>
      <c r="M265" s="387"/>
      <c r="N265" s="387"/>
      <c r="O265" s="387"/>
      <c r="P265" s="387"/>
      <c r="Q265" s="401"/>
      <c r="R265" s="387"/>
      <c r="S265" s="387"/>
    </row>
    <row r="266" spans="1:19" ht="14.4">
      <c r="A266" s="387"/>
      <c r="B266" s="387"/>
      <c r="C266" s="387"/>
      <c r="D266" s="387"/>
      <c r="E266" s="387"/>
      <c r="F266" s="387"/>
      <c r="G266" s="387"/>
      <c r="H266" s="387"/>
      <c r="I266" s="387"/>
      <c r="J266" s="387"/>
      <c r="K266" s="387"/>
      <c r="L266" s="387"/>
      <c r="M266" s="387"/>
      <c r="N266" s="387"/>
      <c r="O266" s="387"/>
      <c r="P266" s="387"/>
      <c r="Q266" s="401"/>
      <c r="R266" s="387"/>
      <c r="S266" s="387"/>
    </row>
    <row r="267" spans="1:19" ht="14.4">
      <c r="A267" s="387"/>
      <c r="B267" s="387"/>
      <c r="C267" s="387"/>
      <c r="D267" s="387"/>
      <c r="E267" s="387"/>
      <c r="F267" s="387"/>
      <c r="G267" s="387"/>
      <c r="H267" s="387"/>
      <c r="I267" s="387"/>
      <c r="J267" s="387"/>
      <c r="K267" s="387"/>
      <c r="L267" s="387"/>
      <c r="M267" s="387"/>
      <c r="N267" s="387"/>
      <c r="O267" s="387"/>
      <c r="P267" s="387"/>
      <c r="Q267" s="401"/>
      <c r="R267" s="387"/>
      <c r="S267" s="387"/>
    </row>
    <row r="268" spans="1:19" ht="14.4">
      <c r="A268" s="387"/>
      <c r="B268" s="387"/>
      <c r="C268" s="387"/>
      <c r="D268" s="387"/>
      <c r="E268" s="387"/>
      <c r="F268" s="387"/>
      <c r="G268" s="387"/>
      <c r="H268" s="387"/>
      <c r="I268" s="387"/>
      <c r="J268" s="387"/>
      <c r="K268" s="387"/>
      <c r="L268" s="387"/>
      <c r="M268" s="387"/>
      <c r="N268" s="387"/>
      <c r="O268" s="387"/>
      <c r="P268" s="387"/>
      <c r="Q268" s="401"/>
      <c r="R268" s="387"/>
      <c r="S268" s="387"/>
    </row>
    <row r="269" spans="1:19" ht="14.4">
      <c r="A269" s="387"/>
      <c r="B269" s="387"/>
      <c r="C269" s="387"/>
      <c r="D269" s="387"/>
      <c r="E269" s="387"/>
      <c r="F269" s="387"/>
      <c r="G269" s="387"/>
      <c r="H269" s="387"/>
      <c r="I269" s="387"/>
      <c r="J269" s="387"/>
      <c r="K269" s="387"/>
      <c r="L269" s="387"/>
      <c r="M269" s="387"/>
      <c r="N269" s="387"/>
      <c r="O269" s="387"/>
      <c r="P269" s="387"/>
      <c r="Q269" s="401"/>
      <c r="R269" s="387"/>
      <c r="S269" s="387"/>
    </row>
    <row r="270" spans="1:19" ht="14.4">
      <c r="A270" s="387"/>
      <c r="B270" s="387"/>
      <c r="C270" s="387"/>
      <c r="D270" s="387"/>
      <c r="E270" s="387"/>
      <c r="F270" s="387"/>
      <c r="G270" s="387"/>
      <c r="H270" s="387"/>
      <c r="I270" s="387"/>
      <c r="J270" s="387"/>
      <c r="K270" s="387"/>
      <c r="L270" s="387"/>
      <c r="M270" s="387"/>
      <c r="N270" s="387"/>
      <c r="O270" s="387"/>
      <c r="P270" s="387"/>
      <c r="Q270" s="401"/>
      <c r="R270" s="387"/>
      <c r="S270" s="387"/>
    </row>
    <row r="271" spans="1:19" ht="14.4">
      <c r="A271" s="387"/>
      <c r="B271" s="387"/>
      <c r="C271" s="387"/>
      <c r="D271" s="387"/>
      <c r="E271" s="387"/>
      <c r="F271" s="387"/>
      <c r="G271" s="387"/>
      <c r="H271" s="387"/>
      <c r="I271" s="387"/>
      <c r="J271" s="387"/>
      <c r="K271" s="387"/>
      <c r="L271" s="387"/>
      <c r="M271" s="387"/>
      <c r="N271" s="387"/>
      <c r="O271" s="387"/>
      <c r="P271" s="387"/>
      <c r="Q271" s="401"/>
      <c r="R271" s="387"/>
      <c r="S271" s="387"/>
    </row>
    <row r="272" spans="1:19" ht="14.4">
      <c r="A272" s="387"/>
      <c r="B272" s="387"/>
      <c r="C272" s="387"/>
      <c r="D272" s="387"/>
      <c r="E272" s="387"/>
      <c r="F272" s="387"/>
      <c r="G272" s="387"/>
      <c r="H272" s="387"/>
      <c r="I272" s="387"/>
      <c r="J272" s="387"/>
      <c r="K272" s="387"/>
      <c r="L272" s="387"/>
      <c r="M272" s="387"/>
      <c r="N272" s="387"/>
      <c r="O272" s="387"/>
      <c r="P272" s="387"/>
      <c r="Q272" s="401"/>
      <c r="R272" s="387"/>
      <c r="S272" s="387"/>
    </row>
    <row r="273" spans="1:19" ht="14.4">
      <c r="A273" s="387"/>
      <c r="B273" s="387"/>
      <c r="C273" s="387"/>
      <c r="D273" s="387"/>
      <c r="E273" s="387"/>
      <c r="F273" s="387"/>
      <c r="G273" s="387"/>
      <c r="H273" s="387"/>
      <c r="I273" s="387"/>
      <c r="J273" s="387"/>
      <c r="K273" s="387"/>
      <c r="L273" s="387"/>
      <c r="M273" s="387"/>
      <c r="N273" s="387"/>
      <c r="O273" s="387"/>
      <c r="P273" s="387"/>
      <c r="Q273" s="401"/>
      <c r="R273" s="387"/>
      <c r="S273" s="387"/>
    </row>
    <row r="274" spans="1:19" ht="14.4">
      <c r="A274" s="387"/>
      <c r="B274" s="387"/>
      <c r="C274" s="387"/>
      <c r="D274" s="387"/>
      <c r="E274" s="387"/>
      <c r="F274" s="387"/>
      <c r="G274" s="387"/>
      <c r="H274" s="387"/>
      <c r="I274" s="387"/>
      <c r="J274" s="387"/>
      <c r="K274" s="387"/>
      <c r="L274" s="387"/>
      <c r="M274" s="387"/>
      <c r="N274" s="387"/>
      <c r="O274" s="387"/>
      <c r="P274" s="387"/>
      <c r="Q274" s="401"/>
      <c r="R274" s="387"/>
      <c r="S274" s="387"/>
    </row>
    <row r="275" spans="1:19" ht="14.4">
      <c r="A275" s="387"/>
      <c r="B275" s="387"/>
      <c r="C275" s="387"/>
      <c r="D275" s="387"/>
      <c r="E275" s="387"/>
      <c r="F275" s="387"/>
      <c r="G275" s="387"/>
      <c r="H275" s="387"/>
      <c r="I275" s="387"/>
      <c r="J275" s="387"/>
      <c r="K275" s="387"/>
      <c r="L275" s="387"/>
      <c r="M275" s="387"/>
      <c r="N275" s="387"/>
      <c r="O275" s="387"/>
      <c r="P275" s="387"/>
      <c r="Q275" s="401"/>
      <c r="R275" s="387"/>
      <c r="S275" s="387"/>
    </row>
    <row r="276" spans="1:19" ht="14.4">
      <c r="A276" s="387"/>
      <c r="B276" s="387"/>
      <c r="C276" s="387"/>
      <c r="D276" s="387"/>
      <c r="E276" s="387"/>
      <c r="F276" s="387"/>
      <c r="G276" s="387"/>
      <c r="H276" s="387"/>
      <c r="I276" s="387"/>
      <c r="J276" s="387"/>
      <c r="K276" s="387"/>
      <c r="L276" s="387"/>
      <c r="M276" s="387"/>
      <c r="N276" s="387"/>
      <c r="O276" s="387"/>
      <c r="P276" s="387"/>
      <c r="Q276" s="401"/>
      <c r="R276" s="387"/>
      <c r="S276" s="387"/>
    </row>
    <row r="277" spans="1:19" ht="14.4">
      <c r="A277" s="387"/>
      <c r="B277" s="387"/>
      <c r="C277" s="387"/>
      <c r="D277" s="387"/>
      <c r="E277" s="387"/>
      <c r="F277" s="387"/>
      <c r="G277" s="387"/>
      <c r="H277" s="387"/>
      <c r="I277" s="387"/>
      <c r="J277" s="387"/>
      <c r="K277" s="387"/>
      <c r="L277" s="387"/>
      <c r="M277" s="387"/>
      <c r="N277" s="387"/>
      <c r="O277" s="387"/>
      <c r="P277" s="387"/>
      <c r="Q277" s="401"/>
      <c r="R277" s="387"/>
      <c r="S277" s="387"/>
    </row>
    <row r="278" spans="1:19" ht="14.4">
      <c r="A278" s="387"/>
      <c r="B278" s="387"/>
      <c r="C278" s="387"/>
      <c r="D278" s="387"/>
      <c r="E278" s="387"/>
      <c r="F278" s="387"/>
      <c r="G278" s="387"/>
      <c r="H278" s="387"/>
      <c r="I278" s="387"/>
      <c r="J278" s="387"/>
      <c r="K278" s="387"/>
      <c r="L278" s="387"/>
      <c r="M278" s="387"/>
      <c r="N278" s="387"/>
      <c r="O278" s="387"/>
      <c r="P278" s="387"/>
      <c r="Q278" s="401"/>
      <c r="R278" s="387"/>
      <c r="S278" s="387"/>
    </row>
    <row r="279" spans="1:19" ht="14.4">
      <c r="A279" s="387"/>
      <c r="B279" s="387"/>
      <c r="C279" s="387"/>
      <c r="D279" s="387"/>
      <c r="E279" s="387"/>
      <c r="F279" s="387"/>
      <c r="G279" s="387"/>
      <c r="H279" s="387"/>
      <c r="I279" s="387"/>
      <c r="J279" s="387"/>
      <c r="K279" s="387"/>
      <c r="L279" s="387"/>
      <c r="M279" s="387"/>
      <c r="N279" s="387"/>
      <c r="O279" s="387"/>
      <c r="P279" s="387"/>
      <c r="Q279" s="401"/>
      <c r="R279" s="387"/>
      <c r="S279" s="387"/>
    </row>
    <row r="280" spans="1:19" ht="14.4">
      <c r="A280" s="387"/>
      <c r="B280" s="387"/>
      <c r="C280" s="387"/>
      <c r="D280" s="387"/>
      <c r="E280" s="387"/>
      <c r="F280" s="387"/>
      <c r="G280" s="387"/>
      <c r="H280" s="387"/>
      <c r="I280" s="387"/>
      <c r="J280" s="387"/>
      <c r="K280" s="387"/>
      <c r="L280" s="387"/>
      <c r="M280" s="387"/>
      <c r="N280" s="387"/>
      <c r="O280" s="387"/>
      <c r="P280" s="387"/>
      <c r="Q280" s="401"/>
      <c r="R280" s="387"/>
      <c r="S280" s="387"/>
    </row>
    <row r="281" spans="1:19" ht="14.4">
      <c r="A281" s="387"/>
      <c r="B281" s="387"/>
      <c r="C281" s="387"/>
      <c r="D281" s="387"/>
      <c r="E281" s="387"/>
      <c r="F281" s="387"/>
      <c r="G281" s="387"/>
      <c r="H281" s="387"/>
      <c r="I281" s="387"/>
      <c r="J281" s="387"/>
      <c r="K281" s="387"/>
      <c r="L281" s="387"/>
      <c r="M281" s="387"/>
      <c r="N281" s="387"/>
      <c r="O281" s="387"/>
      <c r="P281" s="387"/>
      <c r="Q281" s="401"/>
      <c r="R281" s="387"/>
      <c r="S281" s="387"/>
    </row>
    <row r="282" spans="1:19" ht="14.4">
      <c r="A282" s="387"/>
      <c r="B282" s="387"/>
      <c r="C282" s="387"/>
      <c r="D282" s="387"/>
      <c r="E282" s="387"/>
      <c r="F282" s="387"/>
      <c r="G282" s="387"/>
      <c r="H282" s="387"/>
      <c r="I282" s="387"/>
      <c r="J282" s="387"/>
      <c r="K282" s="387"/>
      <c r="L282" s="387"/>
      <c r="M282" s="387"/>
      <c r="N282" s="387"/>
      <c r="O282" s="387"/>
      <c r="P282" s="387"/>
      <c r="Q282" s="401"/>
      <c r="R282" s="387"/>
      <c r="S282" s="387"/>
    </row>
    <row r="283" spans="1:19" ht="14.4">
      <c r="A283" s="387"/>
      <c r="B283" s="387"/>
      <c r="C283" s="387"/>
      <c r="D283" s="387"/>
      <c r="E283" s="387"/>
      <c r="F283" s="387"/>
      <c r="G283" s="387"/>
      <c r="H283" s="387"/>
      <c r="I283" s="387"/>
      <c r="J283" s="387"/>
      <c r="K283" s="387"/>
      <c r="L283" s="387"/>
      <c r="M283" s="387"/>
      <c r="N283" s="387"/>
      <c r="O283" s="387"/>
      <c r="P283" s="387"/>
      <c r="Q283" s="401"/>
      <c r="R283" s="387"/>
      <c r="S283" s="387"/>
    </row>
    <row r="284" spans="1:19" ht="14.4">
      <c r="A284" s="387"/>
      <c r="B284" s="387"/>
      <c r="C284" s="387"/>
      <c r="D284" s="387"/>
      <c r="E284" s="387"/>
      <c r="F284" s="387"/>
      <c r="G284" s="387"/>
      <c r="H284" s="387"/>
      <c r="I284" s="387"/>
      <c r="J284" s="387"/>
      <c r="K284" s="387"/>
      <c r="L284" s="387"/>
      <c r="M284" s="387"/>
      <c r="N284" s="387"/>
      <c r="O284" s="387"/>
      <c r="P284" s="387"/>
      <c r="Q284" s="401"/>
      <c r="R284" s="387"/>
      <c r="S284" s="387"/>
    </row>
    <row r="285" spans="1:19" ht="14.4">
      <c r="A285" s="387"/>
      <c r="B285" s="387"/>
      <c r="C285" s="387"/>
      <c r="D285" s="387"/>
      <c r="E285" s="387"/>
      <c r="F285" s="387"/>
      <c r="G285" s="387"/>
      <c r="H285" s="387"/>
      <c r="I285" s="387"/>
      <c r="J285" s="387"/>
      <c r="K285" s="387"/>
      <c r="L285" s="387"/>
      <c r="M285" s="387"/>
      <c r="N285" s="387"/>
      <c r="O285" s="387"/>
      <c r="P285" s="387"/>
      <c r="Q285" s="401"/>
      <c r="R285" s="387"/>
      <c r="S285" s="387"/>
    </row>
    <row r="286" spans="1:19" ht="14.4">
      <c r="A286" s="387"/>
      <c r="B286" s="387"/>
      <c r="C286" s="387"/>
      <c r="D286" s="387"/>
      <c r="E286" s="387"/>
      <c r="F286" s="387"/>
      <c r="G286" s="387"/>
      <c r="H286" s="387"/>
      <c r="I286" s="387"/>
      <c r="J286" s="387"/>
      <c r="K286" s="387"/>
      <c r="L286" s="387"/>
      <c r="M286" s="387"/>
      <c r="N286" s="387"/>
      <c r="O286" s="387"/>
      <c r="P286" s="387"/>
      <c r="Q286" s="401"/>
      <c r="R286" s="387"/>
      <c r="S286" s="387"/>
    </row>
    <row r="287" spans="1:19" ht="14.4">
      <c r="A287" s="387"/>
      <c r="B287" s="387"/>
      <c r="C287" s="387"/>
      <c r="D287" s="387"/>
      <c r="E287" s="387"/>
      <c r="F287" s="387"/>
      <c r="G287" s="387"/>
      <c r="H287" s="387"/>
      <c r="I287" s="387"/>
      <c r="J287" s="387"/>
      <c r="K287" s="387"/>
      <c r="L287" s="387"/>
      <c r="M287" s="387"/>
      <c r="N287" s="387"/>
      <c r="O287" s="387"/>
      <c r="P287" s="387"/>
      <c r="Q287" s="401"/>
      <c r="R287" s="387"/>
      <c r="S287" s="387"/>
    </row>
    <row r="288" spans="1:19" ht="14.4">
      <c r="A288" s="387"/>
      <c r="B288" s="387"/>
      <c r="C288" s="387"/>
      <c r="D288" s="387"/>
      <c r="E288" s="387"/>
      <c r="F288" s="387"/>
      <c r="G288" s="387"/>
      <c r="H288" s="387"/>
      <c r="I288" s="387"/>
      <c r="J288" s="387"/>
      <c r="K288" s="387"/>
      <c r="L288" s="387"/>
      <c r="M288" s="387"/>
      <c r="N288" s="387"/>
      <c r="O288" s="387"/>
      <c r="P288" s="387"/>
      <c r="Q288" s="401"/>
      <c r="R288" s="387"/>
      <c r="S288" s="387"/>
    </row>
    <row r="289" spans="1:19" ht="14.4">
      <c r="A289" s="387"/>
      <c r="B289" s="387"/>
      <c r="C289" s="387"/>
      <c r="D289" s="387"/>
      <c r="E289" s="387"/>
      <c r="F289" s="387"/>
      <c r="G289" s="387"/>
      <c r="H289" s="387"/>
      <c r="I289" s="387"/>
      <c r="J289" s="387"/>
      <c r="K289" s="387"/>
      <c r="L289" s="387"/>
      <c r="M289" s="387"/>
      <c r="N289" s="387"/>
      <c r="O289" s="387"/>
      <c r="P289" s="387"/>
      <c r="Q289" s="401"/>
      <c r="R289" s="387"/>
      <c r="S289" s="387"/>
    </row>
    <row r="290" spans="1:19" ht="14.4">
      <c r="A290" s="387"/>
      <c r="B290" s="387"/>
      <c r="C290" s="387"/>
      <c r="D290" s="387"/>
      <c r="E290" s="387"/>
      <c r="F290" s="387"/>
      <c r="G290" s="387"/>
      <c r="H290" s="387"/>
      <c r="I290" s="387"/>
      <c r="J290" s="387"/>
      <c r="K290" s="387"/>
      <c r="L290" s="387"/>
      <c r="M290" s="387"/>
      <c r="N290" s="387"/>
      <c r="O290" s="387"/>
      <c r="P290" s="387"/>
      <c r="Q290" s="401"/>
      <c r="R290" s="387"/>
      <c r="S290" s="387"/>
    </row>
    <row r="291" spans="1:19" ht="14.4">
      <c r="A291" s="387"/>
      <c r="B291" s="387"/>
      <c r="C291" s="387"/>
      <c r="D291" s="387"/>
      <c r="E291" s="387"/>
      <c r="F291" s="387"/>
      <c r="G291" s="387"/>
      <c r="H291" s="387"/>
      <c r="I291" s="387"/>
      <c r="J291" s="387"/>
      <c r="K291" s="387"/>
      <c r="L291" s="387"/>
      <c r="M291" s="387"/>
      <c r="N291" s="387"/>
      <c r="O291" s="387"/>
      <c r="P291" s="387"/>
      <c r="Q291" s="401"/>
      <c r="R291" s="387"/>
      <c r="S291" s="387"/>
    </row>
    <row r="292" spans="1:19" ht="14.4">
      <c r="A292" s="387"/>
      <c r="B292" s="387"/>
      <c r="C292" s="387"/>
      <c r="D292" s="387"/>
      <c r="E292" s="387"/>
      <c r="F292" s="387"/>
      <c r="G292" s="387"/>
      <c r="H292" s="387"/>
      <c r="I292" s="387"/>
      <c r="J292" s="387"/>
      <c r="K292" s="387"/>
      <c r="L292" s="387"/>
      <c r="M292" s="387"/>
      <c r="N292" s="387"/>
      <c r="O292" s="387"/>
      <c r="P292" s="387"/>
      <c r="Q292" s="401"/>
      <c r="R292" s="387"/>
      <c r="S292" s="387"/>
    </row>
    <row r="293" spans="1:19" ht="14.4">
      <c r="A293" s="387"/>
      <c r="B293" s="387"/>
      <c r="C293" s="387"/>
      <c r="D293" s="387"/>
      <c r="E293" s="387"/>
      <c r="F293" s="387"/>
      <c r="G293" s="387"/>
      <c r="H293" s="387"/>
      <c r="I293" s="387"/>
      <c r="J293" s="387"/>
      <c r="K293" s="387"/>
      <c r="L293" s="387"/>
      <c r="M293" s="387"/>
      <c r="N293" s="387"/>
      <c r="O293" s="387"/>
      <c r="P293" s="387"/>
      <c r="Q293" s="401"/>
      <c r="R293" s="387"/>
      <c r="S293" s="387"/>
    </row>
    <row r="294" spans="1:19" ht="14.4">
      <c r="A294" s="387"/>
      <c r="B294" s="387"/>
      <c r="C294" s="387"/>
      <c r="D294" s="387"/>
      <c r="E294" s="387"/>
      <c r="F294" s="387"/>
      <c r="G294" s="387"/>
      <c r="H294" s="387"/>
      <c r="I294" s="387"/>
      <c r="J294" s="387"/>
      <c r="K294" s="387"/>
      <c r="L294" s="387"/>
      <c r="M294" s="387"/>
      <c r="N294" s="387"/>
      <c r="O294" s="387"/>
      <c r="P294" s="387"/>
      <c r="Q294" s="401"/>
      <c r="R294" s="387"/>
      <c r="S294" s="387"/>
    </row>
    <row r="295" spans="1:19" ht="14.4">
      <c r="A295" s="387"/>
      <c r="B295" s="387"/>
      <c r="C295" s="387"/>
      <c r="D295" s="387"/>
      <c r="E295" s="387"/>
      <c r="F295" s="387"/>
      <c r="G295" s="387"/>
      <c r="H295" s="387"/>
      <c r="I295" s="387"/>
      <c r="J295" s="387"/>
      <c r="K295" s="387"/>
      <c r="L295" s="387"/>
      <c r="M295" s="387"/>
      <c r="N295" s="387"/>
      <c r="O295" s="387"/>
      <c r="P295" s="387"/>
      <c r="Q295" s="401"/>
      <c r="R295" s="387"/>
      <c r="S295" s="387"/>
    </row>
    <row r="296" spans="1:19" ht="14.4">
      <c r="A296" s="387"/>
      <c r="B296" s="387"/>
      <c r="C296" s="387"/>
      <c r="D296" s="387"/>
      <c r="E296" s="387"/>
      <c r="F296" s="387"/>
      <c r="G296" s="387"/>
      <c r="H296" s="387"/>
      <c r="I296" s="387"/>
      <c r="J296" s="387"/>
      <c r="K296" s="387"/>
      <c r="L296" s="387"/>
      <c r="M296" s="387"/>
      <c r="N296" s="387"/>
      <c r="O296" s="387"/>
      <c r="P296" s="387"/>
      <c r="Q296" s="401"/>
      <c r="R296" s="387"/>
      <c r="S296" s="387"/>
    </row>
    <row r="297" spans="1:19" ht="14.4">
      <c r="A297" s="387"/>
      <c r="B297" s="387"/>
      <c r="C297" s="387"/>
      <c r="D297" s="387"/>
      <c r="E297" s="387"/>
      <c r="F297" s="387"/>
      <c r="G297" s="387"/>
      <c r="H297" s="387"/>
      <c r="I297" s="387"/>
      <c r="J297" s="387"/>
      <c r="K297" s="387"/>
      <c r="L297" s="387"/>
      <c r="M297" s="387"/>
      <c r="N297" s="387"/>
      <c r="O297" s="387"/>
      <c r="P297" s="387"/>
      <c r="Q297" s="401"/>
      <c r="R297" s="387"/>
      <c r="S297" s="387"/>
    </row>
    <row r="298" spans="1:19" ht="14.4">
      <c r="A298" s="387"/>
      <c r="B298" s="387"/>
      <c r="C298" s="387"/>
      <c r="D298" s="387"/>
      <c r="E298" s="387"/>
      <c r="F298" s="387"/>
      <c r="G298" s="387"/>
      <c r="H298" s="387"/>
      <c r="I298" s="387"/>
      <c r="J298" s="387"/>
      <c r="K298" s="387"/>
      <c r="L298" s="387"/>
      <c r="M298" s="387"/>
      <c r="N298" s="387"/>
      <c r="O298" s="387"/>
      <c r="P298" s="387"/>
      <c r="Q298" s="401"/>
      <c r="R298" s="387"/>
      <c r="S298" s="387"/>
    </row>
    <row r="299" spans="1:19" ht="14.4">
      <c r="A299" s="387"/>
      <c r="B299" s="387"/>
      <c r="C299" s="387"/>
      <c r="D299" s="387"/>
      <c r="E299" s="387"/>
      <c r="F299" s="387"/>
      <c r="G299" s="387"/>
      <c r="H299" s="387"/>
      <c r="I299" s="387"/>
      <c r="J299" s="387"/>
      <c r="K299" s="387"/>
      <c r="L299" s="387"/>
      <c r="M299" s="387"/>
      <c r="N299" s="387"/>
      <c r="O299" s="387"/>
      <c r="P299" s="387"/>
      <c r="Q299" s="401"/>
      <c r="R299" s="387"/>
      <c r="S299" s="387"/>
    </row>
    <row r="300" spans="1:19" ht="14.4">
      <c r="A300" s="387"/>
      <c r="B300" s="387"/>
      <c r="C300" s="387"/>
      <c r="D300" s="387"/>
      <c r="E300" s="387"/>
      <c r="F300" s="387"/>
      <c r="G300" s="387"/>
      <c r="H300" s="387"/>
      <c r="I300" s="387"/>
      <c r="J300" s="387"/>
      <c r="K300" s="387"/>
      <c r="L300" s="387"/>
      <c r="M300" s="387"/>
      <c r="N300" s="387"/>
      <c r="O300" s="387"/>
      <c r="P300" s="387"/>
      <c r="Q300" s="401"/>
      <c r="R300" s="387"/>
      <c r="S300" s="387"/>
    </row>
    <row r="301" spans="1:19" ht="14.4">
      <c r="A301" s="387"/>
      <c r="B301" s="387"/>
      <c r="C301" s="387"/>
      <c r="D301" s="387"/>
      <c r="E301" s="387"/>
      <c r="F301" s="387"/>
      <c r="G301" s="387"/>
      <c r="H301" s="387"/>
      <c r="I301" s="387"/>
      <c r="J301" s="387"/>
      <c r="K301" s="387"/>
      <c r="L301" s="387"/>
      <c r="M301" s="387"/>
      <c r="N301" s="387"/>
      <c r="O301" s="387"/>
      <c r="P301" s="387"/>
      <c r="Q301" s="401"/>
      <c r="R301" s="387"/>
      <c r="S301" s="387"/>
    </row>
    <row r="302" spans="1:19" ht="14.4">
      <c r="A302" s="387"/>
      <c r="B302" s="387"/>
      <c r="C302" s="387"/>
      <c r="D302" s="387"/>
      <c r="E302" s="387"/>
      <c r="F302" s="387"/>
      <c r="G302" s="387"/>
      <c r="H302" s="387"/>
      <c r="I302" s="387"/>
      <c r="J302" s="387"/>
      <c r="K302" s="387"/>
      <c r="L302" s="387"/>
      <c r="M302" s="387"/>
      <c r="N302" s="387"/>
      <c r="O302" s="387"/>
      <c r="P302" s="387"/>
      <c r="Q302" s="401"/>
      <c r="R302" s="387"/>
      <c r="S302" s="387"/>
    </row>
    <row r="303" spans="1:19" ht="14.4">
      <c r="A303" s="387"/>
      <c r="B303" s="387"/>
      <c r="C303" s="387"/>
      <c r="D303" s="387"/>
      <c r="E303" s="387"/>
      <c r="F303" s="387"/>
      <c r="G303" s="387"/>
      <c r="H303" s="387"/>
      <c r="I303" s="387"/>
      <c r="J303" s="387"/>
      <c r="K303" s="387"/>
      <c r="L303" s="387"/>
      <c r="M303" s="387"/>
      <c r="N303" s="387"/>
      <c r="O303" s="387"/>
      <c r="P303" s="387"/>
      <c r="Q303" s="401"/>
      <c r="R303" s="387"/>
      <c r="S303" s="387"/>
    </row>
    <row r="304" spans="1:19" ht="14.4">
      <c r="A304" s="387"/>
      <c r="B304" s="387"/>
      <c r="C304" s="387"/>
      <c r="D304" s="387"/>
      <c r="E304" s="387"/>
      <c r="F304" s="387"/>
      <c r="G304" s="387"/>
      <c r="H304" s="387"/>
      <c r="I304" s="387"/>
      <c r="J304" s="387"/>
      <c r="K304" s="387"/>
      <c r="L304" s="387"/>
      <c r="M304" s="387"/>
      <c r="N304" s="387"/>
      <c r="O304" s="387"/>
      <c r="P304" s="387"/>
      <c r="Q304" s="401"/>
      <c r="R304" s="387"/>
      <c r="S304" s="387"/>
    </row>
    <row r="305" spans="1:19" ht="14.4">
      <c r="A305" s="387"/>
      <c r="B305" s="387"/>
      <c r="C305" s="387"/>
      <c r="D305" s="387"/>
      <c r="E305" s="387"/>
      <c r="F305" s="387"/>
      <c r="G305" s="387"/>
      <c r="H305" s="387"/>
      <c r="I305" s="387"/>
      <c r="J305" s="387"/>
      <c r="K305" s="387"/>
      <c r="L305" s="387"/>
      <c r="M305" s="387"/>
      <c r="N305" s="387"/>
      <c r="O305" s="387"/>
      <c r="P305" s="387"/>
      <c r="Q305" s="401"/>
      <c r="R305" s="387"/>
      <c r="S305" s="387"/>
    </row>
    <row r="306" spans="1:19" ht="14.4">
      <c r="A306" s="387"/>
      <c r="B306" s="387"/>
      <c r="C306" s="387"/>
      <c r="D306" s="387"/>
      <c r="E306" s="387"/>
      <c r="F306" s="387"/>
      <c r="G306" s="387"/>
      <c r="H306" s="387"/>
      <c r="I306" s="387"/>
      <c r="J306" s="387"/>
      <c r="K306" s="387"/>
      <c r="L306" s="387"/>
      <c r="M306" s="387"/>
      <c r="N306" s="387"/>
      <c r="O306" s="387"/>
      <c r="P306" s="387"/>
      <c r="Q306" s="401"/>
      <c r="R306" s="387"/>
      <c r="S306" s="387"/>
    </row>
    <row r="307" spans="1:19" ht="14.4">
      <c r="A307" s="387"/>
      <c r="B307" s="387"/>
      <c r="C307" s="387"/>
      <c r="D307" s="387"/>
      <c r="E307" s="387"/>
      <c r="F307" s="387"/>
      <c r="G307" s="387"/>
      <c r="H307" s="387"/>
      <c r="I307" s="387"/>
      <c r="J307" s="387"/>
      <c r="K307" s="387"/>
      <c r="L307" s="387"/>
      <c r="M307" s="387"/>
      <c r="N307" s="387"/>
      <c r="O307" s="387"/>
      <c r="P307" s="387"/>
      <c r="Q307" s="401"/>
      <c r="R307" s="387"/>
      <c r="S307" s="387"/>
    </row>
    <row r="308" spans="1:19" ht="14.4">
      <c r="A308" s="387"/>
      <c r="B308" s="387"/>
      <c r="C308" s="387"/>
      <c r="D308" s="387"/>
      <c r="E308" s="387"/>
      <c r="F308" s="387"/>
      <c r="G308" s="387"/>
      <c r="H308" s="387"/>
      <c r="I308" s="387"/>
      <c r="J308" s="387"/>
      <c r="K308" s="387"/>
      <c r="L308" s="387"/>
      <c r="M308" s="387"/>
      <c r="N308" s="387"/>
      <c r="O308" s="387"/>
      <c r="P308" s="387"/>
      <c r="Q308" s="401"/>
      <c r="R308" s="387"/>
      <c r="S308" s="387"/>
    </row>
    <row r="309" spans="1:19" ht="14.4">
      <c r="A309" s="387"/>
      <c r="B309" s="387"/>
      <c r="C309" s="387"/>
      <c r="D309" s="387"/>
      <c r="E309" s="387"/>
      <c r="F309" s="387"/>
      <c r="G309" s="387"/>
      <c r="H309" s="387"/>
      <c r="I309" s="387"/>
      <c r="J309" s="387"/>
      <c r="K309" s="387"/>
      <c r="L309" s="387"/>
      <c r="M309" s="387"/>
      <c r="N309" s="387"/>
      <c r="O309" s="387"/>
      <c r="P309" s="387"/>
      <c r="Q309" s="401"/>
      <c r="R309" s="387"/>
      <c r="S309" s="387"/>
    </row>
    <row r="310" spans="1:19" ht="14.4">
      <c r="A310" s="387"/>
      <c r="B310" s="387"/>
      <c r="C310" s="387"/>
      <c r="D310" s="387"/>
      <c r="E310" s="387"/>
      <c r="F310" s="387"/>
      <c r="G310" s="387"/>
      <c r="H310" s="387"/>
      <c r="I310" s="387"/>
      <c r="J310" s="387"/>
      <c r="K310" s="387"/>
      <c r="L310" s="387"/>
      <c r="M310" s="387"/>
      <c r="N310" s="387"/>
      <c r="O310" s="387"/>
      <c r="P310" s="387"/>
      <c r="Q310" s="401"/>
      <c r="R310" s="387"/>
      <c r="S310" s="387"/>
    </row>
    <row r="311" spans="1:19" ht="14.4">
      <c r="A311" s="387"/>
      <c r="B311" s="387"/>
      <c r="C311" s="387"/>
      <c r="D311" s="387"/>
      <c r="E311" s="387"/>
      <c r="F311" s="387"/>
      <c r="G311" s="387"/>
      <c r="H311" s="387"/>
      <c r="I311" s="387"/>
      <c r="J311" s="387"/>
      <c r="K311" s="387"/>
      <c r="L311" s="387"/>
      <c r="M311" s="387"/>
      <c r="N311" s="387"/>
      <c r="O311" s="387"/>
      <c r="P311" s="387"/>
      <c r="Q311" s="401"/>
      <c r="R311" s="387"/>
      <c r="S311" s="387"/>
    </row>
    <row r="312" spans="1:19" ht="14.4">
      <c r="A312" s="387"/>
      <c r="B312" s="387"/>
      <c r="C312" s="387"/>
      <c r="D312" s="387"/>
      <c r="E312" s="387"/>
      <c r="F312" s="387"/>
      <c r="G312" s="387"/>
      <c r="H312" s="387"/>
      <c r="I312" s="387"/>
      <c r="J312" s="387"/>
      <c r="K312" s="387"/>
      <c r="L312" s="387"/>
      <c r="M312" s="387"/>
      <c r="N312" s="387"/>
      <c r="O312" s="387"/>
      <c r="P312" s="387"/>
      <c r="Q312" s="401"/>
      <c r="R312" s="387"/>
      <c r="S312" s="387"/>
    </row>
    <row r="313" spans="1:19" ht="14.4">
      <c r="A313" s="387"/>
      <c r="B313" s="387"/>
      <c r="C313" s="387"/>
      <c r="D313" s="387"/>
      <c r="E313" s="387"/>
      <c r="F313" s="387"/>
      <c r="G313" s="387"/>
      <c r="H313" s="387"/>
      <c r="I313" s="387"/>
      <c r="J313" s="387"/>
      <c r="K313" s="387"/>
      <c r="L313" s="387"/>
      <c r="M313" s="387"/>
      <c r="N313" s="387"/>
      <c r="O313" s="387"/>
      <c r="P313" s="387"/>
      <c r="Q313" s="401"/>
      <c r="R313" s="387"/>
      <c r="S313" s="387"/>
    </row>
    <row r="314" spans="1:19" ht="14.4">
      <c r="A314" s="387"/>
      <c r="B314" s="387"/>
      <c r="C314" s="387"/>
      <c r="D314" s="387"/>
      <c r="E314" s="387"/>
      <c r="F314" s="387"/>
      <c r="G314" s="387"/>
      <c r="H314" s="387"/>
      <c r="I314" s="387"/>
      <c r="J314" s="387"/>
      <c r="K314" s="387"/>
      <c r="L314" s="387"/>
      <c r="M314" s="387"/>
      <c r="N314" s="387"/>
      <c r="O314" s="387"/>
      <c r="P314" s="387"/>
      <c r="Q314" s="401"/>
      <c r="R314" s="387"/>
      <c r="S314" s="387"/>
    </row>
    <row r="315" spans="1:19" ht="14.4">
      <c r="A315" s="387"/>
      <c r="B315" s="387"/>
      <c r="C315" s="387"/>
      <c r="D315" s="387"/>
      <c r="E315" s="387"/>
      <c r="F315" s="387"/>
      <c r="G315" s="387"/>
      <c r="H315" s="387"/>
      <c r="I315" s="387"/>
      <c r="J315" s="387"/>
      <c r="K315" s="387"/>
      <c r="L315" s="387"/>
      <c r="M315" s="387"/>
      <c r="N315" s="387"/>
      <c r="O315" s="387"/>
      <c r="P315" s="387"/>
      <c r="Q315" s="401"/>
      <c r="R315" s="387"/>
      <c r="S315" s="387"/>
    </row>
    <row r="316" spans="1:19" ht="14.4">
      <c r="A316" s="387"/>
      <c r="B316" s="387"/>
      <c r="C316" s="387"/>
      <c r="D316" s="387"/>
      <c r="E316" s="387"/>
      <c r="F316" s="387"/>
      <c r="G316" s="387"/>
      <c r="H316" s="387"/>
      <c r="I316" s="387"/>
      <c r="J316" s="387"/>
      <c r="K316" s="387"/>
      <c r="L316" s="387"/>
      <c r="M316" s="387"/>
      <c r="N316" s="387"/>
      <c r="O316" s="387"/>
      <c r="P316" s="387"/>
      <c r="Q316" s="401"/>
      <c r="R316" s="387"/>
      <c r="S316" s="387"/>
    </row>
    <row r="317" spans="1:19" ht="14.4">
      <c r="A317" s="387"/>
      <c r="B317" s="387"/>
      <c r="C317" s="387"/>
      <c r="D317" s="387"/>
      <c r="E317" s="387"/>
      <c r="F317" s="387"/>
      <c r="G317" s="387"/>
      <c r="H317" s="387"/>
      <c r="I317" s="387"/>
      <c r="J317" s="387"/>
      <c r="K317" s="387"/>
      <c r="L317" s="387"/>
      <c r="M317" s="387"/>
      <c r="N317" s="387"/>
      <c r="O317" s="387"/>
      <c r="P317" s="387"/>
      <c r="Q317" s="401"/>
      <c r="R317" s="387"/>
      <c r="S317" s="387"/>
    </row>
    <row r="318" spans="1:19" ht="14.4">
      <c r="A318" s="387"/>
      <c r="B318" s="387"/>
      <c r="C318" s="387"/>
      <c r="D318" s="387"/>
      <c r="E318" s="387"/>
      <c r="F318" s="387"/>
      <c r="G318" s="387"/>
      <c r="H318" s="387"/>
      <c r="I318" s="387"/>
      <c r="J318" s="387"/>
      <c r="K318" s="387"/>
      <c r="L318" s="387"/>
      <c r="M318" s="387"/>
      <c r="N318" s="387"/>
      <c r="O318" s="387"/>
      <c r="P318" s="387"/>
      <c r="Q318" s="401"/>
      <c r="R318" s="387"/>
      <c r="S318" s="387"/>
    </row>
    <row r="319" spans="1:19" ht="14.4">
      <c r="A319" s="387"/>
      <c r="B319" s="387"/>
      <c r="C319" s="387"/>
      <c r="D319" s="387"/>
      <c r="E319" s="387"/>
      <c r="F319" s="387"/>
      <c r="G319" s="387"/>
      <c r="H319" s="387"/>
      <c r="I319" s="387"/>
      <c r="J319" s="387"/>
      <c r="K319" s="387"/>
      <c r="L319" s="387"/>
      <c r="M319" s="387"/>
      <c r="N319" s="387"/>
      <c r="O319" s="387"/>
      <c r="P319" s="387"/>
      <c r="Q319" s="401"/>
      <c r="R319" s="387"/>
      <c r="S319" s="387"/>
    </row>
    <row r="320" spans="1:19" ht="14.4">
      <c r="A320" s="387"/>
      <c r="B320" s="387"/>
      <c r="C320" s="387"/>
      <c r="D320" s="387"/>
      <c r="E320" s="387"/>
      <c r="F320" s="387"/>
      <c r="G320" s="387"/>
      <c r="H320" s="387"/>
      <c r="I320" s="387"/>
      <c r="J320" s="387"/>
      <c r="K320" s="387"/>
      <c r="L320" s="387"/>
      <c r="M320" s="387"/>
      <c r="N320" s="387"/>
      <c r="O320" s="387"/>
      <c r="P320" s="387"/>
      <c r="Q320" s="401"/>
      <c r="R320" s="387"/>
      <c r="S320" s="387"/>
    </row>
    <row r="321" spans="1:19" ht="14.4">
      <c r="A321" s="387"/>
      <c r="B321" s="387"/>
      <c r="C321" s="387"/>
      <c r="D321" s="387"/>
      <c r="E321" s="387"/>
      <c r="F321" s="387"/>
      <c r="G321" s="387"/>
      <c r="H321" s="387"/>
      <c r="I321" s="387"/>
      <c r="J321" s="387"/>
      <c r="K321" s="387"/>
      <c r="L321" s="387"/>
      <c r="M321" s="387"/>
      <c r="N321" s="387"/>
      <c r="O321" s="387"/>
      <c r="P321" s="387"/>
      <c r="Q321" s="401"/>
      <c r="R321" s="387"/>
      <c r="S321" s="387"/>
    </row>
    <row r="322" spans="1:19" ht="14.4">
      <c r="A322" s="387"/>
      <c r="B322" s="387"/>
      <c r="C322" s="387"/>
      <c r="D322" s="387"/>
      <c r="E322" s="387"/>
      <c r="F322" s="387"/>
      <c r="G322" s="387"/>
      <c r="H322" s="387"/>
      <c r="I322" s="387"/>
      <c r="J322" s="387"/>
      <c r="K322" s="387"/>
      <c r="L322" s="387"/>
      <c r="M322" s="387"/>
      <c r="N322" s="387"/>
      <c r="O322" s="387"/>
      <c r="P322" s="387"/>
      <c r="Q322" s="401"/>
      <c r="R322" s="387"/>
      <c r="S322" s="387"/>
    </row>
    <row r="323" spans="1:19" ht="14.4">
      <c r="A323" s="387"/>
      <c r="B323" s="387"/>
      <c r="C323" s="387"/>
      <c r="D323" s="387"/>
      <c r="E323" s="387"/>
      <c r="F323" s="387"/>
      <c r="G323" s="387"/>
      <c r="H323" s="387"/>
      <c r="I323" s="387"/>
      <c r="J323" s="387"/>
      <c r="K323" s="387"/>
      <c r="L323" s="387"/>
      <c r="M323" s="387"/>
      <c r="N323" s="387"/>
      <c r="O323" s="387"/>
      <c r="P323" s="387"/>
      <c r="Q323" s="401"/>
      <c r="R323" s="387"/>
      <c r="S323" s="387"/>
    </row>
    <row r="324" spans="1:19" ht="14.4">
      <c r="A324" s="387"/>
      <c r="B324" s="387"/>
      <c r="C324" s="387"/>
      <c r="D324" s="387"/>
      <c r="E324" s="387"/>
      <c r="F324" s="387"/>
      <c r="G324" s="387"/>
      <c r="H324" s="387"/>
      <c r="I324" s="387"/>
      <c r="J324" s="387"/>
      <c r="K324" s="387"/>
      <c r="L324" s="387"/>
      <c r="M324" s="387"/>
      <c r="N324" s="387"/>
      <c r="O324" s="387"/>
      <c r="P324" s="387"/>
      <c r="Q324" s="401"/>
      <c r="R324" s="387"/>
      <c r="S324" s="387"/>
    </row>
    <row r="325" spans="1:19" ht="14.4">
      <c r="A325" s="387"/>
      <c r="B325" s="387"/>
      <c r="C325" s="387"/>
      <c r="D325" s="387"/>
      <c r="E325" s="387"/>
      <c r="F325" s="387"/>
      <c r="G325" s="387"/>
      <c r="H325" s="387"/>
      <c r="I325" s="387"/>
      <c r="J325" s="387"/>
      <c r="K325" s="387"/>
      <c r="L325" s="387"/>
      <c r="M325" s="387"/>
      <c r="N325" s="387"/>
      <c r="O325" s="387"/>
      <c r="P325" s="387"/>
      <c r="Q325" s="401"/>
      <c r="R325" s="387"/>
      <c r="S325" s="387"/>
    </row>
    <row r="326" spans="1:19" ht="14.4">
      <c r="A326" s="387"/>
      <c r="B326" s="387"/>
      <c r="C326" s="387"/>
      <c r="D326" s="387"/>
      <c r="E326" s="387"/>
      <c r="F326" s="387"/>
      <c r="G326" s="387"/>
      <c r="H326" s="387"/>
      <c r="I326" s="387"/>
      <c r="J326" s="387"/>
      <c r="K326" s="387"/>
      <c r="L326" s="387"/>
      <c r="M326" s="387"/>
      <c r="N326" s="387"/>
      <c r="O326" s="387"/>
      <c r="P326" s="387"/>
      <c r="Q326" s="401"/>
      <c r="R326" s="387"/>
      <c r="S326" s="387"/>
    </row>
    <row r="327" spans="1:19" ht="14.4">
      <c r="A327" s="387"/>
      <c r="B327" s="387"/>
      <c r="C327" s="387"/>
      <c r="D327" s="387"/>
      <c r="E327" s="387"/>
      <c r="F327" s="387"/>
      <c r="G327" s="387"/>
      <c r="H327" s="387"/>
      <c r="I327" s="387"/>
      <c r="J327" s="387"/>
      <c r="K327" s="387"/>
      <c r="L327" s="387"/>
      <c r="M327" s="387"/>
      <c r="N327" s="387"/>
      <c r="O327" s="387"/>
      <c r="P327" s="387"/>
      <c r="Q327" s="401"/>
      <c r="R327" s="387"/>
      <c r="S327" s="387"/>
    </row>
    <row r="328" spans="1:19" ht="14.4">
      <c r="A328" s="387"/>
      <c r="B328" s="387"/>
      <c r="C328" s="387"/>
      <c r="D328" s="387"/>
      <c r="E328" s="387"/>
      <c r="F328" s="387"/>
      <c r="G328" s="387"/>
      <c r="H328" s="387"/>
      <c r="I328" s="387"/>
      <c r="J328" s="387"/>
      <c r="K328" s="387"/>
      <c r="L328" s="387"/>
      <c r="M328" s="387"/>
      <c r="N328" s="387"/>
      <c r="O328" s="387"/>
      <c r="P328" s="387"/>
      <c r="Q328" s="401"/>
      <c r="R328" s="387"/>
      <c r="S328" s="387"/>
    </row>
    <row r="329" spans="1:19" ht="14.4">
      <c r="A329" s="387"/>
      <c r="B329" s="387"/>
      <c r="C329" s="387"/>
      <c r="D329" s="387"/>
      <c r="E329" s="387"/>
      <c r="F329" s="387"/>
      <c r="G329" s="387"/>
      <c r="H329" s="387"/>
      <c r="I329" s="387"/>
      <c r="J329" s="387"/>
      <c r="K329" s="387"/>
      <c r="L329" s="387"/>
      <c r="M329" s="387"/>
      <c r="N329" s="387"/>
      <c r="O329" s="387"/>
      <c r="P329" s="387"/>
      <c r="Q329" s="401"/>
      <c r="R329" s="387"/>
      <c r="S329" s="387"/>
    </row>
    <row r="330" spans="1:19" ht="14.4">
      <c r="A330" s="387"/>
      <c r="B330" s="387"/>
      <c r="C330" s="387"/>
      <c r="D330" s="387"/>
      <c r="E330" s="387"/>
      <c r="F330" s="387"/>
      <c r="G330" s="387"/>
      <c r="H330" s="387"/>
      <c r="I330" s="387"/>
      <c r="J330" s="387"/>
      <c r="K330" s="387"/>
      <c r="L330" s="387"/>
      <c r="M330" s="387"/>
      <c r="N330" s="387"/>
      <c r="O330" s="387"/>
      <c r="P330" s="387"/>
      <c r="Q330" s="401"/>
      <c r="R330" s="387"/>
      <c r="S330" s="387"/>
    </row>
    <row r="331" spans="1:19" ht="14.4">
      <c r="A331" s="387"/>
      <c r="B331" s="387"/>
      <c r="C331" s="387"/>
      <c r="D331" s="387"/>
      <c r="E331" s="387"/>
      <c r="F331" s="387"/>
      <c r="G331" s="387"/>
      <c r="H331" s="387"/>
      <c r="I331" s="387"/>
      <c r="J331" s="387"/>
      <c r="K331" s="387"/>
      <c r="L331" s="387"/>
      <c r="M331" s="387"/>
      <c r="N331" s="387"/>
      <c r="O331" s="387"/>
      <c r="P331" s="387"/>
      <c r="Q331" s="401"/>
      <c r="R331" s="387"/>
      <c r="S331" s="387"/>
    </row>
    <row r="332" spans="1:19" ht="14.4">
      <c r="A332" s="387"/>
      <c r="B332" s="387"/>
      <c r="C332" s="387"/>
      <c r="D332" s="387"/>
      <c r="E332" s="387"/>
      <c r="F332" s="387"/>
      <c r="G332" s="387"/>
      <c r="H332" s="387"/>
      <c r="I332" s="387"/>
      <c r="J332" s="387"/>
      <c r="K332" s="387"/>
      <c r="L332" s="387"/>
      <c r="M332" s="387"/>
      <c r="N332" s="387"/>
      <c r="O332" s="387"/>
      <c r="P332" s="387"/>
      <c r="Q332" s="401"/>
      <c r="R332" s="387"/>
      <c r="S332" s="387"/>
    </row>
    <row r="333" spans="1:19" ht="14.4">
      <c r="A333" s="387"/>
      <c r="B333" s="387"/>
      <c r="C333" s="387"/>
      <c r="D333" s="387"/>
      <c r="E333" s="387"/>
      <c r="F333" s="387"/>
      <c r="G333" s="387"/>
      <c r="H333" s="387"/>
      <c r="I333" s="387"/>
      <c r="J333" s="387"/>
      <c r="K333" s="387"/>
      <c r="L333" s="387"/>
      <c r="M333" s="387"/>
      <c r="N333" s="387"/>
      <c r="O333" s="387"/>
      <c r="P333" s="387"/>
      <c r="Q333" s="401"/>
      <c r="R333" s="387"/>
      <c r="S333" s="387"/>
    </row>
    <row r="334" spans="1:19" ht="14.4">
      <c r="A334" s="387"/>
      <c r="B334" s="387"/>
      <c r="C334" s="387"/>
      <c r="D334" s="387"/>
      <c r="E334" s="387"/>
      <c r="F334" s="387"/>
      <c r="G334" s="387"/>
      <c r="H334" s="387"/>
      <c r="I334" s="387"/>
      <c r="J334" s="387"/>
      <c r="K334" s="387"/>
      <c r="L334" s="387"/>
      <c r="M334" s="387"/>
      <c r="N334" s="387"/>
      <c r="O334" s="387"/>
      <c r="P334" s="387"/>
      <c r="Q334" s="401"/>
      <c r="R334" s="387"/>
      <c r="S334" s="387"/>
    </row>
    <row r="335" spans="1:19" ht="14.4">
      <c r="A335" s="387"/>
      <c r="B335" s="387"/>
      <c r="C335" s="387"/>
      <c r="D335" s="387"/>
      <c r="E335" s="387"/>
      <c r="F335" s="387"/>
      <c r="G335" s="387"/>
      <c r="H335" s="387"/>
      <c r="I335" s="387"/>
      <c r="J335" s="387"/>
      <c r="K335" s="387"/>
      <c r="L335" s="387"/>
      <c r="M335" s="387"/>
      <c r="N335" s="387"/>
      <c r="O335" s="387"/>
      <c r="P335" s="387"/>
      <c r="Q335" s="401"/>
      <c r="R335" s="387"/>
      <c r="S335" s="387"/>
    </row>
    <row r="336" spans="1:19" ht="14.4">
      <c r="A336" s="387"/>
      <c r="B336" s="387"/>
      <c r="C336" s="387"/>
      <c r="D336" s="387"/>
      <c r="E336" s="387"/>
      <c r="F336" s="387"/>
      <c r="G336" s="387"/>
      <c r="H336" s="387"/>
      <c r="I336" s="387"/>
      <c r="J336" s="387"/>
      <c r="K336" s="387"/>
      <c r="L336" s="387"/>
      <c r="M336" s="387"/>
      <c r="N336" s="387"/>
      <c r="O336" s="387"/>
      <c r="P336" s="387"/>
      <c r="Q336" s="401"/>
      <c r="R336" s="387"/>
      <c r="S336" s="387"/>
    </row>
    <row r="337" spans="1:19" ht="14.4">
      <c r="A337" s="387"/>
      <c r="B337" s="387"/>
      <c r="C337" s="387"/>
      <c r="D337" s="387"/>
      <c r="E337" s="387"/>
      <c r="F337" s="387"/>
      <c r="G337" s="387"/>
      <c r="H337" s="387"/>
      <c r="I337" s="387"/>
      <c r="J337" s="387"/>
      <c r="K337" s="387"/>
      <c r="L337" s="387"/>
      <c r="M337" s="387"/>
      <c r="N337" s="387"/>
      <c r="O337" s="387"/>
      <c r="P337" s="387"/>
      <c r="Q337" s="401"/>
      <c r="R337" s="387"/>
      <c r="S337" s="387"/>
    </row>
    <row r="338" spans="1:19" ht="14.4">
      <c r="A338" s="387"/>
      <c r="B338" s="387"/>
      <c r="C338" s="387"/>
      <c r="D338" s="387"/>
      <c r="E338" s="387"/>
      <c r="F338" s="387"/>
      <c r="G338" s="387"/>
      <c r="H338" s="387"/>
      <c r="I338" s="387"/>
      <c r="J338" s="387"/>
      <c r="K338" s="387"/>
      <c r="L338" s="387"/>
      <c r="M338" s="387"/>
      <c r="N338" s="387"/>
      <c r="O338" s="387"/>
      <c r="P338" s="387"/>
      <c r="Q338" s="401"/>
      <c r="R338" s="387"/>
      <c r="S338" s="387"/>
    </row>
    <row r="339" spans="1:19" ht="14.4">
      <c r="A339" s="387"/>
      <c r="B339" s="387"/>
      <c r="C339" s="387"/>
      <c r="D339" s="387"/>
      <c r="E339" s="387"/>
      <c r="F339" s="387"/>
      <c r="G339" s="387"/>
      <c r="H339" s="387"/>
      <c r="I339" s="387"/>
      <c r="J339" s="387"/>
      <c r="K339" s="387"/>
      <c r="L339" s="387"/>
      <c r="M339" s="387"/>
      <c r="N339" s="387"/>
      <c r="O339" s="387"/>
      <c r="P339" s="387"/>
      <c r="Q339" s="401"/>
      <c r="R339" s="387"/>
      <c r="S339" s="387"/>
    </row>
    <row r="340" spans="1:19" ht="14.4">
      <c r="A340" s="387"/>
      <c r="B340" s="387"/>
      <c r="C340" s="387"/>
      <c r="D340" s="387"/>
      <c r="E340" s="387"/>
      <c r="F340" s="387"/>
      <c r="G340" s="387"/>
      <c r="H340" s="387"/>
      <c r="I340" s="387"/>
      <c r="J340" s="387"/>
      <c r="K340" s="387"/>
      <c r="L340" s="387"/>
      <c r="M340" s="387"/>
      <c r="N340" s="387"/>
      <c r="O340" s="387"/>
      <c r="P340" s="387"/>
      <c r="Q340" s="401"/>
      <c r="R340" s="387"/>
      <c r="S340" s="387"/>
    </row>
    <row r="341" spans="1:19" ht="14.4">
      <c r="A341" s="387"/>
      <c r="B341" s="387"/>
      <c r="C341" s="387"/>
      <c r="D341" s="387"/>
      <c r="E341" s="387"/>
      <c r="F341" s="387"/>
      <c r="G341" s="387"/>
      <c r="H341" s="387"/>
      <c r="I341" s="387"/>
      <c r="J341" s="387"/>
      <c r="K341" s="387"/>
      <c r="L341" s="387"/>
      <c r="M341" s="387"/>
      <c r="N341" s="387"/>
      <c r="O341" s="387"/>
      <c r="P341" s="387"/>
      <c r="Q341" s="401"/>
      <c r="R341" s="387"/>
      <c r="S341" s="387"/>
    </row>
    <row r="342" spans="1:19" ht="14.4">
      <c r="A342" s="387"/>
      <c r="B342" s="387"/>
      <c r="C342" s="387"/>
      <c r="D342" s="387"/>
      <c r="E342" s="387"/>
      <c r="F342" s="387"/>
      <c r="G342" s="387"/>
      <c r="H342" s="387"/>
      <c r="I342" s="387"/>
      <c r="J342" s="387"/>
      <c r="K342" s="387"/>
      <c r="L342" s="387"/>
      <c r="M342" s="387"/>
      <c r="N342" s="387"/>
      <c r="O342" s="387"/>
      <c r="P342" s="387"/>
      <c r="Q342" s="401"/>
      <c r="R342" s="387"/>
      <c r="S342" s="387"/>
    </row>
    <row r="343" spans="1:19" ht="14.4">
      <c r="A343" s="387"/>
      <c r="B343" s="387"/>
      <c r="C343" s="387"/>
      <c r="D343" s="387"/>
      <c r="E343" s="387"/>
      <c r="F343" s="387"/>
      <c r="G343" s="387"/>
      <c r="H343" s="387"/>
      <c r="I343" s="387"/>
      <c r="J343" s="387"/>
      <c r="K343" s="387"/>
      <c r="L343" s="387"/>
      <c r="M343" s="387"/>
      <c r="N343" s="387"/>
      <c r="O343" s="387"/>
      <c r="P343" s="387"/>
      <c r="Q343" s="401"/>
      <c r="R343" s="387"/>
      <c r="S343" s="387"/>
    </row>
    <row r="344" spans="1:19" ht="14.4">
      <c r="A344" s="387"/>
      <c r="B344" s="387"/>
      <c r="C344" s="387"/>
      <c r="D344" s="387"/>
      <c r="E344" s="387"/>
      <c r="F344" s="387"/>
      <c r="G344" s="387"/>
      <c r="H344" s="387"/>
      <c r="I344" s="387"/>
      <c r="J344" s="387"/>
      <c r="K344" s="387"/>
      <c r="L344" s="387"/>
      <c r="M344" s="387"/>
      <c r="N344" s="387"/>
      <c r="O344" s="387"/>
      <c r="P344" s="387"/>
      <c r="Q344" s="401"/>
      <c r="R344" s="387"/>
      <c r="S344" s="387"/>
    </row>
    <row r="345" spans="1:19" ht="14.4">
      <c r="A345" s="387"/>
      <c r="B345" s="387"/>
      <c r="C345" s="387"/>
      <c r="D345" s="387"/>
      <c r="E345" s="387"/>
      <c r="F345" s="387"/>
      <c r="G345" s="387"/>
      <c r="H345" s="387"/>
      <c r="I345" s="387"/>
      <c r="J345" s="387"/>
      <c r="K345" s="387"/>
      <c r="L345" s="387"/>
      <c r="M345" s="387"/>
      <c r="N345" s="387"/>
      <c r="O345" s="387"/>
      <c r="P345" s="387"/>
      <c r="Q345" s="401"/>
      <c r="R345" s="387"/>
      <c r="S345" s="387"/>
    </row>
    <row r="346" spans="1:19" ht="14.4">
      <c r="A346" s="387"/>
      <c r="B346" s="387"/>
      <c r="C346" s="387"/>
      <c r="D346" s="387"/>
      <c r="E346" s="387"/>
      <c r="F346" s="387"/>
      <c r="G346" s="387"/>
      <c r="H346" s="387"/>
      <c r="I346" s="387"/>
      <c r="J346" s="387"/>
      <c r="K346" s="387"/>
      <c r="L346" s="387"/>
      <c r="M346" s="387"/>
      <c r="N346" s="387"/>
      <c r="O346" s="387"/>
      <c r="P346" s="387"/>
      <c r="Q346" s="401"/>
      <c r="R346" s="387"/>
      <c r="S346" s="387"/>
    </row>
    <row r="347" spans="1:19" ht="14.4">
      <c r="A347" s="387"/>
      <c r="B347" s="387"/>
      <c r="C347" s="387"/>
      <c r="D347" s="387"/>
      <c r="E347" s="387"/>
      <c r="F347" s="387"/>
      <c r="G347" s="387"/>
      <c r="H347" s="387"/>
      <c r="I347" s="387"/>
      <c r="J347" s="387"/>
      <c r="K347" s="387"/>
      <c r="L347" s="387"/>
      <c r="M347" s="387"/>
      <c r="N347" s="387"/>
      <c r="O347" s="387"/>
      <c r="P347" s="387"/>
      <c r="Q347" s="401"/>
      <c r="R347" s="387"/>
      <c r="S347" s="387"/>
    </row>
    <row r="348" spans="1:19" ht="14.4">
      <c r="A348" s="387"/>
      <c r="B348" s="387"/>
      <c r="C348" s="387"/>
      <c r="D348" s="387"/>
      <c r="E348" s="387"/>
      <c r="F348" s="387"/>
      <c r="G348" s="387"/>
      <c r="H348" s="387"/>
      <c r="I348" s="387"/>
      <c r="J348" s="387"/>
      <c r="K348" s="387"/>
      <c r="L348" s="387"/>
      <c r="M348" s="387"/>
      <c r="N348" s="387"/>
      <c r="O348" s="387"/>
      <c r="P348" s="387"/>
      <c r="Q348" s="401"/>
      <c r="R348" s="387"/>
      <c r="S348" s="387"/>
    </row>
    <row r="349" spans="1:19" ht="14.4">
      <c r="A349" s="387"/>
      <c r="B349" s="387"/>
      <c r="C349" s="387"/>
      <c r="D349" s="387"/>
      <c r="E349" s="387"/>
      <c r="F349" s="387"/>
      <c r="G349" s="387"/>
      <c r="H349" s="387"/>
      <c r="I349" s="387"/>
      <c r="J349" s="387"/>
      <c r="K349" s="387"/>
      <c r="L349" s="387"/>
      <c r="M349" s="387"/>
      <c r="N349" s="387"/>
      <c r="O349" s="387"/>
      <c r="P349" s="387"/>
      <c r="Q349" s="401"/>
      <c r="R349" s="387"/>
      <c r="S349" s="387"/>
    </row>
    <row r="350" spans="1:19" ht="14.4">
      <c r="A350" s="387"/>
      <c r="B350" s="387"/>
      <c r="C350" s="387"/>
      <c r="D350" s="387"/>
      <c r="E350" s="387"/>
      <c r="F350" s="387"/>
      <c r="G350" s="387"/>
      <c r="H350" s="387"/>
      <c r="I350" s="387"/>
      <c r="J350" s="387"/>
      <c r="K350" s="387"/>
      <c r="L350" s="387"/>
      <c r="M350" s="387"/>
      <c r="N350" s="387"/>
      <c r="O350" s="387"/>
      <c r="P350" s="387"/>
      <c r="Q350" s="401"/>
      <c r="R350" s="387"/>
      <c r="S350" s="387"/>
    </row>
    <row r="351" spans="1:19" ht="14.4">
      <c r="A351" s="387"/>
      <c r="B351" s="387"/>
      <c r="C351" s="387"/>
      <c r="D351" s="387"/>
      <c r="E351" s="387"/>
      <c r="F351" s="387"/>
      <c r="G351" s="387"/>
      <c r="H351" s="387"/>
      <c r="I351" s="387"/>
      <c r="J351" s="387"/>
      <c r="K351" s="387"/>
      <c r="L351" s="387"/>
      <c r="M351" s="387"/>
      <c r="N351" s="387"/>
      <c r="O351" s="387"/>
      <c r="P351" s="387"/>
      <c r="Q351" s="401"/>
      <c r="R351" s="387"/>
      <c r="S351" s="387"/>
    </row>
    <row r="352" spans="1:19" ht="14.4">
      <c r="A352" s="387"/>
      <c r="B352" s="387"/>
      <c r="C352" s="387"/>
      <c r="D352" s="387"/>
      <c r="E352" s="387"/>
      <c r="F352" s="387"/>
      <c r="G352" s="387"/>
      <c r="H352" s="387"/>
      <c r="I352" s="387"/>
      <c r="J352" s="387"/>
      <c r="K352" s="387"/>
      <c r="L352" s="387"/>
      <c r="M352" s="387"/>
      <c r="N352" s="387"/>
      <c r="O352" s="387"/>
      <c r="P352" s="387"/>
      <c r="Q352" s="401"/>
      <c r="R352" s="387"/>
      <c r="S352" s="387"/>
    </row>
    <row r="353" spans="1:19" ht="14.4">
      <c r="A353" s="387"/>
      <c r="B353" s="387"/>
      <c r="C353" s="387"/>
      <c r="D353" s="387"/>
      <c r="E353" s="387"/>
      <c r="F353" s="387"/>
      <c r="G353" s="387"/>
      <c r="H353" s="387"/>
      <c r="I353" s="387"/>
      <c r="J353" s="387"/>
      <c r="K353" s="387"/>
      <c r="L353" s="387"/>
      <c r="M353" s="387"/>
      <c r="N353" s="387"/>
      <c r="O353" s="387"/>
      <c r="P353" s="387"/>
      <c r="Q353" s="401"/>
      <c r="R353" s="387"/>
      <c r="S353" s="387"/>
    </row>
    <row r="354" spans="1:19" ht="14.4">
      <c r="A354" s="387"/>
      <c r="B354" s="387"/>
      <c r="C354" s="387"/>
      <c r="D354" s="387"/>
      <c r="E354" s="387"/>
      <c r="F354" s="387"/>
      <c r="G354" s="387"/>
      <c r="H354" s="387"/>
      <c r="I354" s="387"/>
      <c r="J354" s="387"/>
      <c r="K354" s="387"/>
      <c r="L354" s="387"/>
      <c r="M354" s="387"/>
      <c r="N354" s="387"/>
      <c r="O354" s="387"/>
      <c r="P354" s="387"/>
      <c r="Q354" s="401"/>
      <c r="R354" s="387"/>
      <c r="S354" s="387"/>
    </row>
    <row r="355" spans="1:19" ht="14.4">
      <c r="A355" s="387"/>
      <c r="B355" s="387"/>
      <c r="C355" s="387"/>
      <c r="D355" s="387"/>
      <c r="E355" s="387"/>
      <c r="F355" s="387"/>
      <c r="G355" s="387"/>
      <c r="H355" s="387"/>
      <c r="I355" s="387"/>
      <c r="J355" s="387"/>
      <c r="K355" s="387"/>
      <c r="L355" s="387"/>
      <c r="M355" s="387"/>
      <c r="N355" s="387"/>
      <c r="O355" s="387"/>
      <c r="P355" s="387"/>
      <c r="Q355" s="401"/>
      <c r="R355" s="387"/>
      <c r="S355" s="387"/>
    </row>
    <row r="356" spans="1:19" ht="14.4">
      <c r="A356" s="387"/>
      <c r="B356" s="387"/>
      <c r="C356" s="387"/>
      <c r="D356" s="387"/>
      <c r="E356" s="387"/>
      <c r="F356" s="387"/>
      <c r="G356" s="387"/>
      <c r="H356" s="387"/>
      <c r="I356" s="387"/>
      <c r="J356" s="387"/>
      <c r="K356" s="387"/>
      <c r="L356" s="387"/>
      <c r="M356" s="387"/>
      <c r="N356" s="387"/>
      <c r="O356" s="387"/>
      <c r="P356" s="387"/>
      <c r="Q356" s="401"/>
      <c r="R356" s="387"/>
      <c r="S356" s="387"/>
    </row>
    <row r="357" spans="1:19" ht="14.4">
      <c r="A357" s="387"/>
      <c r="B357" s="387"/>
      <c r="C357" s="387"/>
      <c r="D357" s="387"/>
      <c r="E357" s="387"/>
      <c r="F357" s="387"/>
      <c r="G357" s="387"/>
      <c r="H357" s="387"/>
      <c r="I357" s="387"/>
      <c r="J357" s="387"/>
      <c r="K357" s="387"/>
      <c r="L357" s="387"/>
      <c r="M357" s="387"/>
      <c r="N357" s="387"/>
      <c r="O357" s="387"/>
      <c r="P357" s="387"/>
      <c r="Q357" s="401"/>
      <c r="R357" s="387"/>
      <c r="S357" s="387"/>
    </row>
    <row r="358" spans="1:19" ht="14.4">
      <c r="A358" s="387"/>
      <c r="B358" s="387"/>
      <c r="C358" s="387"/>
      <c r="D358" s="387"/>
      <c r="E358" s="387"/>
      <c r="F358" s="387"/>
      <c r="G358" s="387"/>
      <c r="H358" s="387"/>
      <c r="I358" s="387"/>
      <c r="J358" s="387"/>
      <c r="K358" s="387"/>
      <c r="L358" s="387"/>
      <c r="M358" s="387"/>
      <c r="N358" s="387"/>
      <c r="O358" s="387"/>
      <c r="P358" s="387"/>
      <c r="Q358" s="401"/>
      <c r="R358" s="387"/>
      <c r="S358" s="387"/>
    </row>
    <row r="359" spans="1:19" ht="14.4">
      <c r="A359" s="387"/>
      <c r="B359" s="387"/>
      <c r="C359" s="387"/>
      <c r="D359" s="387"/>
      <c r="E359" s="387"/>
      <c r="F359" s="387"/>
      <c r="G359" s="387"/>
      <c r="H359" s="387"/>
      <c r="I359" s="387"/>
      <c r="J359" s="387"/>
      <c r="K359" s="387"/>
      <c r="L359" s="387"/>
      <c r="M359" s="387"/>
      <c r="N359" s="387"/>
      <c r="O359" s="387"/>
      <c r="P359" s="387"/>
      <c r="Q359" s="401"/>
      <c r="R359" s="387"/>
      <c r="S359" s="387"/>
    </row>
    <row r="360" spans="1:19" ht="14.4">
      <c r="A360" s="387"/>
      <c r="B360" s="387"/>
      <c r="C360" s="387"/>
      <c r="D360" s="387"/>
      <c r="E360" s="387"/>
      <c r="F360" s="387"/>
      <c r="G360" s="387"/>
      <c r="H360" s="387"/>
      <c r="I360" s="387"/>
      <c r="J360" s="387"/>
      <c r="K360" s="387"/>
      <c r="L360" s="387"/>
      <c r="M360" s="387"/>
      <c r="N360" s="387"/>
      <c r="O360" s="387"/>
      <c r="P360" s="387"/>
      <c r="Q360" s="401"/>
      <c r="R360" s="387"/>
      <c r="S360" s="387"/>
    </row>
    <row r="361" spans="1:19" ht="14.4">
      <c r="A361" s="387"/>
      <c r="B361" s="387"/>
      <c r="C361" s="387"/>
      <c r="D361" s="387"/>
      <c r="E361" s="387"/>
      <c r="F361" s="387"/>
      <c r="G361" s="387"/>
      <c r="H361" s="387"/>
      <c r="I361" s="387"/>
      <c r="J361" s="387"/>
      <c r="K361" s="387"/>
      <c r="L361" s="387"/>
      <c r="M361" s="387"/>
      <c r="N361" s="387"/>
      <c r="O361" s="387"/>
      <c r="P361" s="387"/>
      <c r="Q361" s="401"/>
      <c r="R361" s="387"/>
      <c r="S361" s="387"/>
    </row>
    <row r="362" spans="1:19" ht="14.4">
      <c r="A362" s="387"/>
      <c r="B362" s="387"/>
      <c r="C362" s="387"/>
      <c r="D362" s="387"/>
      <c r="E362" s="387"/>
      <c r="F362" s="387"/>
      <c r="G362" s="387"/>
      <c r="H362" s="387"/>
      <c r="I362" s="387"/>
      <c r="J362" s="387"/>
      <c r="K362" s="387"/>
      <c r="L362" s="387"/>
      <c r="M362" s="387"/>
      <c r="N362" s="387"/>
      <c r="O362" s="387"/>
      <c r="P362" s="387"/>
      <c r="Q362" s="401"/>
      <c r="R362" s="387"/>
      <c r="S362" s="387"/>
    </row>
    <row r="363" spans="1:19" ht="14.4">
      <c r="A363" s="387"/>
      <c r="B363" s="387"/>
      <c r="C363" s="387"/>
      <c r="D363" s="387"/>
      <c r="E363" s="387"/>
      <c r="F363" s="387"/>
      <c r="G363" s="387"/>
      <c r="H363" s="387"/>
      <c r="I363" s="387"/>
      <c r="J363" s="387"/>
      <c r="K363" s="387"/>
      <c r="L363" s="387"/>
      <c r="M363" s="387"/>
      <c r="N363" s="387"/>
      <c r="O363" s="387"/>
      <c r="P363" s="387"/>
      <c r="Q363" s="401"/>
      <c r="R363" s="387"/>
      <c r="S363" s="387"/>
    </row>
    <row r="364" spans="1:19" ht="14.4">
      <c r="A364" s="387"/>
      <c r="B364" s="387"/>
      <c r="C364" s="387"/>
      <c r="D364" s="387"/>
      <c r="E364" s="387"/>
      <c r="F364" s="387"/>
      <c r="G364" s="387"/>
      <c r="H364" s="387"/>
      <c r="I364" s="387"/>
      <c r="J364" s="387"/>
      <c r="K364" s="387"/>
      <c r="L364" s="387"/>
      <c r="M364" s="387"/>
      <c r="N364" s="387"/>
      <c r="O364" s="387"/>
      <c r="P364" s="387"/>
      <c r="Q364" s="401"/>
      <c r="R364" s="387"/>
      <c r="S364" s="387"/>
    </row>
    <row r="365" spans="1:19" ht="14.4">
      <c r="A365" s="387"/>
      <c r="B365" s="387"/>
      <c r="C365" s="387"/>
      <c r="D365" s="387"/>
      <c r="E365" s="387"/>
      <c r="F365" s="387"/>
      <c r="G365" s="387"/>
      <c r="H365" s="387"/>
      <c r="I365" s="387"/>
      <c r="J365" s="387"/>
      <c r="K365" s="387"/>
      <c r="L365" s="387"/>
      <c r="M365" s="387"/>
      <c r="N365" s="387"/>
      <c r="O365" s="387"/>
      <c r="P365" s="387"/>
      <c r="Q365" s="401"/>
      <c r="R365" s="387"/>
      <c r="S365" s="387"/>
    </row>
    <row r="366" spans="1:19" ht="14.4">
      <c r="A366" s="387"/>
      <c r="B366" s="387"/>
      <c r="C366" s="387"/>
      <c r="D366" s="387"/>
      <c r="E366" s="387"/>
      <c r="F366" s="387"/>
      <c r="G366" s="387"/>
      <c r="H366" s="387"/>
      <c r="I366" s="387"/>
      <c r="J366" s="387"/>
      <c r="K366" s="387"/>
      <c r="L366" s="387"/>
      <c r="M366" s="387"/>
      <c r="N366" s="387"/>
      <c r="O366" s="387"/>
      <c r="P366" s="387"/>
      <c r="Q366" s="401"/>
      <c r="R366" s="387"/>
      <c r="S366" s="387"/>
    </row>
    <row r="367" spans="1:19" ht="14.4">
      <c r="A367" s="387"/>
      <c r="B367" s="387"/>
      <c r="C367" s="387"/>
      <c r="D367" s="387"/>
      <c r="E367" s="387"/>
      <c r="F367" s="387"/>
      <c r="G367" s="387"/>
      <c r="H367" s="387"/>
      <c r="I367" s="387"/>
      <c r="J367" s="387"/>
      <c r="K367" s="387"/>
      <c r="L367" s="387"/>
      <c r="M367" s="387"/>
      <c r="N367" s="387"/>
      <c r="O367" s="387"/>
      <c r="P367" s="387"/>
      <c r="Q367" s="401"/>
      <c r="R367" s="387"/>
      <c r="S367" s="387"/>
    </row>
    <row r="368" spans="1:19" ht="14.4">
      <c r="A368" s="387"/>
      <c r="B368" s="387"/>
      <c r="C368" s="387"/>
      <c r="D368" s="387"/>
      <c r="E368" s="387"/>
      <c r="F368" s="387"/>
      <c r="G368" s="387"/>
      <c r="H368" s="387"/>
      <c r="I368" s="387"/>
      <c r="J368" s="387"/>
      <c r="K368" s="387"/>
      <c r="L368" s="387"/>
      <c r="M368" s="387"/>
      <c r="N368" s="387"/>
      <c r="O368" s="387"/>
      <c r="P368" s="387"/>
      <c r="Q368" s="401"/>
      <c r="R368" s="387"/>
      <c r="S368" s="387"/>
    </row>
    <row r="369" spans="1:19" ht="14.4">
      <c r="A369" s="387"/>
      <c r="B369" s="387"/>
      <c r="C369" s="387"/>
      <c r="D369" s="387"/>
      <c r="E369" s="387"/>
      <c r="F369" s="387"/>
      <c r="G369" s="387"/>
      <c r="H369" s="387"/>
      <c r="I369" s="387"/>
      <c r="J369" s="387"/>
      <c r="K369" s="387"/>
      <c r="L369" s="387"/>
      <c r="M369" s="387"/>
      <c r="N369" s="387"/>
      <c r="O369" s="387"/>
      <c r="P369" s="387"/>
      <c r="Q369" s="401"/>
      <c r="R369" s="387"/>
      <c r="S369" s="387"/>
    </row>
    <row r="370" spans="1:19" ht="14.4">
      <c r="A370" s="387"/>
      <c r="B370" s="387"/>
      <c r="C370" s="387"/>
      <c r="D370" s="387"/>
      <c r="E370" s="387"/>
      <c r="F370" s="387"/>
      <c r="G370" s="387"/>
      <c r="H370" s="387"/>
      <c r="I370" s="387"/>
      <c r="J370" s="387"/>
      <c r="K370" s="387"/>
      <c r="L370" s="387"/>
      <c r="M370" s="387"/>
      <c r="N370" s="387"/>
      <c r="O370" s="387"/>
      <c r="P370" s="387"/>
      <c r="Q370" s="401"/>
      <c r="R370" s="387"/>
      <c r="S370" s="387"/>
    </row>
    <row r="371" spans="1:19" ht="14.4">
      <c r="A371" s="387"/>
      <c r="B371" s="387"/>
      <c r="C371" s="387"/>
      <c r="D371" s="387"/>
      <c r="E371" s="387"/>
      <c r="F371" s="387"/>
      <c r="G371" s="387"/>
      <c r="H371" s="387"/>
      <c r="I371" s="387"/>
      <c r="J371" s="387"/>
      <c r="K371" s="387"/>
      <c r="L371" s="387"/>
      <c r="M371" s="387"/>
      <c r="N371" s="387"/>
      <c r="O371" s="387"/>
      <c r="P371" s="387"/>
      <c r="Q371" s="401"/>
      <c r="R371" s="387"/>
      <c r="S371" s="387"/>
    </row>
    <row r="372" spans="1:19" ht="14.4">
      <c r="A372" s="387"/>
      <c r="B372" s="387"/>
      <c r="C372" s="387"/>
      <c r="D372" s="387"/>
      <c r="E372" s="387"/>
      <c r="F372" s="387"/>
      <c r="G372" s="387"/>
      <c r="H372" s="387"/>
      <c r="I372" s="387"/>
      <c r="J372" s="387"/>
      <c r="K372" s="387"/>
      <c r="L372" s="387"/>
      <c r="M372" s="387"/>
      <c r="N372" s="387"/>
      <c r="O372" s="387"/>
      <c r="P372" s="387"/>
      <c r="Q372" s="401"/>
      <c r="R372" s="387"/>
      <c r="S372" s="387"/>
    </row>
    <row r="373" spans="1:19" ht="14.4">
      <c r="A373" s="387"/>
      <c r="B373" s="387"/>
      <c r="C373" s="387"/>
      <c r="D373" s="387"/>
      <c r="E373" s="387"/>
      <c r="F373" s="387"/>
      <c r="G373" s="387"/>
      <c r="H373" s="387"/>
      <c r="I373" s="387"/>
      <c r="J373" s="387"/>
      <c r="K373" s="387"/>
      <c r="L373" s="387"/>
      <c r="M373" s="387"/>
      <c r="N373" s="387"/>
      <c r="O373" s="387"/>
      <c r="P373" s="387"/>
      <c r="Q373" s="401"/>
      <c r="R373" s="387"/>
      <c r="S373" s="387"/>
    </row>
    <row r="374" spans="1:19" ht="14.4">
      <c r="A374" s="387"/>
      <c r="B374" s="387"/>
      <c r="C374" s="387"/>
      <c r="D374" s="387"/>
      <c r="E374" s="387"/>
      <c r="F374" s="387"/>
      <c r="G374" s="387"/>
      <c r="H374" s="387"/>
      <c r="I374" s="387"/>
      <c r="J374" s="387"/>
      <c r="K374" s="387"/>
      <c r="L374" s="387"/>
      <c r="M374" s="387"/>
      <c r="N374" s="387"/>
      <c r="O374" s="387"/>
      <c r="P374" s="387"/>
      <c r="Q374" s="401"/>
      <c r="R374" s="387"/>
      <c r="S374" s="387"/>
    </row>
    <row r="375" spans="1:19" ht="14.4">
      <c r="A375" s="387"/>
      <c r="B375" s="387"/>
      <c r="C375" s="387"/>
      <c r="D375" s="387"/>
      <c r="E375" s="387"/>
      <c r="F375" s="387"/>
      <c r="G375" s="387"/>
      <c r="H375" s="387"/>
      <c r="I375" s="387"/>
      <c r="J375" s="387"/>
      <c r="K375" s="387"/>
      <c r="L375" s="387"/>
      <c r="M375" s="387"/>
      <c r="N375" s="387"/>
      <c r="O375" s="387"/>
      <c r="P375" s="387"/>
      <c r="Q375" s="401"/>
      <c r="R375" s="387"/>
      <c r="S375" s="387"/>
    </row>
    <row r="376" spans="1:19" ht="14.4">
      <c r="A376" s="387"/>
      <c r="B376" s="387"/>
      <c r="C376" s="387"/>
      <c r="D376" s="387"/>
      <c r="E376" s="387"/>
      <c r="F376" s="387"/>
      <c r="G376" s="387"/>
      <c r="H376" s="387"/>
      <c r="I376" s="387"/>
      <c r="J376" s="387"/>
      <c r="K376" s="387"/>
      <c r="L376" s="387"/>
      <c r="M376" s="387"/>
      <c r="N376" s="387"/>
      <c r="O376" s="387"/>
      <c r="P376" s="387"/>
      <c r="Q376" s="401"/>
      <c r="R376" s="387"/>
      <c r="S376" s="387"/>
    </row>
    <row r="377" spans="1:19" ht="14.4">
      <c r="A377" s="387"/>
      <c r="B377" s="387"/>
      <c r="C377" s="387"/>
      <c r="D377" s="387"/>
      <c r="E377" s="387"/>
      <c r="F377" s="387"/>
      <c r="G377" s="387"/>
      <c r="H377" s="387"/>
      <c r="I377" s="387"/>
      <c r="J377" s="387"/>
      <c r="K377" s="387"/>
      <c r="L377" s="387"/>
      <c r="M377" s="387"/>
      <c r="N377" s="387"/>
      <c r="O377" s="387"/>
      <c r="P377" s="387"/>
      <c r="Q377" s="401"/>
      <c r="R377" s="387"/>
      <c r="S377" s="387"/>
    </row>
    <row r="378" spans="1:19" ht="14.4">
      <c r="A378" s="387"/>
      <c r="B378" s="387"/>
      <c r="C378" s="387"/>
      <c r="D378" s="387"/>
      <c r="E378" s="387"/>
      <c r="F378" s="387"/>
      <c r="G378" s="387"/>
      <c r="H378" s="387"/>
      <c r="I378" s="387"/>
      <c r="J378" s="387"/>
      <c r="K378" s="387"/>
      <c r="L378" s="387"/>
      <c r="M378" s="387"/>
      <c r="N378" s="387"/>
      <c r="O378" s="387"/>
      <c r="P378" s="387"/>
      <c r="Q378" s="401"/>
      <c r="R378" s="387"/>
      <c r="S378" s="387"/>
    </row>
    <row r="379" spans="1:19" ht="14.4">
      <c r="A379" s="387"/>
      <c r="B379" s="387"/>
      <c r="C379" s="387"/>
      <c r="D379" s="387"/>
      <c r="E379" s="387"/>
      <c r="F379" s="387"/>
      <c r="G379" s="387"/>
      <c r="H379" s="387"/>
      <c r="I379" s="387"/>
      <c r="J379" s="387"/>
      <c r="K379" s="387"/>
      <c r="L379" s="387"/>
      <c r="M379" s="387"/>
      <c r="N379" s="387"/>
      <c r="O379" s="387"/>
      <c r="P379" s="387"/>
      <c r="Q379" s="401"/>
      <c r="R379" s="387"/>
      <c r="S379" s="387"/>
    </row>
    <row r="380" spans="1:19" ht="14.4">
      <c r="A380" s="387"/>
      <c r="B380" s="387"/>
      <c r="C380" s="387"/>
      <c r="D380" s="387"/>
      <c r="E380" s="387"/>
      <c r="F380" s="387"/>
      <c r="G380" s="387"/>
      <c r="H380" s="387"/>
      <c r="I380" s="387"/>
      <c r="J380" s="387"/>
      <c r="K380" s="387"/>
      <c r="L380" s="387"/>
      <c r="M380" s="387"/>
      <c r="N380" s="387"/>
      <c r="O380" s="387"/>
      <c r="P380" s="387"/>
      <c r="Q380" s="401"/>
      <c r="R380" s="387"/>
      <c r="S380" s="387"/>
    </row>
    <row r="381" spans="1:19" ht="14.4">
      <c r="A381" s="387"/>
      <c r="B381" s="387"/>
      <c r="C381" s="387"/>
      <c r="D381" s="387"/>
      <c r="E381" s="387"/>
      <c r="F381" s="387"/>
      <c r="G381" s="387"/>
      <c r="H381" s="387"/>
      <c r="I381" s="387"/>
      <c r="J381" s="387"/>
      <c r="K381" s="387"/>
      <c r="L381" s="387"/>
      <c r="M381" s="387"/>
      <c r="N381" s="387"/>
      <c r="O381" s="387"/>
      <c r="P381" s="387"/>
      <c r="Q381" s="401"/>
      <c r="R381" s="387"/>
      <c r="S381" s="387"/>
    </row>
    <row r="382" spans="1:19" ht="14.4">
      <c r="A382" s="387"/>
      <c r="B382" s="387"/>
      <c r="C382" s="387"/>
      <c r="D382" s="387"/>
      <c r="E382" s="387"/>
      <c r="F382" s="387"/>
      <c r="G382" s="387"/>
      <c r="H382" s="387"/>
      <c r="I382" s="387"/>
      <c r="J382" s="387"/>
      <c r="K382" s="387"/>
      <c r="L382" s="387"/>
      <c r="M382" s="387"/>
      <c r="N382" s="387"/>
      <c r="O382" s="387"/>
      <c r="P382" s="387"/>
      <c r="Q382" s="401"/>
      <c r="R382" s="387"/>
      <c r="S382" s="387"/>
    </row>
    <row r="383" spans="1:19" ht="14.4">
      <c r="A383" s="387"/>
      <c r="B383" s="387"/>
      <c r="C383" s="387"/>
      <c r="D383" s="387"/>
      <c r="E383" s="387"/>
      <c r="F383" s="387"/>
      <c r="G383" s="387"/>
      <c r="H383" s="387"/>
      <c r="I383" s="387"/>
      <c r="J383" s="387"/>
      <c r="K383" s="387"/>
      <c r="L383" s="387"/>
      <c r="M383" s="387"/>
      <c r="N383" s="387"/>
      <c r="O383" s="387"/>
      <c r="P383" s="387"/>
      <c r="Q383" s="401"/>
      <c r="R383" s="387"/>
      <c r="S383" s="387"/>
    </row>
    <row r="384" spans="1:19" ht="14.4">
      <c r="A384" s="387"/>
      <c r="B384" s="387"/>
      <c r="C384" s="387"/>
      <c r="D384" s="387"/>
      <c r="E384" s="387"/>
      <c r="F384" s="387"/>
      <c r="G384" s="387"/>
      <c r="H384" s="387"/>
      <c r="I384" s="387"/>
      <c r="J384" s="387"/>
      <c r="K384" s="387"/>
      <c r="L384" s="387"/>
      <c r="M384" s="387"/>
      <c r="N384" s="387"/>
      <c r="O384" s="387"/>
      <c r="P384" s="387"/>
      <c r="Q384" s="401"/>
      <c r="R384" s="387"/>
      <c r="S384" s="387"/>
    </row>
    <row r="385" spans="1:19" ht="14.4">
      <c r="A385" s="387"/>
      <c r="B385" s="387"/>
      <c r="C385" s="387"/>
      <c r="D385" s="387"/>
      <c r="E385" s="387"/>
      <c r="F385" s="387"/>
      <c r="G385" s="387"/>
      <c r="H385" s="387"/>
      <c r="I385" s="387"/>
      <c r="J385" s="387"/>
      <c r="K385" s="387"/>
      <c r="L385" s="387"/>
      <c r="M385" s="387"/>
      <c r="N385" s="387"/>
      <c r="O385" s="387"/>
      <c r="P385" s="387"/>
      <c r="Q385" s="401"/>
      <c r="R385" s="387"/>
      <c r="S385" s="387"/>
    </row>
    <row r="386" spans="1:19" ht="14.4">
      <c r="A386" s="387"/>
      <c r="B386" s="387"/>
      <c r="C386" s="387"/>
      <c r="D386" s="387"/>
      <c r="E386" s="387"/>
      <c r="F386" s="387"/>
      <c r="G386" s="387"/>
      <c r="H386" s="387"/>
      <c r="I386" s="387"/>
      <c r="J386" s="387"/>
      <c r="K386" s="387"/>
      <c r="L386" s="387"/>
      <c r="M386" s="387"/>
      <c r="N386" s="387"/>
      <c r="O386" s="387"/>
      <c r="P386" s="387"/>
      <c r="Q386" s="401"/>
      <c r="R386" s="387"/>
      <c r="S386" s="387"/>
    </row>
    <row r="387" spans="1:19" ht="14.4">
      <c r="A387" s="387"/>
      <c r="B387" s="387"/>
      <c r="C387" s="387"/>
      <c r="D387" s="387"/>
      <c r="E387" s="387"/>
      <c r="F387" s="387"/>
      <c r="G387" s="387"/>
      <c r="H387" s="387"/>
      <c r="I387" s="387"/>
      <c r="J387" s="387"/>
      <c r="K387" s="387"/>
      <c r="L387" s="387"/>
      <c r="M387" s="387"/>
      <c r="N387" s="387"/>
      <c r="O387" s="387"/>
      <c r="P387" s="387"/>
      <c r="Q387" s="401"/>
      <c r="R387" s="387"/>
      <c r="S387" s="387"/>
    </row>
    <row r="388" spans="1:19" ht="14.4">
      <c r="A388" s="387"/>
      <c r="B388" s="387"/>
      <c r="C388" s="387"/>
      <c r="D388" s="387"/>
      <c r="E388" s="387"/>
      <c r="F388" s="387"/>
      <c r="G388" s="387"/>
      <c r="H388" s="387"/>
      <c r="I388" s="387"/>
      <c r="J388" s="387"/>
      <c r="K388" s="387"/>
      <c r="L388" s="387"/>
      <c r="M388" s="387"/>
      <c r="N388" s="387"/>
      <c r="O388" s="387"/>
      <c r="P388" s="387"/>
      <c r="Q388" s="401"/>
      <c r="R388" s="387"/>
      <c r="S388" s="387"/>
    </row>
    <row r="389" spans="1:19" ht="14.4">
      <c r="A389" s="387"/>
      <c r="B389" s="387"/>
      <c r="C389" s="387"/>
      <c r="D389" s="387"/>
      <c r="E389" s="387"/>
      <c r="F389" s="387"/>
      <c r="G389" s="387"/>
      <c r="H389" s="387"/>
      <c r="I389" s="387"/>
      <c r="J389" s="387"/>
      <c r="K389" s="387"/>
      <c r="L389" s="387"/>
      <c r="M389" s="387"/>
      <c r="N389" s="387"/>
      <c r="O389" s="387"/>
      <c r="P389" s="387"/>
      <c r="Q389" s="401"/>
      <c r="R389" s="387"/>
      <c r="S389" s="387"/>
    </row>
    <row r="390" spans="1:19" ht="14.4">
      <c r="A390" s="387"/>
      <c r="B390" s="387"/>
      <c r="C390" s="387"/>
      <c r="D390" s="387"/>
      <c r="E390" s="387"/>
      <c r="F390" s="387"/>
      <c r="G390" s="387"/>
      <c r="H390" s="387"/>
      <c r="I390" s="387"/>
      <c r="J390" s="387"/>
      <c r="K390" s="387"/>
      <c r="L390" s="387"/>
      <c r="M390" s="387"/>
      <c r="N390" s="387"/>
      <c r="O390" s="387"/>
      <c r="P390" s="387"/>
      <c r="Q390" s="401"/>
      <c r="R390" s="387"/>
      <c r="S390" s="387"/>
    </row>
    <row r="391" spans="1:19" ht="14.4">
      <c r="A391" s="387"/>
      <c r="B391" s="387"/>
      <c r="C391" s="387"/>
      <c r="D391" s="387"/>
      <c r="E391" s="387"/>
      <c r="F391" s="387"/>
      <c r="G391" s="387"/>
      <c r="H391" s="387"/>
      <c r="I391" s="387"/>
      <c r="J391" s="387"/>
      <c r="K391" s="387"/>
      <c r="L391" s="387"/>
      <c r="M391" s="387"/>
      <c r="N391" s="387"/>
      <c r="O391" s="387"/>
      <c r="P391" s="387"/>
      <c r="Q391" s="401"/>
      <c r="R391" s="387"/>
      <c r="S391" s="387"/>
    </row>
    <row r="392" spans="1:19" ht="14.4">
      <c r="A392" s="387"/>
      <c r="B392" s="387"/>
      <c r="C392" s="387"/>
      <c r="D392" s="387"/>
      <c r="E392" s="387"/>
      <c r="F392" s="387"/>
      <c r="G392" s="387"/>
      <c r="H392" s="387"/>
      <c r="I392" s="387"/>
      <c r="J392" s="387"/>
      <c r="K392" s="387"/>
      <c r="L392" s="387"/>
      <c r="M392" s="387"/>
      <c r="N392" s="387"/>
      <c r="O392" s="387"/>
      <c r="P392" s="387"/>
      <c r="Q392" s="401"/>
      <c r="R392" s="387"/>
      <c r="S392" s="387"/>
    </row>
    <row r="393" spans="1:19" ht="14.4">
      <c r="A393" s="387"/>
      <c r="B393" s="387"/>
      <c r="C393" s="387"/>
      <c r="D393" s="387"/>
      <c r="E393" s="387"/>
      <c r="F393" s="387"/>
      <c r="G393" s="387"/>
      <c r="H393" s="387"/>
      <c r="I393" s="387"/>
      <c r="J393" s="387"/>
      <c r="K393" s="387"/>
      <c r="L393" s="387"/>
      <c r="M393" s="387"/>
      <c r="N393" s="387"/>
      <c r="O393" s="387"/>
      <c r="P393" s="387"/>
      <c r="Q393" s="401"/>
      <c r="R393" s="387"/>
      <c r="S393" s="387"/>
    </row>
    <row r="394" spans="1:19" ht="14.4">
      <c r="A394" s="387"/>
      <c r="B394" s="387"/>
      <c r="C394" s="387"/>
      <c r="D394" s="387"/>
      <c r="E394" s="387"/>
      <c r="F394" s="387"/>
      <c r="G394" s="387"/>
      <c r="H394" s="387"/>
      <c r="I394" s="387"/>
      <c r="J394" s="387"/>
      <c r="K394" s="387"/>
      <c r="L394" s="387"/>
      <c r="M394" s="387"/>
      <c r="N394" s="387"/>
      <c r="O394" s="387"/>
      <c r="P394" s="387"/>
      <c r="Q394" s="401"/>
      <c r="R394" s="387"/>
      <c r="S394" s="387"/>
    </row>
    <row r="395" spans="1:19" ht="14.4">
      <c r="A395" s="387"/>
      <c r="B395" s="387"/>
      <c r="C395" s="387"/>
      <c r="D395" s="387"/>
      <c r="E395" s="387"/>
      <c r="F395" s="387"/>
      <c r="G395" s="387"/>
      <c r="H395" s="387"/>
      <c r="I395" s="387"/>
      <c r="J395" s="387"/>
      <c r="K395" s="387"/>
      <c r="L395" s="387"/>
      <c r="M395" s="387"/>
      <c r="N395" s="387"/>
      <c r="O395" s="387"/>
      <c r="P395" s="387"/>
      <c r="Q395" s="401"/>
      <c r="R395" s="387"/>
      <c r="S395" s="387"/>
    </row>
    <row r="396" spans="1:19" ht="14.4">
      <c r="A396" s="387"/>
      <c r="B396" s="387"/>
      <c r="C396" s="387"/>
      <c r="D396" s="387"/>
      <c r="E396" s="387"/>
      <c r="F396" s="387"/>
      <c r="G396" s="387"/>
      <c r="H396" s="387"/>
      <c r="I396" s="387"/>
      <c r="J396" s="387"/>
      <c r="K396" s="387"/>
      <c r="L396" s="387"/>
      <c r="M396" s="387"/>
      <c r="N396" s="387"/>
      <c r="O396" s="387"/>
      <c r="P396" s="387"/>
      <c r="Q396" s="401"/>
      <c r="R396" s="387"/>
      <c r="S396" s="387"/>
    </row>
    <row r="397" spans="1:19" ht="14.4">
      <c r="A397" s="387"/>
      <c r="B397" s="387"/>
      <c r="C397" s="387"/>
      <c r="D397" s="387"/>
      <c r="E397" s="387"/>
      <c r="F397" s="387"/>
      <c r="G397" s="387"/>
      <c r="H397" s="387"/>
      <c r="I397" s="387"/>
      <c r="J397" s="387"/>
      <c r="K397" s="387"/>
      <c r="L397" s="387"/>
      <c r="M397" s="387"/>
      <c r="N397" s="387"/>
      <c r="O397" s="387"/>
      <c r="P397" s="387"/>
      <c r="Q397" s="401"/>
      <c r="R397" s="387"/>
      <c r="S397" s="387"/>
    </row>
    <row r="398" spans="1:19" ht="14.4">
      <c r="A398" s="387"/>
      <c r="B398" s="387"/>
      <c r="C398" s="387"/>
      <c r="D398" s="387"/>
      <c r="E398" s="387"/>
      <c r="F398" s="387"/>
      <c r="G398" s="387"/>
      <c r="H398" s="387"/>
      <c r="I398" s="387"/>
      <c r="J398" s="387"/>
      <c r="K398" s="387"/>
      <c r="L398" s="387"/>
      <c r="M398" s="387"/>
      <c r="N398" s="387"/>
      <c r="O398" s="387"/>
      <c r="P398" s="387"/>
      <c r="Q398" s="401"/>
      <c r="R398" s="387"/>
      <c r="S398" s="387"/>
    </row>
    <row r="399" spans="1:19" ht="14.4">
      <c r="A399" s="387"/>
      <c r="B399" s="387"/>
      <c r="C399" s="387"/>
      <c r="D399" s="387"/>
      <c r="E399" s="387"/>
      <c r="F399" s="387"/>
      <c r="G399" s="387"/>
      <c r="H399" s="387"/>
      <c r="I399" s="387"/>
      <c r="J399" s="387"/>
      <c r="K399" s="387"/>
      <c r="L399" s="387"/>
      <c r="M399" s="387"/>
      <c r="N399" s="387"/>
      <c r="O399" s="387"/>
      <c r="P399" s="387"/>
      <c r="Q399" s="401"/>
      <c r="R399" s="387"/>
      <c r="S399" s="387"/>
    </row>
    <row r="400" spans="1:19" ht="14.4">
      <c r="A400" s="387"/>
      <c r="B400" s="387"/>
      <c r="C400" s="387"/>
      <c r="D400" s="387"/>
      <c r="E400" s="387"/>
      <c r="F400" s="387"/>
      <c r="G400" s="387"/>
      <c r="H400" s="387"/>
      <c r="I400" s="387"/>
      <c r="J400" s="387"/>
      <c r="K400" s="387"/>
      <c r="L400" s="387"/>
      <c r="M400" s="387"/>
      <c r="N400" s="387"/>
      <c r="O400" s="387"/>
      <c r="P400" s="387"/>
      <c r="Q400" s="401"/>
      <c r="R400" s="387"/>
      <c r="S400" s="387"/>
    </row>
    <row r="401" spans="1:19" ht="14.4">
      <c r="A401" s="387"/>
      <c r="B401" s="387"/>
      <c r="C401" s="387"/>
      <c r="D401" s="387"/>
      <c r="E401" s="387"/>
      <c r="F401" s="387"/>
      <c r="G401" s="387"/>
      <c r="H401" s="387"/>
      <c r="I401" s="387"/>
      <c r="J401" s="387"/>
      <c r="K401" s="387"/>
      <c r="L401" s="387"/>
      <c r="M401" s="387"/>
      <c r="N401" s="387"/>
      <c r="O401" s="387"/>
      <c r="P401" s="387"/>
      <c r="Q401" s="401"/>
      <c r="R401" s="387"/>
      <c r="S401" s="387"/>
    </row>
    <row r="402" spans="1:19" ht="14.4">
      <c r="A402" s="387"/>
      <c r="B402" s="387"/>
      <c r="C402" s="387"/>
      <c r="D402" s="387"/>
      <c r="E402" s="387"/>
      <c r="F402" s="387"/>
      <c r="G402" s="387"/>
      <c r="H402" s="387"/>
      <c r="I402" s="387"/>
      <c r="J402" s="387"/>
      <c r="K402" s="387"/>
      <c r="L402" s="387"/>
      <c r="M402" s="387"/>
      <c r="N402" s="387"/>
      <c r="O402" s="387"/>
      <c r="P402" s="387"/>
      <c r="Q402" s="401"/>
      <c r="R402" s="387"/>
      <c r="S402" s="387"/>
    </row>
    <row r="403" spans="1:19" ht="14.4">
      <c r="A403" s="387"/>
      <c r="B403" s="387"/>
      <c r="C403" s="387"/>
      <c r="D403" s="387"/>
      <c r="E403" s="387"/>
      <c r="F403" s="387"/>
      <c r="G403" s="387"/>
      <c r="H403" s="387"/>
      <c r="I403" s="387"/>
      <c r="J403" s="387"/>
      <c r="K403" s="387"/>
      <c r="L403" s="387"/>
      <c r="M403" s="387"/>
      <c r="N403" s="387"/>
      <c r="O403" s="387"/>
      <c r="P403" s="387"/>
      <c r="Q403" s="401"/>
      <c r="R403" s="387"/>
      <c r="S403" s="387"/>
    </row>
    <row r="404" spans="1:19" ht="14.4">
      <c r="A404" s="387"/>
      <c r="B404" s="387"/>
      <c r="C404" s="387"/>
      <c r="D404" s="387"/>
      <c r="E404" s="387"/>
      <c r="F404" s="387"/>
      <c r="G404" s="387"/>
      <c r="H404" s="387"/>
      <c r="I404" s="387"/>
      <c r="J404" s="387"/>
      <c r="K404" s="387"/>
      <c r="L404" s="387"/>
      <c r="M404" s="387"/>
      <c r="N404" s="387"/>
      <c r="O404" s="387"/>
      <c r="P404" s="387"/>
      <c r="Q404" s="401"/>
      <c r="R404" s="387"/>
      <c r="S404" s="387"/>
    </row>
    <row r="405" spans="1:19" ht="14.4">
      <c r="A405" s="387"/>
      <c r="B405" s="387"/>
      <c r="C405" s="387"/>
      <c r="D405" s="387"/>
      <c r="E405" s="387"/>
      <c r="F405" s="387"/>
      <c r="G405" s="387"/>
      <c r="H405" s="387"/>
      <c r="I405" s="387"/>
      <c r="J405" s="387"/>
      <c r="K405" s="387"/>
      <c r="L405" s="387"/>
      <c r="M405" s="387"/>
      <c r="N405" s="387"/>
      <c r="O405" s="387"/>
      <c r="P405" s="387"/>
      <c r="Q405" s="401"/>
      <c r="R405" s="387"/>
      <c r="S405" s="387"/>
    </row>
    <row r="406" spans="1:19" ht="14.4">
      <c r="A406" s="387"/>
      <c r="B406" s="387"/>
      <c r="C406" s="387"/>
      <c r="D406" s="387"/>
      <c r="E406" s="387"/>
      <c r="F406" s="387"/>
      <c r="G406" s="387"/>
      <c r="H406" s="387"/>
      <c r="I406" s="387"/>
      <c r="J406" s="387"/>
      <c r="K406" s="387"/>
      <c r="L406" s="387"/>
      <c r="M406" s="387"/>
      <c r="N406" s="387"/>
      <c r="O406" s="387"/>
      <c r="P406" s="387"/>
      <c r="Q406" s="401"/>
      <c r="R406" s="387"/>
      <c r="S406" s="387"/>
    </row>
    <row r="407" spans="1:19" ht="14.4">
      <c r="A407" s="387"/>
      <c r="B407" s="387"/>
      <c r="C407" s="387"/>
      <c r="D407" s="387"/>
      <c r="E407" s="387"/>
      <c r="F407" s="387"/>
      <c r="G407" s="387"/>
      <c r="H407" s="387"/>
      <c r="I407" s="387"/>
      <c r="J407" s="387"/>
      <c r="K407" s="387"/>
      <c r="L407" s="387"/>
      <c r="M407" s="387"/>
      <c r="N407" s="387"/>
      <c r="O407" s="387"/>
      <c r="P407" s="387"/>
      <c r="Q407" s="401"/>
      <c r="R407" s="387"/>
      <c r="S407" s="387"/>
    </row>
    <row r="408" spans="1:19" ht="14.4">
      <c r="A408" s="387"/>
      <c r="B408" s="387"/>
      <c r="C408" s="387"/>
      <c r="D408" s="387"/>
      <c r="E408" s="387"/>
      <c r="F408" s="387"/>
      <c r="G408" s="387"/>
      <c r="H408" s="387"/>
      <c r="I408" s="387"/>
      <c r="J408" s="387"/>
      <c r="K408" s="387"/>
      <c r="L408" s="387"/>
      <c r="M408" s="387"/>
      <c r="N408" s="387"/>
      <c r="O408" s="387"/>
      <c r="P408" s="387"/>
      <c r="Q408" s="401"/>
      <c r="R408" s="387"/>
      <c r="S408" s="387"/>
    </row>
    <row r="409" spans="1:19" ht="14.4">
      <c r="A409" s="387"/>
      <c r="B409" s="387"/>
      <c r="C409" s="387"/>
      <c r="D409" s="387"/>
      <c r="E409" s="387"/>
      <c r="F409" s="387"/>
      <c r="G409" s="387"/>
      <c r="H409" s="387"/>
      <c r="I409" s="387"/>
      <c r="J409" s="387"/>
      <c r="K409" s="387"/>
      <c r="L409" s="387"/>
      <c r="M409" s="387"/>
      <c r="N409" s="387"/>
      <c r="O409" s="387"/>
      <c r="P409" s="387"/>
      <c r="Q409" s="401"/>
      <c r="R409" s="387"/>
      <c r="S409" s="387"/>
    </row>
    <row r="410" spans="1:19" ht="14.4">
      <c r="A410" s="387"/>
      <c r="B410" s="387"/>
      <c r="C410" s="387"/>
      <c r="D410" s="387"/>
      <c r="E410" s="387"/>
      <c r="F410" s="387"/>
      <c r="G410" s="387"/>
      <c r="H410" s="387"/>
      <c r="I410" s="387"/>
      <c r="J410" s="387"/>
      <c r="K410" s="387"/>
      <c r="L410" s="387"/>
      <c r="M410" s="387"/>
      <c r="N410" s="387"/>
      <c r="O410" s="387"/>
      <c r="P410" s="387"/>
      <c r="Q410" s="401"/>
      <c r="R410" s="387"/>
      <c r="S410" s="387"/>
    </row>
    <row r="411" spans="1:19" ht="14.4">
      <c r="A411" s="387"/>
      <c r="B411" s="387"/>
      <c r="C411" s="387"/>
      <c r="D411" s="387"/>
      <c r="E411" s="387"/>
      <c r="F411" s="387"/>
      <c r="G411" s="387"/>
      <c r="H411" s="387"/>
      <c r="I411" s="387"/>
      <c r="J411" s="387"/>
      <c r="K411" s="387"/>
      <c r="L411" s="387"/>
      <c r="M411" s="387"/>
      <c r="N411" s="387"/>
      <c r="O411" s="387"/>
      <c r="P411" s="387"/>
      <c r="Q411" s="401"/>
      <c r="R411" s="387"/>
      <c r="S411" s="387"/>
    </row>
    <row r="412" spans="1:19" ht="14.4">
      <c r="A412" s="387"/>
      <c r="B412" s="387"/>
      <c r="C412" s="387"/>
      <c r="D412" s="387"/>
      <c r="E412" s="387"/>
      <c r="F412" s="387"/>
      <c r="G412" s="387"/>
      <c r="H412" s="387"/>
      <c r="I412" s="387"/>
      <c r="J412" s="387"/>
      <c r="K412" s="387"/>
      <c r="L412" s="387"/>
      <c r="M412" s="387"/>
      <c r="N412" s="387"/>
      <c r="O412" s="387"/>
      <c r="P412" s="387"/>
      <c r="Q412" s="401"/>
      <c r="R412" s="387"/>
      <c r="S412" s="387"/>
    </row>
    <row r="413" spans="1:19" ht="14.4">
      <c r="A413" s="387"/>
      <c r="B413" s="387"/>
      <c r="C413" s="387"/>
      <c r="D413" s="387"/>
      <c r="E413" s="387"/>
      <c r="F413" s="387"/>
      <c r="G413" s="387"/>
      <c r="H413" s="387"/>
      <c r="I413" s="387"/>
      <c r="J413" s="387"/>
      <c r="K413" s="387"/>
      <c r="L413" s="387"/>
      <c r="M413" s="387"/>
      <c r="N413" s="387"/>
      <c r="O413" s="387"/>
      <c r="P413" s="387"/>
      <c r="Q413" s="401"/>
      <c r="R413" s="387"/>
      <c r="S413" s="387"/>
    </row>
    <row r="414" spans="1:19" ht="14.4">
      <c r="A414" s="387"/>
      <c r="B414" s="387"/>
      <c r="C414" s="387"/>
      <c r="D414" s="387"/>
      <c r="E414" s="387"/>
      <c r="F414" s="387"/>
      <c r="G414" s="387"/>
      <c r="H414" s="387"/>
      <c r="I414" s="387"/>
      <c r="J414" s="387"/>
      <c r="K414" s="387"/>
      <c r="L414" s="387"/>
      <c r="M414" s="387"/>
      <c r="N414" s="387"/>
      <c r="O414" s="387"/>
      <c r="P414" s="387"/>
      <c r="Q414" s="401"/>
      <c r="R414" s="387"/>
      <c r="S414" s="387"/>
    </row>
    <row r="415" spans="1:19" ht="14.4">
      <c r="A415" s="387"/>
      <c r="B415" s="387"/>
      <c r="C415" s="387"/>
      <c r="D415" s="387"/>
      <c r="E415" s="387"/>
      <c r="F415" s="387"/>
      <c r="G415" s="387"/>
      <c r="H415" s="387"/>
      <c r="I415" s="387"/>
      <c r="J415" s="387"/>
      <c r="K415" s="387"/>
      <c r="L415" s="387"/>
      <c r="M415" s="387"/>
      <c r="N415" s="387"/>
      <c r="O415" s="387"/>
      <c r="P415" s="387"/>
      <c r="Q415" s="401"/>
      <c r="R415" s="387"/>
      <c r="S415" s="387"/>
    </row>
    <row r="416" spans="1:19" ht="14.4">
      <c r="A416" s="387"/>
      <c r="B416" s="387"/>
      <c r="C416" s="387"/>
      <c r="D416" s="387"/>
      <c r="E416" s="387"/>
      <c r="F416" s="387"/>
      <c r="G416" s="387"/>
      <c r="H416" s="387"/>
      <c r="I416" s="387"/>
      <c r="J416" s="387"/>
      <c r="K416" s="387"/>
      <c r="L416" s="387"/>
      <c r="M416" s="387"/>
      <c r="N416" s="387"/>
      <c r="O416" s="387"/>
      <c r="P416" s="387"/>
      <c r="Q416" s="401"/>
      <c r="R416" s="387"/>
      <c r="S416" s="387"/>
    </row>
    <row r="417" spans="1:19" ht="14.4">
      <c r="A417" s="387"/>
      <c r="B417" s="387"/>
      <c r="C417" s="387"/>
      <c r="D417" s="387"/>
      <c r="E417" s="387"/>
      <c r="F417" s="387"/>
      <c r="G417" s="387"/>
      <c r="H417" s="387"/>
      <c r="I417" s="387"/>
      <c r="J417" s="387"/>
      <c r="K417" s="387"/>
      <c r="L417" s="387"/>
      <c r="M417" s="387"/>
      <c r="N417" s="387"/>
      <c r="O417" s="387"/>
      <c r="P417" s="387"/>
      <c r="Q417" s="401"/>
      <c r="R417" s="387"/>
      <c r="S417" s="387"/>
    </row>
    <row r="418" spans="1:19" ht="14.4">
      <c r="A418" s="387"/>
      <c r="B418" s="387"/>
      <c r="C418" s="387"/>
      <c r="D418" s="387"/>
      <c r="E418" s="387"/>
      <c r="F418" s="387"/>
      <c r="G418" s="387"/>
      <c r="H418" s="387"/>
      <c r="I418" s="387"/>
      <c r="J418" s="387"/>
      <c r="K418" s="387"/>
      <c r="L418" s="387"/>
      <c r="M418" s="387"/>
      <c r="N418" s="387"/>
      <c r="O418" s="387"/>
      <c r="P418" s="387"/>
      <c r="Q418" s="401"/>
      <c r="R418" s="387"/>
      <c r="S418" s="387"/>
    </row>
    <row r="419" spans="1:19" ht="14.4">
      <c r="A419" s="387"/>
      <c r="B419" s="387"/>
      <c r="C419" s="387"/>
      <c r="D419" s="387"/>
      <c r="E419" s="387"/>
      <c r="F419" s="387"/>
      <c r="G419" s="387"/>
      <c r="H419" s="387"/>
      <c r="I419" s="387"/>
      <c r="J419" s="387"/>
      <c r="K419" s="387"/>
      <c r="L419" s="387"/>
      <c r="M419" s="387"/>
      <c r="N419" s="387"/>
      <c r="O419" s="387"/>
      <c r="P419" s="387"/>
      <c r="Q419" s="401"/>
      <c r="R419" s="387"/>
      <c r="S419" s="387"/>
    </row>
    <row r="420" spans="1:19" ht="14.4">
      <c r="A420" s="387"/>
      <c r="B420" s="387"/>
      <c r="C420" s="387"/>
      <c r="D420" s="387"/>
      <c r="E420" s="387"/>
      <c r="F420" s="387"/>
      <c r="G420" s="387"/>
      <c r="H420" s="387"/>
      <c r="I420" s="387"/>
      <c r="J420" s="387"/>
      <c r="K420" s="387"/>
      <c r="L420" s="387"/>
      <c r="M420" s="387"/>
      <c r="N420" s="387"/>
      <c r="O420" s="387"/>
      <c r="P420" s="387"/>
      <c r="Q420" s="401"/>
      <c r="R420" s="387"/>
      <c r="S420" s="387"/>
    </row>
    <row r="421" spans="1:19" ht="14.4">
      <c r="A421" s="387"/>
      <c r="B421" s="387"/>
      <c r="C421" s="387"/>
      <c r="D421" s="387"/>
      <c r="E421" s="387"/>
      <c r="F421" s="387"/>
      <c r="G421" s="387"/>
      <c r="H421" s="387"/>
      <c r="I421" s="387"/>
      <c r="J421" s="387"/>
      <c r="K421" s="387"/>
      <c r="L421" s="387"/>
      <c r="M421" s="387"/>
      <c r="N421" s="387"/>
      <c r="O421" s="387"/>
      <c r="P421" s="387"/>
      <c r="Q421" s="401"/>
      <c r="R421" s="387"/>
      <c r="S421" s="387"/>
    </row>
    <row r="422" spans="1:19" ht="14.4">
      <c r="A422" s="387"/>
      <c r="B422" s="387"/>
      <c r="C422" s="387"/>
      <c r="D422" s="387"/>
      <c r="E422" s="387"/>
      <c r="F422" s="387"/>
      <c r="G422" s="387"/>
      <c r="H422" s="387"/>
      <c r="I422" s="387"/>
      <c r="J422" s="387"/>
      <c r="K422" s="387"/>
      <c r="L422" s="387"/>
      <c r="M422" s="387"/>
      <c r="N422" s="387"/>
      <c r="O422" s="387"/>
      <c r="P422" s="387"/>
      <c r="Q422" s="401"/>
      <c r="R422" s="387"/>
      <c r="S422" s="387"/>
    </row>
    <row r="423" spans="1:19" ht="14.4">
      <c r="A423" s="387"/>
      <c r="B423" s="387"/>
      <c r="C423" s="387"/>
      <c r="D423" s="387"/>
      <c r="E423" s="387"/>
      <c r="F423" s="387"/>
      <c r="G423" s="387"/>
      <c r="H423" s="387"/>
      <c r="I423" s="387"/>
      <c r="J423" s="387"/>
      <c r="K423" s="387"/>
      <c r="L423" s="387"/>
      <c r="M423" s="387"/>
      <c r="N423" s="387"/>
      <c r="O423" s="387"/>
      <c r="P423" s="387"/>
      <c r="Q423" s="401"/>
      <c r="R423" s="387"/>
      <c r="S423" s="387"/>
    </row>
    <row r="424" spans="1:19" ht="14.4">
      <c r="A424" s="387"/>
      <c r="B424" s="387"/>
      <c r="C424" s="387"/>
      <c r="D424" s="387"/>
      <c r="E424" s="387"/>
      <c r="F424" s="387"/>
      <c r="G424" s="387"/>
      <c r="H424" s="387"/>
      <c r="I424" s="387"/>
      <c r="J424" s="387"/>
      <c r="K424" s="387"/>
      <c r="L424" s="387"/>
      <c r="M424" s="387"/>
      <c r="N424" s="387"/>
      <c r="O424" s="387"/>
      <c r="P424" s="387"/>
      <c r="Q424" s="401"/>
      <c r="R424" s="387"/>
      <c r="S424" s="387"/>
    </row>
    <row r="425" spans="1:19" ht="14.4">
      <c r="A425" s="387"/>
      <c r="B425" s="387"/>
      <c r="C425" s="387"/>
      <c r="D425" s="387"/>
      <c r="E425" s="387"/>
      <c r="F425" s="387"/>
      <c r="G425" s="387"/>
      <c r="H425" s="387"/>
      <c r="I425" s="387"/>
      <c r="J425" s="387"/>
      <c r="K425" s="387"/>
      <c r="L425" s="387"/>
      <c r="M425" s="387"/>
      <c r="N425" s="387"/>
      <c r="O425" s="387"/>
      <c r="P425" s="387"/>
      <c r="Q425" s="401"/>
      <c r="R425" s="387"/>
      <c r="S425" s="387"/>
    </row>
    <row r="426" spans="1:19" ht="14.4">
      <c r="A426" s="387"/>
      <c r="B426" s="387"/>
      <c r="C426" s="387"/>
      <c r="D426" s="387"/>
      <c r="E426" s="387"/>
      <c r="F426" s="387"/>
      <c r="G426" s="387"/>
      <c r="H426" s="387"/>
      <c r="I426" s="387"/>
      <c r="J426" s="387"/>
      <c r="K426" s="387"/>
      <c r="L426" s="387"/>
      <c r="M426" s="387"/>
      <c r="N426" s="387"/>
      <c r="O426" s="387"/>
      <c r="P426" s="387"/>
      <c r="Q426" s="401"/>
      <c r="R426" s="387"/>
      <c r="S426" s="387"/>
    </row>
    <row r="427" spans="1:19" ht="14.4">
      <c r="A427" s="387"/>
      <c r="B427" s="387"/>
      <c r="C427" s="387"/>
      <c r="D427" s="387"/>
      <c r="E427" s="387"/>
      <c r="F427" s="387"/>
      <c r="G427" s="387"/>
      <c r="H427" s="387"/>
      <c r="I427" s="387"/>
      <c r="J427" s="387"/>
      <c r="K427" s="387"/>
      <c r="L427" s="387"/>
      <c r="M427" s="387"/>
      <c r="N427" s="387"/>
      <c r="O427" s="387"/>
      <c r="P427" s="387"/>
      <c r="Q427" s="401"/>
      <c r="R427" s="387"/>
      <c r="S427" s="387"/>
    </row>
    <row r="428" spans="1:19" ht="14.4">
      <c r="A428" s="387"/>
      <c r="B428" s="387"/>
      <c r="C428" s="387"/>
      <c r="D428" s="387"/>
      <c r="E428" s="387"/>
      <c r="F428" s="387"/>
      <c r="G428" s="387"/>
      <c r="H428" s="387"/>
      <c r="I428" s="387"/>
      <c r="J428" s="387"/>
      <c r="K428" s="387"/>
      <c r="L428" s="387"/>
      <c r="M428" s="387"/>
      <c r="N428" s="387"/>
      <c r="O428" s="387"/>
      <c r="P428" s="387"/>
      <c r="Q428" s="401"/>
      <c r="R428" s="387"/>
      <c r="S428" s="387"/>
    </row>
    <row r="429" spans="1:19" ht="14.4">
      <c r="A429" s="387"/>
      <c r="B429" s="387"/>
      <c r="C429" s="387"/>
      <c r="D429" s="387"/>
      <c r="E429" s="387"/>
      <c r="F429" s="387"/>
      <c r="G429" s="387"/>
      <c r="H429" s="387"/>
      <c r="I429" s="387"/>
      <c r="J429" s="387"/>
      <c r="K429" s="387"/>
      <c r="L429" s="387"/>
      <c r="M429" s="387"/>
      <c r="N429" s="387"/>
      <c r="O429" s="387"/>
      <c r="P429" s="387"/>
      <c r="Q429" s="401"/>
      <c r="R429" s="387"/>
      <c r="S429" s="387"/>
    </row>
    <row r="430" spans="1:19" ht="14.4">
      <c r="A430" s="387"/>
      <c r="B430" s="387"/>
      <c r="C430" s="387"/>
      <c r="D430" s="387"/>
      <c r="E430" s="387"/>
      <c r="F430" s="387"/>
      <c r="G430" s="387"/>
      <c r="H430" s="387"/>
      <c r="I430" s="387"/>
      <c r="J430" s="387"/>
      <c r="K430" s="387"/>
      <c r="L430" s="387"/>
      <c r="M430" s="387"/>
      <c r="N430" s="387"/>
      <c r="O430" s="387"/>
      <c r="P430" s="387"/>
      <c r="Q430" s="401"/>
      <c r="R430" s="387"/>
      <c r="S430" s="387"/>
    </row>
    <row r="431" spans="1:19" ht="14.4">
      <c r="A431" s="387"/>
      <c r="B431" s="387"/>
      <c r="C431" s="387"/>
      <c r="D431" s="387"/>
      <c r="E431" s="387"/>
      <c r="F431" s="387"/>
      <c r="G431" s="387"/>
      <c r="H431" s="387"/>
      <c r="I431" s="387"/>
      <c r="J431" s="387"/>
      <c r="K431" s="387"/>
      <c r="L431" s="387"/>
      <c r="M431" s="387"/>
      <c r="N431" s="387"/>
      <c r="O431" s="387"/>
      <c r="P431" s="387"/>
      <c r="Q431" s="401"/>
      <c r="R431" s="387"/>
      <c r="S431" s="387"/>
    </row>
    <row r="432" spans="1:19" ht="14.4">
      <c r="A432" s="387"/>
      <c r="B432" s="387"/>
      <c r="C432" s="387"/>
      <c r="D432" s="387"/>
      <c r="E432" s="387"/>
      <c r="F432" s="387"/>
      <c r="G432" s="387"/>
      <c r="H432" s="387"/>
      <c r="I432" s="387"/>
      <c r="J432" s="387"/>
      <c r="K432" s="387"/>
      <c r="L432" s="387"/>
      <c r="M432" s="387"/>
      <c r="N432" s="387"/>
      <c r="O432" s="387"/>
      <c r="P432" s="387"/>
      <c r="Q432" s="401"/>
      <c r="R432" s="387"/>
      <c r="S432" s="387"/>
    </row>
    <row r="433" spans="1:19" ht="14.4">
      <c r="A433" s="387"/>
      <c r="B433" s="387"/>
      <c r="C433" s="387"/>
      <c r="D433" s="387"/>
      <c r="E433" s="387"/>
      <c r="F433" s="387"/>
      <c r="G433" s="387"/>
      <c r="H433" s="387"/>
      <c r="I433" s="387"/>
      <c r="J433" s="387"/>
      <c r="K433" s="387"/>
      <c r="L433" s="387"/>
      <c r="M433" s="387"/>
      <c r="N433" s="387"/>
      <c r="O433" s="387"/>
      <c r="P433" s="387"/>
      <c r="Q433" s="401"/>
      <c r="R433" s="387"/>
      <c r="S433" s="387"/>
    </row>
    <row r="434" spans="1:19" ht="14.4">
      <c r="A434" s="387"/>
      <c r="B434" s="387"/>
      <c r="C434" s="387"/>
      <c r="D434" s="387"/>
      <c r="E434" s="387"/>
      <c r="F434" s="387"/>
      <c r="G434" s="387"/>
      <c r="H434" s="387"/>
      <c r="I434" s="387"/>
      <c r="J434" s="387"/>
      <c r="K434" s="387"/>
      <c r="L434" s="387"/>
      <c r="M434" s="387"/>
      <c r="N434" s="387"/>
      <c r="O434" s="387"/>
      <c r="P434" s="387"/>
      <c r="Q434" s="401"/>
      <c r="R434" s="387"/>
      <c r="S434" s="387"/>
    </row>
    <row r="435" spans="1:19" ht="14.4">
      <c r="A435" s="387"/>
      <c r="B435" s="387"/>
      <c r="C435" s="387"/>
      <c r="D435" s="387"/>
      <c r="E435" s="387"/>
      <c r="F435" s="387"/>
      <c r="G435" s="387"/>
      <c r="H435" s="387"/>
      <c r="I435" s="387"/>
      <c r="J435" s="387"/>
      <c r="K435" s="387"/>
      <c r="L435" s="387"/>
      <c r="M435" s="387"/>
      <c r="N435" s="387"/>
      <c r="O435" s="387"/>
      <c r="P435" s="387"/>
      <c r="Q435" s="401"/>
      <c r="R435" s="387"/>
      <c r="S435" s="387"/>
    </row>
    <row r="436" spans="1:19" ht="14.4">
      <c r="A436" s="387"/>
      <c r="B436" s="387"/>
      <c r="C436" s="387"/>
      <c r="D436" s="387"/>
      <c r="E436" s="387"/>
      <c r="F436" s="387"/>
      <c r="G436" s="387"/>
      <c r="H436" s="387"/>
      <c r="I436" s="387"/>
      <c r="J436" s="387"/>
      <c r="K436" s="387"/>
      <c r="L436" s="387"/>
      <c r="M436" s="387"/>
      <c r="N436" s="387"/>
      <c r="O436" s="387"/>
      <c r="P436" s="387"/>
      <c r="Q436" s="401"/>
      <c r="R436" s="387"/>
      <c r="S436" s="387"/>
    </row>
    <row r="437" spans="1:19" ht="14.4">
      <c r="A437" s="387"/>
      <c r="B437" s="387"/>
      <c r="C437" s="387"/>
      <c r="D437" s="387"/>
      <c r="E437" s="387"/>
      <c r="F437" s="387"/>
      <c r="G437" s="387"/>
      <c r="H437" s="387"/>
      <c r="I437" s="387"/>
      <c r="J437" s="387"/>
      <c r="K437" s="387"/>
      <c r="L437" s="387"/>
      <c r="M437" s="387"/>
      <c r="N437" s="387"/>
      <c r="O437" s="387"/>
      <c r="P437" s="387"/>
      <c r="Q437" s="401"/>
      <c r="R437" s="387"/>
      <c r="S437" s="387"/>
    </row>
    <row r="438" spans="1:19" ht="14.4">
      <c r="A438" s="387"/>
      <c r="B438" s="387"/>
      <c r="C438" s="387"/>
      <c r="D438" s="387"/>
      <c r="E438" s="387"/>
      <c r="F438" s="387"/>
      <c r="G438" s="387"/>
      <c r="H438" s="387"/>
      <c r="I438" s="387"/>
      <c r="J438" s="387"/>
      <c r="K438" s="387"/>
      <c r="L438" s="387"/>
      <c r="M438" s="387"/>
      <c r="N438" s="387"/>
      <c r="O438" s="387"/>
      <c r="P438" s="387"/>
      <c r="Q438" s="401"/>
      <c r="R438" s="387"/>
      <c r="S438" s="387"/>
    </row>
    <row r="439" spans="1:19" ht="14.4">
      <c r="A439" s="387"/>
      <c r="B439" s="387"/>
      <c r="C439" s="387"/>
      <c r="D439" s="387"/>
      <c r="E439" s="387"/>
      <c r="F439" s="387"/>
      <c r="G439" s="387"/>
      <c r="H439" s="387"/>
      <c r="I439" s="387"/>
      <c r="J439" s="387"/>
      <c r="K439" s="387"/>
      <c r="L439" s="387"/>
      <c r="M439" s="387"/>
      <c r="N439" s="387"/>
      <c r="O439" s="387"/>
      <c r="P439" s="387"/>
      <c r="Q439" s="401"/>
      <c r="R439" s="387"/>
      <c r="S439" s="387"/>
    </row>
    <row r="440" spans="1:19" ht="14.4">
      <c r="A440" s="387"/>
      <c r="B440" s="387"/>
      <c r="C440" s="387"/>
      <c r="D440" s="387"/>
      <c r="E440" s="387"/>
      <c r="F440" s="387"/>
      <c r="G440" s="387"/>
      <c r="H440" s="387"/>
      <c r="I440" s="387"/>
      <c r="J440" s="387"/>
      <c r="K440" s="387"/>
      <c r="L440" s="387"/>
      <c r="M440" s="387"/>
      <c r="N440" s="387"/>
      <c r="O440" s="387"/>
      <c r="P440" s="387"/>
      <c r="Q440" s="401"/>
      <c r="R440" s="387"/>
      <c r="S440" s="387"/>
    </row>
    <row r="441" spans="1:19" ht="14.4">
      <c r="A441" s="387"/>
      <c r="B441" s="387"/>
      <c r="C441" s="387"/>
      <c r="D441" s="387"/>
      <c r="E441" s="387"/>
      <c r="F441" s="387"/>
      <c r="G441" s="387"/>
      <c r="H441" s="387"/>
      <c r="I441" s="387"/>
      <c r="J441" s="387"/>
      <c r="K441" s="387"/>
      <c r="L441" s="387"/>
      <c r="M441" s="387"/>
      <c r="N441" s="387"/>
      <c r="O441" s="387"/>
      <c r="P441" s="387"/>
      <c r="Q441" s="401"/>
      <c r="R441" s="387"/>
      <c r="S441" s="387"/>
    </row>
    <row r="442" spans="1:19" ht="14.4">
      <c r="A442" s="387"/>
      <c r="B442" s="387"/>
      <c r="C442" s="387"/>
      <c r="D442" s="387"/>
      <c r="E442" s="387"/>
      <c r="F442" s="387"/>
      <c r="G442" s="387"/>
      <c r="H442" s="387"/>
      <c r="I442" s="387"/>
      <c r="J442" s="387"/>
      <c r="K442" s="387"/>
      <c r="L442" s="387"/>
      <c r="M442" s="387"/>
      <c r="N442" s="387"/>
      <c r="O442" s="387"/>
      <c r="P442" s="387"/>
      <c r="Q442" s="401"/>
      <c r="R442" s="387"/>
      <c r="S442" s="387"/>
    </row>
    <row r="443" spans="1:19" ht="14.4">
      <c r="A443" s="387"/>
      <c r="B443" s="387"/>
      <c r="C443" s="387"/>
      <c r="D443" s="387"/>
      <c r="E443" s="387"/>
      <c r="F443" s="387"/>
      <c r="G443" s="387"/>
      <c r="H443" s="387"/>
      <c r="I443" s="387"/>
      <c r="J443" s="387"/>
      <c r="K443" s="387"/>
      <c r="L443" s="387"/>
      <c r="M443" s="387"/>
      <c r="N443" s="387"/>
      <c r="O443" s="387"/>
      <c r="P443" s="387"/>
      <c r="Q443" s="401"/>
      <c r="R443" s="387"/>
      <c r="S443" s="387"/>
    </row>
    <row r="444" spans="1:19" ht="14.4">
      <c r="A444" s="387"/>
      <c r="B444" s="387"/>
      <c r="C444" s="387"/>
      <c r="D444" s="387"/>
      <c r="E444" s="387"/>
      <c r="F444" s="387"/>
      <c r="G444" s="387"/>
      <c r="H444" s="387"/>
      <c r="I444" s="387"/>
      <c r="J444" s="387"/>
      <c r="K444" s="387"/>
      <c r="L444" s="387"/>
      <c r="M444" s="387"/>
      <c r="N444" s="387"/>
      <c r="O444" s="387"/>
      <c r="P444" s="387"/>
      <c r="Q444" s="401"/>
      <c r="R444" s="387"/>
      <c r="S444" s="387"/>
    </row>
    <row r="445" spans="1:19" ht="14.4">
      <c r="A445" s="387"/>
      <c r="B445" s="387"/>
      <c r="C445" s="387"/>
      <c r="D445" s="387"/>
      <c r="E445" s="387"/>
      <c r="F445" s="387"/>
      <c r="G445" s="387"/>
      <c r="H445" s="387"/>
      <c r="I445" s="387"/>
      <c r="J445" s="387"/>
      <c r="K445" s="387"/>
      <c r="L445" s="387"/>
      <c r="M445" s="387"/>
      <c r="N445" s="387"/>
      <c r="O445" s="387"/>
      <c r="P445" s="387"/>
      <c r="Q445" s="401"/>
      <c r="R445" s="387"/>
      <c r="S445" s="387"/>
    </row>
    <row r="446" spans="1:19" ht="14.4">
      <c r="A446" s="387"/>
      <c r="B446" s="387"/>
      <c r="C446" s="387"/>
      <c r="D446" s="387"/>
      <c r="E446" s="387"/>
      <c r="F446" s="387"/>
      <c r="G446" s="387"/>
      <c r="H446" s="387"/>
      <c r="I446" s="387"/>
      <c r="J446" s="387"/>
      <c r="K446" s="387"/>
      <c r="L446" s="387"/>
      <c r="M446" s="387"/>
      <c r="N446" s="387"/>
      <c r="O446" s="387"/>
      <c r="P446" s="387"/>
      <c r="Q446" s="401"/>
      <c r="R446" s="387"/>
      <c r="S446" s="387"/>
    </row>
    <row r="447" spans="1:19" ht="14.4">
      <c r="A447" s="387"/>
      <c r="B447" s="387"/>
      <c r="C447" s="387"/>
      <c r="D447" s="387"/>
      <c r="E447" s="387"/>
      <c r="F447" s="387"/>
      <c r="G447" s="387"/>
      <c r="H447" s="387"/>
      <c r="I447" s="387"/>
      <c r="J447" s="387"/>
      <c r="K447" s="387"/>
      <c r="L447" s="387"/>
      <c r="M447" s="387"/>
      <c r="N447" s="387"/>
      <c r="O447" s="387"/>
      <c r="P447" s="387"/>
      <c r="Q447" s="401"/>
      <c r="R447" s="387"/>
      <c r="S447" s="387"/>
    </row>
    <row r="448" spans="1:19" ht="14.4">
      <c r="A448" s="387"/>
      <c r="B448" s="387"/>
      <c r="C448" s="387"/>
      <c r="D448" s="387"/>
      <c r="E448" s="387"/>
      <c r="F448" s="387"/>
      <c r="G448" s="387"/>
      <c r="H448" s="387"/>
      <c r="I448" s="387"/>
      <c r="J448" s="387"/>
      <c r="K448" s="387"/>
      <c r="L448" s="387"/>
      <c r="M448" s="387"/>
      <c r="N448" s="387"/>
      <c r="O448" s="387"/>
      <c r="P448" s="387"/>
      <c r="Q448" s="401"/>
      <c r="R448" s="387"/>
      <c r="S448" s="387"/>
    </row>
    <row r="449" spans="1:19" ht="14.4">
      <c r="A449" s="387"/>
      <c r="B449" s="387"/>
      <c r="C449" s="387"/>
      <c r="D449" s="387"/>
      <c r="E449" s="387"/>
      <c r="F449" s="387"/>
      <c r="G449" s="387"/>
      <c r="H449" s="387"/>
      <c r="I449" s="387"/>
      <c r="J449" s="387"/>
      <c r="K449" s="387"/>
      <c r="L449" s="387"/>
      <c r="M449" s="387"/>
      <c r="N449" s="387"/>
      <c r="O449" s="387"/>
      <c r="P449" s="387"/>
      <c r="Q449" s="401"/>
      <c r="R449" s="387"/>
      <c r="S449" s="387"/>
    </row>
    <row r="450" spans="1:19" ht="14.4">
      <c r="A450" s="387"/>
      <c r="B450" s="387"/>
      <c r="C450" s="387"/>
      <c r="D450" s="387"/>
      <c r="E450" s="387"/>
      <c r="F450" s="387"/>
      <c r="G450" s="387"/>
      <c r="H450" s="387"/>
      <c r="I450" s="387"/>
      <c r="J450" s="387"/>
      <c r="K450" s="387"/>
      <c r="L450" s="387"/>
      <c r="M450" s="387"/>
      <c r="N450" s="387"/>
      <c r="O450" s="387"/>
      <c r="P450" s="387"/>
      <c r="Q450" s="401"/>
      <c r="R450" s="387"/>
      <c r="S450" s="387"/>
    </row>
    <row r="451" spans="1:19" ht="14.4">
      <c r="A451" s="387"/>
      <c r="B451" s="387"/>
      <c r="C451" s="387"/>
      <c r="D451" s="387"/>
      <c r="E451" s="387"/>
      <c r="F451" s="387"/>
      <c r="G451" s="387"/>
      <c r="H451" s="387"/>
      <c r="I451" s="387"/>
      <c r="J451" s="387"/>
      <c r="K451" s="387"/>
      <c r="L451" s="387"/>
      <c r="M451" s="387"/>
      <c r="N451" s="387"/>
      <c r="O451" s="387"/>
      <c r="P451" s="387"/>
      <c r="Q451" s="401"/>
      <c r="R451" s="387"/>
      <c r="S451" s="387"/>
    </row>
    <row r="452" spans="1:19" ht="14.4">
      <c r="A452" s="387"/>
      <c r="B452" s="387"/>
      <c r="C452" s="387"/>
      <c r="D452" s="387"/>
      <c r="E452" s="387"/>
      <c r="F452" s="387"/>
      <c r="G452" s="387"/>
      <c r="H452" s="387"/>
      <c r="I452" s="387"/>
      <c r="J452" s="387"/>
      <c r="K452" s="387"/>
      <c r="L452" s="387"/>
      <c r="M452" s="387"/>
      <c r="N452" s="387"/>
      <c r="O452" s="387"/>
      <c r="P452" s="387"/>
      <c r="Q452" s="401"/>
      <c r="R452" s="387"/>
      <c r="S452" s="387"/>
    </row>
    <row r="453" spans="1:19" ht="14.4">
      <c r="A453" s="387"/>
      <c r="B453" s="387"/>
      <c r="C453" s="387"/>
      <c r="D453" s="387"/>
      <c r="E453" s="387"/>
      <c r="F453" s="387"/>
      <c r="G453" s="387"/>
      <c r="H453" s="387"/>
      <c r="I453" s="387"/>
      <c r="J453" s="387"/>
      <c r="K453" s="387"/>
      <c r="L453" s="387"/>
      <c r="M453" s="387"/>
      <c r="N453" s="387"/>
      <c r="O453" s="387"/>
      <c r="P453" s="387"/>
      <c r="Q453" s="401"/>
      <c r="R453" s="387"/>
      <c r="S453" s="387"/>
    </row>
    <row r="454" spans="1:19" ht="14.4">
      <c r="A454" s="387"/>
      <c r="B454" s="387"/>
      <c r="C454" s="387"/>
      <c r="D454" s="387"/>
      <c r="E454" s="387"/>
      <c r="F454" s="387"/>
      <c r="G454" s="387"/>
      <c r="H454" s="387"/>
      <c r="I454" s="387"/>
      <c r="J454" s="387"/>
      <c r="K454" s="387"/>
      <c r="L454" s="387"/>
      <c r="M454" s="387"/>
      <c r="N454" s="387"/>
      <c r="O454" s="387"/>
      <c r="P454" s="387"/>
      <c r="Q454" s="401"/>
      <c r="R454" s="387"/>
      <c r="S454" s="387"/>
    </row>
    <row r="455" spans="1:19" ht="14.4">
      <c r="A455" s="387"/>
      <c r="B455" s="387"/>
      <c r="C455" s="387"/>
      <c r="D455" s="387"/>
      <c r="E455" s="387"/>
      <c r="F455" s="387"/>
      <c r="G455" s="387"/>
      <c r="H455" s="387"/>
      <c r="I455" s="387"/>
      <c r="J455" s="387"/>
      <c r="K455" s="387"/>
      <c r="L455" s="387"/>
      <c r="M455" s="387"/>
      <c r="N455" s="387"/>
      <c r="O455" s="387"/>
      <c r="P455" s="387"/>
      <c r="Q455" s="401"/>
      <c r="R455" s="387"/>
      <c r="S455" s="387"/>
    </row>
    <row r="456" spans="1:19" ht="14.4">
      <c r="A456" s="387"/>
      <c r="B456" s="387"/>
      <c r="C456" s="387"/>
      <c r="D456" s="387"/>
      <c r="E456" s="387"/>
      <c r="F456" s="387"/>
      <c r="G456" s="387"/>
      <c r="H456" s="387"/>
      <c r="I456" s="387"/>
      <c r="J456" s="387"/>
      <c r="K456" s="387"/>
      <c r="L456" s="387"/>
      <c r="M456" s="387"/>
      <c r="N456" s="387"/>
      <c r="O456" s="387"/>
      <c r="P456" s="387"/>
      <c r="Q456" s="401"/>
      <c r="R456" s="387"/>
      <c r="S456" s="387"/>
    </row>
    <row r="457" spans="1:19" ht="14.4">
      <c r="A457" s="387"/>
      <c r="B457" s="387"/>
      <c r="C457" s="387"/>
      <c r="D457" s="387"/>
      <c r="E457" s="387"/>
      <c r="F457" s="387"/>
      <c r="G457" s="387"/>
      <c r="H457" s="387"/>
      <c r="I457" s="387"/>
      <c r="J457" s="387"/>
      <c r="K457" s="387"/>
      <c r="L457" s="387"/>
      <c r="M457" s="387"/>
      <c r="N457" s="387"/>
      <c r="O457" s="387"/>
      <c r="P457" s="387"/>
      <c r="Q457" s="401"/>
      <c r="R457" s="387"/>
      <c r="S457" s="387"/>
    </row>
    <row r="458" spans="1:19" ht="14.4">
      <c r="A458" s="387"/>
      <c r="B458" s="387"/>
      <c r="C458" s="387"/>
      <c r="D458" s="387"/>
      <c r="E458" s="387"/>
      <c r="F458" s="387"/>
      <c r="G458" s="387"/>
      <c r="H458" s="387"/>
      <c r="I458" s="387"/>
      <c r="J458" s="387"/>
      <c r="K458" s="387"/>
      <c r="L458" s="387"/>
      <c r="M458" s="387"/>
      <c r="N458" s="387"/>
      <c r="O458" s="387"/>
      <c r="P458" s="387"/>
      <c r="Q458" s="401"/>
      <c r="R458" s="387"/>
      <c r="S458" s="387"/>
    </row>
    <row r="459" spans="1:19" ht="14.4">
      <c r="A459" s="387"/>
      <c r="B459" s="387"/>
      <c r="C459" s="387"/>
      <c r="D459" s="387"/>
      <c r="E459" s="387"/>
      <c r="F459" s="387"/>
      <c r="G459" s="387"/>
      <c r="H459" s="387"/>
      <c r="I459" s="387"/>
      <c r="J459" s="387"/>
      <c r="K459" s="387"/>
      <c r="L459" s="387"/>
      <c r="M459" s="387"/>
      <c r="N459" s="387"/>
      <c r="O459" s="387"/>
      <c r="P459" s="387"/>
      <c r="Q459" s="401"/>
      <c r="R459" s="387"/>
      <c r="S459" s="387"/>
    </row>
    <row r="460" spans="1:19" ht="14.4">
      <c r="A460" s="387"/>
      <c r="B460" s="387"/>
      <c r="C460" s="387"/>
      <c r="D460" s="387"/>
      <c r="E460" s="387"/>
      <c r="F460" s="387"/>
      <c r="G460" s="387"/>
      <c r="H460" s="387"/>
      <c r="I460" s="387"/>
      <c r="J460" s="387"/>
      <c r="K460" s="387"/>
      <c r="L460" s="387"/>
      <c r="M460" s="387"/>
      <c r="N460" s="387"/>
      <c r="O460" s="387"/>
      <c r="P460" s="387"/>
      <c r="Q460" s="401"/>
      <c r="R460" s="387"/>
      <c r="S460" s="387"/>
    </row>
    <row r="461" spans="1:19" ht="14.4">
      <c r="A461" s="387"/>
      <c r="B461" s="387"/>
      <c r="C461" s="387"/>
      <c r="D461" s="387"/>
      <c r="E461" s="387"/>
      <c r="F461" s="387"/>
      <c r="G461" s="387"/>
      <c r="H461" s="387"/>
      <c r="I461" s="387"/>
      <c r="J461" s="387"/>
      <c r="K461" s="387"/>
      <c r="L461" s="387"/>
      <c r="M461" s="387"/>
      <c r="N461" s="387"/>
      <c r="O461" s="387"/>
      <c r="P461" s="387"/>
      <c r="Q461" s="401"/>
      <c r="R461" s="387"/>
      <c r="S461" s="387"/>
    </row>
    <row r="462" spans="1:19" ht="14.4">
      <c r="A462" s="387"/>
      <c r="B462" s="387"/>
      <c r="C462" s="387"/>
      <c r="D462" s="387"/>
      <c r="E462" s="387"/>
      <c r="F462" s="387"/>
      <c r="G462" s="387"/>
      <c r="H462" s="387"/>
      <c r="I462" s="387"/>
      <c r="J462" s="387"/>
      <c r="K462" s="387"/>
      <c r="L462" s="387"/>
      <c r="M462" s="387"/>
      <c r="N462" s="387"/>
      <c r="O462" s="387"/>
      <c r="P462" s="387"/>
      <c r="Q462" s="401"/>
      <c r="R462" s="387"/>
      <c r="S462" s="387"/>
    </row>
    <row r="463" spans="1:19" ht="14.4">
      <c r="A463" s="387"/>
      <c r="B463" s="387"/>
      <c r="C463" s="387"/>
      <c r="D463" s="387"/>
      <c r="E463" s="387"/>
      <c r="F463" s="387"/>
      <c r="G463" s="387"/>
      <c r="H463" s="387"/>
      <c r="I463" s="387"/>
      <c r="J463" s="387"/>
      <c r="K463" s="387"/>
      <c r="L463" s="387"/>
      <c r="M463" s="387"/>
      <c r="N463" s="387"/>
      <c r="O463" s="387"/>
      <c r="P463" s="387"/>
      <c r="Q463" s="401"/>
      <c r="R463" s="387"/>
      <c r="S463" s="387"/>
    </row>
    <row r="464" spans="1:19" ht="14.4">
      <c r="A464" s="387"/>
      <c r="B464" s="387"/>
      <c r="C464" s="387"/>
      <c r="D464" s="387"/>
      <c r="E464" s="387"/>
      <c r="F464" s="387"/>
      <c r="G464" s="387"/>
      <c r="H464" s="387"/>
      <c r="I464" s="387"/>
      <c r="J464" s="387"/>
      <c r="K464" s="387"/>
      <c r="L464" s="387"/>
      <c r="M464" s="387"/>
      <c r="N464" s="387"/>
      <c r="O464" s="387"/>
      <c r="P464" s="387"/>
      <c r="Q464" s="401"/>
      <c r="R464" s="387"/>
      <c r="S464" s="387"/>
    </row>
    <row r="465" spans="1:19" ht="14.4">
      <c r="A465" s="387"/>
      <c r="B465" s="387"/>
      <c r="C465" s="387"/>
      <c r="D465" s="387"/>
      <c r="E465" s="387"/>
      <c r="F465" s="387"/>
      <c r="G465" s="387"/>
      <c r="H465" s="387"/>
      <c r="I465" s="387"/>
      <c r="J465" s="387"/>
      <c r="K465" s="387"/>
      <c r="L465" s="387"/>
      <c r="M465" s="387"/>
      <c r="N465" s="387"/>
      <c r="O465" s="387"/>
      <c r="P465" s="387"/>
      <c r="Q465" s="401"/>
      <c r="R465" s="387"/>
      <c r="S465" s="387"/>
    </row>
    <row r="466" spans="1:19" ht="14.4">
      <c r="A466" s="387"/>
      <c r="B466" s="387"/>
      <c r="C466" s="387"/>
      <c r="D466" s="387"/>
      <c r="E466" s="387"/>
      <c r="F466" s="387"/>
      <c r="G466" s="387"/>
      <c r="H466" s="387"/>
      <c r="I466" s="387"/>
      <c r="J466" s="387"/>
      <c r="K466" s="387"/>
      <c r="L466" s="387"/>
      <c r="M466" s="387"/>
      <c r="N466" s="387"/>
      <c r="O466" s="387"/>
      <c r="P466" s="387"/>
      <c r="Q466" s="401"/>
      <c r="R466" s="387"/>
      <c r="S466" s="387"/>
    </row>
    <row r="467" spans="1:19" ht="14.4">
      <c r="A467" s="387"/>
      <c r="B467" s="387"/>
      <c r="C467" s="387"/>
      <c r="D467" s="387"/>
      <c r="E467" s="387"/>
      <c r="F467" s="387"/>
      <c r="G467" s="387"/>
      <c r="H467" s="387"/>
      <c r="I467" s="387"/>
      <c r="J467" s="387"/>
      <c r="K467" s="387"/>
      <c r="L467" s="387"/>
      <c r="M467" s="387"/>
      <c r="N467" s="387"/>
      <c r="O467" s="387"/>
      <c r="P467" s="387"/>
      <c r="Q467" s="401"/>
      <c r="R467" s="387"/>
      <c r="S467" s="387"/>
    </row>
    <row r="468" spans="1:19" ht="14.4">
      <c r="A468" s="387"/>
      <c r="B468" s="387"/>
      <c r="C468" s="387"/>
      <c r="D468" s="387"/>
      <c r="E468" s="387"/>
      <c r="F468" s="387"/>
      <c r="G468" s="387"/>
      <c r="H468" s="387"/>
      <c r="I468" s="387"/>
      <c r="J468" s="387"/>
      <c r="K468" s="387"/>
      <c r="L468" s="387"/>
      <c r="M468" s="387"/>
      <c r="N468" s="387"/>
      <c r="O468" s="387"/>
      <c r="P468" s="387"/>
      <c r="Q468" s="401"/>
      <c r="R468" s="387"/>
      <c r="S468" s="387"/>
    </row>
    <row r="469" spans="1:19" ht="14.4">
      <c r="A469" s="387"/>
      <c r="B469" s="387"/>
      <c r="C469" s="387"/>
      <c r="D469" s="387"/>
      <c r="E469" s="387"/>
      <c r="F469" s="387"/>
      <c r="G469" s="387"/>
      <c r="H469" s="387"/>
      <c r="I469" s="387"/>
      <c r="J469" s="387"/>
      <c r="K469" s="387"/>
      <c r="L469" s="387"/>
      <c r="M469" s="387"/>
      <c r="N469" s="387"/>
      <c r="O469" s="387"/>
      <c r="P469" s="387"/>
      <c r="Q469" s="401"/>
      <c r="R469" s="387"/>
      <c r="S469" s="387"/>
    </row>
    <row r="470" spans="1:19" ht="14.4">
      <c r="A470" s="387"/>
      <c r="B470" s="387"/>
      <c r="C470" s="387"/>
      <c r="D470" s="387"/>
      <c r="E470" s="387"/>
      <c r="F470" s="387"/>
      <c r="G470" s="387"/>
      <c r="H470" s="387"/>
      <c r="I470" s="387"/>
      <c r="J470" s="387"/>
      <c r="K470" s="387"/>
      <c r="L470" s="387"/>
      <c r="M470" s="387"/>
      <c r="N470" s="387"/>
      <c r="O470" s="387"/>
      <c r="P470" s="387"/>
      <c r="Q470" s="401"/>
      <c r="R470" s="387"/>
      <c r="S470" s="387"/>
    </row>
    <row r="471" spans="1:19" ht="14.4">
      <c r="A471" s="387"/>
      <c r="B471" s="387"/>
      <c r="C471" s="387"/>
      <c r="D471" s="387"/>
      <c r="E471" s="387"/>
      <c r="F471" s="387"/>
      <c r="G471" s="387"/>
      <c r="H471" s="387"/>
      <c r="I471" s="387"/>
      <c r="J471" s="387"/>
      <c r="K471" s="387"/>
      <c r="L471" s="387"/>
      <c r="M471" s="387"/>
      <c r="N471" s="387"/>
      <c r="O471" s="387"/>
      <c r="P471" s="387"/>
      <c r="Q471" s="401"/>
      <c r="R471" s="387"/>
      <c r="S471" s="387"/>
    </row>
    <row r="472" spans="1:19" ht="14.4">
      <c r="A472" s="387"/>
      <c r="B472" s="387"/>
      <c r="C472" s="387"/>
      <c r="D472" s="387"/>
      <c r="E472" s="387"/>
      <c r="F472" s="387"/>
      <c r="G472" s="387"/>
      <c r="H472" s="387"/>
      <c r="I472" s="387"/>
      <c r="J472" s="387"/>
      <c r="K472" s="387"/>
      <c r="L472" s="387"/>
      <c r="M472" s="387"/>
      <c r="N472" s="387"/>
      <c r="O472" s="387"/>
      <c r="P472" s="387"/>
      <c r="Q472" s="401"/>
      <c r="R472" s="387"/>
      <c r="S472" s="387"/>
    </row>
    <row r="473" spans="1:19" ht="14.4">
      <c r="A473" s="387"/>
      <c r="B473" s="387"/>
      <c r="C473" s="387"/>
      <c r="D473" s="387"/>
      <c r="E473" s="387"/>
      <c r="F473" s="387"/>
      <c r="G473" s="387"/>
      <c r="H473" s="387"/>
      <c r="I473" s="387"/>
      <c r="J473" s="387"/>
      <c r="K473" s="387"/>
      <c r="L473" s="387"/>
      <c r="M473" s="387"/>
      <c r="N473" s="387"/>
      <c r="O473" s="387"/>
      <c r="P473" s="387"/>
      <c r="Q473" s="401"/>
      <c r="R473" s="387"/>
      <c r="S473" s="387"/>
    </row>
    <row r="474" spans="1:19" ht="14.4">
      <c r="A474" s="387"/>
      <c r="B474" s="387"/>
      <c r="C474" s="387"/>
      <c r="D474" s="387"/>
      <c r="E474" s="387"/>
      <c r="F474" s="387"/>
      <c r="G474" s="387"/>
      <c r="H474" s="387"/>
      <c r="I474" s="387"/>
      <c r="J474" s="387"/>
      <c r="K474" s="387"/>
      <c r="L474" s="387"/>
      <c r="M474" s="387"/>
      <c r="N474" s="387"/>
      <c r="O474" s="387"/>
      <c r="P474" s="387"/>
      <c r="Q474" s="401"/>
      <c r="R474" s="387"/>
      <c r="S474" s="387"/>
    </row>
    <row r="475" spans="1:19" ht="14.4">
      <c r="A475" s="387"/>
      <c r="B475" s="387"/>
      <c r="C475" s="387"/>
      <c r="D475" s="387"/>
      <c r="E475" s="387"/>
      <c r="F475" s="387"/>
      <c r="G475" s="387"/>
      <c r="H475" s="387"/>
      <c r="I475" s="387"/>
      <c r="J475" s="387"/>
      <c r="K475" s="387"/>
      <c r="L475" s="387"/>
      <c r="M475" s="387"/>
      <c r="N475" s="387"/>
      <c r="O475" s="387"/>
      <c r="P475" s="387"/>
      <c r="Q475" s="401"/>
      <c r="R475" s="387"/>
      <c r="S475" s="387"/>
    </row>
    <row r="476" spans="1:19" ht="14.4">
      <c r="A476" s="387"/>
      <c r="B476" s="387"/>
      <c r="C476" s="387"/>
      <c r="D476" s="387"/>
      <c r="E476" s="387"/>
      <c r="F476" s="387"/>
      <c r="G476" s="387"/>
      <c r="H476" s="387"/>
      <c r="I476" s="387"/>
      <c r="J476" s="387"/>
      <c r="K476" s="387"/>
      <c r="L476" s="387"/>
      <c r="M476" s="387"/>
      <c r="N476" s="387"/>
      <c r="O476" s="387"/>
      <c r="P476" s="387"/>
      <c r="Q476" s="401"/>
      <c r="R476" s="387"/>
      <c r="S476" s="387"/>
    </row>
    <row r="477" spans="1:19" ht="14.4">
      <c r="A477" s="387"/>
      <c r="B477" s="387"/>
      <c r="C477" s="387"/>
      <c r="D477" s="387"/>
      <c r="E477" s="387"/>
      <c r="F477" s="387"/>
      <c r="G477" s="387"/>
      <c r="H477" s="387"/>
      <c r="I477" s="387"/>
      <c r="J477" s="387"/>
      <c r="K477" s="387"/>
      <c r="L477" s="387"/>
      <c r="M477" s="387"/>
      <c r="N477" s="387"/>
      <c r="O477" s="387"/>
      <c r="P477" s="387"/>
      <c r="Q477" s="401"/>
      <c r="R477" s="387"/>
      <c r="S477" s="387"/>
    </row>
    <row r="478" spans="1:19" ht="14.4">
      <c r="A478" s="387"/>
      <c r="B478" s="387"/>
      <c r="C478" s="387"/>
      <c r="D478" s="387"/>
      <c r="E478" s="387"/>
      <c r="F478" s="387"/>
      <c r="G478" s="387"/>
      <c r="H478" s="387"/>
      <c r="I478" s="387"/>
      <c r="J478" s="387"/>
      <c r="K478" s="387"/>
      <c r="L478" s="387"/>
      <c r="M478" s="387"/>
      <c r="N478" s="387"/>
      <c r="O478" s="387"/>
      <c r="P478" s="387"/>
      <c r="Q478" s="401"/>
      <c r="R478" s="387"/>
      <c r="S478" s="387"/>
    </row>
    <row r="479" spans="1:19" ht="14.4">
      <c r="A479" s="387"/>
      <c r="B479" s="387"/>
      <c r="C479" s="387"/>
      <c r="D479" s="387"/>
      <c r="E479" s="387"/>
      <c r="F479" s="387"/>
      <c r="G479" s="387"/>
      <c r="H479" s="387"/>
      <c r="I479" s="387"/>
      <c r="J479" s="387"/>
      <c r="K479" s="387"/>
      <c r="L479" s="387"/>
      <c r="M479" s="387"/>
      <c r="N479" s="387"/>
      <c r="O479" s="387"/>
      <c r="P479" s="387"/>
      <c r="Q479" s="401"/>
      <c r="R479" s="387"/>
      <c r="S479" s="387"/>
    </row>
    <row r="480" spans="1:19" ht="14.4">
      <c r="A480" s="387"/>
      <c r="B480" s="387"/>
      <c r="C480" s="387"/>
      <c r="D480" s="387"/>
      <c r="E480" s="387"/>
      <c r="F480" s="387"/>
      <c r="G480" s="387"/>
      <c r="H480" s="387"/>
      <c r="I480" s="387"/>
      <c r="J480" s="387"/>
      <c r="K480" s="387"/>
      <c r="L480" s="387"/>
      <c r="M480" s="387"/>
      <c r="N480" s="387"/>
      <c r="O480" s="387"/>
      <c r="P480" s="387"/>
      <c r="Q480" s="401"/>
      <c r="R480" s="387"/>
      <c r="S480" s="387"/>
    </row>
    <row r="481" spans="1:19" ht="14.4">
      <c r="A481" s="387"/>
      <c r="B481" s="387"/>
      <c r="C481" s="387"/>
      <c r="D481" s="387"/>
      <c r="E481" s="387"/>
      <c r="F481" s="387"/>
      <c r="G481" s="387"/>
      <c r="H481" s="387"/>
      <c r="I481" s="387"/>
      <c r="J481" s="387"/>
      <c r="K481" s="387"/>
      <c r="L481" s="387"/>
      <c r="M481" s="387"/>
      <c r="N481" s="387"/>
      <c r="O481" s="387"/>
      <c r="P481" s="387"/>
      <c r="Q481" s="401"/>
      <c r="R481" s="387"/>
      <c r="S481" s="387"/>
    </row>
    <row r="482" spans="1:19" ht="14.4">
      <c r="A482" s="387"/>
      <c r="B482" s="387"/>
      <c r="C482" s="387"/>
      <c r="D482" s="387"/>
      <c r="E482" s="387"/>
      <c r="F482" s="387"/>
      <c r="G482" s="387"/>
      <c r="H482" s="387"/>
      <c r="I482" s="387"/>
      <c r="J482" s="387"/>
      <c r="K482" s="387"/>
      <c r="L482" s="387"/>
      <c r="M482" s="387"/>
      <c r="N482" s="387"/>
      <c r="O482" s="387"/>
      <c r="P482" s="387"/>
      <c r="Q482" s="401"/>
      <c r="R482" s="387"/>
      <c r="S482" s="387"/>
    </row>
    <row r="483" spans="1:19" ht="14.4">
      <c r="A483" s="387"/>
      <c r="B483" s="387"/>
      <c r="C483" s="387"/>
      <c r="D483" s="387"/>
      <c r="E483" s="387"/>
      <c r="F483" s="387"/>
      <c r="G483" s="387"/>
      <c r="H483" s="387"/>
      <c r="I483" s="387"/>
      <c r="J483" s="387"/>
      <c r="K483" s="387"/>
      <c r="L483" s="387"/>
      <c r="M483" s="387"/>
      <c r="N483" s="387"/>
      <c r="O483" s="387"/>
      <c r="P483" s="387"/>
      <c r="Q483" s="401"/>
      <c r="R483" s="387"/>
      <c r="S483" s="387"/>
    </row>
    <row r="484" spans="1:19" ht="14.4">
      <c r="A484" s="387"/>
      <c r="B484" s="387"/>
      <c r="C484" s="387"/>
      <c r="D484" s="387"/>
      <c r="E484" s="387"/>
      <c r="F484" s="387"/>
      <c r="G484" s="387"/>
      <c r="H484" s="387"/>
      <c r="I484" s="387"/>
      <c r="J484" s="387"/>
      <c r="K484" s="387"/>
      <c r="L484" s="387"/>
      <c r="M484" s="387"/>
      <c r="N484" s="387"/>
      <c r="O484" s="387"/>
      <c r="P484" s="387"/>
      <c r="Q484" s="401"/>
      <c r="R484" s="387"/>
      <c r="S484" s="387"/>
    </row>
    <row r="485" spans="1:19" ht="14.4">
      <c r="A485" s="387"/>
      <c r="B485" s="387"/>
      <c r="C485" s="387"/>
      <c r="D485" s="387"/>
      <c r="E485" s="387"/>
      <c r="F485" s="387"/>
      <c r="G485" s="387"/>
      <c r="H485" s="387"/>
      <c r="I485" s="387"/>
      <c r="J485" s="387"/>
      <c r="K485" s="387"/>
      <c r="L485" s="387"/>
      <c r="M485" s="387"/>
      <c r="N485" s="387"/>
      <c r="O485" s="387"/>
      <c r="P485" s="387"/>
      <c r="Q485" s="401"/>
      <c r="R485" s="387"/>
      <c r="S485" s="387"/>
    </row>
    <row r="486" spans="1:19" ht="14.4">
      <c r="A486" s="387"/>
      <c r="B486" s="387"/>
      <c r="C486" s="387"/>
      <c r="D486" s="387"/>
      <c r="E486" s="387"/>
      <c r="F486" s="387"/>
      <c r="G486" s="387"/>
      <c r="H486" s="387"/>
      <c r="I486" s="387"/>
      <c r="J486" s="387"/>
      <c r="K486" s="387"/>
      <c r="L486" s="387"/>
      <c r="M486" s="387"/>
      <c r="N486" s="387"/>
      <c r="O486" s="387"/>
      <c r="P486" s="387"/>
      <c r="Q486" s="401"/>
      <c r="R486" s="387"/>
      <c r="S486" s="387"/>
    </row>
    <row r="487" spans="1:19" ht="14.4">
      <c r="A487" s="387"/>
      <c r="B487" s="387"/>
      <c r="C487" s="387"/>
      <c r="D487" s="387"/>
      <c r="E487" s="387"/>
      <c r="F487" s="387"/>
      <c r="G487" s="387"/>
      <c r="H487" s="387"/>
      <c r="I487" s="387"/>
      <c r="J487" s="387"/>
      <c r="K487" s="387"/>
      <c r="L487" s="387"/>
      <c r="M487" s="387"/>
      <c r="N487" s="387"/>
      <c r="O487" s="387"/>
      <c r="P487" s="387"/>
      <c r="Q487" s="401"/>
      <c r="R487" s="387"/>
      <c r="S487" s="387"/>
    </row>
    <row r="488" spans="1:19" ht="14.4">
      <c r="A488" s="387"/>
      <c r="B488" s="387"/>
      <c r="C488" s="387"/>
      <c r="D488" s="387"/>
      <c r="E488" s="387"/>
      <c r="F488" s="387"/>
      <c r="G488" s="387"/>
      <c r="H488" s="387"/>
      <c r="I488" s="387"/>
      <c r="J488" s="387"/>
      <c r="K488" s="387"/>
      <c r="L488" s="387"/>
      <c r="M488" s="387"/>
      <c r="N488" s="387"/>
      <c r="O488" s="387"/>
      <c r="P488" s="387"/>
      <c r="Q488" s="401"/>
      <c r="R488" s="387"/>
      <c r="S488" s="387"/>
    </row>
    <row r="489" spans="1:19" ht="14.4">
      <c r="A489" s="387"/>
      <c r="B489" s="387"/>
      <c r="C489" s="387"/>
      <c r="D489" s="387"/>
      <c r="E489" s="387"/>
      <c r="F489" s="387"/>
      <c r="G489" s="387"/>
      <c r="H489" s="387"/>
      <c r="I489" s="387"/>
      <c r="J489" s="387"/>
      <c r="K489" s="387"/>
      <c r="L489" s="387"/>
      <c r="M489" s="387"/>
      <c r="N489" s="387"/>
      <c r="O489" s="387"/>
      <c r="P489" s="387"/>
      <c r="Q489" s="401"/>
      <c r="R489" s="387"/>
      <c r="S489" s="387"/>
    </row>
    <row r="490" spans="1:19" ht="14.4">
      <c r="A490" s="387"/>
      <c r="B490" s="387"/>
      <c r="C490" s="387"/>
      <c r="D490" s="387"/>
      <c r="E490" s="387"/>
      <c r="F490" s="387"/>
      <c r="G490" s="387"/>
      <c r="H490" s="387"/>
      <c r="I490" s="387"/>
      <c r="J490" s="387"/>
      <c r="K490" s="387"/>
      <c r="L490" s="387"/>
      <c r="M490" s="387"/>
      <c r="N490" s="387"/>
      <c r="O490" s="387"/>
      <c r="P490" s="387"/>
      <c r="Q490" s="401"/>
      <c r="R490" s="387"/>
      <c r="S490" s="387"/>
    </row>
    <row r="491" spans="1:19" ht="14.4">
      <c r="A491" s="387"/>
      <c r="B491" s="387"/>
      <c r="C491" s="387"/>
      <c r="D491" s="387"/>
      <c r="E491" s="387"/>
      <c r="F491" s="387"/>
      <c r="G491" s="387"/>
      <c r="H491" s="387"/>
      <c r="I491" s="387"/>
      <c r="J491" s="387"/>
      <c r="K491" s="387"/>
      <c r="L491" s="387"/>
      <c r="M491" s="387"/>
      <c r="N491" s="387"/>
      <c r="O491" s="387"/>
      <c r="P491" s="387"/>
      <c r="Q491" s="401"/>
      <c r="R491" s="387"/>
      <c r="S491" s="387"/>
    </row>
    <row r="492" spans="1:19" ht="14.4">
      <c r="A492" s="387"/>
      <c r="B492" s="387"/>
      <c r="C492" s="387"/>
      <c r="D492" s="387"/>
      <c r="E492" s="387"/>
      <c r="F492" s="387"/>
      <c r="G492" s="387"/>
      <c r="H492" s="387"/>
      <c r="I492" s="387"/>
      <c r="J492" s="387"/>
      <c r="K492" s="387"/>
      <c r="L492" s="387"/>
      <c r="M492" s="387"/>
      <c r="N492" s="387"/>
      <c r="O492" s="387"/>
      <c r="P492" s="387"/>
      <c r="Q492" s="401"/>
      <c r="R492" s="387"/>
      <c r="S492" s="387"/>
    </row>
    <row r="493" spans="1:19" ht="14.4">
      <c r="A493" s="387"/>
      <c r="B493" s="387"/>
      <c r="C493" s="387"/>
      <c r="D493" s="387"/>
      <c r="E493" s="387"/>
      <c r="F493" s="387"/>
      <c r="G493" s="387"/>
      <c r="H493" s="387"/>
      <c r="I493" s="387"/>
      <c r="J493" s="387"/>
      <c r="K493" s="387"/>
      <c r="L493" s="387"/>
      <c r="M493" s="387"/>
      <c r="N493" s="387"/>
      <c r="O493" s="387"/>
      <c r="P493" s="387"/>
      <c r="Q493" s="401"/>
      <c r="R493" s="387"/>
      <c r="S493" s="387"/>
    </row>
    <row r="494" spans="1:19" ht="14.4">
      <c r="A494" s="387"/>
      <c r="B494" s="387"/>
      <c r="C494" s="387"/>
      <c r="D494" s="387"/>
      <c r="E494" s="387"/>
      <c r="F494" s="387"/>
      <c r="G494" s="387"/>
      <c r="H494" s="387"/>
      <c r="I494" s="387"/>
      <c r="J494" s="387"/>
      <c r="K494" s="387"/>
      <c r="L494" s="387"/>
      <c r="M494" s="387"/>
      <c r="N494" s="387"/>
      <c r="O494" s="387"/>
      <c r="P494" s="387"/>
      <c r="Q494" s="401"/>
      <c r="R494" s="387"/>
      <c r="S494" s="387"/>
    </row>
    <row r="495" spans="1:19" ht="14.4">
      <c r="A495" s="387"/>
      <c r="B495" s="387"/>
      <c r="C495" s="387"/>
      <c r="D495" s="387"/>
      <c r="E495" s="387"/>
      <c r="F495" s="387"/>
      <c r="G495" s="387"/>
      <c r="H495" s="387"/>
      <c r="I495" s="387"/>
      <c r="J495" s="387"/>
      <c r="K495" s="387"/>
      <c r="L495" s="387"/>
      <c r="M495" s="387"/>
      <c r="N495" s="387"/>
      <c r="O495" s="387"/>
      <c r="P495" s="387"/>
      <c r="Q495" s="401"/>
      <c r="R495" s="387"/>
      <c r="S495" s="387"/>
    </row>
    <row r="496" spans="1:19" ht="14.4">
      <c r="A496" s="387"/>
      <c r="B496" s="387"/>
      <c r="C496" s="387"/>
      <c r="D496" s="387"/>
      <c r="E496" s="387"/>
      <c r="F496" s="387"/>
      <c r="G496" s="387"/>
      <c r="H496" s="387"/>
      <c r="I496" s="387"/>
      <c r="J496" s="387"/>
      <c r="K496" s="387"/>
      <c r="L496" s="387"/>
      <c r="M496" s="387"/>
      <c r="N496" s="387"/>
      <c r="O496" s="387"/>
      <c r="P496" s="387"/>
      <c r="Q496" s="401"/>
      <c r="R496" s="387"/>
      <c r="S496" s="387"/>
    </row>
    <row r="497" spans="1:19" ht="14.4">
      <c r="A497" s="387"/>
      <c r="B497" s="387"/>
      <c r="C497" s="387"/>
      <c r="D497" s="387"/>
      <c r="E497" s="387"/>
      <c r="F497" s="387"/>
      <c r="G497" s="387"/>
      <c r="H497" s="387"/>
      <c r="I497" s="387"/>
      <c r="J497" s="387"/>
      <c r="K497" s="387"/>
      <c r="L497" s="387"/>
      <c r="M497" s="387"/>
      <c r="N497" s="387"/>
      <c r="O497" s="387"/>
      <c r="P497" s="387"/>
      <c r="Q497" s="401"/>
      <c r="R497" s="387"/>
      <c r="S497" s="387"/>
    </row>
    <row r="498" spans="1:19" ht="14.4">
      <c r="A498" s="387"/>
      <c r="B498" s="387"/>
      <c r="C498" s="387"/>
      <c r="D498" s="387"/>
      <c r="E498" s="387"/>
      <c r="F498" s="387"/>
      <c r="G498" s="387"/>
      <c r="H498" s="387"/>
      <c r="I498" s="387"/>
      <c r="J498" s="387"/>
      <c r="K498" s="387"/>
      <c r="L498" s="387"/>
      <c r="M498" s="387"/>
      <c r="N498" s="387"/>
      <c r="O498" s="387"/>
      <c r="P498" s="387"/>
      <c r="Q498" s="401"/>
      <c r="R498" s="387"/>
      <c r="S498" s="387"/>
    </row>
    <row r="499" spans="1:19" ht="14.4">
      <c r="A499" s="387"/>
      <c r="B499" s="387"/>
      <c r="C499" s="387"/>
      <c r="D499" s="387"/>
      <c r="E499" s="387"/>
      <c r="F499" s="387"/>
      <c r="G499" s="387"/>
      <c r="H499" s="387"/>
      <c r="I499" s="387"/>
      <c r="J499" s="387"/>
      <c r="K499" s="387"/>
      <c r="L499" s="387"/>
      <c r="M499" s="387"/>
      <c r="N499" s="387"/>
      <c r="O499" s="387"/>
      <c r="P499" s="387"/>
      <c r="Q499" s="401"/>
      <c r="R499" s="387"/>
      <c r="S499" s="387"/>
    </row>
    <row r="500" spans="1:19" ht="14.4">
      <c r="A500" s="387"/>
      <c r="B500" s="387"/>
      <c r="C500" s="387"/>
      <c r="D500" s="387"/>
      <c r="E500" s="387"/>
      <c r="F500" s="387"/>
      <c r="G500" s="387"/>
      <c r="H500" s="387"/>
      <c r="I500" s="387"/>
      <c r="J500" s="387"/>
      <c r="K500" s="387"/>
      <c r="L500" s="387"/>
      <c r="M500" s="387"/>
      <c r="N500" s="387"/>
      <c r="O500" s="387"/>
      <c r="P500" s="387"/>
      <c r="Q500" s="401"/>
      <c r="R500" s="387"/>
      <c r="S500" s="387"/>
    </row>
    <row r="501" spans="1:19" ht="14.4">
      <c r="A501" s="387"/>
      <c r="B501" s="387"/>
      <c r="C501" s="387"/>
      <c r="D501" s="387"/>
      <c r="E501" s="387"/>
      <c r="F501" s="387"/>
      <c r="G501" s="387"/>
      <c r="H501" s="387"/>
      <c r="I501" s="387"/>
      <c r="J501" s="387"/>
      <c r="K501" s="387"/>
      <c r="L501" s="387"/>
      <c r="M501" s="387"/>
      <c r="N501" s="387"/>
      <c r="O501" s="387"/>
      <c r="P501" s="387"/>
      <c r="Q501" s="401"/>
      <c r="R501" s="387"/>
      <c r="S501" s="387"/>
    </row>
    <row r="502" spans="1:19" ht="14.4">
      <c r="A502" s="387"/>
      <c r="B502" s="387"/>
      <c r="C502" s="387"/>
      <c r="D502" s="387"/>
      <c r="E502" s="387"/>
      <c r="F502" s="387"/>
      <c r="G502" s="387"/>
      <c r="H502" s="387"/>
      <c r="I502" s="387"/>
      <c r="J502" s="387"/>
      <c r="K502" s="387"/>
      <c r="L502" s="387"/>
      <c r="M502" s="387"/>
      <c r="N502" s="387"/>
      <c r="O502" s="387"/>
      <c r="P502" s="387"/>
      <c r="Q502" s="401"/>
      <c r="R502" s="387"/>
      <c r="S502" s="387"/>
    </row>
    <row r="503" spans="1:19" ht="14.4">
      <c r="A503" s="387"/>
      <c r="B503" s="387"/>
      <c r="C503" s="387"/>
      <c r="D503" s="387"/>
      <c r="E503" s="387"/>
      <c r="F503" s="387"/>
      <c r="G503" s="387"/>
      <c r="H503" s="387"/>
      <c r="I503" s="387"/>
      <c r="J503" s="387"/>
      <c r="K503" s="387"/>
      <c r="L503" s="387"/>
      <c r="M503" s="387"/>
      <c r="N503" s="387"/>
      <c r="O503" s="387"/>
      <c r="P503" s="387"/>
      <c r="Q503" s="401"/>
      <c r="R503" s="387"/>
      <c r="S503" s="387"/>
    </row>
    <row r="504" spans="1:19" ht="14.4">
      <c r="A504" s="387"/>
      <c r="B504" s="387"/>
      <c r="C504" s="387"/>
      <c r="D504" s="387"/>
      <c r="E504" s="387"/>
      <c r="F504" s="387"/>
      <c r="G504" s="387"/>
      <c r="H504" s="387"/>
      <c r="I504" s="387"/>
      <c r="J504" s="387"/>
      <c r="K504" s="387"/>
      <c r="L504" s="387"/>
      <c r="M504" s="387"/>
      <c r="N504" s="387"/>
      <c r="O504" s="387"/>
      <c r="P504" s="387"/>
      <c r="Q504" s="401"/>
      <c r="R504" s="387"/>
      <c r="S504" s="387"/>
    </row>
    <row r="505" spans="1:19" ht="14.4">
      <c r="A505" s="387"/>
      <c r="B505" s="387"/>
      <c r="C505" s="387"/>
      <c r="D505" s="387"/>
      <c r="E505" s="387"/>
      <c r="F505" s="387"/>
      <c r="G505" s="387"/>
      <c r="H505" s="387"/>
      <c r="I505" s="387"/>
      <c r="J505" s="387"/>
      <c r="K505" s="387"/>
      <c r="L505" s="387"/>
      <c r="M505" s="387"/>
      <c r="N505" s="387"/>
      <c r="O505" s="387"/>
      <c r="P505" s="387"/>
      <c r="Q505" s="401"/>
      <c r="R505" s="387"/>
      <c r="S505" s="387"/>
    </row>
    <row r="506" spans="1:19" ht="14.4">
      <c r="A506" s="387"/>
      <c r="B506" s="387"/>
      <c r="C506" s="387"/>
      <c r="D506" s="387"/>
      <c r="E506" s="387"/>
      <c r="F506" s="387"/>
      <c r="G506" s="387"/>
      <c r="H506" s="387"/>
      <c r="I506" s="387"/>
      <c r="J506" s="387"/>
      <c r="K506" s="387"/>
      <c r="L506" s="387"/>
      <c r="M506" s="387"/>
      <c r="N506" s="387"/>
      <c r="O506" s="387"/>
      <c r="P506" s="387"/>
      <c r="Q506" s="401"/>
      <c r="R506" s="387"/>
      <c r="S506" s="387"/>
    </row>
    <row r="507" spans="1:19" ht="14.4">
      <c r="A507" s="387"/>
      <c r="B507" s="387"/>
      <c r="C507" s="387"/>
      <c r="D507" s="387"/>
      <c r="E507" s="387"/>
      <c r="F507" s="387"/>
      <c r="G507" s="387"/>
      <c r="H507" s="387"/>
      <c r="I507" s="387"/>
      <c r="J507" s="387"/>
      <c r="K507" s="387"/>
      <c r="L507" s="387"/>
      <c r="M507" s="387"/>
      <c r="N507" s="387"/>
      <c r="O507" s="387"/>
      <c r="P507" s="387"/>
      <c r="Q507" s="401"/>
      <c r="R507" s="387"/>
      <c r="S507" s="387"/>
    </row>
    <row r="508" spans="1:19" ht="14.4">
      <c r="A508" s="387"/>
      <c r="B508" s="387"/>
      <c r="C508" s="387"/>
      <c r="D508" s="387"/>
      <c r="E508" s="387"/>
      <c r="F508" s="387"/>
      <c r="G508" s="387"/>
      <c r="H508" s="387"/>
      <c r="I508" s="387"/>
      <c r="J508" s="387"/>
      <c r="K508" s="387"/>
      <c r="L508" s="387"/>
      <c r="M508" s="387"/>
      <c r="N508" s="387"/>
      <c r="O508" s="387"/>
      <c r="P508" s="387"/>
      <c r="Q508" s="401"/>
      <c r="R508" s="387"/>
      <c r="S508" s="387"/>
    </row>
    <row r="509" spans="1:19" ht="14.4">
      <c r="A509" s="387"/>
      <c r="B509" s="387"/>
      <c r="C509" s="387"/>
      <c r="D509" s="387"/>
      <c r="E509" s="387"/>
      <c r="F509" s="387"/>
      <c r="G509" s="387"/>
      <c r="H509" s="387"/>
      <c r="I509" s="387"/>
      <c r="J509" s="387"/>
      <c r="K509" s="387"/>
      <c r="L509" s="387"/>
      <c r="M509" s="387"/>
      <c r="N509" s="387"/>
      <c r="O509" s="387"/>
      <c r="P509" s="387"/>
      <c r="Q509" s="401"/>
      <c r="R509" s="387"/>
      <c r="S509" s="387"/>
    </row>
    <row r="510" spans="1:19" ht="14.4">
      <c r="A510" s="387"/>
      <c r="B510" s="387"/>
      <c r="C510" s="387"/>
      <c r="D510" s="387"/>
      <c r="E510" s="387"/>
      <c r="F510" s="387"/>
      <c r="G510" s="387"/>
      <c r="H510" s="387"/>
      <c r="I510" s="387"/>
      <c r="J510" s="387"/>
      <c r="K510" s="387"/>
      <c r="L510" s="387"/>
      <c r="M510" s="387"/>
      <c r="N510" s="387"/>
      <c r="O510" s="387"/>
      <c r="P510" s="387"/>
      <c r="Q510" s="401"/>
      <c r="R510" s="387"/>
      <c r="S510" s="387"/>
    </row>
    <row r="511" spans="1:19" ht="14.4">
      <c r="A511" s="387"/>
      <c r="B511" s="387"/>
      <c r="C511" s="387"/>
      <c r="D511" s="387"/>
      <c r="E511" s="387"/>
      <c r="F511" s="387"/>
      <c r="G511" s="387"/>
      <c r="H511" s="387"/>
      <c r="I511" s="387"/>
      <c r="J511" s="387"/>
      <c r="K511" s="387"/>
      <c r="L511" s="387"/>
      <c r="M511" s="387"/>
      <c r="N511" s="387"/>
      <c r="O511" s="387"/>
      <c r="P511" s="387"/>
      <c r="Q511" s="401"/>
      <c r="R511" s="387"/>
      <c r="S511" s="387"/>
    </row>
    <row r="512" spans="1:19" ht="14.4">
      <c r="A512" s="387"/>
      <c r="B512" s="387"/>
      <c r="C512" s="387"/>
      <c r="D512" s="387"/>
      <c r="E512" s="387"/>
      <c r="F512" s="387"/>
      <c r="G512" s="387"/>
      <c r="H512" s="387"/>
      <c r="I512" s="387"/>
      <c r="J512" s="387"/>
      <c r="K512" s="387"/>
      <c r="L512" s="387"/>
      <c r="M512" s="387"/>
      <c r="N512" s="387"/>
      <c r="O512" s="387"/>
      <c r="P512" s="387"/>
      <c r="Q512" s="401"/>
      <c r="R512" s="387"/>
      <c r="S512" s="387"/>
    </row>
    <row r="513" spans="1:19" ht="14.4">
      <c r="A513" s="387"/>
      <c r="B513" s="387"/>
      <c r="C513" s="387"/>
      <c r="D513" s="387"/>
      <c r="E513" s="387"/>
      <c r="F513" s="387"/>
      <c r="G513" s="387"/>
      <c r="H513" s="387"/>
      <c r="I513" s="387"/>
      <c r="J513" s="387"/>
      <c r="K513" s="387"/>
      <c r="L513" s="387"/>
      <c r="M513" s="387"/>
      <c r="N513" s="387"/>
      <c r="O513" s="387"/>
      <c r="P513" s="387"/>
      <c r="Q513" s="401"/>
      <c r="R513" s="387"/>
      <c r="S513" s="387"/>
    </row>
    <row r="514" spans="1:19" ht="14.4">
      <c r="A514" s="387"/>
      <c r="B514" s="387"/>
      <c r="C514" s="387"/>
      <c r="D514" s="387"/>
      <c r="E514" s="387"/>
      <c r="F514" s="387"/>
      <c r="G514" s="387"/>
      <c r="H514" s="387"/>
      <c r="I514" s="387"/>
      <c r="J514" s="387"/>
      <c r="K514" s="387"/>
      <c r="L514" s="387"/>
      <c r="M514" s="387"/>
      <c r="N514" s="387"/>
      <c r="O514" s="387"/>
      <c r="P514" s="387"/>
      <c r="Q514" s="401"/>
      <c r="R514" s="387"/>
      <c r="S514" s="387"/>
    </row>
    <row r="515" spans="1:19" ht="14.4">
      <c r="A515" s="387"/>
      <c r="B515" s="387"/>
      <c r="C515" s="387"/>
      <c r="D515" s="387"/>
      <c r="E515" s="387"/>
      <c r="F515" s="387"/>
      <c r="G515" s="387"/>
      <c r="H515" s="387"/>
      <c r="I515" s="387"/>
      <c r="J515" s="387"/>
      <c r="K515" s="387"/>
      <c r="L515" s="387"/>
      <c r="M515" s="387"/>
      <c r="N515" s="387"/>
      <c r="O515" s="387"/>
      <c r="P515" s="387"/>
      <c r="Q515" s="401"/>
      <c r="R515" s="387"/>
      <c r="S515" s="387"/>
    </row>
    <row r="516" spans="1:19" ht="14.4">
      <c r="A516" s="387"/>
      <c r="B516" s="387"/>
      <c r="C516" s="387"/>
      <c r="D516" s="387"/>
      <c r="E516" s="387"/>
      <c r="F516" s="387"/>
      <c r="G516" s="387"/>
      <c r="H516" s="387"/>
      <c r="I516" s="387"/>
      <c r="J516" s="387"/>
      <c r="K516" s="387"/>
      <c r="L516" s="387"/>
      <c r="M516" s="387"/>
      <c r="N516" s="387"/>
      <c r="O516" s="387"/>
      <c r="P516" s="387"/>
      <c r="Q516" s="401"/>
      <c r="R516" s="387"/>
      <c r="S516" s="387"/>
    </row>
    <row r="517" spans="1:19" ht="14.4">
      <c r="A517" s="387"/>
      <c r="B517" s="387"/>
      <c r="C517" s="387"/>
      <c r="D517" s="387"/>
      <c r="E517" s="387"/>
      <c r="F517" s="387"/>
      <c r="G517" s="387"/>
      <c r="H517" s="387"/>
      <c r="I517" s="387"/>
      <c r="J517" s="387"/>
      <c r="K517" s="387"/>
      <c r="L517" s="387"/>
      <c r="M517" s="387"/>
      <c r="N517" s="387"/>
      <c r="O517" s="387"/>
      <c r="P517" s="387"/>
      <c r="Q517" s="401"/>
      <c r="R517" s="387"/>
      <c r="S517" s="387"/>
    </row>
    <row r="518" spans="1:19" ht="14.4">
      <c r="A518" s="387"/>
      <c r="B518" s="387"/>
      <c r="C518" s="387"/>
      <c r="D518" s="387"/>
      <c r="E518" s="387"/>
      <c r="F518" s="387"/>
      <c r="G518" s="387"/>
      <c r="H518" s="387"/>
      <c r="I518" s="387"/>
      <c r="J518" s="387"/>
      <c r="K518" s="387"/>
      <c r="L518" s="387"/>
      <c r="M518" s="387"/>
      <c r="N518" s="387"/>
      <c r="O518" s="387"/>
      <c r="P518" s="387"/>
      <c r="Q518" s="401"/>
      <c r="R518" s="387"/>
      <c r="S518" s="387"/>
    </row>
    <row r="519" spans="1:19" ht="14.4">
      <c r="A519" s="387"/>
      <c r="B519" s="387"/>
      <c r="C519" s="387"/>
      <c r="D519" s="387"/>
      <c r="E519" s="387"/>
      <c r="F519" s="387"/>
      <c r="G519" s="387"/>
      <c r="H519" s="387"/>
      <c r="I519" s="387"/>
      <c r="J519" s="387"/>
      <c r="K519" s="387"/>
      <c r="L519" s="387"/>
      <c r="M519" s="387"/>
      <c r="N519" s="387"/>
      <c r="O519" s="387"/>
      <c r="P519" s="387"/>
      <c r="Q519" s="401"/>
      <c r="R519" s="387"/>
      <c r="S519" s="387"/>
    </row>
    <row r="520" spans="1:19" ht="14.4">
      <c r="A520" s="387"/>
      <c r="B520" s="387"/>
      <c r="C520" s="387"/>
      <c r="D520" s="387"/>
      <c r="E520" s="387"/>
      <c r="F520" s="387"/>
      <c r="G520" s="387"/>
      <c r="H520" s="387"/>
      <c r="I520" s="387"/>
      <c r="J520" s="387"/>
      <c r="K520" s="387"/>
      <c r="L520" s="387"/>
      <c r="M520" s="387"/>
      <c r="N520" s="387"/>
      <c r="O520" s="387"/>
      <c r="P520" s="387"/>
      <c r="Q520" s="401"/>
      <c r="R520" s="387"/>
      <c r="S520" s="387"/>
    </row>
    <row r="521" spans="1:19" ht="14.4">
      <c r="A521" s="387"/>
      <c r="B521" s="387"/>
      <c r="C521" s="387"/>
      <c r="D521" s="387"/>
      <c r="E521" s="387"/>
      <c r="F521" s="387"/>
      <c r="G521" s="387"/>
      <c r="H521" s="387"/>
      <c r="I521" s="387"/>
      <c r="J521" s="387"/>
      <c r="K521" s="387"/>
      <c r="L521" s="387"/>
      <c r="M521" s="387"/>
      <c r="N521" s="387"/>
      <c r="O521" s="387"/>
      <c r="P521" s="387"/>
      <c r="Q521" s="401"/>
      <c r="R521" s="387"/>
      <c r="S521" s="387"/>
    </row>
    <row r="522" spans="1:19" ht="14.4">
      <c r="A522" s="387"/>
      <c r="B522" s="387"/>
      <c r="C522" s="387"/>
      <c r="D522" s="387"/>
      <c r="E522" s="387"/>
      <c r="F522" s="387"/>
      <c r="G522" s="387"/>
      <c r="H522" s="387"/>
      <c r="I522" s="387"/>
      <c r="J522" s="387"/>
      <c r="K522" s="387"/>
      <c r="L522" s="387"/>
      <c r="M522" s="387"/>
      <c r="N522" s="387"/>
      <c r="O522" s="387"/>
      <c r="P522" s="387"/>
      <c r="Q522" s="401"/>
      <c r="R522" s="387"/>
      <c r="S522" s="387"/>
    </row>
    <row r="523" spans="1:19" ht="14.4">
      <c r="A523" s="387"/>
      <c r="B523" s="387"/>
      <c r="C523" s="387"/>
      <c r="D523" s="387"/>
      <c r="E523" s="387"/>
      <c r="F523" s="387"/>
      <c r="G523" s="387"/>
      <c r="H523" s="387"/>
      <c r="I523" s="387"/>
      <c r="J523" s="387"/>
      <c r="K523" s="387"/>
      <c r="L523" s="387"/>
      <c r="M523" s="387"/>
      <c r="N523" s="387"/>
      <c r="O523" s="387"/>
      <c r="P523" s="387"/>
      <c r="Q523" s="401"/>
      <c r="R523" s="387"/>
      <c r="S523" s="387"/>
    </row>
    <row r="524" spans="1:19" ht="14.4">
      <c r="A524" s="387"/>
      <c r="B524" s="387"/>
      <c r="C524" s="387"/>
      <c r="D524" s="387"/>
      <c r="E524" s="387"/>
      <c r="F524" s="387"/>
      <c r="G524" s="387"/>
      <c r="H524" s="387"/>
      <c r="I524" s="387"/>
      <c r="J524" s="387"/>
      <c r="K524" s="387"/>
      <c r="L524" s="387"/>
      <c r="M524" s="387"/>
      <c r="N524" s="387"/>
      <c r="O524" s="387"/>
      <c r="P524" s="387"/>
      <c r="Q524" s="401"/>
      <c r="R524" s="387"/>
      <c r="S524" s="387"/>
    </row>
    <row r="525" spans="1:19" ht="14.4">
      <c r="A525" s="387"/>
      <c r="B525" s="387"/>
      <c r="C525" s="387"/>
      <c r="D525" s="387"/>
      <c r="E525" s="387"/>
      <c r="F525" s="387"/>
      <c r="G525" s="387"/>
      <c r="H525" s="387"/>
      <c r="I525" s="387"/>
      <c r="J525" s="387"/>
      <c r="K525" s="387"/>
      <c r="L525" s="387"/>
      <c r="M525" s="387"/>
      <c r="N525" s="387"/>
      <c r="O525" s="387"/>
      <c r="P525" s="387"/>
      <c r="Q525" s="401"/>
      <c r="R525" s="387"/>
      <c r="S525" s="387"/>
    </row>
    <row r="526" spans="1:19" ht="14.4">
      <c r="A526" s="387"/>
      <c r="B526" s="387"/>
      <c r="C526" s="387"/>
      <c r="D526" s="387"/>
      <c r="E526" s="387"/>
      <c r="F526" s="387"/>
      <c r="G526" s="387"/>
      <c r="H526" s="387"/>
      <c r="I526" s="387"/>
      <c r="J526" s="387"/>
      <c r="K526" s="387"/>
      <c r="L526" s="387"/>
      <c r="M526" s="387"/>
      <c r="N526" s="387"/>
      <c r="O526" s="387"/>
      <c r="P526" s="387"/>
      <c r="Q526" s="401"/>
      <c r="R526" s="387"/>
      <c r="S526" s="387"/>
    </row>
    <row r="527" spans="1:19" ht="14.4">
      <c r="A527" s="387"/>
      <c r="B527" s="387"/>
      <c r="C527" s="387"/>
      <c r="D527" s="387"/>
      <c r="E527" s="387"/>
      <c r="F527" s="387"/>
      <c r="G527" s="387"/>
      <c r="H527" s="387"/>
      <c r="I527" s="387"/>
      <c r="J527" s="387"/>
      <c r="K527" s="387"/>
      <c r="L527" s="387"/>
      <c r="M527" s="387"/>
      <c r="N527" s="387"/>
      <c r="O527" s="387"/>
      <c r="P527" s="387"/>
      <c r="Q527" s="401"/>
      <c r="R527" s="387"/>
      <c r="S527" s="387"/>
    </row>
    <row r="528" spans="1:19" ht="14.4">
      <c r="A528" s="387"/>
      <c r="B528" s="387"/>
      <c r="C528" s="387"/>
      <c r="D528" s="387"/>
      <c r="E528" s="387"/>
      <c r="F528" s="387"/>
      <c r="G528" s="387"/>
      <c r="H528" s="387"/>
      <c r="I528" s="387"/>
      <c r="J528" s="387"/>
      <c r="K528" s="387"/>
      <c r="L528" s="387"/>
      <c r="M528" s="387"/>
      <c r="N528" s="387"/>
      <c r="O528" s="387"/>
      <c r="P528" s="387"/>
      <c r="Q528" s="401"/>
      <c r="R528" s="387"/>
      <c r="S528" s="387"/>
    </row>
    <row r="529" spans="1:19" ht="14.4">
      <c r="A529" s="387"/>
      <c r="B529" s="387"/>
      <c r="C529" s="387"/>
      <c r="D529" s="387"/>
      <c r="E529" s="387"/>
      <c r="F529" s="387"/>
      <c r="G529" s="387"/>
      <c r="H529" s="387"/>
      <c r="I529" s="387"/>
      <c r="J529" s="387"/>
      <c r="K529" s="387"/>
      <c r="L529" s="387"/>
      <c r="M529" s="387"/>
      <c r="N529" s="387"/>
      <c r="O529" s="387"/>
      <c r="P529" s="387"/>
      <c r="Q529" s="401"/>
      <c r="R529" s="387"/>
      <c r="S529" s="387"/>
    </row>
    <row r="530" spans="1:19" ht="14.4">
      <c r="A530" s="387"/>
      <c r="B530" s="387"/>
      <c r="C530" s="387"/>
      <c r="D530" s="387"/>
      <c r="E530" s="387"/>
      <c r="F530" s="387"/>
      <c r="G530" s="387"/>
      <c r="H530" s="387"/>
      <c r="I530" s="387"/>
      <c r="J530" s="387"/>
      <c r="K530" s="387"/>
      <c r="L530" s="387"/>
      <c r="M530" s="387"/>
      <c r="N530" s="387"/>
      <c r="O530" s="387"/>
      <c r="P530" s="387"/>
      <c r="Q530" s="401"/>
      <c r="R530" s="387"/>
      <c r="S530" s="387"/>
    </row>
    <row r="531" spans="1:19" ht="14.4">
      <c r="A531" s="387"/>
      <c r="B531" s="387"/>
      <c r="C531" s="387"/>
      <c r="D531" s="387"/>
      <c r="E531" s="387"/>
      <c r="F531" s="387"/>
      <c r="G531" s="387"/>
      <c r="H531" s="387"/>
      <c r="I531" s="387"/>
      <c r="J531" s="387"/>
      <c r="K531" s="387"/>
      <c r="L531" s="387"/>
      <c r="M531" s="387"/>
      <c r="N531" s="387"/>
      <c r="O531" s="387"/>
      <c r="P531" s="387"/>
      <c r="Q531" s="401"/>
      <c r="R531" s="387"/>
      <c r="S531" s="387"/>
    </row>
    <row r="532" spans="1:19" ht="14.4">
      <c r="A532" s="387"/>
      <c r="B532" s="387"/>
      <c r="C532" s="387"/>
      <c r="D532" s="387"/>
      <c r="E532" s="387"/>
      <c r="F532" s="387"/>
      <c r="G532" s="387"/>
      <c r="H532" s="387"/>
      <c r="I532" s="387"/>
      <c r="J532" s="387"/>
      <c r="K532" s="387"/>
      <c r="L532" s="387"/>
      <c r="M532" s="387"/>
      <c r="N532" s="387"/>
      <c r="O532" s="387"/>
      <c r="P532" s="387"/>
      <c r="Q532" s="401"/>
      <c r="R532" s="387"/>
      <c r="S532" s="387"/>
    </row>
    <row r="533" spans="1:19" ht="14.4">
      <c r="A533" s="387"/>
      <c r="B533" s="387"/>
      <c r="C533" s="387"/>
      <c r="D533" s="387"/>
      <c r="E533" s="387"/>
      <c r="F533" s="387"/>
      <c r="G533" s="387"/>
      <c r="H533" s="387"/>
      <c r="I533" s="387"/>
      <c r="J533" s="387"/>
      <c r="K533" s="387"/>
      <c r="L533" s="387"/>
      <c r="M533" s="387"/>
      <c r="N533" s="387"/>
      <c r="O533" s="387"/>
      <c r="P533" s="387"/>
      <c r="Q533" s="401"/>
      <c r="R533" s="387"/>
      <c r="S533" s="387"/>
    </row>
    <row r="534" spans="1:19" ht="14.4">
      <c r="A534" s="387"/>
      <c r="B534" s="387"/>
      <c r="C534" s="387"/>
      <c r="D534" s="387"/>
      <c r="E534" s="387"/>
      <c r="F534" s="387"/>
      <c r="G534" s="387"/>
      <c r="H534" s="387"/>
      <c r="I534" s="387"/>
      <c r="J534" s="387"/>
      <c r="K534" s="387"/>
      <c r="L534" s="387"/>
      <c r="M534" s="387"/>
      <c r="N534" s="387"/>
      <c r="O534" s="387"/>
      <c r="P534" s="387"/>
      <c r="Q534" s="401"/>
      <c r="R534" s="387"/>
      <c r="S534" s="387"/>
    </row>
    <row r="535" spans="1:19" ht="14.4">
      <c r="A535" s="387"/>
      <c r="B535" s="387"/>
      <c r="C535" s="387"/>
      <c r="D535" s="387"/>
      <c r="E535" s="387"/>
      <c r="F535" s="387"/>
      <c r="G535" s="387"/>
      <c r="H535" s="387"/>
      <c r="I535" s="387"/>
      <c r="J535" s="387"/>
      <c r="K535" s="387"/>
      <c r="L535" s="387"/>
      <c r="M535" s="387"/>
      <c r="N535" s="387"/>
      <c r="O535" s="387"/>
      <c r="P535" s="387"/>
      <c r="Q535" s="401"/>
      <c r="R535" s="387"/>
      <c r="S535" s="387"/>
    </row>
    <row r="536" spans="1:19" ht="14.4">
      <c r="A536" s="387"/>
      <c r="B536" s="387"/>
      <c r="C536" s="387"/>
      <c r="D536" s="387"/>
      <c r="E536" s="387"/>
      <c r="F536" s="387"/>
      <c r="G536" s="387"/>
      <c r="H536" s="387"/>
      <c r="I536" s="387"/>
      <c r="J536" s="387"/>
      <c r="K536" s="387"/>
      <c r="L536" s="387"/>
      <c r="M536" s="387"/>
      <c r="N536" s="387"/>
      <c r="O536" s="387"/>
      <c r="P536" s="387"/>
      <c r="Q536" s="401"/>
      <c r="R536" s="387"/>
      <c r="S536" s="387"/>
    </row>
    <row r="537" spans="1:19" ht="14.4">
      <c r="A537" s="387"/>
      <c r="B537" s="387"/>
      <c r="C537" s="387"/>
      <c r="D537" s="387"/>
      <c r="E537" s="387"/>
      <c r="F537" s="387"/>
      <c r="G537" s="387"/>
      <c r="H537" s="387"/>
      <c r="I537" s="387"/>
      <c r="J537" s="387"/>
      <c r="K537" s="387"/>
      <c r="L537" s="387"/>
      <c r="M537" s="387"/>
      <c r="N537" s="387"/>
      <c r="O537" s="387"/>
      <c r="P537" s="387"/>
      <c r="Q537" s="401"/>
      <c r="R537" s="387"/>
      <c r="S537" s="387"/>
    </row>
    <row r="538" spans="1:19" ht="14.4">
      <c r="A538" s="387"/>
      <c r="B538" s="387"/>
      <c r="C538" s="387"/>
      <c r="D538" s="387"/>
      <c r="E538" s="387"/>
      <c r="F538" s="387"/>
      <c r="G538" s="387"/>
      <c r="H538" s="387"/>
      <c r="I538" s="387"/>
      <c r="J538" s="387"/>
      <c r="K538" s="387"/>
      <c r="L538" s="387"/>
      <c r="M538" s="387"/>
      <c r="N538" s="387"/>
      <c r="O538" s="387"/>
      <c r="P538" s="387"/>
      <c r="Q538" s="401"/>
      <c r="R538" s="387"/>
      <c r="S538" s="387"/>
    </row>
    <row r="539" spans="1:19" ht="14.4">
      <c r="A539" s="387"/>
      <c r="B539" s="387"/>
      <c r="C539" s="387"/>
      <c r="D539" s="387"/>
      <c r="E539" s="387"/>
      <c r="F539" s="387"/>
      <c r="G539" s="387"/>
      <c r="H539" s="387"/>
      <c r="I539" s="387"/>
      <c r="J539" s="387"/>
      <c r="K539" s="387"/>
      <c r="L539" s="387"/>
      <c r="M539" s="387"/>
      <c r="N539" s="387"/>
      <c r="O539" s="387"/>
      <c r="P539" s="387"/>
      <c r="Q539" s="401"/>
      <c r="R539" s="387"/>
      <c r="S539" s="387"/>
    </row>
    <row r="540" spans="1:19" ht="14.4">
      <c r="A540" s="387"/>
      <c r="B540" s="387"/>
      <c r="C540" s="387"/>
      <c r="D540" s="387"/>
      <c r="E540" s="387"/>
      <c r="F540" s="387"/>
      <c r="G540" s="387"/>
      <c r="H540" s="387"/>
      <c r="I540" s="387"/>
      <c r="J540" s="387"/>
      <c r="K540" s="387"/>
      <c r="L540" s="387"/>
      <c r="M540" s="387"/>
      <c r="N540" s="387"/>
      <c r="O540" s="387"/>
      <c r="P540" s="387"/>
      <c r="Q540" s="401"/>
      <c r="R540" s="387"/>
      <c r="S540" s="387"/>
    </row>
    <row r="541" spans="1:19" ht="14.4">
      <c r="A541" s="387"/>
      <c r="B541" s="387"/>
      <c r="C541" s="387"/>
      <c r="D541" s="387"/>
      <c r="E541" s="387"/>
      <c r="F541" s="387"/>
      <c r="G541" s="387"/>
      <c r="H541" s="387"/>
      <c r="I541" s="387"/>
      <c r="J541" s="387"/>
      <c r="K541" s="387"/>
      <c r="L541" s="387"/>
      <c r="M541" s="387"/>
      <c r="N541" s="387"/>
      <c r="O541" s="387"/>
      <c r="P541" s="387"/>
      <c r="Q541" s="401"/>
      <c r="R541" s="387"/>
      <c r="S541" s="387"/>
    </row>
    <row r="542" spans="1:19" ht="14.4">
      <c r="A542" s="387"/>
      <c r="B542" s="387"/>
      <c r="C542" s="387"/>
      <c r="D542" s="387"/>
      <c r="E542" s="387"/>
      <c r="F542" s="387"/>
      <c r="G542" s="387"/>
      <c r="H542" s="387"/>
      <c r="I542" s="387"/>
      <c r="J542" s="387"/>
      <c r="K542" s="387"/>
      <c r="L542" s="387"/>
      <c r="M542" s="387"/>
      <c r="N542" s="387"/>
      <c r="O542" s="387"/>
      <c r="P542" s="387"/>
      <c r="Q542" s="401"/>
      <c r="R542" s="387"/>
      <c r="S542" s="387"/>
    </row>
    <row r="543" spans="1:19" ht="14.4">
      <c r="A543" s="387"/>
      <c r="B543" s="387"/>
      <c r="C543" s="387"/>
      <c r="D543" s="387"/>
      <c r="E543" s="387"/>
      <c r="F543" s="387"/>
      <c r="G543" s="387"/>
      <c r="H543" s="387"/>
      <c r="I543" s="387"/>
      <c r="J543" s="387"/>
      <c r="K543" s="387"/>
      <c r="L543" s="387"/>
      <c r="M543" s="387"/>
      <c r="N543" s="387"/>
      <c r="O543" s="387"/>
      <c r="P543" s="387"/>
      <c r="Q543" s="401"/>
      <c r="R543" s="387"/>
      <c r="S543" s="387"/>
    </row>
    <row r="544" spans="1:19" ht="14.4">
      <c r="A544" s="387"/>
      <c r="B544" s="387"/>
      <c r="C544" s="387"/>
      <c r="D544" s="387"/>
      <c r="E544" s="387"/>
      <c r="F544" s="387"/>
      <c r="G544" s="387"/>
      <c r="H544" s="387"/>
      <c r="I544" s="387"/>
      <c r="J544" s="387"/>
      <c r="K544" s="387"/>
      <c r="L544" s="387"/>
      <c r="M544" s="387"/>
      <c r="N544" s="387"/>
      <c r="O544" s="387"/>
      <c r="P544" s="387"/>
      <c r="Q544" s="401"/>
      <c r="R544" s="387"/>
      <c r="S544" s="387"/>
    </row>
    <row r="545" spans="1:19" ht="14.4">
      <c r="A545" s="387"/>
      <c r="B545" s="387"/>
      <c r="C545" s="387"/>
      <c r="D545" s="387"/>
      <c r="E545" s="387"/>
      <c r="F545" s="387"/>
      <c r="G545" s="387"/>
      <c r="H545" s="387"/>
      <c r="I545" s="387"/>
      <c r="J545" s="387"/>
      <c r="K545" s="387"/>
      <c r="L545" s="387"/>
      <c r="M545" s="387"/>
      <c r="N545" s="387"/>
      <c r="O545" s="387"/>
      <c r="P545" s="387"/>
      <c r="Q545" s="401"/>
      <c r="R545" s="387"/>
      <c r="S545" s="387"/>
    </row>
    <row r="546" spans="1:19" ht="14.4">
      <c r="A546" s="387"/>
      <c r="B546" s="387"/>
      <c r="C546" s="387"/>
      <c r="D546" s="387"/>
      <c r="E546" s="387"/>
      <c r="F546" s="387"/>
      <c r="G546" s="387"/>
      <c r="H546" s="387"/>
      <c r="I546" s="387"/>
      <c r="J546" s="387"/>
      <c r="K546" s="387"/>
      <c r="L546" s="387"/>
      <c r="M546" s="387"/>
      <c r="N546" s="387"/>
      <c r="O546" s="387"/>
      <c r="P546" s="387"/>
      <c r="Q546" s="401"/>
      <c r="R546" s="387"/>
      <c r="S546" s="387"/>
    </row>
    <row r="547" spans="1:19" ht="14.4">
      <c r="A547" s="387"/>
      <c r="B547" s="387"/>
      <c r="C547" s="387"/>
      <c r="D547" s="387"/>
      <c r="E547" s="387"/>
      <c r="F547" s="387"/>
      <c r="G547" s="387"/>
      <c r="H547" s="387"/>
      <c r="I547" s="387"/>
      <c r="J547" s="387"/>
      <c r="K547" s="387"/>
      <c r="L547" s="387"/>
      <c r="M547" s="387"/>
      <c r="N547" s="387"/>
      <c r="O547" s="387"/>
      <c r="P547" s="387"/>
      <c r="Q547" s="401"/>
      <c r="R547" s="387"/>
      <c r="S547" s="387"/>
    </row>
    <row r="548" spans="1:19" ht="14.4">
      <c r="A548" s="387"/>
      <c r="B548" s="387"/>
      <c r="C548" s="387"/>
      <c r="D548" s="387"/>
      <c r="E548" s="387"/>
      <c r="F548" s="387"/>
      <c r="G548" s="387"/>
      <c r="H548" s="387"/>
      <c r="I548" s="387"/>
      <c r="J548" s="387"/>
      <c r="K548" s="387"/>
      <c r="L548" s="387"/>
      <c r="M548" s="387"/>
      <c r="N548" s="387"/>
      <c r="O548" s="387"/>
      <c r="P548" s="387"/>
      <c r="Q548" s="401"/>
      <c r="R548" s="387"/>
      <c r="S548" s="387"/>
    </row>
    <row r="549" spans="1:19" ht="14.4">
      <c r="A549" s="387"/>
      <c r="B549" s="387"/>
      <c r="C549" s="387"/>
      <c r="D549" s="387"/>
      <c r="E549" s="387"/>
      <c r="F549" s="387"/>
      <c r="G549" s="387"/>
      <c r="H549" s="387"/>
      <c r="I549" s="387"/>
      <c r="J549" s="387"/>
      <c r="K549" s="387"/>
      <c r="L549" s="387"/>
      <c r="M549" s="387"/>
      <c r="N549" s="387"/>
      <c r="O549" s="387"/>
      <c r="P549" s="387"/>
      <c r="Q549" s="401"/>
      <c r="R549" s="387"/>
      <c r="S549" s="387"/>
    </row>
    <row r="550" spans="1:19" ht="14.4">
      <c r="A550" s="387"/>
      <c r="B550" s="387"/>
      <c r="C550" s="387"/>
      <c r="D550" s="387"/>
      <c r="E550" s="387"/>
      <c r="F550" s="387"/>
      <c r="G550" s="387"/>
      <c r="H550" s="387"/>
      <c r="I550" s="387"/>
      <c r="J550" s="387"/>
      <c r="K550" s="387"/>
      <c r="L550" s="387"/>
      <c r="M550" s="387"/>
      <c r="N550" s="387"/>
      <c r="O550" s="387"/>
      <c r="P550" s="387"/>
      <c r="Q550" s="401"/>
      <c r="R550" s="387"/>
      <c r="S550" s="387"/>
    </row>
    <row r="551" spans="1:19" ht="14.4">
      <c r="A551" s="387"/>
      <c r="B551" s="387"/>
      <c r="C551" s="387"/>
      <c r="D551" s="387"/>
      <c r="E551" s="387"/>
      <c r="F551" s="387"/>
      <c r="G551" s="387"/>
      <c r="H551" s="387"/>
      <c r="I551" s="387"/>
      <c r="J551" s="387"/>
      <c r="K551" s="387"/>
      <c r="L551" s="387"/>
      <c r="M551" s="387"/>
      <c r="N551" s="387"/>
      <c r="O551" s="387"/>
      <c r="P551" s="387"/>
      <c r="Q551" s="401"/>
      <c r="R551" s="387"/>
      <c r="S551" s="387"/>
    </row>
    <row r="552" spans="1:19" ht="14.4">
      <c r="A552" s="387"/>
      <c r="B552" s="387"/>
      <c r="C552" s="387"/>
      <c r="D552" s="387"/>
      <c r="E552" s="387"/>
      <c r="F552" s="387"/>
      <c r="G552" s="387"/>
      <c r="H552" s="387"/>
      <c r="I552" s="387"/>
      <c r="J552" s="387"/>
      <c r="K552" s="387"/>
      <c r="L552" s="387"/>
      <c r="M552" s="387"/>
      <c r="N552" s="387"/>
      <c r="O552" s="387"/>
      <c r="P552" s="387"/>
      <c r="Q552" s="401"/>
      <c r="R552" s="387"/>
      <c r="S552" s="387"/>
    </row>
    <row r="553" spans="1:19" ht="14.4">
      <c r="A553" s="387"/>
      <c r="B553" s="387"/>
      <c r="C553" s="387"/>
      <c r="D553" s="387"/>
      <c r="E553" s="387"/>
      <c r="F553" s="387"/>
      <c r="G553" s="387"/>
      <c r="H553" s="387"/>
      <c r="I553" s="387"/>
      <c r="J553" s="387"/>
      <c r="K553" s="387"/>
      <c r="L553" s="387"/>
      <c r="M553" s="387"/>
      <c r="N553" s="387"/>
      <c r="O553" s="387"/>
      <c r="P553" s="387"/>
      <c r="Q553" s="401"/>
      <c r="R553" s="387"/>
      <c r="S553" s="387"/>
    </row>
    <row r="554" spans="1:19" ht="14.4">
      <c r="A554" s="387"/>
      <c r="B554" s="387"/>
      <c r="C554" s="387"/>
      <c r="D554" s="387"/>
      <c r="E554" s="387"/>
      <c r="F554" s="387"/>
      <c r="G554" s="387"/>
      <c r="H554" s="387"/>
      <c r="I554" s="387"/>
      <c r="J554" s="387"/>
      <c r="K554" s="387"/>
      <c r="L554" s="387"/>
      <c r="M554" s="387"/>
      <c r="N554" s="387"/>
      <c r="O554" s="387"/>
      <c r="P554" s="387"/>
      <c r="Q554" s="401"/>
      <c r="R554" s="387"/>
      <c r="S554" s="387"/>
    </row>
    <row r="555" spans="1:19" ht="14.4">
      <c r="A555" s="387"/>
      <c r="B555" s="387"/>
      <c r="C555" s="387"/>
      <c r="D555" s="387"/>
      <c r="E555" s="387"/>
      <c r="F555" s="387"/>
      <c r="G555" s="387"/>
      <c r="H555" s="387"/>
      <c r="I555" s="387"/>
      <c r="J555" s="387"/>
      <c r="K555" s="387"/>
      <c r="L555" s="387"/>
      <c r="M555" s="387"/>
      <c r="N555" s="387"/>
      <c r="O555" s="387"/>
      <c r="P555" s="387"/>
      <c r="Q555" s="401"/>
      <c r="R555" s="387"/>
      <c r="S555" s="387"/>
    </row>
    <row r="556" spans="1:19" ht="14.4">
      <c r="A556" s="387"/>
      <c r="B556" s="387"/>
      <c r="C556" s="387"/>
      <c r="D556" s="387"/>
      <c r="E556" s="387"/>
      <c r="F556" s="387"/>
      <c r="G556" s="387"/>
      <c r="H556" s="387"/>
      <c r="I556" s="387"/>
      <c r="J556" s="387"/>
      <c r="K556" s="387"/>
      <c r="L556" s="387"/>
      <c r="M556" s="387"/>
      <c r="N556" s="387"/>
      <c r="O556" s="387"/>
      <c r="P556" s="387"/>
      <c r="Q556" s="401"/>
      <c r="R556" s="387"/>
      <c r="S556" s="387"/>
    </row>
    <row r="557" spans="1:19" ht="14.4">
      <c r="A557" s="387"/>
      <c r="B557" s="387"/>
      <c r="C557" s="387"/>
      <c r="D557" s="387"/>
      <c r="E557" s="387"/>
      <c r="F557" s="387"/>
      <c r="G557" s="387"/>
      <c r="H557" s="387"/>
      <c r="I557" s="387"/>
      <c r="J557" s="387"/>
      <c r="K557" s="387"/>
      <c r="L557" s="387"/>
      <c r="M557" s="387"/>
      <c r="N557" s="387"/>
      <c r="O557" s="387"/>
      <c r="P557" s="387"/>
      <c r="Q557" s="401"/>
      <c r="R557" s="387"/>
      <c r="S557" s="387"/>
    </row>
    <row r="558" spans="1:19" ht="14.4">
      <c r="A558" s="387"/>
      <c r="B558" s="387"/>
      <c r="C558" s="387"/>
      <c r="D558" s="387"/>
      <c r="E558" s="387"/>
      <c r="F558" s="387"/>
      <c r="G558" s="387"/>
      <c r="H558" s="387"/>
      <c r="I558" s="387"/>
      <c r="J558" s="387"/>
      <c r="K558" s="387"/>
      <c r="L558" s="387"/>
      <c r="M558" s="387"/>
      <c r="N558" s="387"/>
      <c r="O558" s="387"/>
      <c r="P558" s="387"/>
      <c r="Q558" s="401"/>
      <c r="R558" s="387"/>
      <c r="S558" s="387"/>
    </row>
    <row r="559" spans="1:19" ht="14.4">
      <c r="A559" s="387"/>
      <c r="B559" s="387"/>
      <c r="C559" s="387"/>
      <c r="D559" s="387"/>
      <c r="E559" s="387"/>
      <c r="F559" s="387"/>
      <c r="G559" s="387"/>
      <c r="H559" s="387"/>
      <c r="I559" s="387"/>
      <c r="J559" s="387"/>
      <c r="K559" s="387"/>
      <c r="L559" s="387"/>
      <c r="M559" s="387"/>
      <c r="N559" s="387"/>
      <c r="O559" s="387"/>
      <c r="P559" s="387"/>
      <c r="Q559" s="401"/>
      <c r="R559" s="387"/>
      <c r="S559" s="387"/>
    </row>
    <row r="560" spans="1:19" ht="14.4">
      <c r="A560" s="387"/>
      <c r="B560" s="387"/>
      <c r="C560" s="387"/>
      <c r="D560" s="387"/>
      <c r="E560" s="387"/>
      <c r="F560" s="387"/>
      <c r="G560" s="387"/>
      <c r="H560" s="387"/>
      <c r="I560" s="387"/>
      <c r="J560" s="387"/>
      <c r="K560" s="387"/>
      <c r="L560" s="387"/>
      <c r="M560" s="387"/>
      <c r="N560" s="387"/>
      <c r="O560" s="387"/>
      <c r="P560" s="387"/>
      <c r="Q560" s="401"/>
      <c r="R560" s="387"/>
      <c r="S560" s="387"/>
    </row>
    <row r="561" spans="1:19" ht="14.4">
      <c r="A561" s="387"/>
      <c r="B561" s="387"/>
      <c r="C561" s="387"/>
      <c r="D561" s="387"/>
      <c r="E561" s="387"/>
      <c r="F561" s="387"/>
      <c r="G561" s="387"/>
      <c r="H561" s="387"/>
      <c r="I561" s="387"/>
      <c r="J561" s="387"/>
      <c r="K561" s="387"/>
      <c r="L561" s="387"/>
      <c r="M561" s="387"/>
      <c r="N561" s="387"/>
      <c r="O561" s="387"/>
      <c r="P561" s="387"/>
      <c r="Q561" s="401"/>
      <c r="R561" s="387"/>
      <c r="S561" s="387"/>
    </row>
    <row r="562" spans="1:19" ht="14.4">
      <c r="A562" s="387"/>
      <c r="B562" s="387"/>
      <c r="C562" s="387"/>
      <c r="D562" s="387"/>
      <c r="E562" s="387"/>
      <c r="F562" s="387"/>
      <c r="G562" s="387"/>
      <c r="H562" s="387"/>
      <c r="I562" s="387"/>
      <c r="J562" s="387"/>
      <c r="K562" s="387"/>
      <c r="L562" s="387"/>
      <c r="M562" s="387"/>
      <c r="N562" s="387"/>
      <c r="O562" s="387"/>
      <c r="P562" s="387"/>
      <c r="Q562" s="401"/>
      <c r="R562" s="387"/>
      <c r="S562" s="387"/>
    </row>
    <row r="563" spans="1:19" ht="14.4">
      <c r="A563" s="387"/>
      <c r="B563" s="387"/>
      <c r="C563" s="387"/>
      <c r="D563" s="387"/>
      <c r="E563" s="387"/>
      <c r="F563" s="387"/>
      <c r="G563" s="387"/>
      <c r="H563" s="387"/>
      <c r="I563" s="387"/>
      <c r="J563" s="387"/>
      <c r="K563" s="387"/>
      <c r="L563" s="387"/>
      <c r="M563" s="387"/>
      <c r="N563" s="387"/>
      <c r="O563" s="387"/>
      <c r="P563" s="387"/>
      <c r="Q563" s="401"/>
      <c r="R563" s="387"/>
      <c r="S563" s="387"/>
    </row>
    <row r="564" spans="1:19" ht="14.4">
      <c r="A564" s="387"/>
      <c r="B564" s="387"/>
      <c r="C564" s="387"/>
      <c r="D564" s="387"/>
      <c r="E564" s="387"/>
      <c r="F564" s="387"/>
      <c r="G564" s="387"/>
      <c r="H564" s="387"/>
      <c r="I564" s="387"/>
      <c r="J564" s="387"/>
      <c r="K564" s="387"/>
      <c r="L564" s="387"/>
      <c r="M564" s="387"/>
      <c r="N564" s="387"/>
      <c r="O564" s="387"/>
      <c r="P564" s="387"/>
      <c r="Q564" s="401"/>
      <c r="R564" s="387"/>
      <c r="S564" s="387"/>
    </row>
    <row r="565" spans="1:19" ht="14.4">
      <c r="A565" s="387"/>
      <c r="B565" s="387"/>
      <c r="C565" s="387"/>
      <c r="D565" s="387"/>
      <c r="E565" s="387"/>
      <c r="F565" s="387"/>
      <c r="G565" s="387"/>
      <c r="H565" s="387"/>
      <c r="I565" s="387"/>
      <c r="J565" s="387"/>
      <c r="K565" s="387"/>
      <c r="L565" s="387"/>
      <c r="M565" s="387"/>
      <c r="N565" s="387"/>
      <c r="O565" s="387"/>
      <c r="P565" s="387"/>
      <c r="Q565" s="401"/>
      <c r="R565" s="387"/>
      <c r="S565" s="387"/>
    </row>
    <row r="566" spans="1:19" ht="14.4">
      <c r="A566" s="387"/>
      <c r="B566" s="387"/>
      <c r="C566" s="387"/>
      <c r="D566" s="387"/>
      <c r="E566" s="387"/>
      <c r="F566" s="387"/>
      <c r="G566" s="387"/>
      <c r="H566" s="387"/>
      <c r="I566" s="387"/>
      <c r="J566" s="387"/>
      <c r="K566" s="387"/>
      <c r="L566" s="387"/>
      <c r="M566" s="387"/>
      <c r="N566" s="387"/>
      <c r="O566" s="387"/>
      <c r="P566" s="387"/>
      <c r="Q566" s="401"/>
      <c r="R566" s="387"/>
      <c r="S566" s="387"/>
    </row>
    <row r="567" spans="1:19" ht="14.4">
      <c r="A567" s="387"/>
      <c r="B567" s="387"/>
      <c r="C567" s="387"/>
      <c r="D567" s="387"/>
      <c r="E567" s="387"/>
      <c r="F567" s="387"/>
      <c r="G567" s="387"/>
      <c r="H567" s="387"/>
      <c r="I567" s="387"/>
      <c r="J567" s="387"/>
      <c r="K567" s="387"/>
      <c r="L567" s="387"/>
      <c r="M567" s="387"/>
      <c r="N567" s="387"/>
      <c r="O567" s="387"/>
      <c r="P567" s="387"/>
      <c r="Q567" s="401"/>
      <c r="R567" s="387"/>
      <c r="S567" s="387"/>
    </row>
    <row r="568" spans="1:19" ht="14.4">
      <c r="A568" s="387"/>
      <c r="B568" s="387"/>
      <c r="C568" s="387"/>
      <c r="D568" s="387"/>
      <c r="E568" s="387"/>
      <c r="F568" s="387"/>
      <c r="G568" s="387"/>
      <c r="H568" s="387"/>
      <c r="I568" s="387"/>
      <c r="J568" s="387"/>
      <c r="K568" s="387"/>
      <c r="L568" s="387"/>
      <c r="M568" s="387"/>
      <c r="N568" s="387"/>
      <c r="O568" s="387"/>
      <c r="P568" s="387"/>
      <c r="Q568" s="401"/>
      <c r="R568" s="387"/>
      <c r="S568" s="387"/>
    </row>
    <row r="569" spans="1:19" ht="14.4">
      <c r="A569" s="387"/>
      <c r="B569" s="387"/>
      <c r="C569" s="387"/>
      <c r="D569" s="387"/>
      <c r="E569" s="387"/>
      <c r="F569" s="387"/>
      <c r="G569" s="387"/>
      <c r="H569" s="387"/>
      <c r="I569" s="387"/>
      <c r="J569" s="387"/>
      <c r="K569" s="387"/>
      <c r="L569" s="387"/>
      <c r="M569" s="387"/>
      <c r="N569" s="387"/>
      <c r="O569" s="387"/>
      <c r="P569" s="387"/>
      <c r="Q569" s="401"/>
      <c r="R569" s="387"/>
      <c r="S569" s="387"/>
    </row>
    <row r="570" spans="1:19" ht="14.4">
      <c r="A570" s="387"/>
      <c r="B570" s="387"/>
      <c r="C570" s="387"/>
      <c r="D570" s="387"/>
      <c r="E570" s="387"/>
      <c r="F570" s="387"/>
      <c r="G570" s="387"/>
      <c r="H570" s="387"/>
      <c r="I570" s="387"/>
      <c r="J570" s="387"/>
      <c r="K570" s="387"/>
      <c r="L570" s="387"/>
      <c r="M570" s="387"/>
      <c r="N570" s="387"/>
      <c r="O570" s="387"/>
      <c r="P570" s="387"/>
      <c r="Q570" s="401"/>
      <c r="R570" s="387"/>
      <c r="S570" s="387"/>
    </row>
    <row r="571" spans="1:19" ht="14.4">
      <c r="A571" s="387"/>
      <c r="B571" s="387"/>
      <c r="C571" s="387"/>
      <c r="D571" s="387"/>
      <c r="E571" s="387"/>
      <c r="F571" s="387"/>
      <c r="G571" s="387"/>
      <c r="H571" s="387"/>
      <c r="I571" s="387"/>
      <c r="J571" s="387"/>
      <c r="K571" s="387"/>
      <c r="L571" s="387"/>
      <c r="M571" s="387"/>
      <c r="N571" s="387"/>
      <c r="O571" s="387"/>
      <c r="P571" s="387"/>
      <c r="Q571" s="401"/>
      <c r="R571" s="387"/>
      <c r="S571" s="387"/>
    </row>
    <row r="572" spans="1:19" ht="14.4">
      <c r="A572" s="387"/>
      <c r="B572" s="387"/>
      <c r="C572" s="387"/>
      <c r="D572" s="387"/>
      <c r="E572" s="387"/>
      <c r="F572" s="387"/>
      <c r="G572" s="387"/>
      <c r="H572" s="387"/>
      <c r="I572" s="387"/>
      <c r="J572" s="387"/>
      <c r="K572" s="387"/>
      <c r="L572" s="387"/>
      <c r="M572" s="387"/>
      <c r="N572" s="387"/>
      <c r="O572" s="387"/>
      <c r="P572" s="387"/>
      <c r="Q572" s="401"/>
      <c r="R572" s="387"/>
      <c r="S572" s="387"/>
    </row>
    <row r="573" spans="1:19" ht="14.4">
      <c r="A573" s="387"/>
      <c r="B573" s="387"/>
      <c r="C573" s="387"/>
      <c r="D573" s="387"/>
      <c r="E573" s="387"/>
      <c r="F573" s="387"/>
      <c r="G573" s="387"/>
      <c r="H573" s="387"/>
      <c r="I573" s="387"/>
      <c r="J573" s="387"/>
      <c r="K573" s="387"/>
      <c r="L573" s="387"/>
      <c r="M573" s="387"/>
      <c r="N573" s="387"/>
      <c r="O573" s="387"/>
      <c r="P573" s="387"/>
      <c r="Q573" s="401"/>
      <c r="R573" s="387"/>
      <c r="S573" s="387"/>
    </row>
    <row r="574" spans="1:19" ht="14.4">
      <c r="A574" s="387"/>
      <c r="B574" s="387"/>
      <c r="C574" s="387"/>
      <c r="D574" s="387"/>
      <c r="E574" s="387"/>
      <c r="F574" s="387"/>
      <c r="G574" s="387"/>
      <c r="H574" s="387"/>
      <c r="I574" s="387"/>
      <c r="J574" s="387"/>
      <c r="K574" s="387"/>
      <c r="L574" s="387"/>
      <c r="M574" s="387"/>
      <c r="N574" s="387"/>
      <c r="O574" s="387"/>
      <c r="P574" s="387"/>
      <c r="Q574" s="401"/>
      <c r="R574" s="387"/>
      <c r="S574" s="387"/>
    </row>
    <row r="575" spans="1:19" ht="14.4">
      <c r="A575" s="387"/>
      <c r="B575" s="387"/>
      <c r="C575" s="387"/>
      <c r="D575" s="387"/>
      <c r="E575" s="387"/>
      <c r="F575" s="387"/>
      <c r="G575" s="387"/>
      <c r="H575" s="387"/>
      <c r="I575" s="387"/>
      <c r="J575" s="387"/>
      <c r="K575" s="387"/>
      <c r="L575" s="387"/>
      <c r="M575" s="387"/>
      <c r="N575" s="387"/>
      <c r="O575" s="387"/>
      <c r="P575" s="387"/>
      <c r="Q575" s="401"/>
      <c r="R575" s="387"/>
      <c r="S575" s="387"/>
    </row>
    <row r="576" spans="1:19" ht="14.4">
      <c r="A576" s="387"/>
      <c r="B576" s="387"/>
      <c r="C576" s="387"/>
      <c r="D576" s="387"/>
      <c r="E576" s="387"/>
      <c r="F576" s="387"/>
      <c r="G576" s="387"/>
      <c r="H576" s="387"/>
      <c r="I576" s="387"/>
      <c r="J576" s="387"/>
      <c r="K576" s="387"/>
      <c r="L576" s="387"/>
      <c r="M576" s="387"/>
      <c r="N576" s="387"/>
      <c r="O576" s="387"/>
      <c r="P576" s="387"/>
      <c r="Q576" s="401"/>
      <c r="R576" s="387"/>
      <c r="S576" s="387"/>
    </row>
    <row r="577" spans="1:19" ht="14.4">
      <c r="A577" s="387"/>
      <c r="B577" s="387"/>
      <c r="C577" s="387"/>
      <c r="D577" s="387"/>
      <c r="E577" s="387"/>
      <c r="F577" s="387"/>
      <c r="G577" s="387"/>
      <c r="H577" s="387"/>
      <c r="I577" s="387"/>
      <c r="J577" s="387"/>
      <c r="K577" s="387"/>
      <c r="L577" s="387"/>
      <c r="M577" s="387"/>
      <c r="N577" s="387"/>
      <c r="O577" s="387"/>
      <c r="P577" s="387"/>
      <c r="Q577" s="401"/>
      <c r="R577" s="387"/>
      <c r="S577" s="387"/>
    </row>
    <row r="578" spans="1:19" ht="14.4">
      <c r="A578" s="387"/>
      <c r="B578" s="387"/>
      <c r="C578" s="387"/>
      <c r="D578" s="387"/>
      <c r="E578" s="387"/>
      <c r="F578" s="387"/>
      <c r="G578" s="387"/>
      <c r="H578" s="387"/>
      <c r="I578" s="387"/>
      <c r="J578" s="387"/>
      <c r="K578" s="387"/>
      <c r="L578" s="387"/>
      <c r="M578" s="387"/>
      <c r="N578" s="387"/>
      <c r="O578" s="387"/>
      <c r="P578" s="387"/>
      <c r="Q578" s="401"/>
      <c r="R578" s="387"/>
      <c r="S578" s="387"/>
    </row>
    <row r="579" spans="1:19" ht="14.4">
      <c r="A579" s="387"/>
      <c r="B579" s="387"/>
      <c r="C579" s="387"/>
      <c r="D579" s="387"/>
      <c r="E579" s="387"/>
      <c r="F579" s="387"/>
      <c r="G579" s="387"/>
      <c r="H579" s="387"/>
      <c r="I579" s="387"/>
      <c r="J579" s="387"/>
      <c r="K579" s="387"/>
      <c r="L579" s="387"/>
      <c r="M579" s="387"/>
      <c r="N579" s="387"/>
      <c r="O579" s="387"/>
      <c r="P579" s="387"/>
      <c r="Q579" s="401"/>
      <c r="R579" s="387"/>
      <c r="S579" s="387"/>
    </row>
    <row r="580" spans="1:19" ht="14.4">
      <c r="A580" s="387"/>
      <c r="B580" s="387"/>
      <c r="C580" s="387"/>
      <c r="D580" s="387"/>
      <c r="E580" s="387"/>
      <c r="F580" s="387"/>
      <c r="G580" s="387"/>
      <c r="H580" s="387"/>
      <c r="I580" s="387"/>
      <c r="J580" s="387"/>
      <c r="K580" s="387"/>
      <c r="L580" s="387"/>
      <c r="M580" s="387"/>
      <c r="N580" s="387"/>
      <c r="O580" s="387"/>
      <c r="P580" s="387"/>
      <c r="Q580" s="401"/>
      <c r="R580" s="387"/>
      <c r="S580" s="387"/>
    </row>
    <row r="581" spans="1:19" ht="14.4">
      <c r="A581" s="387"/>
      <c r="B581" s="387"/>
      <c r="C581" s="387"/>
      <c r="D581" s="387"/>
      <c r="E581" s="387"/>
      <c r="F581" s="387"/>
      <c r="G581" s="387"/>
      <c r="H581" s="387"/>
      <c r="I581" s="387"/>
      <c r="J581" s="387"/>
      <c r="K581" s="387"/>
      <c r="L581" s="387"/>
      <c r="M581" s="387"/>
      <c r="N581" s="387"/>
      <c r="O581" s="387"/>
      <c r="P581" s="387"/>
      <c r="Q581" s="401"/>
      <c r="R581" s="387"/>
      <c r="S581" s="387"/>
    </row>
    <row r="582" spans="1:19" ht="14.4">
      <c r="A582" s="387"/>
      <c r="B582" s="387"/>
      <c r="C582" s="387"/>
      <c r="D582" s="387"/>
      <c r="E582" s="387"/>
      <c r="F582" s="387"/>
      <c r="G582" s="387"/>
      <c r="H582" s="387"/>
      <c r="I582" s="387"/>
      <c r="J582" s="387"/>
      <c r="K582" s="387"/>
      <c r="L582" s="387"/>
      <c r="M582" s="387"/>
      <c r="N582" s="387"/>
      <c r="O582" s="387"/>
      <c r="P582" s="387"/>
      <c r="Q582" s="401"/>
      <c r="R582" s="387"/>
      <c r="S582" s="387"/>
    </row>
    <row r="583" spans="1:19" ht="14.4">
      <c r="A583" s="387"/>
      <c r="B583" s="387"/>
      <c r="C583" s="387"/>
      <c r="D583" s="387"/>
      <c r="E583" s="387"/>
      <c r="F583" s="387"/>
      <c r="G583" s="387"/>
      <c r="H583" s="387"/>
      <c r="I583" s="387"/>
      <c r="J583" s="387"/>
      <c r="K583" s="387"/>
      <c r="L583" s="387"/>
      <c r="M583" s="387"/>
      <c r="N583" s="387"/>
      <c r="O583" s="387"/>
      <c r="P583" s="387"/>
      <c r="Q583" s="401"/>
      <c r="R583" s="387"/>
      <c r="S583" s="387"/>
    </row>
    <row r="584" spans="1:19" ht="14.4">
      <c r="A584" s="387"/>
      <c r="B584" s="387"/>
      <c r="C584" s="387"/>
      <c r="D584" s="387"/>
      <c r="E584" s="387"/>
      <c r="F584" s="387"/>
      <c r="G584" s="387"/>
      <c r="H584" s="387"/>
      <c r="I584" s="387"/>
      <c r="J584" s="387"/>
      <c r="K584" s="387"/>
      <c r="L584" s="387"/>
      <c r="M584" s="387"/>
      <c r="N584" s="387"/>
      <c r="O584" s="387"/>
      <c r="P584" s="387"/>
      <c r="Q584" s="401"/>
      <c r="R584" s="387"/>
      <c r="S584" s="387"/>
    </row>
    <row r="585" spans="1:19" ht="14.4">
      <c r="A585" s="387"/>
      <c r="B585" s="387"/>
      <c r="C585" s="387"/>
      <c r="D585" s="387"/>
      <c r="E585" s="387"/>
      <c r="F585" s="387"/>
      <c r="G585" s="387"/>
      <c r="H585" s="387"/>
      <c r="I585" s="387"/>
      <c r="J585" s="387"/>
      <c r="K585" s="387"/>
      <c r="L585" s="387"/>
      <c r="M585" s="387"/>
      <c r="N585" s="387"/>
      <c r="O585" s="387"/>
      <c r="P585" s="387"/>
      <c r="Q585" s="401"/>
      <c r="R585" s="387"/>
      <c r="S585" s="387"/>
    </row>
    <row r="586" spans="1:19" ht="14.4">
      <c r="A586" s="387"/>
      <c r="B586" s="387"/>
      <c r="C586" s="387"/>
      <c r="D586" s="387"/>
      <c r="E586" s="387"/>
      <c r="F586" s="387"/>
      <c r="G586" s="387"/>
      <c r="H586" s="387"/>
      <c r="I586" s="387"/>
      <c r="J586" s="387"/>
      <c r="K586" s="387"/>
      <c r="L586" s="387"/>
      <c r="M586" s="387"/>
      <c r="N586" s="387"/>
      <c r="O586" s="387"/>
      <c r="P586" s="387"/>
      <c r="Q586" s="401"/>
      <c r="R586" s="387"/>
      <c r="S586" s="387"/>
    </row>
    <row r="587" spans="1:19" ht="14.4">
      <c r="A587" s="387"/>
      <c r="B587" s="387"/>
      <c r="C587" s="387"/>
      <c r="D587" s="387"/>
      <c r="E587" s="387"/>
      <c r="F587" s="387"/>
      <c r="G587" s="387"/>
      <c r="H587" s="387"/>
      <c r="I587" s="387"/>
      <c r="J587" s="387"/>
      <c r="K587" s="387"/>
      <c r="L587" s="387"/>
      <c r="M587" s="387"/>
      <c r="N587" s="387"/>
      <c r="O587" s="387"/>
      <c r="P587" s="387"/>
      <c r="Q587" s="401"/>
      <c r="R587" s="387"/>
      <c r="S587" s="387"/>
    </row>
    <row r="588" spans="1:19" ht="14.4">
      <c r="A588" s="387"/>
      <c r="B588" s="387"/>
      <c r="C588" s="387"/>
      <c r="D588" s="387"/>
      <c r="E588" s="387"/>
      <c r="F588" s="387"/>
      <c r="G588" s="387"/>
      <c r="H588" s="387"/>
      <c r="I588" s="387"/>
      <c r="J588" s="387"/>
      <c r="K588" s="387"/>
      <c r="L588" s="387"/>
      <c r="M588" s="387"/>
      <c r="N588" s="387"/>
      <c r="O588" s="387"/>
      <c r="P588" s="387"/>
      <c r="Q588" s="401"/>
      <c r="R588" s="387"/>
      <c r="S588" s="387"/>
    </row>
    <row r="589" spans="1:19" ht="14.4">
      <c r="A589" s="387"/>
      <c r="B589" s="387"/>
      <c r="C589" s="387"/>
      <c r="D589" s="387"/>
      <c r="E589" s="387"/>
      <c r="F589" s="387"/>
      <c r="G589" s="387"/>
      <c r="H589" s="387"/>
      <c r="I589" s="387"/>
      <c r="J589" s="387"/>
      <c r="K589" s="387"/>
      <c r="L589" s="387"/>
      <c r="M589" s="387"/>
      <c r="N589" s="387"/>
      <c r="O589" s="387"/>
      <c r="P589" s="387"/>
      <c r="Q589" s="401"/>
      <c r="R589" s="387"/>
      <c r="S589" s="387"/>
    </row>
    <row r="590" spans="1:19" ht="14.4">
      <c r="A590" s="387"/>
      <c r="B590" s="387"/>
      <c r="C590" s="387"/>
      <c r="D590" s="387"/>
      <c r="E590" s="387"/>
      <c r="F590" s="387"/>
      <c r="G590" s="387"/>
      <c r="H590" s="387"/>
      <c r="I590" s="387"/>
      <c r="J590" s="387"/>
      <c r="K590" s="387"/>
      <c r="L590" s="387"/>
      <c r="M590" s="387"/>
      <c r="N590" s="387"/>
      <c r="O590" s="387"/>
      <c r="P590" s="387"/>
      <c r="Q590" s="401"/>
      <c r="R590" s="387"/>
      <c r="S590" s="387"/>
    </row>
    <row r="591" spans="1:19" ht="14.4">
      <c r="A591" s="387"/>
      <c r="B591" s="387"/>
      <c r="C591" s="387"/>
      <c r="D591" s="387"/>
      <c r="E591" s="387"/>
      <c r="F591" s="387"/>
      <c r="G591" s="387"/>
      <c r="H591" s="387"/>
      <c r="I591" s="387"/>
      <c r="J591" s="387"/>
      <c r="K591" s="387"/>
      <c r="L591" s="387"/>
      <c r="M591" s="387"/>
      <c r="N591" s="387"/>
      <c r="O591" s="387"/>
      <c r="P591" s="387"/>
      <c r="Q591" s="401"/>
      <c r="R591" s="387"/>
      <c r="S591" s="387"/>
    </row>
    <row r="592" spans="1:19" ht="14.4">
      <c r="A592" s="387"/>
      <c r="B592" s="387"/>
      <c r="C592" s="387"/>
      <c r="D592" s="387"/>
      <c r="E592" s="387"/>
      <c r="F592" s="387"/>
      <c r="G592" s="387"/>
      <c r="H592" s="387"/>
      <c r="I592" s="387"/>
      <c r="J592" s="387"/>
      <c r="K592" s="387"/>
      <c r="L592" s="387"/>
      <c r="M592" s="387"/>
      <c r="N592" s="387"/>
      <c r="O592" s="387"/>
      <c r="P592" s="387"/>
      <c r="Q592" s="401"/>
      <c r="R592" s="387"/>
      <c r="S592" s="387"/>
    </row>
    <row r="593" spans="1:19" ht="14.4">
      <c r="A593" s="387"/>
      <c r="B593" s="387"/>
      <c r="C593" s="387"/>
      <c r="D593" s="387"/>
      <c r="E593" s="387"/>
      <c r="F593" s="387"/>
      <c r="G593" s="387"/>
      <c r="H593" s="387"/>
      <c r="I593" s="387"/>
      <c r="J593" s="387"/>
      <c r="K593" s="387"/>
      <c r="L593" s="387"/>
      <c r="M593" s="387"/>
      <c r="N593" s="387"/>
      <c r="O593" s="387"/>
      <c r="P593" s="387"/>
      <c r="Q593" s="401"/>
      <c r="R593" s="387"/>
      <c r="S593" s="387"/>
    </row>
    <row r="594" spans="1:19" ht="14.4">
      <c r="A594" s="387"/>
      <c r="B594" s="387"/>
      <c r="C594" s="387"/>
      <c r="D594" s="387"/>
      <c r="E594" s="387"/>
      <c r="F594" s="387"/>
      <c r="G594" s="387"/>
      <c r="H594" s="387"/>
      <c r="I594" s="387"/>
      <c r="J594" s="387"/>
      <c r="K594" s="387"/>
      <c r="L594" s="387"/>
      <c r="M594" s="387"/>
      <c r="N594" s="387"/>
      <c r="O594" s="387"/>
      <c r="P594" s="387"/>
      <c r="Q594" s="401"/>
      <c r="R594" s="387"/>
      <c r="S594" s="387"/>
    </row>
    <row r="595" spans="1:19" ht="14.4">
      <c r="A595" s="387"/>
      <c r="B595" s="387"/>
      <c r="C595" s="387"/>
      <c r="D595" s="387"/>
      <c r="E595" s="387"/>
      <c r="F595" s="387"/>
      <c r="G595" s="387"/>
      <c r="H595" s="387"/>
      <c r="I595" s="387"/>
      <c r="J595" s="387"/>
      <c r="K595" s="387"/>
      <c r="L595" s="387"/>
      <c r="M595" s="387"/>
      <c r="N595" s="387"/>
      <c r="O595" s="387"/>
      <c r="P595" s="387"/>
      <c r="Q595" s="401"/>
      <c r="R595" s="387"/>
      <c r="S595" s="387"/>
    </row>
    <row r="596" spans="1:19" ht="14.4">
      <c r="A596" s="387"/>
      <c r="B596" s="387"/>
      <c r="C596" s="387"/>
      <c r="D596" s="387"/>
      <c r="E596" s="387"/>
      <c r="F596" s="387"/>
      <c r="G596" s="387"/>
      <c r="H596" s="387"/>
      <c r="I596" s="387"/>
      <c r="J596" s="387"/>
      <c r="K596" s="387"/>
      <c r="L596" s="387"/>
      <c r="M596" s="387"/>
      <c r="N596" s="387"/>
      <c r="O596" s="387"/>
      <c r="P596" s="387"/>
      <c r="Q596" s="401"/>
      <c r="R596" s="387"/>
      <c r="S596" s="387"/>
    </row>
    <row r="597" spans="1:19" ht="14.4">
      <c r="A597" s="387"/>
      <c r="B597" s="387"/>
      <c r="C597" s="387"/>
      <c r="D597" s="387"/>
      <c r="E597" s="387"/>
      <c r="F597" s="387"/>
      <c r="G597" s="387"/>
      <c r="H597" s="387"/>
      <c r="I597" s="387"/>
      <c r="J597" s="387"/>
      <c r="K597" s="387"/>
      <c r="L597" s="387"/>
      <c r="M597" s="387"/>
      <c r="N597" s="387"/>
      <c r="O597" s="387"/>
      <c r="P597" s="387"/>
      <c r="Q597" s="401"/>
      <c r="R597" s="387"/>
      <c r="S597" s="387"/>
    </row>
    <row r="598" spans="1:19" ht="14.4">
      <c r="A598" s="387"/>
      <c r="B598" s="387"/>
      <c r="C598" s="387"/>
      <c r="D598" s="387"/>
      <c r="E598" s="387"/>
      <c r="F598" s="387"/>
      <c r="G598" s="387"/>
      <c r="H598" s="387"/>
      <c r="I598" s="387"/>
      <c r="J598" s="387"/>
      <c r="K598" s="387"/>
      <c r="L598" s="387"/>
      <c r="M598" s="387"/>
      <c r="N598" s="387"/>
      <c r="O598" s="387"/>
      <c r="P598" s="387"/>
      <c r="Q598" s="401"/>
      <c r="R598" s="387"/>
      <c r="S598" s="387"/>
    </row>
    <row r="599" spans="1:19" ht="14.4">
      <c r="A599" s="387"/>
      <c r="B599" s="387"/>
      <c r="C599" s="387"/>
      <c r="D599" s="387"/>
      <c r="E599" s="387"/>
      <c r="F599" s="387"/>
      <c r="G599" s="387"/>
      <c r="H599" s="387"/>
      <c r="I599" s="387"/>
      <c r="J599" s="387"/>
      <c r="K599" s="387"/>
      <c r="L599" s="387"/>
      <c r="M599" s="387"/>
      <c r="N599" s="387"/>
      <c r="O599" s="387"/>
      <c r="P599" s="387"/>
      <c r="Q599" s="401"/>
      <c r="R599" s="387"/>
      <c r="S599" s="387"/>
    </row>
    <row r="600" spans="1:19" ht="14.4">
      <c r="A600" s="387"/>
      <c r="B600" s="387"/>
      <c r="C600" s="387"/>
      <c r="D600" s="387"/>
      <c r="E600" s="387"/>
      <c r="F600" s="387"/>
      <c r="G600" s="387"/>
      <c r="H600" s="387"/>
      <c r="I600" s="387"/>
      <c r="J600" s="387"/>
      <c r="K600" s="387"/>
      <c r="L600" s="387"/>
      <c r="M600" s="387"/>
      <c r="N600" s="387"/>
      <c r="O600" s="387"/>
      <c r="P600" s="387"/>
      <c r="Q600" s="401"/>
      <c r="R600" s="387"/>
      <c r="S600" s="387"/>
    </row>
    <row r="601" spans="1:19" ht="14.4">
      <c r="A601" s="387"/>
      <c r="B601" s="387"/>
      <c r="C601" s="387"/>
      <c r="D601" s="387"/>
      <c r="E601" s="387"/>
      <c r="F601" s="387"/>
      <c r="G601" s="387"/>
      <c r="H601" s="387"/>
      <c r="I601" s="387"/>
      <c r="J601" s="387"/>
      <c r="K601" s="387"/>
      <c r="L601" s="387"/>
      <c r="M601" s="387"/>
      <c r="N601" s="387"/>
      <c r="O601" s="387"/>
      <c r="P601" s="387"/>
      <c r="Q601" s="401"/>
      <c r="R601" s="387"/>
      <c r="S601" s="387"/>
    </row>
    <row r="602" spans="1:19" ht="14.4">
      <c r="A602" s="387"/>
      <c r="B602" s="387"/>
      <c r="C602" s="387"/>
      <c r="D602" s="387"/>
      <c r="E602" s="387"/>
      <c r="F602" s="387"/>
      <c r="G602" s="387"/>
      <c r="H602" s="387"/>
      <c r="I602" s="387"/>
      <c r="J602" s="387"/>
      <c r="K602" s="387"/>
      <c r="L602" s="387"/>
      <c r="M602" s="387"/>
      <c r="N602" s="387"/>
      <c r="O602" s="387"/>
      <c r="P602" s="387"/>
      <c r="Q602" s="401"/>
      <c r="R602" s="387"/>
      <c r="S602" s="387"/>
    </row>
    <row r="603" spans="1:19" ht="14.4">
      <c r="A603" s="387"/>
      <c r="B603" s="387"/>
      <c r="C603" s="387"/>
      <c r="D603" s="387"/>
      <c r="E603" s="387"/>
      <c r="F603" s="387"/>
      <c r="G603" s="387"/>
      <c r="H603" s="387"/>
      <c r="I603" s="387"/>
      <c r="J603" s="387"/>
      <c r="K603" s="387"/>
      <c r="L603" s="387"/>
      <c r="M603" s="387"/>
      <c r="N603" s="387"/>
      <c r="O603" s="387"/>
      <c r="P603" s="387"/>
      <c r="Q603" s="401"/>
      <c r="R603" s="387"/>
      <c r="S603" s="387"/>
    </row>
    <row r="604" spans="1:19" ht="14.4">
      <c r="A604" s="387"/>
      <c r="B604" s="387"/>
      <c r="C604" s="387"/>
      <c r="D604" s="387"/>
      <c r="E604" s="387"/>
      <c r="F604" s="387"/>
      <c r="G604" s="387"/>
      <c r="H604" s="387"/>
      <c r="I604" s="387"/>
      <c r="J604" s="387"/>
      <c r="K604" s="387"/>
      <c r="L604" s="387"/>
      <c r="M604" s="387"/>
      <c r="N604" s="387"/>
      <c r="O604" s="387"/>
      <c r="P604" s="387"/>
      <c r="Q604" s="401"/>
      <c r="R604" s="387"/>
      <c r="S604" s="387"/>
    </row>
    <row r="605" spans="1:19" ht="14.4">
      <c r="A605" s="387"/>
      <c r="B605" s="387"/>
      <c r="C605" s="387"/>
      <c r="D605" s="387"/>
      <c r="E605" s="387"/>
      <c r="F605" s="387"/>
      <c r="G605" s="387"/>
      <c r="H605" s="387"/>
      <c r="I605" s="387"/>
      <c r="J605" s="387"/>
      <c r="K605" s="387"/>
      <c r="L605" s="387"/>
      <c r="M605" s="387"/>
      <c r="N605" s="387"/>
      <c r="O605" s="387"/>
      <c r="P605" s="387"/>
      <c r="Q605" s="401"/>
      <c r="R605" s="387"/>
      <c r="S605" s="387"/>
    </row>
    <row r="606" spans="1:19" ht="14.4">
      <c r="A606" s="387"/>
      <c r="B606" s="387"/>
      <c r="C606" s="387"/>
      <c r="D606" s="387"/>
      <c r="E606" s="387"/>
      <c r="F606" s="387"/>
      <c r="G606" s="387"/>
      <c r="H606" s="387"/>
      <c r="I606" s="387"/>
      <c r="J606" s="387"/>
      <c r="K606" s="387"/>
      <c r="L606" s="387"/>
      <c r="M606" s="387"/>
      <c r="N606" s="387"/>
      <c r="O606" s="387"/>
      <c r="P606" s="387"/>
      <c r="Q606" s="401"/>
      <c r="R606" s="387"/>
      <c r="S606" s="387"/>
    </row>
    <row r="607" spans="1:19" ht="14.4">
      <c r="A607" s="387"/>
      <c r="B607" s="387"/>
      <c r="C607" s="387"/>
      <c r="D607" s="387"/>
      <c r="E607" s="387"/>
      <c r="F607" s="387"/>
      <c r="G607" s="387"/>
      <c r="H607" s="387"/>
      <c r="I607" s="387"/>
      <c r="J607" s="387"/>
      <c r="K607" s="387"/>
      <c r="L607" s="387"/>
      <c r="M607" s="387"/>
      <c r="N607" s="387"/>
      <c r="O607" s="387"/>
      <c r="P607" s="387"/>
      <c r="Q607" s="401"/>
      <c r="R607" s="387"/>
      <c r="S607" s="387"/>
    </row>
    <row r="608" spans="1:19" ht="14.4">
      <c r="A608" s="387"/>
      <c r="B608" s="387"/>
      <c r="C608" s="387"/>
      <c r="D608" s="387"/>
      <c r="E608" s="387"/>
      <c r="F608" s="387"/>
      <c r="G608" s="387"/>
      <c r="H608" s="387"/>
      <c r="I608" s="387"/>
      <c r="J608" s="387"/>
      <c r="K608" s="387"/>
      <c r="L608" s="387"/>
      <c r="M608" s="387"/>
      <c r="N608" s="387"/>
      <c r="O608" s="387"/>
      <c r="P608" s="387"/>
      <c r="Q608" s="401"/>
      <c r="R608" s="387"/>
      <c r="S608" s="387"/>
    </row>
    <row r="609" spans="1:19" ht="14.4">
      <c r="A609" s="387"/>
      <c r="B609" s="387"/>
      <c r="C609" s="387"/>
      <c r="D609" s="387"/>
      <c r="E609" s="387"/>
      <c r="F609" s="387"/>
      <c r="G609" s="387"/>
      <c r="H609" s="387"/>
      <c r="I609" s="387"/>
      <c r="J609" s="387"/>
      <c r="K609" s="387"/>
      <c r="L609" s="387"/>
      <c r="M609" s="387"/>
      <c r="N609" s="387"/>
      <c r="O609" s="387"/>
      <c r="P609" s="387"/>
      <c r="Q609" s="401"/>
      <c r="R609" s="387"/>
      <c r="S609" s="387"/>
    </row>
    <row r="610" spans="1:19" ht="14.4">
      <c r="A610" s="387"/>
      <c r="B610" s="387"/>
      <c r="C610" s="387"/>
      <c r="D610" s="387"/>
      <c r="E610" s="387"/>
      <c r="F610" s="387"/>
      <c r="G610" s="387"/>
      <c r="H610" s="387"/>
      <c r="I610" s="387"/>
      <c r="J610" s="387"/>
      <c r="K610" s="387"/>
      <c r="L610" s="387"/>
      <c r="M610" s="387"/>
      <c r="N610" s="387"/>
      <c r="O610" s="387"/>
      <c r="P610" s="387"/>
      <c r="Q610" s="401"/>
      <c r="R610" s="387"/>
      <c r="S610" s="387"/>
    </row>
    <row r="611" spans="1:19" ht="14.4">
      <c r="A611" s="387"/>
      <c r="B611" s="387"/>
      <c r="C611" s="387"/>
      <c r="D611" s="387"/>
      <c r="E611" s="387"/>
      <c r="F611" s="387"/>
      <c r="G611" s="387"/>
      <c r="H611" s="387"/>
      <c r="I611" s="387"/>
      <c r="J611" s="387"/>
      <c r="K611" s="387"/>
      <c r="L611" s="387"/>
      <c r="M611" s="387"/>
      <c r="N611" s="387"/>
      <c r="O611" s="387"/>
      <c r="P611" s="387"/>
      <c r="Q611" s="401"/>
      <c r="R611" s="387"/>
      <c r="S611" s="387"/>
    </row>
    <row r="612" spans="1:19" ht="14.4">
      <c r="A612" s="387"/>
      <c r="B612" s="387"/>
      <c r="C612" s="387"/>
      <c r="D612" s="387"/>
      <c r="E612" s="387"/>
      <c r="F612" s="387"/>
      <c r="G612" s="387"/>
      <c r="H612" s="387"/>
      <c r="I612" s="387"/>
      <c r="J612" s="387"/>
      <c r="K612" s="387"/>
      <c r="L612" s="387"/>
      <c r="M612" s="387"/>
      <c r="N612" s="387"/>
      <c r="O612" s="387"/>
      <c r="P612" s="387"/>
      <c r="Q612" s="401"/>
      <c r="R612" s="387"/>
      <c r="S612" s="387"/>
    </row>
    <row r="613" spans="1:19" ht="14.4">
      <c r="A613" s="387"/>
      <c r="B613" s="387"/>
      <c r="C613" s="387"/>
      <c r="D613" s="387"/>
      <c r="E613" s="387"/>
      <c r="F613" s="387"/>
      <c r="G613" s="387"/>
      <c r="H613" s="387"/>
      <c r="I613" s="387"/>
      <c r="J613" s="387"/>
      <c r="K613" s="387"/>
      <c r="L613" s="387"/>
      <c r="M613" s="387"/>
      <c r="N613" s="387"/>
      <c r="O613" s="387"/>
      <c r="P613" s="387"/>
      <c r="Q613" s="401"/>
      <c r="R613" s="387"/>
      <c r="S613" s="387"/>
    </row>
    <row r="614" spans="1:19" ht="14.4">
      <c r="A614" s="387"/>
      <c r="B614" s="387"/>
      <c r="C614" s="387"/>
      <c r="D614" s="387"/>
      <c r="E614" s="387"/>
      <c r="F614" s="387"/>
      <c r="G614" s="387"/>
      <c r="H614" s="387"/>
      <c r="I614" s="387"/>
      <c r="J614" s="387"/>
      <c r="K614" s="387"/>
      <c r="L614" s="387"/>
      <c r="M614" s="387"/>
      <c r="N614" s="387"/>
      <c r="O614" s="387"/>
      <c r="P614" s="387"/>
      <c r="Q614" s="401"/>
      <c r="R614" s="387"/>
      <c r="S614" s="387"/>
    </row>
    <row r="615" spans="1:19" ht="14.4">
      <c r="A615" s="387"/>
      <c r="B615" s="387"/>
      <c r="C615" s="387"/>
      <c r="D615" s="387"/>
      <c r="E615" s="387"/>
      <c r="F615" s="387"/>
      <c r="G615" s="387"/>
      <c r="H615" s="387"/>
      <c r="I615" s="387"/>
      <c r="J615" s="387"/>
      <c r="K615" s="387"/>
      <c r="L615" s="387"/>
      <c r="M615" s="387"/>
      <c r="N615" s="387"/>
      <c r="O615" s="387"/>
      <c r="P615" s="387"/>
      <c r="Q615" s="401"/>
      <c r="R615" s="387"/>
      <c r="S615" s="387"/>
    </row>
    <row r="616" spans="1:19" ht="14.4">
      <c r="A616" s="387"/>
      <c r="B616" s="387"/>
      <c r="C616" s="387"/>
      <c r="D616" s="387"/>
      <c r="E616" s="387"/>
      <c r="F616" s="387"/>
      <c r="G616" s="387"/>
      <c r="H616" s="387"/>
      <c r="I616" s="387"/>
      <c r="J616" s="387"/>
      <c r="K616" s="387"/>
      <c r="L616" s="387"/>
      <c r="M616" s="387"/>
      <c r="N616" s="387"/>
      <c r="O616" s="387"/>
      <c r="P616" s="387"/>
      <c r="Q616" s="401"/>
      <c r="R616" s="387"/>
      <c r="S616" s="387"/>
    </row>
    <row r="617" spans="1:19" ht="14.4">
      <c r="A617" s="387"/>
      <c r="B617" s="387"/>
      <c r="C617" s="387"/>
      <c r="D617" s="387"/>
      <c r="E617" s="387"/>
      <c r="F617" s="387"/>
      <c r="G617" s="387"/>
      <c r="H617" s="387"/>
      <c r="I617" s="387"/>
      <c r="J617" s="387"/>
      <c r="K617" s="387"/>
      <c r="L617" s="387"/>
      <c r="M617" s="387"/>
      <c r="N617" s="387"/>
      <c r="O617" s="387"/>
      <c r="P617" s="387"/>
      <c r="Q617" s="401"/>
      <c r="R617" s="387"/>
      <c r="S617" s="387"/>
    </row>
    <row r="618" spans="1:19" ht="14.4">
      <c r="A618" s="387"/>
      <c r="B618" s="387"/>
      <c r="C618" s="387"/>
      <c r="D618" s="387"/>
      <c r="E618" s="387"/>
      <c r="F618" s="387"/>
      <c r="G618" s="387"/>
      <c r="H618" s="387"/>
      <c r="I618" s="387"/>
      <c r="J618" s="387"/>
      <c r="K618" s="387"/>
      <c r="L618" s="387"/>
      <c r="M618" s="387"/>
      <c r="N618" s="387"/>
      <c r="O618" s="387"/>
      <c r="P618" s="387"/>
      <c r="Q618" s="401"/>
      <c r="R618" s="387"/>
      <c r="S618" s="387"/>
    </row>
    <row r="619" spans="1:19" ht="14.4">
      <c r="A619" s="387"/>
      <c r="B619" s="387"/>
      <c r="C619" s="387"/>
      <c r="D619" s="387"/>
      <c r="E619" s="387"/>
      <c r="F619" s="387"/>
      <c r="G619" s="387"/>
      <c r="H619" s="387"/>
      <c r="I619" s="387"/>
      <c r="J619" s="387"/>
      <c r="K619" s="387"/>
      <c r="L619" s="387"/>
      <c r="M619" s="387"/>
      <c r="N619" s="387"/>
      <c r="O619" s="387"/>
      <c r="P619" s="387"/>
      <c r="Q619" s="401"/>
      <c r="R619" s="387"/>
      <c r="S619" s="387"/>
    </row>
    <row r="620" spans="1:19" ht="14.4">
      <c r="A620" s="387"/>
      <c r="B620" s="387"/>
      <c r="C620" s="387"/>
      <c r="D620" s="387"/>
      <c r="E620" s="387"/>
      <c r="F620" s="387"/>
      <c r="G620" s="387"/>
      <c r="H620" s="387"/>
      <c r="I620" s="387"/>
      <c r="J620" s="387"/>
      <c r="K620" s="387"/>
      <c r="L620" s="387"/>
      <c r="M620" s="387"/>
      <c r="N620" s="387"/>
      <c r="O620" s="387"/>
      <c r="P620" s="387"/>
      <c r="Q620" s="401"/>
      <c r="R620" s="387"/>
      <c r="S620" s="387"/>
    </row>
    <row r="621" spans="1:19" ht="14.4">
      <c r="A621" s="387"/>
      <c r="B621" s="387"/>
      <c r="C621" s="387"/>
      <c r="D621" s="387"/>
      <c r="E621" s="387"/>
      <c r="F621" s="387"/>
      <c r="G621" s="387"/>
      <c r="H621" s="387"/>
      <c r="I621" s="387"/>
      <c r="J621" s="387"/>
      <c r="K621" s="387"/>
      <c r="L621" s="387"/>
      <c r="M621" s="387"/>
      <c r="N621" s="387"/>
      <c r="O621" s="387"/>
      <c r="P621" s="387"/>
      <c r="Q621" s="401"/>
      <c r="R621" s="387"/>
      <c r="S621" s="387"/>
    </row>
    <row r="622" spans="1:19" ht="14.4">
      <c r="A622" s="387"/>
      <c r="B622" s="387"/>
      <c r="C622" s="387"/>
      <c r="D622" s="387"/>
      <c r="E622" s="387"/>
      <c r="F622" s="387"/>
      <c r="G622" s="387"/>
      <c r="H622" s="387"/>
      <c r="I622" s="387"/>
      <c r="J622" s="387"/>
      <c r="K622" s="387"/>
      <c r="L622" s="387"/>
      <c r="M622" s="387"/>
      <c r="N622" s="387"/>
      <c r="O622" s="387"/>
      <c r="P622" s="387"/>
      <c r="Q622" s="401"/>
      <c r="R622" s="387"/>
      <c r="S622" s="387"/>
    </row>
    <row r="623" spans="1:19" ht="14.4">
      <c r="A623" s="387"/>
      <c r="B623" s="387"/>
      <c r="C623" s="387"/>
      <c r="D623" s="387"/>
      <c r="E623" s="387"/>
      <c r="F623" s="387"/>
      <c r="G623" s="387"/>
      <c r="H623" s="387"/>
      <c r="I623" s="387"/>
      <c r="J623" s="387"/>
      <c r="K623" s="387"/>
      <c r="L623" s="387"/>
      <c r="M623" s="387"/>
      <c r="N623" s="387"/>
      <c r="O623" s="387"/>
      <c r="P623" s="387"/>
      <c r="Q623" s="401"/>
      <c r="R623" s="387"/>
      <c r="S623" s="387"/>
    </row>
    <row r="624" spans="1:19" ht="14.4">
      <c r="A624" s="387"/>
      <c r="B624" s="387"/>
      <c r="C624" s="387"/>
      <c r="D624" s="387"/>
      <c r="E624" s="387"/>
      <c r="F624" s="387"/>
      <c r="G624" s="387"/>
      <c r="H624" s="387"/>
      <c r="I624" s="387"/>
      <c r="J624" s="387"/>
      <c r="K624" s="387"/>
      <c r="L624" s="387"/>
      <c r="M624" s="387"/>
      <c r="N624" s="387"/>
      <c r="O624" s="387"/>
      <c r="P624" s="387"/>
      <c r="Q624" s="401"/>
      <c r="R624" s="387"/>
      <c r="S624" s="387"/>
    </row>
    <row r="625" spans="1:19" ht="14.4">
      <c r="A625" s="387"/>
      <c r="B625" s="387"/>
      <c r="C625" s="387"/>
      <c r="D625" s="387"/>
      <c r="E625" s="387"/>
      <c r="F625" s="387"/>
      <c r="G625" s="387"/>
      <c r="H625" s="387"/>
      <c r="I625" s="387"/>
      <c r="J625" s="387"/>
      <c r="K625" s="387"/>
      <c r="L625" s="387"/>
      <c r="M625" s="387"/>
      <c r="N625" s="387"/>
      <c r="O625" s="387"/>
      <c r="P625" s="387"/>
      <c r="Q625" s="401"/>
      <c r="R625" s="387"/>
      <c r="S625" s="387"/>
    </row>
    <row r="626" spans="1:19" ht="14.4">
      <c r="A626" s="387"/>
      <c r="B626" s="387"/>
      <c r="C626" s="387"/>
      <c r="D626" s="387"/>
      <c r="E626" s="387"/>
      <c r="F626" s="387"/>
      <c r="G626" s="387"/>
      <c r="H626" s="387"/>
      <c r="I626" s="387"/>
      <c r="J626" s="387"/>
      <c r="K626" s="387"/>
      <c r="L626" s="387"/>
      <c r="M626" s="387"/>
      <c r="N626" s="387"/>
      <c r="O626" s="387"/>
      <c r="P626" s="387"/>
      <c r="Q626" s="401"/>
      <c r="R626" s="387"/>
      <c r="S626" s="387"/>
    </row>
    <row r="627" spans="1:19" ht="14.4">
      <c r="A627" s="387"/>
      <c r="B627" s="387"/>
      <c r="C627" s="387"/>
      <c r="D627" s="387"/>
      <c r="E627" s="387"/>
      <c r="F627" s="387"/>
      <c r="G627" s="387"/>
      <c r="H627" s="387"/>
      <c r="I627" s="387"/>
      <c r="J627" s="387"/>
      <c r="K627" s="387"/>
      <c r="L627" s="387"/>
      <c r="M627" s="387"/>
      <c r="N627" s="387"/>
      <c r="O627" s="387"/>
      <c r="P627" s="387"/>
      <c r="Q627" s="401"/>
      <c r="R627" s="387"/>
      <c r="S627" s="387"/>
    </row>
    <row r="628" spans="1:19" ht="14.4">
      <c r="A628" s="387"/>
      <c r="B628" s="387"/>
      <c r="C628" s="387"/>
      <c r="D628" s="387"/>
      <c r="E628" s="387"/>
      <c r="F628" s="387"/>
      <c r="G628" s="387"/>
      <c r="H628" s="387"/>
      <c r="I628" s="387"/>
      <c r="J628" s="387"/>
      <c r="K628" s="387"/>
      <c r="L628" s="387"/>
      <c r="M628" s="387"/>
      <c r="N628" s="387"/>
      <c r="O628" s="387"/>
      <c r="P628" s="387"/>
      <c r="Q628" s="401"/>
      <c r="R628" s="387"/>
      <c r="S628" s="387"/>
    </row>
    <row r="629" spans="1:19" ht="14.4">
      <c r="A629" s="387"/>
      <c r="B629" s="387"/>
      <c r="C629" s="387"/>
      <c r="D629" s="387"/>
      <c r="E629" s="387"/>
      <c r="F629" s="387"/>
      <c r="G629" s="387"/>
      <c r="H629" s="387"/>
      <c r="I629" s="387"/>
      <c r="J629" s="387"/>
      <c r="K629" s="387"/>
      <c r="L629" s="387"/>
      <c r="M629" s="387"/>
      <c r="N629" s="387"/>
      <c r="O629" s="387"/>
      <c r="P629" s="387"/>
      <c r="Q629" s="401"/>
      <c r="R629" s="387"/>
      <c r="S629" s="387"/>
    </row>
    <row r="630" spans="1:19" ht="14.4">
      <c r="A630" s="387"/>
      <c r="B630" s="387"/>
      <c r="C630" s="387"/>
      <c r="D630" s="387"/>
      <c r="E630" s="387"/>
      <c r="F630" s="387"/>
      <c r="G630" s="387"/>
      <c r="H630" s="387"/>
      <c r="I630" s="387"/>
      <c r="J630" s="387"/>
      <c r="K630" s="387"/>
      <c r="L630" s="387"/>
      <c r="M630" s="387"/>
      <c r="N630" s="387"/>
      <c r="O630" s="387"/>
      <c r="P630" s="387"/>
      <c r="Q630" s="401"/>
      <c r="R630" s="387"/>
      <c r="S630" s="387"/>
    </row>
    <row r="631" spans="1:19" ht="14.4">
      <c r="A631" s="387"/>
      <c r="B631" s="387"/>
      <c r="C631" s="387"/>
      <c r="D631" s="387"/>
      <c r="E631" s="387"/>
      <c r="F631" s="387"/>
      <c r="G631" s="387"/>
      <c r="H631" s="387"/>
      <c r="I631" s="387"/>
      <c r="J631" s="387"/>
      <c r="K631" s="387"/>
      <c r="L631" s="387"/>
      <c r="M631" s="387"/>
      <c r="N631" s="387"/>
      <c r="O631" s="387"/>
      <c r="P631" s="387"/>
      <c r="Q631" s="401"/>
      <c r="R631" s="387"/>
      <c r="S631" s="387"/>
    </row>
    <row r="632" spans="1:19" ht="14.4">
      <c r="A632" s="387"/>
      <c r="B632" s="387"/>
      <c r="C632" s="387"/>
      <c r="D632" s="387"/>
      <c r="E632" s="387"/>
      <c r="F632" s="387"/>
      <c r="G632" s="387"/>
      <c r="H632" s="387"/>
      <c r="I632" s="387"/>
      <c r="J632" s="387"/>
      <c r="K632" s="387"/>
      <c r="L632" s="387"/>
      <c r="M632" s="387"/>
      <c r="N632" s="387"/>
      <c r="O632" s="387"/>
      <c r="P632" s="387"/>
      <c r="Q632" s="401"/>
      <c r="R632" s="387"/>
      <c r="S632" s="387"/>
    </row>
    <row r="633" spans="1:19" ht="14.4">
      <c r="A633" s="387"/>
      <c r="B633" s="387"/>
      <c r="C633" s="387"/>
      <c r="D633" s="387"/>
      <c r="E633" s="387"/>
      <c r="F633" s="387"/>
      <c r="G633" s="387"/>
      <c r="H633" s="387"/>
      <c r="I633" s="387"/>
      <c r="J633" s="387"/>
      <c r="K633" s="387"/>
      <c r="L633" s="387"/>
      <c r="M633" s="387"/>
      <c r="N633" s="387"/>
      <c r="O633" s="387"/>
      <c r="P633" s="387"/>
      <c r="Q633" s="401"/>
      <c r="R633" s="387"/>
      <c r="S633" s="387"/>
    </row>
    <row r="634" spans="1:19" ht="14.4">
      <c r="A634" s="387"/>
      <c r="B634" s="387"/>
      <c r="C634" s="387"/>
      <c r="D634" s="387"/>
      <c r="E634" s="387"/>
      <c r="F634" s="387"/>
      <c r="G634" s="387"/>
      <c r="H634" s="387"/>
      <c r="I634" s="387"/>
      <c r="J634" s="387"/>
      <c r="K634" s="387"/>
      <c r="L634" s="387"/>
      <c r="M634" s="387"/>
      <c r="N634" s="387"/>
      <c r="O634" s="387"/>
      <c r="P634" s="387"/>
      <c r="Q634" s="401"/>
      <c r="R634" s="387"/>
      <c r="S634" s="387"/>
    </row>
    <row r="635" spans="1:19" ht="14.4">
      <c r="A635" s="387"/>
      <c r="B635" s="387"/>
      <c r="C635" s="387"/>
      <c r="D635" s="387"/>
      <c r="E635" s="387"/>
      <c r="F635" s="387"/>
      <c r="G635" s="387"/>
      <c r="H635" s="387"/>
      <c r="I635" s="387"/>
      <c r="J635" s="387"/>
      <c r="K635" s="387"/>
      <c r="L635" s="387"/>
      <c r="M635" s="387"/>
      <c r="N635" s="387"/>
      <c r="O635" s="387"/>
      <c r="P635" s="387"/>
      <c r="Q635" s="401"/>
      <c r="R635" s="387"/>
      <c r="S635" s="387"/>
    </row>
    <row r="636" spans="1:19" ht="14.4">
      <c r="A636" s="387"/>
      <c r="B636" s="387"/>
      <c r="C636" s="387"/>
      <c r="D636" s="387"/>
      <c r="E636" s="387"/>
      <c r="F636" s="387"/>
      <c r="G636" s="387"/>
      <c r="H636" s="387"/>
      <c r="I636" s="387"/>
      <c r="J636" s="387"/>
      <c r="K636" s="387"/>
      <c r="L636" s="387"/>
      <c r="M636" s="387"/>
      <c r="N636" s="387"/>
      <c r="O636" s="387"/>
      <c r="P636" s="387"/>
      <c r="Q636" s="401"/>
      <c r="R636" s="387"/>
      <c r="S636" s="387"/>
    </row>
    <row r="637" spans="1:19" ht="14.4">
      <c r="A637" s="387"/>
      <c r="B637" s="387"/>
      <c r="C637" s="387"/>
      <c r="D637" s="387"/>
      <c r="E637" s="387"/>
      <c r="F637" s="387"/>
      <c r="G637" s="387"/>
      <c r="H637" s="387"/>
      <c r="I637" s="387"/>
      <c r="J637" s="387"/>
      <c r="K637" s="387"/>
      <c r="L637" s="387"/>
      <c r="M637" s="387"/>
      <c r="N637" s="387"/>
      <c r="O637" s="387"/>
      <c r="P637" s="387"/>
      <c r="Q637" s="401"/>
      <c r="R637" s="387"/>
      <c r="S637" s="387"/>
    </row>
    <row r="638" spans="1:19" ht="14.4">
      <c r="A638" s="387"/>
      <c r="B638" s="387"/>
      <c r="C638" s="387"/>
      <c r="D638" s="387"/>
      <c r="E638" s="387"/>
      <c r="F638" s="387"/>
      <c r="G638" s="387"/>
      <c r="H638" s="387"/>
      <c r="I638" s="387"/>
      <c r="J638" s="387"/>
      <c r="K638" s="387"/>
      <c r="L638" s="387"/>
      <c r="M638" s="387"/>
      <c r="N638" s="387"/>
      <c r="O638" s="387"/>
      <c r="P638" s="387"/>
      <c r="Q638" s="401"/>
      <c r="R638" s="387"/>
      <c r="S638" s="387"/>
    </row>
    <row r="639" spans="1:19" ht="14.4">
      <c r="A639" s="387"/>
      <c r="B639" s="387"/>
      <c r="C639" s="387"/>
      <c r="D639" s="387"/>
      <c r="E639" s="387"/>
      <c r="F639" s="387"/>
      <c r="G639" s="387"/>
      <c r="H639" s="387"/>
      <c r="I639" s="387"/>
      <c r="J639" s="387"/>
      <c r="K639" s="387"/>
      <c r="L639" s="387"/>
      <c r="M639" s="387"/>
      <c r="N639" s="387"/>
      <c r="O639" s="387"/>
      <c r="P639" s="387"/>
      <c r="Q639" s="401"/>
      <c r="R639" s="387"/>
      <c r="S639" s="387"/>
    </row>
    <row r="640" spans="1:19" ht="14.4">
      <c r="A640" s="387"/>
      <c r="B640" s="387"/>
      <c r="C640" s="387"/>
      <c r="D640" s="387"/>
      <c r="E640" s="387"/>
      <c r="F640" s="387"/>
      <c r="G640" s="387"/>
      <c r="H640" s="387"/>
      <c r="I640" s="387"/>
      <c r="J640" s="387"/>
      <c r="K640" s="387"/>
      <c r="L640" s="387"/>
      <c r="M640" s="387"/>
      <c r="N640" s="387"/>
      <c r="O640" s="387"/>
      <c r="P640" s="387"/>
      <c r="Q640" s="401"/>
      <c r="R640" s="387"/>
      <c r="S640" s="387"/>
    </row>
    <row r="641" spans="1:19" ht="14.4">
      <c r="A641" s="387"/>
      <c r="B641" s="387"/>
      <c r="C641" s="387"/>
      <c r="D641" s="387"/>
      <c r="E641" s="387"/>
      <c r="F641" s="387"/>
      <c r="G641" s="387"/>
      <c r="H641" s="387"/>
      <c r="I641" s="387"/>
      <c r="J641" s="387"/>
      <c r="K641" s="387"/>
      <c r="L641" s="387"/>
      <c r="M641" s="387"/>
      <c r="N641" s="387"/>
      <c r="O641" s="387"/>
      <c r="P641" s="387"/>
      <c r="Q641" s="401"/>
      <c r="R641" s="387"/>
      <c r="S641" s="387"/>
    </row>
    <row r="642" spans="1:19" ht="14.4">
      <c r="A642" s="387"/>
      <c r="B642" s="387"/>
      <c r="C642" s="387"/>
      <c r="D642" s="387"/>
      <c r="E642" s="387"/>
      <c r="F642" s="387"/>
      <c r="G642" s="387"/>
      <c r="H642" s="387"/>
      <c r="I642" s="387"/>
      <c r="J642" s="387"/>
      <c r="K642" s="387"/>
      <c r="L642" s="387"/>
      <c r="M642" s="387"/>
      <c r="N642" s="387"/>
      <c r="O642" s="387"/>
      <c r="P642" s="387"/>
      <c r="Q642" s="401"/>
      <c r="R642" s="387"/>
      <c r="S642" s="387"/>
    </row>
    <row r="643" spans="1:19" ht="14.4">
      <c r="A643" s="387"/>
      <c r="B643" s="387"/>
      <c r="C643" s="387"/>
      <c r="D643" s="387"/>
      <c r="E643" s="387"/>
      <c r="F643" s="387"/>
      <c r="G643" s="387"/>
      <c r="H643" s="387"/>
      <c r="I643" s="387"/>
      <c r="J643" s="387"/>
      <c r="K643" s="387"/>
      <c r="L643" s="387"/>
      <c r="M643" s="387"/>
      <c r="N643" s="387"/>
      <c r="O643" s="387"/>
      <c r="P643" s="387"/>
      <c r="Q643" s="401"/>
      <c r="R643" s="387"/>
      <c r="S643" s="387"/>
    </row>
    <row r="644" spans="1:19" ht="14.4">
      <c r="A644" s="387"/>
      <c r="B644" s="387"/>
      <c r="C644" s="387"/>
      <c r="D644" s="387"/>
      <c r="E644" s="387"/>
      <c r="F644" s="387"/>
      <c r="G644" s="387"/>
      <c r="H644" s="387"/>
      <c r="I644" s="387"/>
      <c r="J644" s="387"/>
      <c r="K644" s="387"/>
      <c r="L644" s="387"/>
      <c r="M644" s="387"/>
      <c r="N644" s="387"/>
      <c r="O644" s="387"/>
      <c r="P644" s="387"/>
      <c r="Q644" s="401"/>
      <c r="R644" s="387"/>
      <c r="S644" s="387"/>
    </row>
    <row r="645" spans="1:19" ht="14.4">
      <c r="A645" s="387"/>
      <c r="B645" s="387"/>
      <c r="C645" s="387"/>
      <c r="D645" s="387"/>
      <c r="E645" s="387"/>
      <c r="F645" s="387"/>
      <c r="G645" s="387"/>
      <c r="H645" s="387"/>
      <c r="I645" s="387"/>
      <c r="J645" s="387"/>
      <c r="K645" s="387"/>
      <c r="L645" s="387"/>
      <c r="M645" s="387"/>
      <c r="N645" s="387"/>
      <c r="O645" s="387"/>
      <c r="P645" s="387"/>
      <c r="Q645" s="401"/>
      <c r="R645" s="387"/>
      <c r="S645" s="387"/>
    </row>
    <row r="646" spans="1:19" ht="14.4">
      <c r="A646" s="387"/>
      <c r="B646" s="387"/>
      <c r="C646" s="387"/>
      <c r="D646" s="387"/>
      <c r="E646" s="387"/>
      <c r="F646" s="387"/>
      <c r="G646" s="387"/>
      <c r="H646" s="387"/>
      <c r="I646" s="387"/>
      <c r="J646" s="387"/>
      <c r="K646" s="387"/>
      <c r="L646" s="387"/>
      <c r="M646" s="387"/>
      <c r="N646" s="387"/>
      <c r="O646" s="387"/>
      <c r="P646" s="387"/>
      <c r="Q646" s="401"/>
      <c r="R646" s="387"/>
      <c r="S646" s="387"/>
    </row>
    <row r="647" spans="1:19" ht="14.4">
      <c r="A647" s="387"/>
      <c r="B647" s="387"/>
      <c r="C647" s="387"/>
      <c r="D647" s="387"/>
      <c r="E647" s="387"/>
      <c r="F647" s="387"/>
      <c r="G647" s="387"/>
      <c r="H647" s="387"/>
      <c r="I647" s="387"/>
      <c r="J647" s="387"/>
      <c r="K647" s="387"/>
      <c r="L647" s="387"/>
      <c r="M647" s="387"/>
      <c r="N647" s="387"/>
      <c r="O647" s="387"/>
      <c r="P647" s="387"/>
      <c r="Q647" s="401"/>
      <c r="R647" s="387"/>
      <c r="S647" s="387"/>
    </row>
    <row r="648" spans="1:19" ht="14.4">
      <c r="A648" s="387"/>
      <c r="B648" s="387"/>
      <c r="C648" s="387"/>
      <c r="D648" s="387"/>
      <c r="E648" s="387"/>
      <c r="F648" s="387"/>
      <c r="G648" s="387"/>
      <c r="H648" s="387"/>
      <c r="I648" s="387"/>
      <c r="J648" s="387"/>
      <c r="K648" s="387"/>
      <c r="L648" s="387"/>
      <c r="M648" s="387"/>
      <c r="N648" s="387"/>
      <c r="O648" s="387"/>
      <c r="P648" s="387"/>
      <c r="Q648" s="401"/>
      <c r="R648" s="387"/>
      <c r="S648" s="387"/>
    </row>
    <row r="649" spans="1:19" ht="14.4">
      <c r="A649" s="387"/>
      <c r="B649" s="387"/>
      <c r="C649" s="387"/>
      <c r="D649" s="387"/>
      <c r="E649" s="387"/>
      <c r="F649" s="387"/>
      <c r="G649" s="387"/>
      <c r="H649" s="387"/>
      <c r="I649" s="387"/>
      <c r="J649" s="387"/>
      <c r="K649" s="387"/>
      <c r="L649" s="387"/>
      <c r="M649" s="387"/>
      <c r="N649" s="387"/>
      <c r="O649" s="387"/>
      <c r="P649" s="387"/>
      <c r="Q649" s="401"/>
      <c r="R649" s="387"/>
      <c r="S649" s="387"/>
    </row>
    <row r="650" spans="1:19" ht="14.4">
      <c r="A650" s="387"/>
      <c r="B650" s="387"/>
      <c r="C650" s="387"/>
      <c r="D650" s="387"/>
      <c r="E650" s="387"/>
      <c r="F650" s="387"/>
      <c r="G650" s="387"/>
      <c r="H650" s="387"/>
      <c r="I650" s="387"/>
      <c r="J650" s="387"/>
      <c r="K650" s="387"/>
      <c r="L650" s="387"/>
      <c r="M650" s="387"/>
      <c r="N650" s="387"/>
      <c r="O650" s="387"/>
      <c r="P650" s="387"/>
      <c r="Q650" s="401"/>
      <c r="R650" s="387"/>
      <c r="S650" s="387"/>
    </row>
    <row r="651" spans="1:19" ht="14.4">
      <c r="A651" s="387"/>
      <c r="B651" s="387"/>
      <c r="C651" s="387"/>
      <c r="D651" s="387"/>
      <c r="E651" s="387"/>
      <c r="F651" s="387"/>
      <c r="G651" s="387"/>
      <c r="H651" s="387"/>
      <c r="I651" s="387"/>
      <c r="J651" s="387"/>
      <c r="K651" s="387"/>
      <c r="L651" s="387"/>
      <c r="M651" s="387"/>
      <c r="N651" s="387"/>
      <c r="O651" s="387"/>
      <c r="P651" s="387"/>
      <c r="Q651" s="401"/>
      <c r="R651" s="387"/>
      <c r="S651" s="387"/>
    </row>
    <row r="652" spans="1:19" ht="14.4">
      <c r="A652" s="387"/>
      <c r="B652" s="387"/>
      <c r="C652" s="387"/>
      <c r="D652" s="387"/>
      <c r="E652" s="387"/>
      <c r="F652" s="387"/>
      <c r="G652" s="387"/>
      <c r="H652" s="387"/>
      <c r="I652" s="387"/>
      <c r="J652" s="387"/>
      <c r="K652" s="387"/>
      <c r="L652" s="387"/>
      <c r="M652" s="387"/>
      <c r="N652" s="387"/>
      <c r="O652" s="387"/>
      <c r="P652" s="387"/>
      <c r="Q652" s="401"/>
      <c r="R652" s="387"/>
      <c r="S652" s="387"/>
    </row>
    <row r="653" spans="1:19" ht="14.4">
      <c r="A653" s="387"/>
      <c r="B653" s="387"/>
      <c r="C653" s="387"/>
      <c r="D653" s="387"/>
      <c r="E653" s="387"/>
      <c r="F653" s="387"/>
      <c r="G653" s="387"/>
      <c r="H653" s="387"/>
      <c r="I653" s="387"/>
      <c r="J653" s="387"/>
      <c r="K653" s="387"/>
      <c r="L653" s="387"/>
      <c r="M653" s="387"/>
      <c r="N653" s="387"/>
      <c r="O653" s="387"/>
      <c r="P653" s="387"/>
      <c r="Q653" s="401"/>
      <c r="R653" s="387"/>
      <c r="S653" s="387"/>
    </row>
    <row r="654" spans="1:19" ht="14.4">
      <c r="A654" s="387"/>
      <c r="B654" s="387"/>
      <c r="C654" s="387"/>
      <c r="D654" s="387"/>
      <c r="E654" s="387"/>
      <c r="F654" s="387"/>
      <c r="G654" s="387"/>
      <c r="H654" s="387"/>
      <c r="I654" s="387"/>
      <c r="J654" s="387"/>
      <c r="K654" s="387"/>
      <c r="L654" s="387"/>
      <c r="M654" s="387"/>
      <c r="N654" s="387"/>
      <c r="O654" s="387"/>
      <c r="P654" s="387"/>
      <c r="Q654" s="401"/>
      <c r="R654" s="387"/>
      <c r="S654" s="387"/>
    </row>
    <row r="655" spans="1:19" ht="14.4">
      <c r="A655" s="387"/>
      <c r="B655" s="387"/>
      <c r="C655" s="387"/>
      <c r="D655" s="387"/>
      <c r="E655" s="387"/>
      <c r="F655" s="387"/>
      <c r="G655" s="387"/>
      <c r="H655" s="387"/>
      <c r="I655" s="387"/>
      <c r="J655" s="387"/>
      <c r="K655" s="387"/>
      <c r="L655" s="387"/>
      <c r="M655" s="387"/>
      <c r="N655" s="387"/>
      <c r="O655" s="387"/>
      <c r="P655" s="387"/>
      <c r="Q655" s="401"/>
      <c r="R655" s="387"/>
      <c r="S655" s="387"/>
    </row>
    <row r="656" spans="1:19" ht="14.4">
      <c r="A656" s="387"/>
      <c r="B656" s="387"/>
      <c r="C656" s="387"/>
      <c r="D656" s="387"/>
      <c r="E656" s="387"/>
      <c r="F656" s="387"/>
      <c r="G656" s="387"/>
      <c r="H656" s="387"/>
      <c r="I656" s="387"/>
      <c r="J656" s="387"/>
      <c r="K656" s="387"/>
      <c r="L656" s="387"/>
      <c r="M656" s="387"/>
      <c r="N656" s="387"/>
      <c r="O656" s="387"/>
      <c r="P656" s="387"/>
      <c r="Q656" s="401"/>
      <c r="R656" s="387"/>
      <c r="S656" s="387"/>
    </row>
    <row r="657" spans="1:19" ht="14.4">
      <c r="A657" s="387"/>
      <c r="B657" s="387"/>
      <c r="C657" s="387"/>
      <c r="D657" s="387"/>
      <c r="E657" s="387"/>
      <c r="F657" s="387"/>
      <c r="G657" s="387"/>
      <c r="H657" s="387"/>
      <c r="I657" s="387"/>
      <c r="J657" s="387"/>
      <c r="K657" s="387"/>
      <c r="L657" s="387"/>
      <c r="M657" s="387"/>
      <c r="N657" s="387"/>
      <c r="O657" s="387"/>
      <c r="P657" s="387"/>
      <c r="Q657" s="401"/>
      <c r="R657" s="387"/>
      <c r="S657" s="387"/>
    </row>
    <row r="658" spans="1:19" ht="14.4">
      <c r="A658" s="387"/>
      <c r="B658" s="387"/>
      <c r="C658" s="387"/>
      <c r="D658" s="387"/>
      <c r="E658" s="387"/>
      <c r="F658" s="387"/>
      <c r="G658" s="387"/>
      <c r="H658" s="387"/>
      <c r="I658" s="387"/>
      <c r="J658" s="387"/>
      <c r="K658" s="387"/>
      <c r="L658" s="387"/>
      <c r="M658" s="387"/>
      <c r="N658" s="387"/>
      <c r="O658" s="387"/>
      <c r="P658" s="387"/>
      <c r="Q658" s="401"/>
      <c r="R658" s="387"/>
      <c r="S658" s="387"/>
    </row>
    <row r="659" spans="1:19" ht="14.4">
      <c r="A659" s="387"/>
      <c r="B659" s="387"/>
      <c r="C659" s="387"/>
      <c r="D659" s="387"/>
      <c r="E659" s="387"/>
      <c r="F659" s="387"/>
      <c r="G659" s="387"/>
      <c r="H659" s="387"/>
      <c r="I659" s="387"/>
      <c r="J659" s="387"/>
      <c r="K659" s="387"/>
      <c r="L659" s="387"/>
      <c r="M659" s="387"/>
      <c r="N659" s="387"/>
      <c r="O659" s="387"/>
      <c r="P659" s="387"/>
      <c r="Q659" s="401"/>
      <c r="R659" s="387"/>
      <c r="S659" s="387"/>
    </row>
    <row r="660" spans="1:19" ht="14.4">
      <c r="A660" s="387"/>
      <c r="B660" s="387"/>
      <c r="C660" s="387"/>
      <c r="D660" s="387"/>
      <c r="E660" s="387"/>
      <c r="F660" s="387"/>
      <c r="G660" s="387"/>
      <c r="H660" s="387"/>
      <c r="I660" s="387"/>
      <c r="J660" s="387"/>
      <c r="K660" s="387"/>
      <c r="L660" s="387"/>
      <c r="M660" s="387"/>
      <c r="N660" s="387"/>
      <c r="O660" s="387"/>
      <c r="P660" s="387"/>
      <c r="Q660" s="401"/>
      <c r="R660" s="387"/>
      <c r="S660" s="387"/>
    </row>
    <row r="661" spans="1:19" ht="14.4">
      <c r="A661" s="387"/>
      <c r="B661" s="387"/>
      <c r="C661" s="387"/>
      <c r="D661" s="387"/>
      <c r="E661" s="387"/>
      <c r="F661" s="387"/>
      <c r="G661" s="387"/>
      <c r="H661" s="387"/>
      <c r="I661" s="387"/>
      <c r="J661" s="387"/>
      <c r="K661" s="387"/>
      <c r="L661" s="387"/>
      <c r="M661" s="387"/>
      <c r="N661" s="387"/>
      <c r="O661" s="387"/>
      <c r="P661" s="387"/>
      <c r="Q661" s="401"/>
      <c r="R661" s="387"/>
      <c r="S661" s="387"/>
    </row>
    <row r="662" spans="1:19" ht="14.4">
      <c r="A662" s="387"/>
      <c r="B662" s="387"/>
      <c r="C662" s="387"/>
      <c r="D662" s="387"/>
      <c r="E662" s="387"/>
      <c r="F662" s="387"/>
      <c r="G662" s="387"/>
      <c r="H662" s="387"/>
      <c r="I662" s="387"/>
      <c r="J662" s="387"/>
      <c r="K662" s="387"/>
      <c r="L662" s="387"/>
      <c r="M662" s="387"/>
      <c r="N662" s="387"/>
      <c r="O662" s="387"/>
      <c r="P662" s="387"/>
      <c r="Q662" s="401"/>
      <c r="R662" s="387"/>
      <c r="S662" s="387"/>
    </row>
    <row r="663" spans="1:19" ht="14.4">
      <c r="A663" s="387"/>
      <c r="B663" s="387"/>
      <c r="C663" s="387"/>
      <c r="D663" s="387"/>
      <c r="E663" s="387"/>
      <c r="F663" s="387"/>
      <c r="G663" s="387"/>
      <c r="H663" s="387"/>
      <c r="I663" s="387"/>
      <c r="J663" s="387"/>
      <c r="K663" s="387"/>
      <c r="L663" s="387"/>
      <c r="M663" s="387"/>
      <c r="N663" s="387"/>
      <c r="O663" s="387"/>
      <c r="P663" s="387"/>
      <c r="Q663" s="401"/>
      <c r="R663" s="387"/>
      <c r="S663" s="387"/>
    </row>
    <row r="664" spans="1:19" ht="14.4">
      <c r="A664" s="387"/>
      <c r="B664" s="387"/>
      <c r="C664" s="387"/>
      <c r="D664" s="387"/>
      <c r="E664" s="387"/>
      <c r="F664" s="387"/>
      <c r="G664" s="387"/>
      <c r="H664" s="387"/>
      <c r="I664" s="387"/>
      <c r="J664" s="387"/>
      <c r="K664" s="387"/>
      <c r="L664" s="387"/>
      <c r="M664" s="387"/>
      <c r="N664" s="387"/>
      <c r="O664" s="387"/>
      <c r="P664" s="387"/>
      <c r="Q664" s="401"/>
      <c r="R664" s="387"/>
      <c r="S664" s="387"/>
    </row>
    <row r="665" spans="1:19" ht="14.4">
      <c r="A665" s="387"/>
      <c r="B665" s="387"/>
      <c r="C665" s="387"/>
      <c r="D665" s="387"/>
      <c r="E665" s="387"/>
      <c r="F665" s="387"/>
      <c r="G665" s="387"/>
      <c r="H665" s="387"/>
      <c r="I665" s="387"/>
      <c r="J665" s="387"/>
      <c r="K665" s="387"/>
      <c r="L665" s="387"/>
      <c r="M665" s="387"/>
      <c r="N665" s="387"/>
      <c r="O665" s="387"/>
      <c r="P665" s="387"/>
      <c r="Q665" s="401"/>
      <c r="R665" s="387"/>
      <c r="S665" s="387"/>
    </row>
    <row r="666" spans="1:19" ht="14.4">
      <c r="A666" s="387"/>
      <c r="B666" s="387"/>
      <c r="C666" s="387"/>
      <c r="D666" s="387"/>
      <c r="E666" s="387"/>
      <c r="F666" s="387"/>
      <c r="G666" s="387"/>
      <c r="H666" s="387"/>
      <c r="I666" s="387"/>
      <c r="J666" s="387"/>
      <c r="K666" s="387"/>
      <c r="L666" s="387"/>
      <c r="M666" s="387"/>
      <c r="N666" s="387"/>
      <c r="O666" s="387"/>
      <c r="P666" s="387"/>
      <c r="Q666" s="401"/>
      <c r="R666" s="387"/>
      <c r="S666" s="387"/>
    </row>
    <row r="667" spans="1:19" ht="14.4">
      <c r="A667" s="387"/>
      <c r="B667" s="387"/>
      <c r="C667" s="387"/>
      <c r="D667" s="387"/>
      <c r="E667" s="387"/>
      <c r="F667" s="387"/>
      <c r="G667" s="387"/>
      <c r="H667" s="387"/>
      <c r="I667" s="387"/>
      <c r="J667" s="387"/>
      <c r="K667" s="387"/>
      <c r="L667" s="387"/>
      <c r="M667" s="387"/>
      <c r="N667" s="387"/>
      <c r="O667" s="387"/>
      <c r="P667" s="387"/>
      <c r="Q667" s="401"/>
      <c r="R667" s="387"/>
      <c r="S667" s="387"/>
    </row>
    <row r="668" spans="1:19" ht="14.4">
      <c r="A668" s="387"/>
      <c r="B668" s="387"/>
      <c r="C668" s="387"/>
      <c r="D668" s="387"/>
      <c r="E668" s="387"/>
      <c r="F668" s="387"/>
      <c r="G668" s="387"/>
      <c r="H668" s="387"/>
      <c r="I668" s="387"/>
      <c r="J668" s="387"/>
      <c r="K668" s="387"/>
      <c r="L668" s="387"/>
      <c r="M668" s="387"/>
      <c r="N668" s="387"/>
      <c r="O668" s="387"/>
      <c r="P668" s="387"/>
      <c r="Q668" s="401"/>
      <c r="R668" s="387"/>
      <c r="S668" s="387"/>
    </row>
    <row r="669" spans="1:19" ht="14.4">
      <c r="A669" s="387"/>
      <c r="B669" s="387"/>
      <c r="C669" s="387"/>
      <c r="D669" s="387"/>
      <c r="E669" s="387"/>
      <c r="F669" s="387"/>
      <c r="G669" s="387"/>
      <c r="H669" s="387"/>
      <c r="I669" s="387"/>
      <c r="J669" s="387"/>
      <c r="K669" s="387"/>
      <c r="L669" s="387"/>
      <c r="M669" s="387"/>
      <c r="N669" s="387"/>
      <c r="O669" s="387"/>
      <c r="P669" s="387"/>
      <c r="Q669" s="401"/>
      <c r="R669" s="387"/>
      <c r="S669" s="387"/>
    </row>
    <row r="670" spans="1:19" ht="14.4">
      <c r="A670" s="387"/>
      <c r="B670" s="387"/>
      <c r="C670" s="387"/>
      <c r="D670" s="387"/>
      <c r="E670" s="387"/>
      <c r="F670" s="387"/>
      <c r="G670" s="387"/>
      <c r="H670" s="387"/>
      <c r="I670" s="387"/>
      <c r="J670" s="387"/>
      <c r="K670" s="387"/>
      <c r="L670" s="387"/>
      <c r="M670" s="387"/>
      <c r="N670" s="387"/>
      <c r="O670" s="387"/>
      <c r="P670" s="387"/>
      <c r="Q670" s="401"/>
      <c r="R670" s="387"/>
      <c r="S670" s="387"/>
    </row>
    <row r="671" spans="1:19" ht="14.4">
      <c r="A671" s="387"/>
      <c r="B671" s="387"/>
      <c r="C671" s="387"/>
      <c r="D671" s="387"/>
      <c r="E671" s="387"/>
      <c r="F671" s="387"/>
      <c r="G671" s="387"/>
      <c r="H671" s="387"/>
      <c r="I671" s="387"/>
      <c r="J671" s="387"/>
      <c r="K671" s="387"/>
      <c r="L671" s="387"/>
      <c r="M671" s="387"/>
      <c r="N671" s="387"/>
      <c r="O671" s="387"/>
      <c r="P671" s="387"/>
      <c r="Q671" s="401"/>
      <c r="R671" s="387"/>
      <c r="S671" s="387"/>
    </row>
    <row r="672" spans="1:19" ht="14.4">
      <c r="A672" s="387"/>
      <c r="B672" s="387"/>
      <c r="C672" s="387"/>
      <c r="D672" s="387"/>
      <c r="E672" s="387"/>
      <c r="F672" s="387"/>
      <c r="G672" s="387"/>
      <c r="H672" s="387"/>
      <c r="I672" s="387"/>
      <c r="J672" s="387"/>
      <c r="K672" s="387"/>
      <c r="L672" s="387"/>
      <c r="M672" s="387"/>
      <c r="N672" s="387"/>
      <c r="O672" s="387"/>
      <c r="P672" s="387"/>
      <c r="Q672" s="401"/>
      <c r="R672" s="387"/>
      <c r="S672" s="387"/>
    </row>
    <row r="673" spans="1:19" ht="14.4">
      <c r="A673" s="387"/>
      <c r="B673" s="387"/>
      <c r="C673" s="387"/>
      <c r="D673" s="387"/>
      <c r="E673" s="387"/>
      <c r="F673" s="387"/>
      <c r="G673" s="387"/>
      <c r="H673" s="387"/>
      <c r="I673" s="387"/>
      <c r="J673" s="387"/>
      <c r="K673" s="387"/>
      <c r="L673" s="387"/>
      <c r="M673" s="387"/>
      <c r="N673" s="387"/>
      <c r="O673" s="387"/>
      <c r="P673" s="387"/>
      <c r="Q673" s="401"/>
      <c r="R673" s="387"/>
      <c r="S673" s="387"/>
    </row>
    <row r="674" spans="1:19" ht="14.4">
      <c r="A674" s="387"/>
      <c r="B674" s="387"/>
      <c r="C674" s="387"/>
      <c r="D674" s="387"/>
      <c r="E674" s="387"/>
      <c r="F674" s="387"/>
      <c r="G674" s="387"/>
      <c r="H674" s="387"/>
      <c r="I674" s="387"/>
      <c r="J674" s="387"/>
      <c r="K674" s="387"/>
      <c r="L674" s="387"/>
      <c r="M674" s="387"/>
      <c r="N674" s="387"/>
      <c r="O674" s="387"/>
      <c r="P674" s="387"/>
      <c r="Q674" s="401"/>
      <c r="R674" s="387"/>
      <c r="S674" s="387"/>
    </row>
    <row r="675" spans="1:19" ht="14.4">
      <c r="A675" s="387"/>
      <c r="B675" s="387"/>
      <c r="C675" s="387"/>
      <c r="D675" s="387"/>
      <c r="E675" s="387"/>
      <c r="F675" s="387"/>
      <c r="G675" s="387"/>
      <c r="H675" s="387"/>
      <c r="I675" s="387"/>
      <c r="J675" s="387"/>
      <c r="K675" s="387"/>
      <c r="L675" s="387"/>
      <c r="M675" s="387"/>
      <c r="N675" s="387"/>
      <c r="O675" s="387"/>
      <c r="P675" s="387"/>
      <c r="Q675" s="401"/>
      <c r="R675" s="387"/>
      <c r="S675" s="387"/>
    </row>
    <row r="676" spans="1:19" ht="14.4">
      <c r="A676" s="387"/>
      <c r="B676" s="387"/>
      <c r="C676" s="387"/>
      <c r="D676" s="387"/>
      <c r="E676" s="387"/>
      <c r="F676" s="387"/>
      <c r="G676" s="387"/>
      <c r="H676" s="387"/>
      <c r="I676" s="387"/>
      <c r="J676" s="387"/>
      <c r="K676" s="387"/>
      <c r="L676" s="387"/>
      <c r="M676" s="387"/>
      <c r="N676" s="387"/>
      <c r="O676" s="387"/>
      <c r="P676" s="387"/>
      <c r="Q676" s="401"/>
      <c r="R676" s="387"/>
      <c r="S676" s="387"/>
    </row>
    <row r="677" spans="1:19" ht="14.4">
      <c r="A677" s="387"/>
      <c r="B677" s="387"/>
      <c r="C677" s="387"/>
      <c r="D677" s="387"/>
      <c r="E677" s="387"/>
      <c r="F677" s="387"/>
      <c r="G677" s="387"/>
      <c r="H677" s="387"/>
      <c r="I677" s="387"/>
      <c r="J677" s="387"/>
      <c r="K677" s="387"/>
      <c r="L677" s="387"/>
      <c r="M677" s="387"/>
      <c r="N677" s="387"/>
      <c r="O677" s="387"/>
      <c r="P677" s="387"/>
      <c r="Q677" s="401"/>
      <c r="R677" s="387"/>
      <c r="S677" s="387"/>
    </row>
    <row r="678" spans="1:19" ht="14.4">
      <c r="A678" s="387"/>
      <c r="B678" s="387"/>
      <c r="C678" s="387"/>
      <c r="D678" s="387"/>
      <c r="E678" s="387"/>
      <c r="F678" s="387"/>
      <c r="G678" s="387"/>
      <c r="H678" s="387"/>
      <c r="I678" s="387"/>
      <c r="J678" s="387"/>
      <c r="K678" s="387"/>
      <c r="L678" s="387"/>
      <c r="M678" s="387"/>
      <c r="N678" s="387"/>
      <c r="O678" s="387"/>
      <c r="P678" s="387"/>
      <c r="Q678" s="401"/>
      <c r="R678" s="387"/>
      <c r="S678" s="387"/>
    </row>
    <row r="679" spans="1:19" ht="14.4">
      <c r="A679" s="387"/>
      <c r="B679" s="387"/>
      <c r="C679" s="387"/>
      <c r="D679" s="387"/>
      <c r="E679" s="387"/>
      <c r="F679" s="387"/>
      <c r="G679" s="387"/>
      <c r="H679" s="387"/>
      <c r="I679" s="387"/>
      <c r="J679" s="387"/>
      <c r="K679" s="387"/>
      <c r="L679" s="387"/>
      <c r="M679" s="387"/>
      <c r="N679" s="387"/>
      <c r="O679" s="387"/>
      <c r="P679" s="387"/>
      <c r="Q679" s="401"/>
      <c r="R679" s="387"/>
      <c r="S679" s="387"/>
    </row>
    <row r="680" spans="1:19" ht="14.4">
      <c r="A680" s="387"/>
      <c r="B680" s="387"/>
      <c r="C680" s="387"/>
      <c r="D680" s="387"/>
      <c r="E680" s="387"/>
      <c r="F680" s="387"/>
      <c r="G680" s="387"/>
      <c r="H680" s="387"/>
      <c r="I680" s="387"/>
      <c r="J680" s="387"/>
      <c r="K680" s="387"/>
      <c r="L680" s="387"/>
      <c r="M680" s="387"/>
      <c r="N680" s="387"/>
      <c r="O680" s="387"/>
      <c r="P680" s="387"/>
      <c r="Q680" s="401"/>
      <c r="R680" s="387"/>
      <c r="S680" s="387"/>
    </row>
    <row r="681" spans="1:19" ht="14.4">
      <c r="A681" s="387"/>
      <c r="B681" s="387"/>
      <c r="C681" s="387"/>
      <c r="D681" s="387"/>
      <c r="E681" s="387"/>
      <c r="F681" s="387"/>
      <c r="G681" s="387"/>
      <c r="H681" s="387"/>
      <c r="I681" s="387"/>
      <c r="J681" s="387"/>
      <c r="K681" s="387"/>
      <c r="L681" s="387"/>
      <c r="M681" s="387"/>
      <c r="N681" s="387"/>
      <c r="O681" s="387"/>
      <c r="P681" s="387"/>
      <c r="Q681" s="401"/>
      <c r="R681" s="387"/>
      <c r="S681" s="387"/>
    </row>
    <row r="682" spans="1:19" ht="14.4">
      <c r="A682" s="387"/>
      <c r="B682" s="387"/>
      <c r="C682" s="387"/>
      <c r="D682" s="387"/>
      <c r="E682" s="387"/>
      <c r="F682" s="387"/>
      <c r="G682" s="387"/>
      <c r="H682" s="387"/>
      <c r="I682" s="387"/>
      <c r="J682" s="387"/>
      <c r="K682" s="387"/>
      <c r="L682" s="387"/>
      <c r="M682" s="387"/>
      <c r="N682" s="387"/>
      <c r="O682" s="387"/>
      <c r="P682" s="387"/>
      <c r="Q682" s="401"/>
      <c r="R682" s="387"/>
      <c r="S682" s="387"/>
    </row>
    <row r="683" spans="1:19" ht="14.4">
      <c r="A683" s="387"/>
      <c r="B683" s="387"/>
      <c r="C683" s="387"/>
      <c r="D683" s="387"/>
      <c r="E683" s="387"/>
      <c r="F683" s="387"/>
      <c r="G683" s="387"/>
      <c r="H683" s="387"/>
      <c r="I683" s="387"/>
      <c r="J683" s="387"/>
      <c r="K683" s="387"/>
      <c r="L683" s="387"/>
      <c r="M683" s="387"/>
      <c r="N683" s="387"/>
      <c r="O683" s="387"/>
      <c r="P683" s="387"/>
      <c r="Q683" s="401"/>
      <c r="R683" s="387"/>
      <c r="S683" s="387"/>
    </row>
    <row r="684" spans="1:19" ht="14.4">
      <c r="A684" s="387"/>
      <c r="B684" s="387"/>
      <c r="C684" s="387"/>
      <c r="D684" s="387"/>
      <c r="E684" s="387"/>
      <c r="F684" s="387"/>
      <c r="G684" s="387"/>
      <c r="H684" s="387"/>
      <c r="I684" s="387"/>
      <c r="J684" s="387"/>
      <c r="K684" s="387"/>
      <c r="L684" s="387"/>
      <c r="M684" s="387"/>
      <c r="N684" s="387"/>
      <c r="O684" s="387"/>
      <c r="P684" s="387"/>
      <c r="Q684" s="401"/>
      <c r="R684" s="387"/>
      <c r="S684" s="387"/>
    </row>
    <row r="685" spans="1:19" ht="14.4">
      <c r="A685" s="387"/>
      <c r="B685" s="387"/>
      <c r="C685" s="387"/>
      <c r="D685" s="387"/>
      <c r="E685" s="387"/>
      <c r="F685" s="387"/>
      <c r="G685" s="387"/>
      <c r="H685" s="387"/>
      <c r="I685" s="387"/>
      <c r="J685" s="387"/>
      <c r="K685" s="387"/>
      <c r="L685" s="387"/>
      <c r="M685" s="387"/>
      <c r="N685" s="387"/>
      <c r="O685" s="387"/>
      <c r="P685" s="387"/>
      <c r="Q685" s="401"/>
      <c r="R685" s="387"/>
      <c r="S685" s="387"/>
    </row>
    <row r="686" spans="1:19" ht="14.4">
      <c r="A686" s="387"/>
      <c r="B686" s="387"/>
      <c r="C686" s="387"/>
      <c r="D686" s="387"/>
      <c r="E686" s="387"/>
      <c r="F686" s="387"/>
      <c r="G686" s="387"/>
      <c r="H686" s="387"/>
      <c r="I686" s="387"/>
      <c r="J686" s="387"/>
      <c r="K686" s="387"/>
      <c r="L686" s="387"/>
      <c r="M686" s="387"/>
      <c r="N686" s="387"/>
      <c r="O686" s="387"/>
      <c r="P686" s="387"/>
      <c r="Q686" s="401"/>
      <c r="R686" s="387"/>
      <c r="S686" s="387"/>
    </row>
    <row r="687" spans="1:19" ht="14.4">
      <c r="A687" s="387"/>
      <c r="B687" s="387"/>
      <c r="C687" s="387"/>
      <c r="D687" s="387"/>
      <c r="E687" s="387"/>
      <c r="F687" s="387"/>
      <c r="G687" s="387"/>
      <c r="H687" s="387"/>
      <c r="I687" s="387"/>
      <c r="J687" s="387"/>
      <c r="K687" s="387"/>
      <c r="L687" s="387"/>
      <c r="M687" s="387"/>
      <c r="N687" s="387"/>
      <c r="O687" s="387"/>
      <c r="P687" s="387"/>
      <c r="Q687" s="401"/>
      <c r="R687" s="387"/>
      <c r="S687" s="387"/>
    </row>
    <row r="688" spans="1:19" ht="14.4">
      <c r="A688" s="387"/>
      <c r="B688" s="387"/>
      <c r="C688" s="387"/>
      <c r="D688" s="387"/>
      <c r="E688" s="387"/>
      <c r="F688" s="387"/>
      <c r="G688" s="387"/>
      <c r="H688" s="387"/>
      <c r="I688" s="387"/>
      <c r="J688" s="387"/>
      <c r="K688" s="387"/>
      <c r="L688" s="387"/>
      <c r="M688" s="387"/>
      <c r="N688" s="387"/>
      <c r="O688" s="387"/>
      <c r="P688" s="387"/>
      <c r="Q688" s="401"/>
      <c r="R688" s="387"/>
      <c r="S688" s="387"/>
    </row>
    <row r="689" spans="1:19" ht="14.4">
      <c r="A689" s="387"/>
      <c r="B689" s="387"/>
      <c r="C689" s="387"/>
      <c r="D689" s="387"/>
      <c r="E689" s="387"/>
      <c r="F689" s="387"/>
      <c r="G689" s="387"/>
      <c r="H689" s="387"/>
      <c r="I689" s="387"/>
      <c r="J689" s="387"/>
      <c r="K689" s="387"/>
      <c r="L689" s="387"/>
      <c r="M689" s="387"/>
      <c r="N689" s="387"/>
      <c r="O689" s="387"/>
      <c r="P689" s="387"/>
      <c r="Q689" s="401"/>
      <c r="R689" s="387"/>
      <c r="S689" s="387"/>
    </row>
    <row r="690" spans="1:19" ht="14.4">
      <c r="A690" s="387"/>
      <c r="B690" s="387"/>
      <c r="C690" s="387"/>
      <c r="D690" s="387"/>
      <c r="E690" s="387"/>
      <c r="F690" s="387"/>
      <c r="G690" s="387"/>
      <c r="H690" s="387"/>
      <c r="I690" s="387"/>
      <c r="J690" s="387"/>
      <c r="K690" s="387"/>
      <c r="L690" s="387"/>
      <c r="M690" s="387"/>
      <c r="N690" s="387"/>
      <c r="O690" s="387"/>
      <c r="P690" s="387"/>
      <c r="Q690" s="401"/>
      <c r="R690" s="387"/>
      <c r="S690" s="387"/>
    </row>
    <row r="691" spans="1:19" ht="14.4">
      <c r="A691" s="387"/>
      <c r="B691" s="387"/>
      <c r="C691" s="387"/>
      <c r="D691" s="387"/>
      <c r="E691" s="387"/>
      <c r="F691" s="387"/>
      <c r="G691" s="387"/>
      <c r="H691" s="387"/>
      <c r="I691" s="387"/>
      <c r="J691" s="387"/>
      <c r="K691" s="387"/>
      <c r="L691" s="387"/>
      <c r="M691" s="387"/>
      <c r="N691" s="387"/>
      <c r="O691" s="387"/>
      <c r="P691" s="387"/>
      <c r="Q691" s="401"/>
      <c r="R691" s="387"/>
      <c r="S691" s="387"/>
    </row>
    <row r="692" spans="1:19" ht="14.4">
      <c r="A692" s="387"/>
      <c r="B692" s="387"/>
      <c r="C692" s="387"/>
      <c r="D692" s="387"/>
      <c r="E692" s="387"/>
      <c r="F692" s="387"/>
      <c r="G692" s="387"/>
      <c r="H692" s="387"/>
      <c r="I692" s="387"/>
      <c r="J692" s="387"/>
      <c r="K692" s="387"/>
      <c r="L692" s="387"/>
      <c r="M692" s="387"/>
      <c r="N692" s="387"/>
      <c r="O692" s="387"/>
      <c r="P692" s="387"/>
      <c r="Q692" s="401"/>
      <c r="R692" s="387"/>
      <c r="S692" s="387"/>
    </row>
    <row r="693" spans="1:19" ht="14.4">
      <c r="A693" s="387"/>
      <c r="B693" s="387"/>
      <c r="C693" s="387"/>
      <c r="D693" s="387"/>
      <c r="E693" s="387"/>
      <c r="F693" s="387"/>
      <c r="G693" s="387"/>
      <c r="H693" s="387"/>
      <c r="I693" s="387"/>
      <c r="J693" s="387"/>
      <c r="K693" s="387"/>
      <c r="L693" s="387"/>
      <c r="M693" s="387"/>
      <c r="N693" s="387"/>
      <c r="O693" s="387"/>
      <c r="P693" s="387"/>
      <c r="Q693" s="401"/>
      <c r="R693" s="387"/>
      <c r="S693" s="387"/>
    </row>
    <row r="694" spans="1:19" ht="14.4">
      <c r="A694" s="387"/>
      <c r="B694" s="387"/>
      <c r="C694" s="387"/>
      <c r="D694" s="387"/>
      <c r="E694" s="387"/>
      <c r="F694" s="387"/>
      <c r="G694" s="387"/>
      <c r="H694" s="387"/>
      <c r="I694" s="387"/>
      <c r="J694" s="387"/>
      <c r="K694" s="387"/>
      <c r="L694" s="387"/>
      <c r="M694" s="387"/>
      <c r="N694" s="387"/>
      <c r="O694" s="387"/>
      <c r="P694" s="387"/>
      <c r="Q694" s="401"/>
      <c r="R694" s="387"/>
      <c r="S694" s="387"/>
    </row>
    <row r="695" spans="1:19" ht="14.4">
      <c r="A695" s="387"/>
      <c r="B695" s="387"/>
      <c r="C695" s="387"/>
      <c r="D695" s="387"/>
      <c r="E695" s="387"/>
      <c r="F695" s="387"/>
      <c r="G695" s="387"/>
      <c r="H695" s="387"/>
      <c r="I695" s="387"/>
      <c r="J695" s="387"/>
      <c r="K695" s="387"/>
      <c r="L695" s="387"/>
      <c r="M695" s="387"/>
      <c r="N695" s="387"/>
      <c r="O695" s="387"/>
      <c r="P695" s="387"/>
      <c r="Q695" s="401"/>
      <c r="R695" s="387"/>
      <c r="S695" s="387"/>
    </row>
    <row r="696" spans="1:19" ht="14.4">
      <c r="A696" s="387"/>
      <c r="B696" s="387"/>
      <c r="C696" s="387"/>
      <c r="D696" s="387"/>
      <c r="E696" s="387"/>
      <c r="F696" s="387"/>
      <c r="G696" s="387"/>
      <c r="H696" s="387"/>
      <c r="I696" s="387"/>
      <c r="J696" s="387"/>
      <c r="K696" s="387"/>
      <c r="L696" s="387"/>
      <c r="M696" s="387"/>
      <c r="N696" s="387"/>
      <c r="O696" s="387"/>
      <c r="P696" s="387"/>
      <c r="Q696" s="401"/>
      <c r="R696" s="387"/>
      <c r="S696" s="387"/>
    </row>
    <row r="697" spans="1:19" ht="14.4">
      <c r="A697" s="387"/>
      <c r="B697" s="387"/>
      <c r="C697" s="387"/>
      <c r="D697" s="387"/>
      <c r="E697" s="387"/>
      <c r="F697" s="387"/>
      <c r="G697" s="387"/>
      <c r="H697" s="387"/>
      <c r="I697" s="387"/>
      <c r="J697" s="387"/>
      <c r="K697" s="387"/>
      <c r="L697" s="387"/>
      <c r="M697" s="387"/>
      <c r="N697" s="387"/>
      <c r="O697" s="387"/>
      <c r="P697" s="387"/>
      <c r="Q697" s="401"/>
      <c r="R697" s="387"/>
      <c r="S697" s="387"/>
    </row>
    <row r="698" spans="1:19" ht="14.4">
      <c r="A698" s="387"/>
      <c r="B698" s="387"/>
      <c r="C698" s="387"/>
      <c r="D698" s="387"/>
      <c r="E698" s="387"/>
      <c r="F698" s="387"/>
      <c r="G698" s="387"/>
      <c r="H698" s="387"/>
      <c r="I698" s="387"/>
      <c r="J698" s="387"/>
      <c r="K698" s="387"/>
      <c r="L698" s="387"/>
      <c r="M698" s="387"/>
      <c r="N698" s="387"/>
      <c r="O698" s="387"/>
      <c r="P698" s="387"/>
      <c r="Q698" s="401"/>
      <c r="R698" s="387"/>
      <c r="S698" s="387"/>
    </row>
    <row r="699" spans="1:19" ht="14.4">
      <c r="A699" s="387"/>
      <c r="B699" s="387"/>
      <c r="C699" s="387"/>
      <c r="D699" s="387"/>
      <c r="E699" s="387"/>
      <c r="F699" s="387"/>
      <c r="G699" s="387"/>
      <c r="H699" s="387"/>
      <c r="I699" s="387"/>
      <c r="J699" s="387"/>
      <c r="K699" s="387"/>
      <c r="L699" s="387"/>
      <c r="M699" s="387"/>
      <c r="N699" s="387"/>
      <c r="O699" s="387"/>
      <c r="P699" s="387"/>
      <c r="Q699" s="401"/>
      <c r="R699" s="387"/>
      <c r="S699" s="387"/>
    </row>
    <row r="700" spans="1:19" ht="14.4">
      <c r="A700" s="387"/>
      <c r="B700" s="387"/>
      <c r="C700" s="387"/>
      <c r="D700" s="387"/>
      <c r="E700" s="387"/>
      <c r="F700" s="387"/>
      <c r="G700" s="387"/>
      <c r="H700" s="387"/>
      <c r="I700" s="387"/>
      <c r="J700" s="387"/>
      <c r="K700" s="387"/>
      <c r="L700" s="387"/>
      <c r="M700" s="387"/>
      <c r="N700" s="387"/>
      <c r="O700" s="387"/>
      <c r="P700" s="387"/>
      <c r="Q700" s="401"/>
      <c r="R700" s="387"/>
      <c r="S700" s="387"/>
    </row>
    <row r="701" spans="1:19" ht="14.4">
      <c r="A701" s="387"/>
      <c r="B701" s="387"/>
      <c r="C701" s="387"/>
      <c r="D701" s="387"/>
      <c r="E701" s="387"/>
      <c r="F701" s="387"/>
      <c r="G701" s="387"/>
      <c r="H701" s="387"/>
      <c r="I701" s="387"/>
      <c r="J701" s="387"/>
      <c r="K701" s="387"/>
      <c r="L701" s="387"/>
      <c r="M701" s="387"/>
      <c r="N701" s="387"/>
      <c r="O701" s="387"/>
      <c r="P701" s="387"/>
      <c r="Q701" s="401"/>
      <c r="R701" s="387"/>
      <c r="S701" s="387"/>
    </row>
    <row r="702" spans="1:19" ht="14.4">
      <c r="A702" s="387"/>
      <c r="B702" s="387"/>
      <c r="C702" s="387"/>
      <c r="D702" s="387"/>
      <c r="E702" s="387"/>
      <c r="F702" s="387"/>
      <c r="G702" s="387"/>
      <c r="H702" s="387"/>
      <c r="I702" s="387"/>
      <c r="J702" s="387"/>
      <c r="K702" s="387"/>
      <c r="L702" s="387"/>
      <c r="M702" s="387"/>
      <c r="N702" s="387"/>
      <c r="O702" s="387"/>
      <c r="P702" s="387"/>
      <c r="Q702" s="401"/>
      <c r="R702" s="387"/>
      <c r="S702" s="387"/>
    </row>
    <row r="703" spans="1:19" ht="14.4">
      <c r="A703" s="387"/>
      <c r="B703" s="387"/>
      <c r="C703" s="387"/>
      <c r="D703" s="387"/>
      <c r="E703" s="387"/>
      <c r="F703" s="387"/>
      <c r="G703" s="387"/>
      <c r="H703" s="387"/>
      <c r="I703" s="387"/>
      <c r="J703" s="387"/>
      <c r="K703" s="387"/>
      <c r="L703" s="387"/>
      <c r="M703" s="387"/>
      <c r="N703" s="387"/>
      <c r="O703" s="387"/>
      <c r="P703" s="387"/>
      <c r="Q703" s="401"/>
      <c r="R703" s="387"/>
      <c r="S703" s="387"/>
    </row>
    <row r="704" spans="1:19" ht="14.4">
      <c r="A704" s="387"/>
      <c r="B704" s="387"/>
      <c r="C704" s="387"/>
      <c r="D704" s="387"/>
      <c r="E704" s="387"/>
      <c r="F704" s="387"/>
      <c r="G704" s="387"/>
      <c r="H704" s="387"/>
      <c r="I704" s="387"/>
      <c r="J704" s="387"/>
      <c r="K704" s="387"/>
      <c r="L704" s="387"/>
      <c r="M704" s="387"/>
      <c r="N704" s="387"/>
      <c r="O704" s="387"/>
      <c r="P704" s="387"/>
      <c r="Q704" s="401"/>
      <c r="R704" s="387"/>
      <c r="S704" s="387"/>
    </row>
    <row r="705" spans="1:19" ht="14.4">
      <c r="A705" s="387"/>
      <c r="B705" s="387"/>
      <c r="C705" s="387"/>
      <c r="D705" s="387"/>
      <c r="E705" s="387"/>
      <c r="F705" s="387"/>
      <c r="G705" s="387"/>
      <c r="H705" s="387"/>
      <c r="I705" s="387"/>
      <c r="J705" s="387"/>
      <c r="K705" s="387"/>
      <c r="L705" s="387"/>
      <c r="M705" s="387"/>
      <c r="N705" s="387"/>
      <c r="O705" s="387"/>
      <c r="P705" s="387"/>
      <c r="Q705" s="401"/>
      <c r="R705" s="387"/>
      <c r="S705" s="387"/>
    </row>
    <row r="706" spans="1:19" ht="14.4">
      <c r="A706" s="387"/>
      <c r="B706" s="387"/>
      <c r="C706" s="387"/>
      <c r="D706" s="387"/>
      <c r="E706" s="387"/>
      <c r="F706" s="387"/>
      <c r="G706" s="387"/>
      <c r="H706" s="387"/>
      <c r="I706" s="387"/>
      <c r="J706" s="387"/>
      <c r="K706" s="387"/>
      <c r="L706" s="387"/>
      <c r="M706" s="387"/>
      <c r="N706" s="387"/>
      <c r="O706" s="387"/>
      <c r="P706" s="387"/>
      <c r="Q706" s="401"/>
      <c r="R706" s="387"/>
      <c r="S706" s="387"/>
    </row>
    <row r="707" spans="1:19" ht="14.4">
      <c r="A707" s="387"/>
      <c r="B707" s="387"/>
      <c r="C707" s="387"/>
      <c r="D707" s="387"/>
      <c r="E707" s="387"/>
      <c r="F707" s="387"/>
      <c r="G707" s="387"/>
      <c r="H707" s="387"/>
      <c r="I707" s="387"/>
      <c r="J707" s="387"/>
      <c r="K707" s="387"/>
      <c r="L707" s="387"/>
      <c r="M707" s="387"/>
      <c r="N707" s="387"/>
      <c r="O707" s="387"/>
      <c r="P707" s="387"/>
      <c r="Q707" s="401"/>
      <c r="R707" s="387"/>
      <c r="S707" s="387"/>
    </row>
    <row r="708" spans="1:19" ht="14.4">
      <c r="A708" s="387"/>
      <c r="B708" s="387"/>
      <c r="C708" s="387"/>
      <c r="D708" s="387"/>
      <c r="E708" s="387"/>
      <c r="F708" s="387"/>
      <c r="G708" s="387"/>
      <c r="H708" s="387"/>
      <c r="I708" s="387"/>
      <c r="J708" s="387"/>
      <c r="K708" s="387"/>
      <c r="L708" s="387"/>
      <c r="M708" s="387"/>
      <c r="N708" s="387"/>
      <c r="O708" s="387"/>
      <c r="P708" s="387"/>
      <c r="Q708" s="401"/>
      <c r="R708" s="387"/>
      <c r="S708" s="387"/>
    </row>
    <row r="709" spans="1:19" ht="14.4">
      <c r="A709" s="387"/>
      <c r="B709" s="387"/>
      <c r="C709" s="387"/>
      <c r="D709" s="387"/>
      <c r="E709" s="387"/>
      <c r="F709" s="387"/>
      <c r="G709" s="387"/>
      <c r="H709" s="387"/>
      <c r="I709" s="387"/>
      <c r="J709" s="387"/>
      <c r="K709" s="387"/>
      <c r="L709" s="387"/>
      <c r="M709" s="387"/>
      <c r="N709" s="387"/>
      <c r="O709" s="387"/>
      <c r="P709" s="387"/>
      <c r="Q709" s="401"/>
      <c r="R709" s="387"/>
      <c r="S709" s="387"/>
    </row>
    <row r="710" spans="1:19" ht="14.4">
      <c r="A710" s="387"/>
      <c r="B710" s="387"/>
      <c r="C710" s="387"/>
      <c r="D710" s="387"/>
      <c r="E710" s="387"/>
      <c r="F710" s="387"/>
      <c r="G710" s="387"/>
      <c r="H710" s="387"/>
      <c r="I710" s="387"/>
      <c r="J710" s="387"/>
      <c r="K710" s="387"/>
      <c r="L710" s="387"/>
      <c r="M710" s="387"/>
      <c r="N710" s="387"/>
      <c r="O710" s="387"/>
      <c r="P710" s="387"/>
      <c r="Q710" s="401"/>
      <c r="R710" s="387"/>
      <c r="S710" s="387"/>
    </row>
    <row r="711" spans="1:19" ht="14.4">
      <c r="A711" s="387"/>
      <c r="B711" s="387"/>
      <c r="C711" s="387"/>
      <c r="D711" s="387"/>
      <c r="E711" s="387"/>
      <c r="F711" s="387"/>
      <c r="G711" s="387"/>
      <c r="H711" s="387"/>
      <c r="I711" s="387"/>
      <c r="J711" s="387"/>
      <c r="K711" s="387"/>
      <c r="L711" s="387"/>
      <c r="M711" s="387"/>
      <c r="N711" s="387"/>
      <c r="O711" s="387"/>
      <c r="P711" s="387"/>
      <c r="Q711" s="401"/>
      <c r="R711" s="387"/>
      <c r="S711" s="387"/>
    </row>
    <row r="712" spans="1:19" ht="14.4">
      <c r="A712" s="387"/>
      <c r="B712" s="387"/>
      <c r="C712" s="387"/>
      <c r="D712" s="387"/>
      <c r="E712" s="387"/>
      <c r="F712" s="387"/>
      <c r="G712" s="387"/>
      <c r="H712" s="387"/>
      <c r="I712" s="387"/>
      <c r="J712" s="387"/>
      <c r="K712" s="387"/>
      <c r="L712" s="387"/>
      <c r="M712" s="387"/>
      <c r="N712" s="387"/>
      <c r="O712" s="387"/>
      <c r="P712" s="387"/>
      <c r="Q712" s="401"/>
      <c r="R712" s="387"/>
      <c r="S712" s="387"/>
    </row>
    <row r="713" spans="1:19" ht="14.4">
      <c r="A713" s="387"/>
      <c r="B713" s="387"/>
      <c r="C713" s="387"/>
      <c r="D713" s="387"/>
      <c r="E713" s="387"/>
      <c r="F713" s="387"/>
      <c r="G713" s="387"/>
      <c r="H713" s="387"/>
      <c r="I713" s="387"/>
      <c r="J713" s="387"/>
      <c r="K713" s="387"/>
      <c r="L713" s="387"/>
      <c r="M713" s="387"/>
      <c r="N713" s="387"/>
      <c r="O713" s="387"/>
      <c r="P713" s="387"/>
      <c r="Q713" s="401"/>
      <c r="R713" s="387"/>
      <c r="S713" s="387"/>
    </row>
    <row r="714" spans="1:19" ht="14.4">
      <c r="A714" s="387"/>
      <c r="B714" s="387"/>
      <c r="C714" s="387"/>
      <c r="D714" s="387"/>
      <c r="E714" s="387"/>
      <c r="F714" s="387"/>
      <c r="G714" s="387"/>
      <c r="H714" s="387"/>
      <c r="I714" s="387"/>
      <c r="J714" s="387"/>
      <c r="K714" s="387"/>
      <c r="L714" s="387"/>
      <c r="M714" s="387"/>
      <c r="N714" s="387"/>
      <c r="O714" s="387"/>
      <c r="P714" s="387"/>
      <c r="Q714" s="401"/>
      <c r="R714" s="387"/>
      <c r="S714" s="387"/>
    </row>
    <row r="715" spans="1:19" ht="14.4">
      <c r="A715" s="387"/>
      <c r="B715" s="387"/>
      <c r="C715" s="387"/>
      <c r="D715" s="387"/>
      <c r="E715" s="387"/>
      <c r="F715" s="387"/>
      <c r="G715" s="387"/>
      <c r="H715" s="387"/>
      <c r="I715" s="387"/>
      <c r="J715" s="387"/>
      <c r="K715" s="387"/>
      <c r="L715" s="387"/>
      <c r="M715" s="387"/>
      <c r="N715" s="387"/>
      <c r="O715" s="387"/>
      <c r="P715" s="387"/>
      <c r="Q715" s="401"/>
      <c r="R715" s="387"/>
      <c r="S715" s="387"/>
    </row>
    <row r="716" spans="1:19" ht="14.4">
      <c r="A716" s="387"/>
      <c r="B716" s="387"/>
      <c r="C716" s="387"/>
      <c r="D716" s="387"/>
      <c r="E716" s="387"/>
      <c r="F716" s="387"/>
      <c r="G716" s="387"/>
      <c r="H716" s="387"/>
      <c r="I716" s="387"/>
      <c r="J716" s="387"/>
      <c r="K716" s="387"/>
      <c r="L716" s="387"/>
      <c r="M716" s="387"/>
      <c r="N716" s="387"/>
      <c r="O716" s="387"/>
      <c r="P716" s="387"/>
      <c r="Q716" s="401"/>
      <c r="R716" s="387"/>
      <c r="S716" s="387"/>
    </row>
    <row r="717" spans="1:19" ht="14.4">
      <c r="A717" s="387"/>
      <c r="B717" s="387"/>
      <c r="C717" s="387"/>
      <c r="D717" s="387"/>
      <c r="E717" s="387"/>
      <c r="F717" s="387"/>
      <c r="G717" s="387"/>
      <c r="H717" s="387"/>
      <c r="I717" s="387"/>
      <c r="J717" s="387"/>
      <c r="K717" s="387"/>
      <c r="L717" s="387"/>
      <c r="M717" s="387"/>
      <c r="N717" s="387"/>
      <c r="O717" s="387"/>
      <c r="P717" s="387"/>
      <c r="Q717" s="401"/>
      <c r="R717" s="387"/>
      <c r="S717" s="387"/>
    </row>
    <row r="718" spans="1:19" ht="14.4">
      <c r="A718" s="387"/>
      <c r="B718" s="387"/>
      <c r="C718" s="387"/>
      <c r="D718" s="387"/>
      <c r="E718" s="387"/>
      <c r="F718" s="387"/>
      <c r="G718" s="387"/>
      <c r="H718" s="387"/>
      <c r="I718" s="387"/>
      <c r="J718" s="387"/>
      <c r="K718" s="387"/>
      <c r="L718" s="387"/>
      <c r="M718" s="387"/>
      <c r="N718" s="387"/>
      <c r="O718" s="387"/>
      <c r="P718" s="387"/>
      <c r="Q718" s="401"/>
      <c r="R718" s="387"/>
      <c r="S718" s="387"/>
    </row>
    <row r="719" spans="1:19" ht="14.4">
      <c r="A719" s="387"/>
      <c r="B719" s="387"/>
      <c r="C719" s="387"/>
      <c r="D719" s="387"/>
      <c r="E719" s="387"/>
      <c r="F719" s="387"/>
      <c r="G719" s="387"/>
      <c r="H719" s="387"/>
      <c r="I719" s="387"/>
      <c r="J719" s="387"/>
      <c r="K719" s="387"/>
      <c r="L719" s="387"/>
      <c r="M719" s="387"/>
      <c r="N719" s="387"/>
      <c r="O719" s="387"/>
      <c r="P719" s="387"/>
      <c r="Q719" s="401"/>
      <c r="R719" s="387"/>
      <c r="S719" s="387"/>
    </row>
    <row r="720" spans="1:19" ht="14.4">
      <c r="A720" s="387"/>
      <c r="B720" s="387"/>
      <c r="C720" s="387"/>
      <c r="D720" s="387"/>
      <c r="E720" s="387"/>
      <c r="F720" s="387"/>
      <c r="G720" s="387"/>
      <c r="H720" s="387"/>
      <c r="I720" s="387"/>
      <c r="J720" s="387"/>
      <c r="K720" s="387"/>
      <c r="L720" s="387"/>
      <c r="M720" s="387"/>
      <c r="N720" s="387"/>
      <c r="O720" s="387"/>
      <c r="P720" s="387"/>
      <c r="Q720" s="401"/>
      <c r="R720" s="387"/>
      <c r="S720" s="387"/>
    </row>
    <row r="721" spans="1:19" ht="14.4">
      <c r="A721" s="387"/>
      <c r="B721" s="387"/>
      <c r="C721" s="387"/>
      <c r="D721" s="387"/>
      <c r="E721" s="387"/>
      <c r="F721" s="387"/>
      <c r="G721" s="387"/>
      <c r="H721" s="387"/>
      <c r="I721" s="387"/>
      <c r="J721" s="387"/>
      <c r="K721" s="387"/>
      <c r="L721" s="387"/>
      <c r="M721" s="387"/>
      <c r="N721" s="387"/>
      <c r="O721" s="387"/>
      <c r="P721" s="387"/>
      <c r="Q721" s="401"/>
      <c r="R721" s="387"/>
      <c r="S721" s="387"/>
    </row>
    <row r="722" spans="1:19" ht="14.4">
      <c r="A722" s="387"/>
      <c r="B722" s="387"/>
      <c r="C722" s="387"/>
      <c r="D722" s="387"/>
      <c r="E722" s="387"/>
      <c r="F722" s="387"/>
      <c r="G722" s="387"/>
      <c r="H722" s="387"/>
      <c r="I722" s="387"/>
      <c r="J722" s="387"/>
      <c r="K722" s="387"/>
      <c r="L722" s="387"/>
      <c r="M722" s="387"/>
      <c r="N722" s="387"/>
      <c r="O722" s="387"/>
      <c r="P722" s="387"/>
      <c r="Q722" s="401"/>
      <c r="R722" s="387"/>
      <c r="S722" s="387"/>
    </row>
    <row r="723" spans="1:19" ht="14.4">
      <c r="A723" s="387"/>
      <c r="B723" s="387"/>
      <c r="C723" s="387"/>
      <c r="D723" s="387"/>
      <c r="E723" s="387"/>
      <c r="F723" s="387"/>
      <c r="G723" s="387"/>
      <c r="H723" s="387"/>
      <c r="I723" s="387"/>
      <c r="J723" s="387"/>
      <c r="K723" s="387"/>
      <c r="L723" s="387"/>
      <c r="M723" s="387"/>
      <c r="N723" s="387"/>
      <c r="O723" s="387"/>
      <c r="P723" s="387"/>
      <c r="Q723" s="401"/>
      <c r="R723" s="387"/>
      <c r="S723" s="387"/>
    </row>
    <row r="724" spans="1:19" ht="14.4">
      <c r="A724" s="387"/>
      <c r="B724" s="387"/>
      <c r="C724" s="387"/>
      <c r="D724" s="387"/>
      <c r="E724" s="387"/>
      <c r="F724" s="387"/>
      <c r="G724" s="387"/>
      <c r="H724" s="387"/>
      <c r="I724" s="387"/>
      <c r="J724" s="387"/>
      <c r="K724" s="387"/>
      <c r="L724" s="387"/>
      <c r="M724" s="387"/>
      <c r="N724" s="387"/>
      <c r="O724" s="387"/>
      <c r="P724" s="387"/>
      <c r="Q724" s="401"/>
      <c r="R724" s="387"/>
      <c r="S724" s="387"/>
    </row>
    <row r="725" spans="1:19" ht="14.4">
      <c r="A725" s="387"/>
      <c r="B725" s="387"/>
      <c r="C725" s="387"/>
      <c r="D725" s="387"/>
      <c r="E725" s="387"/>
      <c r="F725" s="387"/>
      <c r="G725" s="387"/>
      <c r="H725" s="387"/>
      <c r="I725" s="387"/>
      <c r="J725" s="387"/>
      <c r="K725" s="387"/>
      <c r="L725" s="387"/>
      <c r="M725" s="387"/>
      <c r="N725" s="387"/>
      <c r="O725" s="387"/>
      <c r="P725" s="387"/>
      <c r="Q725" s="401"/>
      <c r="R725" s="387"/>
      <c r="S725" s="387"/>
    </row>
    <row r="726" spans="1:19" ht="14.4">
      <c r="A726" s="387"/>
      <c r="B726" s="387"/>
      <c r="C726" s="387"/>
      <c r="D726" s="387"/>
      <c r="E726" s="387"/>
      <c r="F726" s="387"/>
      <c r="G726" s="387"/>
      <c r="H726" s="387"/>
      <c r="I726" s="387"/>
      <c r="J726" s="387"/>
      <c r="K726" s="387"/>
      <c r="L726" s="387"/>
      <c r="M726" s="387"/>
      <c r="N726" s="387"/>
      <c r="O726" s="387"/>
      <c r="P726" s="387"/>
      <c r="Q726" s="401"/>
      <c r="R726" s="387"/>
      <c r="S726" s="387"/>
    </row>
    <row r="727" spans="1:19" ht="14.4">
      <c r="A727" s="387"/>
      <c r="B727" s="387"/>
      <c r="C727" s="387"/>
      <c r="D727" s="387"/>
      <c r="E727" s="387"/>
      <c r="F727" s="387"/>
      <c r="G727" s="387"/>
      <c r="H727" s="387"/>
      <c r="I727" s="387"/>
      <c r="J727" s="387"/>
      <c r="K727" s="387"/>
      <c r="L727" s="387"/>
      <c r="M727" s="387"/>
      <c r="N727" s="387"/>
      <c r="O727" s="387"/>
      <c r="P727" s="387"/>
      <c r="Q727" s="401"/>
      <c r="R727" s="387"/>
      <c r="S727" s="387"/>
    </row>
    <row r="728" spans="1:19" ht="14.4">
      <c r="A728" s="387"/>
      <c r="B728" s="387"/>
      <c r="C728" s="387"/>
      <c r="D728" s="387"/>
      <c r="E728" s="387"/>
      <c r="F728" s="387"/>
      <c r="G728" s="387"/>
      <c r="H728" s="387"/>
      <c r="I728" s="387"/>
      <c r="J728" s="387"/>
      <c r="K728" s="387"/>
      <c r="L728" s="387"/>
      <c r="M728" s="387"/>
      <c r="N728" s="387"/>
      <c r="O728" s="387"/>
      <c r="P728" s="387"/>
      <c r="Q728" s="401"/>
      <c r="R728" s="387"/>
      <c r="S728" s="387"/>
    </row>
    <row r="729" spans="1:19" ht="14.4">
      <c r="A729" s="387"/>
      <c r="B729" s="387"/>
      <c r="C729" s="387"/>
      <c r="D729" s="387"/>
      <c r="E729" s="387"/>
      <c r="F729" s="387"/>
      <c r="G729" s="387"/>
      <c r="H729" s="387"/>
      <c r="I729" s="387"/>
      <c r="J729" s="387"/>
      <c r="K729" s="387"/>
      <c r="L729" s="387"/>
      <c r="M729" s="387"/>
      <c r="N729" s="387"/>
      <c r="O729" s="387"/>
      <c r="P729" s="387"/>
      <c r="Q729" s="401"/>
      <c r="R729" s="387"/>
      <c r="S729" s="387"/>
    </row>
    <row r="730" spans="1:19" ht="14.4">
      <c r="A730" s="387"/>
      <c r="B730" s="387"/>
      <c r="C730" s="387"/>
      <c r="D730" s="387"/>
      <c r="E730" s="387"/>
      <c r="F730" s="387"/>
      <c r="G730" s="387"/>
      <c r="H730" s="387"/>
      <c r="I730" s="387"/>
      <c r="J730" s="387"/>
      <c r="K730" s="387"/>
      <c r="L730" s="387"/>
      <c r="M730" s="387"/>
      <c r="N730" s="387"/>
      <c r="O730" s="387"/>
      <c r="P730" s="387"/>
      <c r="Q730" s="401"/>
      <c r="R730" s="387"/>
      <c r="S730" s="387"/>
    </row>
    <row r="731" spans="1:19" ht="14.4">
      <c r="A731" s="387"/>
      <c r="B731" s="387"/>
      <c r="C731" s="387"/>
      <c r="D731" s="387"/>
      <c r="E731" s="387"/>
      <c r="F731" s="387"/>
      <c r="G731" s="387"/>
      <c r="H731" s="387"/>
      <c r="I731" s="387"/>
      <c r="J731" s="387"/>
      <c r="K731" s="387"/>
      <c r="L731" s="387"/>
      <c r="M731" s="387"/>
      <c r="N731" s="387"/>
      <c r="O731" s="387"/>
      <c r="P731" s="387"/>
      <c r="Q731" s="401"/>
      <c r="R731" s="387"/>
      <c r="S731" s="387"/>
    </row>
    <row r="732" spans="1:19" ht="14.4">
      <c r="A732" s="387"/>
      <c r="B732" s="387"/>
      <c r="C732" s="387"/>
      <c r="D732" s="387"/>
      <c r="E732" s="387"/>
      <c r="F732" s="387"/>
      <c r="G732" s="387"/>
      <c r="H732" s="387"/>
      <c r="I732" s="387"/>
      <c r="J732" s="387"/>
      <c r="K732" s="387"/>
      <c r="L732" s="387"/>
      <c r="M732" s="387"/>
      <c r="N732" s="387"/>
      <c r="O732" s="387"/>
      <c r="P732" s="387"/>
      <c r="Q732" s="401"/>
      <c r="R732" s="387"/>
      <c r="S732" s="387"/>
    </row>
    <row r="733" spans="1:19" ht="14.4">
      <c r="A733" s="387"/>
      <c r="B733" s="387"/>
      <c r="C733" s="387"/>
      <c r="D733" s="387"/>
      <c r="E733" s="387"/>
      <c r="F733" s="387"/>
      <c r="G733" s="387"/>
      <c r="H733" s="387"/>
      <c r="I733" s="387"/>
      <c r="J733" s="387"/>
      <c r="K733" s="387"/>
      <c r="L733" s="387"/>
      <c r="M733" s="387"/>
      <c r="N733" s="387"/>
      <c r="O733" s="387"/>
      <c r="P733" s="387"/>
      <c r="Q733" s="401"/>
      <c r="R733" s="387"/>
      <c r="S733" s="387"/>
    </row>
    <row r="734" spans="1:19" ht="14.4">
      <c r="A734" s="387"/>
      <c r="B734" s="387"/>
      <c r="C734" s="387"/>
      <c r="D734" s="387"/>
      <c r="E734" s="387"/>
      <c r="F734" s="387"/>
      <c r="G734" s="387"/>
      <c r="H734" s="387"/>
      <c r="I734" s="387"/>
      <c r="J734" s="387"/>
      <c r="K734" s="387"/>
      <c r="L734" s="387"/>
      <c r="M734" s="387"/>
      <c r="N734" s="387"/>
      <c r="O734" s="387"/>
      <c r="P734" s="387"/>
      <c r="Q734" s="401"/>
      <c r="R734" s="387"/>
      <c r="S734" s="387"/>
    </row>
    <row r="735" spans="1:19" ht="14.4">
      <c r="A735" s="387"/>
      <c r="B735" s="387"/>
      <c r="C735" s="387"/>
      <c r="D735" s="387"/>
      <c r="E735" s="387"/>
      <c r="F735" s="387"/>
      <c r="G735" s="387"/>
      <c r="H735" s="387"/>
      <c r="I735" s="387"/>
      <c r="J735" s="387"/>
      <c r="K735" s="387"/>
      <c r="L735" s="387"/>
      <c r="M735" s="387"/>
      <c r="N735" s="387"/>
      <c r="O735" s="387"/>
      <c r="P735" s="387"/>
      <c r="Q735" s="401"/>
      <c r="R735" s="387"/>
      <c r="S735" s="387"/>
    </row>
    <row r="736" spans="1:19" ht="14.4">
      <c r="A736" s="387"/>
      <c r="B736" s="387"/>
      <c r="C736" s="387"/>
      <c r="D736" s="387"/>
      <c r="E736" s="387"/>
      <c r="F736" s="387"/>
      <c r="G736" s="387"/>
      <c r="H736" s="387"/>
      <c r="I736" s="387"/>
      <c r="J736" s="387"/>
      <c r="K736" s="387"/>
      <c r="L736" s="387"/>
      <c r="M736" s="387"/>
      <c r="N736" s="387"/>
      <c r="O736" s="387"/>
      <c r="P736" s="387"/>
      <c r="Q736" s="401"/>
      <c r="R736" s="387"/>
      <c r="S736" s="387"/>
    </row>
    <row r="737" spans="1:19" ht="14.4">
      <c r="A737" s="387"/>
      <c r="B737" s="387"/>
      <c r="C737" s="387"/>
      <c r="D737" s="387"/>
      <c r="E737" s="387"/>
      <c r="F737" s="387"/>
      <c r="G737" s="387"/>
      <c r="H737" s="387"/>
      <c r="I737" s="387"/>
      <c r="J737" s="387"/>
      <c r="K737" s="387"/>
      <c r="L737" s="387"/>
      <c r="M737" s="387"/>
      <c r="N737" s="387"/>
      <c r="O737" s="387"/>
      <c r="P737" s="387"/>
      <c r="Q737" s="401"/>
      <c r="R737" s="387"/>
      <c r="S737" s="387"/>
    </row>
    <row r="738" spans="1:19" ht="14.4">
      <c r="A738" s="387"/>
      <c r="B738" s="387"/>
      <c r="C738" s="387"/>
      <c r="D738" s="387"/>
      <c r="E738" s="387"/>
      <c r="F738" s="387"/>
      <c r="G738" s="387"/>
      <c r="H738" s="387"/>
      <c r="I738" s="387"/>
      <c r="J738" s="387"/>
      <c r="K738" s="387"/>
      <c r="L738" s="387"/>
      <c r="M738" s="387"/>
      <c r="N738" s="387"/>
      <c r="O738" s="387"/>
      <c r="P738" s="387"/>
      <c r="Q738" s="401"/>
      <c r="R738" s="387"/>
      <c r="S738" s="387"/>
    </row>
    <row r="739" spans="1:19" ht="14.4">
      <c r="A739" s="387"/>
      <c r="B739" s="387"/>
      <c r="C739" s="387"/>
      <c r="D739" s="387"/>
      <c r="E739" s="387"/>
      <c r="F739" s="387"/>
      <c r="G739" s="387"/>
      <c r="H739" s="387"/>
      <c r="I739" s="387"/>
      <c r="J739" s="387"/>
      <c r="K739" s="387"/>
      <c r="L739" s="387"/>
      <c r="M739" s="387"/>
      <c r="N739" s="387"/>
      <c r="O739" s="387"/>
      <c r="P739" s="387"/>
      <c r="Q739" s="401"/>
      <c r="R739" s="387"/>
      <c r="S739" s="387"/>
    </row>
    <row r="740" spans="1:19" ht="14.4">
      <c r="A740" s="387"/>
      <c r="B740" s="387"/>
      <c r="C740" s="387"/>
      <c r="D740" s="387"/>
      <c r="E740" s="387"/>
      <c r="F740" s="387"/>
      <c r="G740" s="387"/>
      <c r="H740" s="387"/>
      <c r="I740" s="387"/>
      <c r="J740" s="387"/>
      <c r="K740" s="387"/>
      <c r="L740" s="387"/>
      <c r="M740" s="387"/>
      <c r="N740" s="387"/>
      <c r="O740" s="387"/>
      <c r="P740" s="387"/>
      <c r="Q740" s="401"/>
      <c r="R740" s="387"/>
      <c r="S740" s="387"/>
    </row>
    <row r="741" spans="1:19" ht="14.4">
      <c r="A741" s="387"/>
      <c r="B741" s="387"/>
      <c r="C741" s="387"/>
      <c r="D741" s="387"/>
      <c r="E741" s="387"/>
      <c r="F741" s="387"/>
      <c r="G741" s="387"/>
      <c r="H741" s="387"/>
      <c r="I741" s="387"/>
      <c r="J741" s="387"/>
      <c r="K741" s="387"/>
      <c r="L741" s="387"/>
      <c r="M741" s="387"/>
      <c r="N741" s="387"/>
      <c r="O741" s="387"/>
      <c r="P741" s="387"/>
      <c r="Q741" s="401"/>
      <c r="R741" s="387"/>
      <c r="S741" s="387"/>
    </row>
    <row r="742" spans="1:19" ht="14.4">
      <c r="A742" s="387"/>
      <c r="B742" s="387"/>
      <c r="C742" s="387"/>
      <c r="D742" s="387"/>
      <c r="E742" s="387"/>
      <c r="F742" s="387"/>
      <c r="G742" s="387"/>
      <c r="H742" s="387"/>
      <c r="I742" s="387"/>
      <c r="J742" s="387"/>
      <c r="K742" s="387"/>
      <c r="L742" s="387"/>
      <c r="M742" s="387"/>
      <c r="N742" s="387"/>
      <c r="O742" s="387"/>
      <c r="P742" s="387"/>
      <c r="Q742" s="401"/>
      <c r="R742" s="387"/>
      <c r="S742" s="387"/>
    </row>
    <row r="743" spans="1:19" ht="14.4">
      <c r="A743" s="387"/>
      <c r="B743" s="387"/>
      <c r="C743" s="387"/>
      <c r="D743" s="387"/>
      <c r="E743" s="387"/>
      <c r="F743" s="387"/>
      <c r="G743" s="387"/>
      <c r="H743" s="387"/>
      <c r="I743" s="387"/>
      <c r="J743" s="387"/>
      <c r="K743" s="387"/>
      <c r="L743" s="387"/>
      <c r="M743" s="387"/>
      <c r="N743" s="387"/>
      <c r="O743" s="387"/>
      <c r="P743" s="387"/>
      <c r="Q743" s="401"/>
      <c r="R743" s="387"/>
      <c r="S743" s="387"/>
    </row>
    <row r="744" spans="1:19" ht="14.4">
      <c r="A744" s="387"/>
      <c r="B744" s="387"/>
      <c r="C744" s="387"/>
      <c r="D744" s="387"/>
      <c r="E744" s="387"/>
      <c r="F744" s="387"/>
      <c r="G744" s="387"/>
      <c r="H744" s="387"/>
      <c r="I744" s="387"/>
      <c r="J744" s="387"/>
      <c r="K744" s="387"/>
      <c r="L744" s="387"/>
      <c r="M744" s="387"/>
      <c r="N744" s="387"/>
      <c r="O744" s="387"/>
      <c r="P744" s="387"/>
      <c r="Q744" s="401"/>
      <c r="R744" s="387"/>
      <c r="S744" s="387"/>
    </row>
    <row r="745" spans="1:19" ht="14.4">
      <c r="A745" s="387"/>
      <c r="B745" s="387"/>
      <c r="C745" s="387"/>
      <c r="D745" s="387"/>
      <c r="E745" s="387"/>
      <c r="F745" s="387"/>
      <c r="G745" s="387"/>
      <c r="H745" s="387"/>
      <c r="I745" s="387"/>
      <c r="J745" s="387"/>
      <c r="K745" s="387"/>
      <c r="L745" s="387"/>
      <c r="M745" s="387"/>
      <c r="N745" s="387"/>
      <c r="O745" s="387"/>
      <c r="P745" s="387"/>
      <c r="Q745" s="401"/>
      <c r="R745" s="387"/>
      <c r="S745" s="387"/>
    </row>
    <row r="746" spans="1:19" ht="14.4">
      <c r="A746" s="387"/>
      <c r="B746" s="387"/>
      <c r="C746" s="387"/>
      <c r="D746" s="387"/>
      <c r="E746" s="387"/>
      <c r="F746" s="387"/>
      <c r="G746" s="387"/>
      <c r="H746" s="387"/>
      <c r="I746" s="387"/>
      <c r="J746" s="387"/>
      <c r="K746" s="387"/>
      <c r="L746" s="387"/>
      <c r="M746" s="387"/>
      <c r="N746" s="387"/>
      <c r="O746" s="387"/>
      <c r="P746" s="387"/>
      <c r="Q746" s="401"/>
      <c r="R746" s="387"/>
      <c r="S746" s="387"/>
    </row>
    <row r="747" spans="1:19" ht="14.4">
      <c r="A747" s="387"/>
      <c r="B747" s="387"/>
      <c r="C747" s="387"/>
      <c r="D747" s="387"/>
      <c r="E747" s="387"/>
      <c r="F747" s="387"/>
      <c r="G747" s="387"/>
      <c r="H747" s="387"/>
      <c r="I747" s="387"/>
      <c r="J747" s="387"/>
      <c r="K747" s="387"/>
      <c r="L747" s="387"/>
      <c r="M747" s="387"/>
      <c r="N747" s="387"/>
      <c r="O747" s="387"/>
      <c r="P747" s="387"/>
      <c r="Q747" s="401"/>
      <c r="R747" s="387"/>
      <c r="S747" s="387"/>
    </row>
    <row r="748" spans="1:19" ht="14.4">
      <c r="A748" s="387"/>
      <c r="B748" s="387"/>
      <c r="C748" s="387"/>
      <c r="D748" s="387"/>
      <c r="E748" s="387"/>
      <c r="F748" s="387"/>
      <c r="G748" s="387"/>
      <c r="H748" s="387"/>
      <c r="I748" s="387"/>
      <c r="J748" s="387"/>
      <c r="K748" s="387"/>
      <c r="L748" s="387"/>
      <c r="M748" s="387"/>
      <c r="N748" s="387"/>
      <c r="O748" s="387"/>
      <c r="P748" s="387"/>
      <c r="Q748" s="401"/>
      <c r="R748" s="387"/>
      <c r="S748" s="387"/>
    </row>
    <row r="749" spans="1:19" ht="14.4">
      <c r="A749" s="387"/>
      <c r="B749" s="387"/>
      <c r="C749" s="387"/>
      <c r="D749" s="387"/>
      <c r="E749" s="387"/>
      <c r="F749" s="387"/>
      <c r="G749" s="387"/>
      <c r="H749" s="387"/>
      <c r="I749" s="387"/>
      <c r="J749" s="387"/>
      <c r="K749" s="387"/>
      <c r="L749" s="387"/>
      <c r="M749" s="387"/>
      <c r="N749" s="387"/>
      <c r="O749" s="387"/>
      <c r="P749" s="387"/>
      <c r="Q749" s="401"/>
      <c r="R749" s="387"/>
      <c r="S749" s="387"/>
    </row>
    <row r="750" spans="1:19" ht="14.4">
      <c r="A750" s="387"/>
      <c r="B750" s="387"/>
      <c r="C750" s="387"/>
      <c r="D750" s="387"/>
      <c r="E750" s="387"/>
      <c r="F750" s="387"/>
      <c r="G750" s="387"/>
      <c r="H750" s="387"/>
      <c r="I750" s="387"/>
      <c r="J750" s="387"/>
      <c r="K750" s="387"/>
      <c r="L750" s="387"/>
      <c r="M750" s="387"/>
      <c r="N750" s="387"/>
      <c r="O750" s="387"/>
      <c r="P750" s="387"/>
      <c r="Q750" s="401"/>
      <c r="R750" s="387"/>
      <c r="S750" s="387"/>
    </row>
    <row r="751" spans="1:19" ht="14.4">
      <c r="A751" s="387"/>
      <c r="B751" s="387"/>
      <c r="C751" s="387"/>
      <c r="D751" s="387"/>
      <c r="E751" s="387"/>
      <c r="F751" s="387"/>
      <c r="G751" s="387"/>
      <c r="H751" s="387"/>
      <c r="I751" s="387"/>
      <c r="J751" s="387"/>
      <c r="K751" s="387"/>
      <c r="L751" s="387"/>
      <c r="M751" s="387"/>
      <c r="N751" s="387"/>
      <c r="O751" s="387"/>
      <c r="P751" s="387"/>
      <c r="Q751" s="401"/>
      <c r="R751" s="387"/>
      <c r="S751" s="387"/>
    </row>
    <row r="752" spans="1:19" ht="14.4">
      <c r="A752" s="387"/>
      <c r="B752" s="387"/>
      <c r="C752" s="387"/>
      <c r="D752" s="387"/>
      <c r="E752" s="387"/>
      <c r="F752" s="387"/>
      <c r="G752" s="387"/>
      <c r="H752" s="387"/>
      <c r="I752" s="387"/>
      <c r="J752" s="387"/>
      <c r="K752" s="387"/>
      <c r="L752" s="387"/>
      <c r="M752" s="387"/>
      <c r="N752" s="387"/>
      <c r="O752" s="387"/>
      <c r="P752" s="387"/>
      <c r="Q752" s="401"/>
      <c r="R752" s="387"/>
      <c r="S752" s="387"/>
    </row>
    <row r="753" spans="1:19" ht="14.4">
      <c r="A753" s="387"/>
      <c r="B753" s="387"/>
      <c r="C753" s="387"/>
      <c r="D753" s="387"/>
      <c r="E753" s="387"/>
      <c r="F753" s="387"/>
      <c r="G753" s="387"/>
      <c r="H753" s="387"/>
      <c r="I753" s="387"/>
      <c r="J753" s="387"/>
      <c r="K753" s="387"/>
      <c r="L753" s="387"/>
      <c r="M753" s="387"/>
      <c r="N753" s="387"/>
      <c r="O753" s="387"/>
      <c r="P753" s="387"/>
      <c r="Q753" s="401"/>
      <c r="R753" s="387"/>
      <c r="S753" s="387"/>
    </row>
    <row r="754" spans="1:19" ht="14.4">
      <c r="A754" s="387"/>
      <c r="B754" s="387"/>
      <c r="C754" s="387"/>
      <c r="D754" s="387"/>
      <c r="E754" s="387"/>
      <c r="F754" s="387"/>
      <c r="G754" s="387"/>
      <c r="H754" s="387"/>
      <c r="I754" s="387"/>
      <c r="J754" s="387"/>
      <c r="K754" s="387"/>
      <c r="L754" s="387"/>
      <c r="M754" s="387"/>
      <c r="N754" s="387"/>
      <c r="O754" s="387"/>
      <c r="P754" s="387"/>
      <c r="Q754" s="401"/>
      <c r="R754" s="387"/>
      <c r="S754" s="387"/>
    </row>
    <row r="755" spans="1:19" ht="14.4">
      <c r="A755" s="387"/>
      <c r="B755" s="387"/>
      <c r="C755" s="387"/>
      <c r="D755" s="387"/>
      <c r="E755" s="387"/>
      <c r="F755" s="387"/>
      <c r="G755" s="387"/>
      <c r="H755" s="387"/>
      <c r="I755" s="387"/>
      <c r="J755" s="387"/>
      <c r="K755" s="387"/>
      <c r="L755" s="387"/>
      <c r="M755" s="387"/>
      <c r="N755" s="387"/>
      <c r="O755" s="387"/>
      <c r="P755" s="387"/>
      <c r="Q755" s="401"/>
      <c r="R755" s="387"/>
      <c r="S755" s="387"/>
    </row>
    <row r="756" spans="1:19" ht="14.4">
      <c r="A756" s="387"/>
      <c r="B756" s="387"/>
      <c r="C756" s="387"/>
      <c r="D756" s="387"/>
      <c r="E756" s="387"/>
      <c r="F756" s="387"/>
      <c r="G756" s="387"/>
      <c r="H756" s="387"/>
      <c r="I756" s="387"/>
      <c r="J756" s="387"/>
      <c r="K756" s="387"/>
      <c r="L756" s="387"/>
      <c r="M756" s="387"/>
      <c r="N756" s="387"/>
      <c r="O756" s="387"/>
      <c r="P756" s="387"/>
      <c r="Q756" s="401"/>
      <c r="R756" s="387"/>
      <c r="S756" s="387"/>
    </row>
    <row r="757" spans="1:19" ht="14.4">
      <c r="A757" s="387"/>
      <c r="B757" s="387"/>
      <c r="C757" s="387"/>
      <c r="D757" s="387"/>
      <c r="E757" s="387"/>
      <c r="F757" s="387"/>
      <c r="G757" s="387"/>
      <c r="H757" s="387"/>
      <c r="I757" s="387"/>
      <c r="J757" s="387"/>
      <c r="K757" s="387"/>
      <c r="L757" s="387"/>
      <c r="M757" s="387"/>
      <c r="N757" s="387"/>
      <c r="O757" s="387"/>
      <c r="P757" s="387"/>
      <c r="Q757" s="401"/>
      <c r="R757" s="387"/>
      <c r="S757" s="387"/>
    </row>
    <row r="758" spans="1:19" ht="14.4">
      <c r="A758" s="387"/>
      <c r="B758" s="387"/>
      <c r="C758" s="387"/>
      <c r="D758" s="387"/>
      <c r="E758" s="387"/>
      <c r="F758" s="387"/>
      <c r="G758" s="387"/>
      <c r="H758" s="387"/>
      <c r="I758" s="387"/>
      <c r="J758" s="387"/>
      <c r="K758" s="387"/>
      <c r="L758" s="387"/>
      <c r="M758" s="387"/>
      <c r="N758" s="387"/>
      <c r="O758" s="387"/>
      <c r="P758" s="387"/>
      <c r="Q758" s="401"/>
      <c r="R758" s="387"/>
      <c r="S758" s="387"/>
    </row>
    <row r="759" spans="1:19" ht="14.4">
      <c r="A759" s="387"/>
      <c r="B759" s="387"/>
      <c r="C759" s="387"/>
      <c r="D759" s="387"/>
      <c r="E759" s="387"/>
      <c r="F759" s="387"/>
      <c r="G759" s="387"/>
      <c r="H759" s="387"/>
      <c r="I759" s="387"/>
      <c r="J759" s="387"/>
      <c r="K759" s="387"/>
      <c r="L759" s="387"/>
      <c r="M759" s="387"/>
      <c r="N759" s="387"/>
      <c r="O759" s="387"/>
      <c r="P759" s="387"/>
      <c r="Q759" s="401"/>
      <c r="R759" s="387"/>
      <c r="S759" s="387"/>
    </row>
    <row r="760" spans="1:19" ht="14.4">
      <c r="A760" s="387"/>
      <c r="B760" s="387"/>
      <c r="C760" s="387"/>
      <c r="D760" s="387"/>
      <c r="E760" s="387"/>
      <c r="F760" s="387"/>
      <c r="G760" s="387"/>
      <c r="H760" s="387"/>
      <c r="I760" s="387"/>
      <c r="J760" s="387"/>
      <c r="K760" s="387"/>
      <c r="L760" s="387"/>
      <c r="M760" s="387"/>
      <c r="N760" s="387"/>
      <c r="O760" s="387"/>
      <c r="P760" s="387"/>
      <c r="Q760" s="401"/>
      <c r="R760" s="387"/>
      <c r="S760" s="387"/>
    </row>
    <row r="761" spans="1:19" ht="14.4">
      <c r="A761" s="387"/>
      <c r="B761" s="387"/>
      <c r="C761" s="387"/>
      <c r="D761" s="387"/>
      <c r="E761" s="387"/>
      <c r="F761" s="387"/>
      <c r="G761" s="387"/>
      <c r="H761" s="387"/>
      <c r="I761" s="387"/>
      <c r="J761" s="387"/>
      <c r="K761" s="387"/>
      <c r="L761" s="387"/>
      <c r="M761" s="387"/>
      <c r="N761" s="387"/>
      <c r="O761" s="387"/>
      <c r="P761" s="387"/>
      <c r="Q761" s="401"/>
      <c r="R761" s="387"/>
      <c r="S761" s="387"/>
    </row>
    <row r="762" spans="1:19" ht="14.4">
      <c r="A762" s="387"/>
      <c r="B762" s="387"/>
      <c r="C762" s="387"/>
      <c r="D762" s="387"/>
      <c r="E762" s="387"/>
      <c r="F762" s="387"/>
      <c r="G762" s="387"/>
      <c r="H762" s="387"/>
      <c r="I762" s="387"/>
      <c r="J762" s="387"/>
      <c r="K762" s="387"/>
      <c r="L762" s="387"/>
      <c r="M762" s="387"/>
      <c r="N762" s="387"/>
      <c r="O762" s="387"/>
      <c r="P762" s="387"/>
      <c r="Q762" s="401"/>
      <c r="R762" s="387"/>
      <c r="S762" s="387"/>
    </row>
    <row r="763" spans="1:19" ht="14.4">
      <c r="A763" s="387"/>
      <c r="B763" s="387"/>
      <c r="C763" s="387"/>
      <c r="D763" s="387"/>
      <c r="E763" s="387"/>
      <c r="F763" s="387"/>
      <c r="G763" s="387"/>
      <c r="H763" s="387"/>
      <c r="I763" s="387"/>
      <c r="J763" s="387"/>
      <c r="K763" s="387"/>
      <c r="L763" s="387"/>
      <c r="M763" s="387"/>
      <c r="N763" s="387"/>
      <c r="O763" s="387"/>
      <c r="P763" s="387"/>
      <c r="Q763" s="401"/>
      <c r="R763" s="387"/>
      <c r="S763" s="387"/>
    </row>
    <row r="764" spans="1:19" ht="14.4">
      <c r="A764" s="387"/>
      <c r="B764" s="387"/>
      <c r="C764" s="387"/>
      <c r="D764" s="387"/>
      <c r="E764" s="387"/>
      <c r="F764" s="387"/>
      <c r="G764" s="387"/>
      <c r="H764" s="387"/>
      <c r="I764" s="387"/>
      <c r="J764" s="387"/>
      <c r="K764" s="387"/>
      <c r="L764" s="387"/>
      <c r="M764" s="387"/>
      <c r="N764" s="387"/>
      <c r="O764" s="387"/>
      <c r="P764" s="387"/>
      <c r="Q764" s="401"/>
      <c r="R764" s="387"/>
      <c r="S764" s="387"/>
    </row>
    <row r="765" spans="1:19" ht="14.4">
      <c r="A765" s="387"/>
      <c r="B765" s="387"/>
      <c r="C765" s="387"/>
      <c r="D765" s="387"/>
      <c r="E765" s="387"/>
      <c r="F765" s="387"/>
      <c r="G765" s="387"/>
      <c r="H765" s="387"/>
      <c r="I765" s="387"/>
      <c r="J765" s="387"/>
      <c r="K765" s="387"/>
      <c r="L765" s="387"/>
      <c r="M765" s="387"/>
      <c r="N765" s="387"/>
      <c r="O765" s="387"/>
      <c r="P765" s="387"/>
      <c r="Q765" s="401"/>
      <c r="R765" s="387"/>
      <c r="S765" s="387"/>
    </row>
    <row r="766" spans="1:19" ht="14.4">
      <c r="A766" s="387"/>
      <c r="B766" s="387"/>
      <c r="C766" s="387"/>
      <c r="D766" s="387"/>
      <c r="E766" s="387"/>
      <c r="F766" s="387"/>
      <c r="G766" s="387"/>
      <c r="H766" s="387"/>
      <c r="I766" s="387"/>
      <c r="J766" s="387"/>
      <c r="K766" s="387"/>
      <c r="L766" s="387"/>
      <c r="M766" s="387"/>
      <c r="N766" s="387"/>
      <c r="O766" s="387"/>
      <c r="P766" s="387"/>
      <c r="Q766" s="401"/>
      <c r="R766" s="387"/>
      <c r="S766" s="387"/>
    </row>
    <row r="767" spans="1:19" ht="14.4">
      <c r="A767" s="387"/>
      <c r="B767" s="387"/>
      <c r="C767" s="387"/>
      <c r="D767" s="387"/>
      <c r="E767" s="387"/>
      <c r="F767" s="387"/>
      <c r="G767" s="387"/>
      <c r="H767" s="387"/>
      <c r="I767" s="387"/>
      <c r="J767" s="387"/>
      <c r="K767" s="387"/>
      <c r="L767" s="387"/>
      <c r="M767" s="387"/>
      <c r="N767" s="387"/>
      <c r="O767" s="387"/>
      <c r="P767" s="387"/>
      <c r="Q767" s="401"/>
      <c r="R767" s="387"/>
      <c r="S767" s="387"/>
    </row>
    <row r="768" spans="1:19" ht="14.4">
      <c r="A768" s="387"/>
      <c r="B768" s="387"/>
      <c r="C768" s="387"/>
      <c r="D768" s="387"/>
      <c r="E768" s="387"/>
      <c r="F768" s="387"/>
      <c r="G768" s="387"/>
      <c r="H768" s="387"/>
      <c r="I768" s="387"/>
      <c r="J768" s="387"/>
      <c r="K768" s="387"/>
      <c r="L768" s="387"/>
      <c r="M768" s="387"/>
      <c r="N768" s="387"/>
      <c r="O768" s="387"/>
      <c r="P768" s="387"/>
      <c r="Q768" s="401"/>
      <c r="R768" s="387"/>
      <c r="S768" s="387"/>
    </row>
    <row r="769" spans="1:19" ht="14.4">
      <c r="A769" s="387"/>
      <c r="B769" s="387"/>
      <c r="C769" s="387"/>
      <c r="D769" s="387"/>
      <c r="E769" s="387"/>
      <c r="F769" s="387"/>
      <c r="G769" s="387"/>
      <c r="H769" s="387"/>
      <c r="I769" s="387"/>
      <c r="J769" s="387"/>
      <c r="K769" s="387"/>
      <c r="L769" s="387"/>
      <c r="M769" s="387"/>
      <c r="N769" s="387"/>
      <c r="O769" s="387"/>
      <c r="P769" s="387"/>
      <c r="Q769" s="401"/>
      <c r="R769" s="387"/>
      <c r="S769" s="387"/>
    </row>
    <row r="770" spans="1:19" ht="14.4">
      <c r="A770" s="387"/>
      <c r="B770" s="387"/>
      <c r="C770" s="387"/>
      <c r="D770" s="387"/>
      <c r="E770" s="387"/>
      <c r="F770" s="387"/>
      <c r="G770" s="387"/>
      <c r="H770" s="387"/>
      <c r="I770" s="387"/>
      <c r="J770" s="387"/>
      <c r="K770" s="387"/>
      <c r="L770" s="387"/>
      <c r="M770" s="387"/>
      <c r="N770" s="387"/>
      <c r="O770" s="387"/>
      <c r="P770" s="387"/>
      <c r="Q770" s="401"/>
      <c r="R770" s="387"/>
      <c r="S770" s="387"/>
    </row>
    <row r="771" spans="1:19" ht="14.4">
      <c r="A771" s="387"/>
      <c r="B771" s="387"/>
      <c r="C771" s="387"/>
      <c r="D771" s="387"/>
      <c r="E771" s="387"/>
      <c r="F771" s="387"/>
      <c r="G771" s="387"/>
      <c r="H771" s="387"/>
      <c r="I771" s="387"/>
      <c r="J771" s="387"/>
      <c r="K771" s="387"/>
      <c r="L771" s="387"/>
      <c r="M771" s="387"/>
      <c r="N771" s="387"/>
      <c r="O771" s="387"/>
      <c r="P771" s="387"/>
      <c r="Q771" s="401"/>
      <c r="R771" s="387"/>
      <c r="S771" s="387"/>
    </row>
    <row r="772" spans="1:19" ht="14.4">
      <c r="A772" s="387"/>
      <c r="B772" s="387"/>
      <c r="C772" s="387"/>
      <c r="D772" s="387"/>
      <c r="E772" s="387"/>
      <c r="F772" s="387"/>
      <c r="G772" s="387"/>
      <c r="H772" s="387"/>
      <c r="I772" s="387"/>
      <c r="J772" s="387"/>
      <c r="K772" s="387"/>
      <c r="L772" s="387"/>
      <c r="M772" s="387"/>
      <c r="N772" s="387"/>
      <c r="O772" s="387"/>
      <c r="P772" s="387"/>
      <c r="Q772" s="401"/>
      <c r="R772" s="387"/>
      <c r="S772" s="387"/>
    </row>
    <row r="773" spans="1:19" ht="14.4">
      <c r="A773" s="387"/>
      <c r="B773" s="387"/>
      <c r="C773" s="387"/>
      <c r="D773" s="387"/>
      <c r="E773" s="387"/>
      <c r="F773" s="387"/>
      <c r="G773" s="387"/>
      <c r="H773" s="387"/>
      <c r="I773" s="387"/>
      <c r="J773" s="387"/>
      <c r="K773" s="387"/>
      <c r="L773" s="387"/>
      <c r="M773" s="387"/>
      <c r="N773" s="387"/>
      <c r="O773" s="387"/>
      <c r="P773" s="387"/>
      <c r="Q773" s="401"/>
      <c r="R773" s="387"/>
      <c r="S773" s="387"/>
    </row>
    <row r="774" spans="1:19" ht="14.4">
      <c r="A774" s="387"/>
      <c r="B774" s="387"/>
      <c r="C774" s="387"/>
      <c r="D774" s="387"/>
      <c r="E774" s="387"/>
      <c r="F774" s="387"/>
      <c r="G774" s="387"/>
      <c r="H774" s="387"/>
      <c r="I774" s="387"/>
      <c r="J774" s="387"/>
      <c r="K774" s="387"/>
      <c r="L774" s="387"/>
      <c r="M774" s="387"/>
      <c r="N774" s="387"/>
      <c r="O774" s="387"/>
      <c r="P774" s="387"/>
      <c r="Q774" s="401"/>
      <c r="R774" s="387"/>
      <c r="S774" s="387"/>
    </row>
    <row r="775" spans="1:19" ht="14.4">
      <c r="A775" s="387"/>
      <c r="B775" s="387"/>
      <c r="C775" s="387"/>
      <c r="D775" s="387"/>
      <c r="E775" s="387"/>
      <c r="F775" s="387"/>
      <c r="G775" s="387"/>
      <c r="H775" s="387"/>
      <c r="I775" s="387"/>
      <c r="J775" s="387"/>
      <c r="K775" s="387"/>
      <c r="L775" s="387"/>
      <c r="M775" s="387"/>
      <c r="N775" s="387"/>
      <c r="O775" s="387"/>
      <c r="P775" s="387"/>
      <c r="Q775" s="401"/>
      <c r="R775" s="387"/>
      <c r="S775" s="387"/>
    </row>
    <row r="776" spans="1:19" ht="14.4">
      <c r="A776" s="387"/>
      <c r="B776" s="387"/>
      <c r="C776" s="387"/>
      <c r="D776" s="387"/>
      <c r="E776" s="387"/>
      <c r="F776" s="387"/>
      <c r="G776" s="387"/>
      <c r="H776" s="387"/>
      <c r="I776" s="387"/>
      <c r="J776" s="387"/>
      <c r="K776" s="387"/>
      <c r="L776" s="387"/>
      <c r="M776" s="387"/>
      <c r="N776" s="387"/>
      <c r="O776" s="387"/>
      <c r="P776" s="387"/>
      <c r="Q776" s="401"/>
      <c r="R776" s="387"/>
      <c r="S776" s="387"/>
    </row>
    <row r="777" spans="1:19" ht="14.4">
      <c r="A777" s="387"/>
      <c r="B777" s="387"/>
      <c r="C777" s="387"/>
      <c r="D777" s="387"/>
      <c r="E777" s="387"/>
      <c r="F777" s="387"/>
      <c r="G777" s="387"/>
      <c r="H777" s="387"/>
      <c r="I777" s="387"/>
      <c r="J777" s="387"/>
      <c r="K777" s="387"/>
      <c r="L777" s="387"/>
      <c r="M777" s="387"/>
      <c r="N777" s="387"/>
      <c r="O777" s="387"/>
      <c r="P777" s="387"/>
      <c r="Q777" s="401"/>
      <c r="R777" s="387"/>
      <c r="S777" s="387"/>
    </row>
    <row r="778" spans="1:19" ht="14.4">
      <c r="A778" s="387"/>
      <c r="B778" s="387"/>
      <c r="C778" s="387"/>
      <c r="D778" s="387"/>
      <c r="E778" s="387"/>
      <c r="F778" s="387"/>
      <c r="G778" s="387"/>
      <c r="H778" s="387"/>
      <c r="I778" s="387"/>
      <c r="J778" s="387"/>
      <c r="K778" s="387"/>
      <c r="L778" s="387"/>
      <c r="M778" s="387"/>
      <c r="N778" s="387"/>
      <c r="O778" s="387"/>
      <c r="P778" s="387"/>
      <c r="Q778" s="401"/>
      <c r="R778" s="387"/>
      <c r="S778" s="387"/>
    </row>
    <row r="779" spans="1:19" ht="14.4">
      <c r="A779" s="387"/>
      <c r="B779" s="387"/>
      <c r="C779" s="387"/>
      <c r="D779" s="387"/>
      <c r="E779" s="387"/>
      <c r="F779" s="387"/>
      <c r="G779" s="387"/>
      <c r="H779" s="387"/>
      <c r="I779" s="387"/>
      <c r="J779" s="387"/>
      <c r="K779" s="387"/>
      <c r="L779" s="387"/>
      <c r="M779" s="387"/>
      <c r="N779" s="387"/>
      <c r="O779" s="387"/>
      <c r="P779" s="387"/>
      <c r="Q779" s="401"/>
      <c r="R779" s="387"/>
      <c r="S779" s="387"/>
    </row>
    <row r="780" spans="1:19" ht="14.4">
      <c r="A780" s="387"/>
      <c r="B780" s="387"/>
      <c r="C780" s="387"/>
      <c r="D780" s="387"/>
      <c r="E780" s="387"/>
      <c r="F780" s="387"/>
      <c r="G780" s="387"/>
      <c r="H780" s="387"/>
      <c r="I780" s="387"/>
      <c r="J780" s="387"/>
      <c r="K780" s="387"/>
      <c r="L780" s="387"/>
      <c r="M780" s="387"/>
      <c r="N780" s="387"/>
      <c r="O780" s="387"/>
      <c r="P780" s="387"/>
      <c r="Q780" s="401"/>
      <c r="R780" s="387"/>
      <c r="S780" s="387"/>
    </row>
    <row r="781" spans="1:19" ht="14.4">
      <c r="A781" s="387"/>
      <c r="B781" s="387"/>
      <c r="C781" s="387"/>
      <c r="D781" s="387"/>
      <c r="E781" s="387"/>
      <c r="F781" s="387"/>
      <c r="G781" s="387"/>
      <c r="H781" s="387"/>
      <c r="I781" s="387"/>
      <c r="J781" s="387"/>
      <c r="K781" s="387"/>
      <c r="L781" s="387"/>
      <c r="M781" s="387"/>
      <c r="N781" s="387"/>
      <c r="O781" s="387"/>
      <c r="P781" s="387"/>
      <c r="Q781" s="401"/>
      <c r="R781" s="387"/>
      <c r="S781" s="387"/>
    </row>
    <row r="782" spans="1:19" ht="14.4">
      <c r="A782" s="387"/>
      <c r="B782" s="387"/>
      <c r="C782" s="387"/>
      <c r="D782" s="387"/>
      <c r="E782" s="387"/>
      <c r="F782" s="387"/>
      <c r="G782" s="387"/>
      <c r="H782" s="387"/>
      <c r="I782" s="387"/>
      <c r="J782" s="387"/>
      <c r="K782" s="387"/>
      <c r="L782" s="387"/>
      <c r="M782" s="387"/>
      <c r="N782" s="387"/>
      <c r="O782" s="387"/>
      <c r="P782" s="387"/>
      <c r="Q782" s="401"/>
      <c r="R782" s="387"/>
      <c r="S782" s="387"/>
    </row>
    <row r="783" spans="1:19" ht="14.4">
      <c r="A783" s="387"/>
      <c r="B783" s="387"/>
      <c r="C783" s="387"/>
      <c r="D783" s="387"/>
      <c r="E783" s="387"/>
      <c r="F783" s="387"/>
      <c r="G783" s="387"/>
      <c r="H783" s="387"/>
      <c r="I783" s="387"/>
      <c r="J783" s="387"/>
      <c r="K783" s="387"/>
      <c r="L783" s="387"/>
      <c r="M783" s="387"/>
      <c r="N783" s="387"/>
      <c r="O783" s="387"/>
      <c r="P783" s="387"/>
      <c r="Q783" s="401"/>
      <c r="R783" s="387"/>
      <c r="S783" s="387"/>
    </row>
    <row r="784" spans="1:19" ht="14.4">
      <c r="A784" s="387"/>
      <c r="B784" s="387"/>
      <c r="C784" s="387"/>
      <c r="D784" s="387"/>
      <c r="E784" s="387"/>
      <c r="F784" s="387"/>
      <c r="G784" s="387"/>
      <c r="H784" s="387"/>
      <c r="I784" s="387"/>
      <c r="J784" s="387"/>
      <c r="K784" s="387"/>
      <c r="L784" s="387"/>
      <c r="M784" s="387"/>
      <c r="N784" s="387"/>
      <c r="O784" s="387"/>
      <c r="P784" s="387"/>
      <c r="Q784" s="401"/>
      <c r="R784" s="387"/>
      <c r="S784" s="387"/>
    </row>
    <row r="785" spans="1:19" ht="14.4">
      <c r="A785" s="387"/>
      <c r="B785" s="387"/>
      <c r="C785" s="387"/>
      <c r="D785" s="387"/>
      <c r="E785" s="387"/>
      <c r="F785" s="387"/>
      <c r="G785" s="387"/>
      <c r="H785" s="387"/>
      <c r="I785" s="387"/>
      <c r="J785" s="387"/>
      <c r="K785" s="387"/>
      <c r="L785" s="387"/>
      <c r="M785" s="387"/>
      <c r="N785" s="387"/>
      <c r="O785" s="387"/>
      <c r="P785" s="387"/>
      <c r="Q785" s="401"/>
      <c r="R785" s="387"/>
      <c r="S785" s="387"/>
    </row>
    <row r="786" spans="1:19" ht="14.4">
      <c r="A786" s="387"/>
      <c r="B786" s="387"/>
      <c r="C786" s="387"/>
      <c r="D786" s="387"/>
      <c r="E786" s="387"/>
      <c r="F786" s="387"/>
      <c r="G786" s="387"/>
      <c r="H786" s="387"/>
      <c r="I786" s="387"/>
      <c r="J786" s="387"/>
      <c r="K786" s="387"/>
      <c r="L786" s="387"/>
      <c r="M786" s="387"/>
      <c r="N786" s="387"/>
      <c r="O786" s="387"/>
      <c r="P786" s="387"/>
      <c r="Q786" s="401"/>
      <c r="R786" s="387"/>
      <c r="S786" s="387"/>
    </row>
    <row r="787" spans="1:19" ht="14.4">
      <c r="A787" s="387"/>
      <c r="B787" s="387"/>
      <c r="C787" s="387"/>
      <c r="D787" s="387"/>
      <c r="E787" s="387"/>
      <c r="F787" s="387"/>
      <c r="G787" s="387"/>
      <c r="H787" s="387"/>
      <c r="I787" s="387"/>
      <c r="J787" s="387"/>
      <c r="K787" s="387"/>
      <c r="L787" s="387"/>
      <c r="M787" s="387"/>
      <c r="N787" s="387"/>
      <c r="O787" s="387"/>
      <c r="P787" s="387"/>
      <c r="Q787" s="401"/>
      <c r="R787" s="387"/>
      <c r="S787" s="387"/>
    </row>
    <row r="788" spans="1:19" ht="14.4">
      <c r="A788" s="387"/>
      <c r="B788" s="387"/>
      <c r="C788" s="387"/>
      <c r="D788" s="387"/>
      <c r="E788" s="387"/>
      <c r="F788" s="387"/>
      <c r="G788" s="387"/>
      <c r="H788" s="387"/>
      <c r="I788" s="387"/>
      <c r="J788" s="387"/>
      <c r="K788" s="387"/>
      <c r="L788" s="387"/>
      <c r="M788" s="387"/>
      <c r="N788" s="387"/>
      <c r="O788" s="387"/>
      <c r="P788" s="387"/>
      <c r="Q788" s="401"/>
      <c r="R788" s="387"/>
      <c r="S788" s="387"/>
    </row>
    <row r="789" spans="1:19" ht="14.4">
      <c r="A789" s="387"/>
      <c r="B789" s="387"/>
      <c r="C789" s="387"/>
      <c r="D789" s="387"/>
      <c r="E789" s="387"/>
      <c r="F789" s="387"/>
      <c r="G789" s="387"/>
      <c r="H789" s="387"/>
      <c r="I789" s="387"/>
      <c r="J789" s="387"/>
      <c r="K789" s="387"/>
      <c r="L789" s="387"/>
      <c r="M789" s="387"/>
      <c r="N789" s="387"/>
      <c r="O789" s="387"/>
      <c r="P789" s="387"/>
      <c r="Q789" s="401"/>
      <c r="R789" s="387"/>
      <c r="S789" s="387"/>
    </row>
    <row r="790" spans="1:19" ht="14.4">
      <c r="A790" s="387"/>
      <c r="B790" s="387"/>
      <c r="C790" s="387"/>
      <c r="D790" s="387"/>
      <c r="E790" s="387"/>
      <c r="F790" s="387"/>
      <c r="G790" s="387"/>
      <c r="H790" s="387"/>
      <c r="I790" s="387"/>
      <c r="J790" s="387"/>
      <c r="K790" s="387"/>
      <c r="L790" s="387"/>
      <c r="M790" s="387"/>
      <c r="N790" s="387"/>
      <c r="O790" s="387"/>
      <c r="P790" s="387"/>
      <c r="Q790" s="401"/>
      <c r="R790" s="387"/>
      <c r="S790" s="387"/>
    </row>
    <row r="791" spans="1:19" ht="14.4">
      <c r="A791" s="387"/>
      <c r="B791" s="387"/>
      <c r="C791" s="387"/>
      <c r="D791" s="387"/>
      <c r="E791" s="387"/>
      <c r="F791" s="387"/>
      <c r="G791" s="387"/>
      <c r="H791" s="387"/>
      <c r="I791" s="387"/>
      <c r="J791" s="387"/>
      <c r="K791" s="387"/>
      <c r="L791" s="387"/>
      <c r="M791" s="387"/>
      <c r="N791" s="387"/>
      <c r="O791" s="387"/>
      <c r="P791" s="387"/>
      <c r="Q791" s="401"/>
      <c r="R791" s="387"/>
      <c r="S791" s="387"/>
    </row>
    <row r="792" spans="1:19" ht="14.4">
      <c r="A792" s="387"/>
      <c r="B792" s="387"/>
      <c r="C792" s="387"/>
      <c r="D792" s="387"/>
      <c r="E792" s="387"/>
      <c r="F792" s="387"/>
      <c r="G792" s="387"/>
      <c r="H792" s="387"/>
      <c r="I792" s="387"/>
      <c r="J792" s="387"/>
      <c r="K792" s="387"/>
      <c r="L792" s="387"/>
      <c r="M792" s="387"/>
      <c r="N792" s="387"/>
      <c r="O792" s="387"/>
      <c r="P792" s="387"/>
      <c r="Q792" s="401"/>
      <c r="R792" s="387"/>
      <c r="S792" s="387"/>
    </row>
    <row r="793" spans="1:19" ht="14.4">
      <c r="A793" s="387"/>
      <c r="B793" s="387"/>
      <c r="C793" s="387"/>
      <c r="D793" s="387"/>
      <c r="E793" s="387"/>
      <c r="F793" s="387"/>
      <c r="G793" s="387"/>
      <c r="H793" s="387"/>
      <c r="I793" s="387"/>
      <c r="J793" s="387"/>
      <c r="K793" s="387"/>
      <c r="L793" s="387"/>
      <c r="M793" s="387"/>
      <c r="N793" s="387"/>
      <c r="O793" s="387"/>
      <c r="P793" s="387"/>
      <c r="Q793" s="401"/>
      <c r="R793" s="387"/>
      <c r="S793" s="387"/>
    </row>
    <row r="794" spans="1:19" ht="14.4">
      <c r="A794" s="387"/>
      <c r="B794" s="387"/>
      <c r="C794" s="387"/>
      <c r="D794" s="387"/>
      <c r="E794" s="387"/>
      <c r="F794" s="387"/>
      <c r="G794" s="387"/>
      <c r="H794" s="387"/>
      <c r="I794" s="387"/>
      <c r="J794" s="387"/>
      <c r="K794" s="387"/>
      <c r="L794" s="387"/>
      <c r="M794" s="387"/>
      <c r="N794" s="387"/>
      <c r="O794" s="387"/>
      <c r="P794" s="387"/>
      <c r="Q794" s="401"/>
      <c r="R794" s="387"/>
      <c r="S794" s="387"/>
    </row>
    <row r="795" spans="1:19" ht="14.4">
      <c r="A795" s="387"/>
      <c r="B795" s="387"/>
      <c r="C795" s="387"/>
      <c r="D795" s="387"/>
      <c r="E795" s="387"/>
      <c r="F795" s="387"/>
      <c r="G795" s="387"/>
      <c r="H795" s="387"/>
      <c r="I795" s="387"/>
      <c r="J795" s="387"/>
      <c r="K795" s="387"/>
      <c r="L795" s="387"/>
      <c r="M795" s="387"/>
      <c r="N795" s="387"/>
      <c r="O795" s="387"/>
      <c r="P795" s="387"/>
      <c r="Q795" s="401"/>
      <c r="R795" s="387"/>
      <c r="S795" s="387"/>
    </row>
    <row r="796" spans="1:19" ht="14.4">
      <c r="A796" s="387"/>
      <c r="B796" s="387"/>
      <c r="C796" s="387"/>
      <c r="D796" s="387"/>
      <c r="E796" s="387"/>
      <c r="F796" s="387"/>
      <c r="G796" s="387"/>
      <c r="H796" s="387"/>
      <c r="I796" s="387"/>
      <c r="J796" s="387"/>
      <c r="K796" s="387"/>
      <c r="L796" s="387"/>
      <c r="M796" s="387"/>
      <c r="N796" s="387"/>
      <c r="O796" s="387"/>
      <c r="P796" s="387"/>
      <c r="Q796" s="401"/>
      <c r="R796" s="387"/>
      <c r="S796" s="387"/>
    </row>
    <row r="797" spans="1:19" ht="14.4">
      <c r="A797" s="387"/>
      <c r="B797" s="387"/>
      <c r="C797" s="387"/>
      <c r="D797" s="387"/>
      <c r="E797" s="387"/>
      <c r="F797" s="387"/>
      <c r="G797" s="387"/>
      <c r="H797" s="387"/>
      <c r="I797" s="387"/>
      <c r="J797" s="387"/>
      <c r="K797" s="387"/>
      <c r="L797" s="387"/>
      <c r="M797" s="387"/>
      <c r="N797" s="387"/>
      <c r="O797" s="387"/>
      <c r="P797" s="387"/>
      <c r="Q797" s="401"/>
      <c r="R797" s="387"/>
      <c r="S797" s="387"/>
    </row>
    <row r="798" spans="1:19" ht="14.4">
      <c r="A798" s="387"/>
      <c r="B798" s="387"/>
      <c r="C798" s="387"/>
      <c r="D798" s="387"/>
      <c r="E798" s="387"/>
      <c r="F798" s="387"/>
      <c r="G798" s="387"/>
      <c r="H798" s="387"/>
      <c r="I798" s="387"/>
      <c r="J798" s="387"/>
      <c r="K798" s="387"/>
      <c r="L798" s="387"/>
      <c r="M798" s="387"/>
      <c r="N798" s="387"/>
      <c r="O798" s="387"/>
      <c r="P798" s="387"/>
      <c r="Q798" s="401"/>
      <c r="R798" s="387"/>
      <c r="S798" s="387"/>
    </row>
    <row r="799" spans="1:19" ht="14.4">
      <c r="A799" s="387"/>
      <c r="B799" s="387"/>
      <c r="C799" s="387"/>
      <c r="D799" s="387"/>
      <c r="E799" s="387"/>
      <c r="F799" s="387"/>
      <c r="G799" s="387"/>
      <c r="H799" s="387"/>
      <c r="I799" s="387"/>
      <c r="J799" s="387"/>
      <c r="K799" s="387"/>
      <c r="L799" s="387"/>
      <c r="M799" s="387"/>
      <c r="N799" s="387"/>
      <c r="O799" s="387"/>
      <c r="P799" s="387"/>
      <c r="Q799" s="401"/>
      <c r="R799" s="387"/>
      <c r="S799" s="387"/>
    </row>
    <row r="800" spans="1:19" ht="14.4">
      <c r="A800" s="387"/>
      <c r="B800" s="387"/>
      <c r="C800" s="387"/>
      <c r="D800" s="387"/>
      <c r="E800" s="387"/>
      <c r="F800" s="387"/>
      <c r="G800" s="387"/>
      <c r="H800" s="387"/>
      <c r="I800" s="387"/>
      <c r="J800" s="387"/>
      <c r="K800" s="387"/>
      <c r="L800" s="387"/>
      <c r="M800" s="387"/>
      <c r="N800" s="387"/>
      <c r="O800" s="387"/>
      <c r="P800" s="387"/>
      <c r="Q800" s="401"/>
      <c r="R800" s="387"/>
      <c r="S800" s="387"/>
    </row>
    <row r="801" spans="1:19" ht="14.4">
      <c r="A801" s="387"/>
      <c r="B801" s="387"/>
      <c r="C801" s="387"/>
      <c r="D801" s="387"/>
      <c r="E801" s="387"/>
      <c r="F801" s="387"/>
      <c r="G801" s="387"/>
      <c r="H801" s="387"/>
      <c r="I801" s="387"/>
      <c r="J801" s="387"/>
      <c r="K801" s="387"/>
      <c r="L801" s="387"/>
      <c r="M801" s="387"/>
      <c r="N801" s="387"/>
      <c r="O801" s="387"/>
      <c r="P801" s="387"/>
      <c r="Q801" s="401"/>
      <c r="R801" s="387"/>
      <c r="S801" s="387"/>
    </row>
    <row r="802" spans="1:19" ht="14.4">
      <c r="A802" s="387"/>
      <c r="B802" s="387"/>
      <c r="C802" s="387"/>
      <c r="D802" s="387"/>
      <c r="E802" s="387"/>
      <c r="F802" s="387"/>
      <c r="G802" s="387"/>
      <c r="H802" s="387"/>
      <c r="I802" s="387"/>
      <c r="J802" s="387"/>
      <c r="K802" s="387"/>
      <c r="L802" s="387"/>
      <c r="M802" s="387"/>
      <c r="N802" s="387"/>
      <c r="O802" s="387"/>
      <c r="P802" s="387"/>
      <c r="Q802" s="401"/>
      <c r="R802" s="387"/>
      <c r="S802" s="387"/>
    </row>
    <row r="803" spans="1:19" ht="14.4">
      <c r="A803" s="387"/>
      <c r="B803" s="387"/>
      <c r="C803" s="387"/>
      <c r="D803" s="387"/>
      <c r="E803" s="387"/>
      <c r="F803" s="387"/>
      <c r="G803" s="387"/>
      <c r="H803" s="387"/>
      <c r="I803" s="387"/>
      <c r="J803" s="387"/>
      <c r="K803" s="387"/>
      <c r="L803" s="387"/>
      <c r="M803" s="387"/>
      <c r="N803" s="387"/>
      <c r="O803" s="387"/>
      <c r="P803" s="387"/>
      <c r="Q803" s="401"/>
      <c r="R803" s="387"/>
      <c r="S803" s="387"/>
    </row>
    <row r="804" spans="1:19" ht="14.4">
      <c r="A804" s="387"/>
      <c r="B804" s="387"/>
      <c r="C804" s="387"/>
      <c r="D804" s="387"/>
      <c r="E804" s="387"/>
      <c r="F804" s="387"/>
      <c r="G804" s="387"/>
      <c r="H804" s="387"/>
      <c r="I804" s="387"/>
      <c r="J804" s="387"/>
      <c r="K804" s="387"/>
      <c r="L804" s="387"/>
      <c r="M804" s="387"/>
      <c r="N804" s="387"/>
      <c r="O804" s="387"/>
      <c r="P804" s="387"/>
      <c r="Q804" s="401"/>
      <c r="R804" s="387"/>
      <c r="S804" s="387"/>
    </row>
    <row r="805" spans="1:19" ht="14.4">
      <c r="A805" s="387"/>
      <c r="B805" s="387"/>
      <c r="C805" s="387"/>
      <c r="D805" s="387"/>
      <c r="E805" s="387"/>
      <c r="F805" s="387"/>
      <c r="G805" s="387"/>
      <c r="H805" s="387"/>
      <c r="I805" s="387"/>
      <c r="J805" s="387"/>
      <c r="K805" s="387"/>
      <c r="L805" s="387"/>
      <c r="M805" s="387"/>
      <c r="N805" s="387"/>
      <c r="O805" s="387"/>
      <c r="P805" s="387"/>
      <c r="Q805" s="401"/>
      <c r="R805" s="387"/>
      <c r="S805" s="387"/>
    </row>
    <row r="806" spans="1:19" ht="14.4">
      <c r="A806" s="387"/>
      <c r="B806" s="387"/>
      <c r="C806" s="387"/>
      <c r="D806" s="387"/>
      <c r="E806" s="387"/>
      <c r="F806" s="387"/>
      <c r="G806" s="387"/>
      <c r="H806" s="387"/>
      <c r="I806" s="387"/>
      <c r="J806" s="387"/>
      <c r="K806" s="387"/>
      <c r="L806" s="387"/>
      <c r="M806" s="387"/>
      <c r="N806" s="387"/>
      <c r="O806" s="387"/>
      <c r="P806" s="387"/>
      <c r="Q806" s="401"/>
      <c r="R806" s="387"/>
      <c r="S806" s="387"/>
    </row>
    <row r="807" spans="1:19" ht="14.4">
      <c r="A807" s="387"/>
      <c r="B807" s="387"/>
      <c r="C807" s="387"/>
      <c r="D807" s="387"/>
      <c r="E807" s="387"/>
      <c r="F807" s="387"/>
      <c r="G807" s="387"/>
      <c r="H807" s="387"/>
      <c r="I807" s="387"/>
      <c r="J807" s="387"/>
      <c r="K807" s="387"/>
      <c r="L807" s="387"/>
      <c r="M807" s="387"/>
      <c r="N807" s="387"/>
      <c r="O807" s="387"/>
      <c r="P807" s="387"/>
      <c r="Q807" s="401"/>
      <c r="R807" s="387"/>
      <c r="S807" s="387"/>
    </row>
    <row r="808" spans="1:19" ht="14.4">
      <c r="A808" s="387"/>
      <c r="B808" s="387"/>
      <c r="C808" s="387"/>
      <c r="D808" s="387"/>
      <c r="E808" s="387"/>
      <c r="F808" s="387"/>
      <c r="G808" s="387"/>
      <c r="H808" s="387"/>
      <c r="I808" s="387"/>
      <c r="J808" s="387"/>
      <c r="K808" s="387"/>
      <c r="L808" s="387"/>
      <c r="M808" s="387"/>
      <c r="N808" s="387"/>
      <c r="O808" s="387"/>
      <c r="P808" s="387"/>
      <c r="Q808" s="401"/>
      <c r="R808" s="387"/>
      <c r="S808" s="387"/>
    </row>
    <row r="809" spans="1:19" ht="14.4">
      <c r="A809" s="387"/>
      <c r="B809" s="387"/>
      <c r="C809" s="387"/>
      <c r="D809" s="387"/>
      <c r="E809" s="387"/>
      <c r="F809" s="387"/>
      <c r="G809" s="387"/>
      <c r="H809" s="387"/>
      <c r="I809" s="387"/>
      <c r="J809" s="387"/>
      <c r="K809" s="387"/>
      <c r="L809" s="387"/>
      <c r="M809" s="387"/>
      <c r="N809" s="387"/>
      <c r="O809" s="387"/>
      <c r="P809" s="387"/>
      <c r="Q809" s="401"/>
      <c r="R809" s="387"/>
      <c r="S809" s="387"/>
    </row>
    <row r="810" spans="1:19" ht="14.4">
      <c r="A810" s="387"/>
      <c r="B810" s="387"/>
      <c r="C810" s="387"/>
      <c r="D810" s="387"/>
      <c r="E810" s="387"/>
      <c r="F810" s="387"/>
      <c r="G810" s="387"/>
      <c r="H810" s="387"/>
      <c r="I810" s="387"/>
      <c r="J810" s="387"/>
      <c r="K810" s="387"/>
      <c r="L810" s="387"/>
      <c r="M810" s="387"/>
      <c r="N810" s="387"/>
      <c r="O810" s="387"/>
      <c r="P810" s="387"/>
      <c r="Q810" s="401"/>
      <c r="R810" s="387"/>
      <c r="S810" s="387"/>
    </row>
    <row r="811" spans="1:19" ht="14.4">
      <c r="A811" s="387"/>
      <c r="B811" s="387"/>
      <c r="C811" s="387"/>
      <c r="D811" s="387"/>
      <c r="E811" s="387"/>
      <c r="F811" s="387"/>
      <c r="G811" s="387"/>
      <c r="H811" s="387"/>
      <c r="I811" s="387"/>
      <c r="J811" s="387"/>
      <c r="K811" s="387"/>
      <c r="L811" s="387"/>
      <c r="M811" s="387"/>
      <c r="N811" s="387"/>
      <c r="O811" s="387"/>
      <c r="P811" s="387"/>
      <c r="Q811" s="401"/>
      <c r="R811" s="387"/>
      <c r="S811" s="387"/>
    </row>
    <row r="812" spans="1:19" ht="14.4">
      <c r="A812" s="387"/>
      <c r="B812" s="387"/>
      <c r="C812" s="387"/>
      <c r="D812" s="387"/>
      <c r="E812" s="387"/>
      <c r="F812" s="387"/>
      <c r="G812" s="387"/>
      <c r="H812" s="387"/>
      <c r="I812" s="387"/>
      <c r="J812" s="387"/>
      <c r="K812" s="387"/>
      <c r="L812" s="387"/>
      <c r="M812" s="387"/>
      <c r="N812" s="387"/>
      <c r="O812" s="387"/>
      <c r="P812" s="387"/>
      <c r="Q812" s="401"/>
      <c r="R812" s="387"/>
      <c r="S812" s="387"/>
    </row>
    <row r="813" spans="1:19" ht="14.4">
      <c r="A813" s="387"/>
      <c r="B813" s="387"/>
      <c r="C813" s="387"/>
      <c r="D813" s="387"/>
      <c r="E813" s="387"/>
      <c r="F813" s="387"/>
      <c r="G813" s="387"/>
      <c r="H813" s="387"/>
      <c r="I813" s="387"/>
      <c r="J813" s="387"/>
      <c r="K813" s="387"/>
      <c r="L813" s="387"/>
      <c r="M813" s="387"/>
      <c r="N813" s="387"/>
      <c r="O813" s="387"/>
      <c r="P813" s="387"/>
      <c r="Q813" s="401"/>
      <c r="R813" s="387"/>
      <c r="S813" s="387"/>
    </row>
    <row r="814" spans="1:19" ht="14.4">
      <c r="A814" s="387"/>
      <c r="B814" s="387"/>
      <c r="C814" s="387"/>
      <c r="D814" s="387"/>
      <c r="E814" s="387"/>
      <c r="F814" s="387"/>
      <c r="G814" s="387"/>
      <c r="H814" s="387"/>
      <c r="I814" s="387"/>
      <c r="J814" s="387"/>
      <c r="K814" s="387"/>
      <c r="L814" s="387"/>
      <c r="M814" s="387"/>
      <c r="N814" s="387"/>
      <c r="O814" s="387"/>
      <c r="P814" s="387"/>
      <c r="Q814" s="401"/>
      <c r="R814" s="387"/>
      <c r="S814" s="387"/>
    </row>
    <row r="815" spans="1:19" ht="14.4">
      <c r="A815" s="387"/>
      <c r="B815" s="387"/>
      <c r="C815" s="387"/>
      <c r="D815" s="387"/>
      <c r="E815" s="387"/>
      <c r="F815" s="387"/>
      <c r="G815" s="387"/>
      <c r="H815" s="387"/>
      <c r="I815" s="387"/>
      <c r="J815" s="387"/>
      <c r="K815" s="387"/>
      <c r="L815" s="387"/>
      <c r="M815" s="387"/>
      <c r="N815" s="387"/>
      <c r="O815" s="387"/>
      <c r="P815" s="387"/>
      <c r="Q815" s="401"/>
      <c r="R815" s="387"/>
      <c r="S815" s="387"/>
    </row>
    <row r="816" spans="1:19" ht="14.4">
      <c r="A816" s="387"/>
      <c r="B816" s="387"/>
      <c r="C816" s="387"/>
      <c r="D816" s="387"/>
      <c r="E816" s="387"/>
      <c r="F816" s="387"/>
      <c r="G816" s="387"/>
      <c r="H816" s="387"/>
      <c r="I816" s="387"/>
      <c r="J816" s="387"/>
      <c r="K816" s="387"/>
      <c r="L816" s="387"/>
      <c r="M816" s="387"/>
      <c r="N816" s="387"/>
      <c r="O816" s="387"/>
      <c r="P816" s="387"/>
      <c r="Q816" s="401"/>
      <c r="R816" s="387"/>
      <c r="S816" s="387"/>
    </row>
    <row r="817" spans="1:19" ht="14.4">
      <c r="A817" s="387"/>
      <c r="B817" s="387"/>
      <c r="C817" s="387"/>
      <c r="D817" s="387"/>
      <c r="E817" s="387"/>
      <c r="F817" s="387"/>
      <c r="G817" s="387"/>
      <c r="H817" s="387"/>
      <c r="I817" s="387"/>
      <c r="J817" s="387"/>
      <c r="K817" s="387"/>
      <c r="L817" s="387"/>
      <c r="M817" s="387"/>
      <c r="N817" s="387"/>
      <c r="O817" s="387"/>
      <c r="P817" s="387"/>
      <c r="Q817" s="401"/>
      <c r="R817" s="387"/>
      <c r="S817" s="387"/>
    </row>
    <row r="818" spans="1:19" ht="14.4">
      <c r="A818" s="387"/>
      <c r="B818" s="387"/>
      <c r="C818" s="387"/>
      <c r="D818" s="387"/>
      <c r="E818" s="387"/>
      <c r="F818" s="387"/>
      <c r="G818" s="387"/>
      <c r="H818" s="387"/>
      <c r="I818" s="387"/>
      <c r="J818" s="387"/>
      <c r="K818" s="387"/>
      <c r="L818" s="387"/>
      <c r="M818" s="387"/>
      <c r="N818" s="387"/>
      <c r="O818" s="387"/>
      <c r="P818" s="387"/>
      <c r="Q818" s="401"/>
      <c r="R818" s="387"/>
      <c r="S818" s="387"/>
    </row>
    <row r="819" spans="1:19" ht="14.4">
      <c r="A819" s="387"/>
      <c r="B819" s="387"/>
      <c r="C819" s="387"/>
      <c r="D819" s="387"/>
      <c r="E819" s="387"/>
      <c r="F819" s="387"/>
      <c r="G819" s="387"/>
      <c r="H819" s="387"/>
      <c r="I819" s="387"/>
      <c r="J819" s="387"/>
      <c r="K819" s="387"/>
      <c r="L819" s="387"/>
      <c r="M819" s="387"/>
      <c r="N819" s="387"/>
      <c r="O819" s="387"/>
      <c r="P819" s="387"/>
      <c r="Q819" s="401"/>
      <c r="R819" s="387"/>
      <c r="S819" s="387"/>
    </row>
    <row r="820" spans="1:19" ht="14.4">
      <c r="A820" s="387"/>
      <c r="B820" s="387"/>
      <c r="C820" s="387"/>
      <c r="D820" s="387"/>
      <c r="E820" s="387"/>
      <c r="F820" s="387"/>
      <c r="G820" s="387"/>
      <c r="H820" s="387"/>
      <c r="I820" s="387"/>
      <c r="J820" s="387"/>
      <c r="K820" s="387"/>
      <c r="L820" s="387"/>
      <c r="M820" s="387"/>
      <c r="N820" s="387"/>
      <c r="O820" s="387"/>
      <c r="P820" s="387"/>
      <c r="Q820" s="401"/>
      <c r="R820" s="387"/>
      <c r="S820" s="387"/>
    </row>
    <row r="821" spans="1:19" ht="14.4">
      <c r="A821" s="387"/>
      <c r="B821" s="387"/>
      <c r="C821" s="387"/>
      <c r="D821" s="387"/>
      <c r="E821" s="387"/>
      <c r="F821" s="387"/>
      <c r="G821" s="387"/>
      <c r="H821" s="387"/>
      <c r="I821" s="387"/>
      <c r="J821" s="387"/>
      <c r="K821" s="387"/>
      <c r="L821" s="387"/>
      <c r="M821" s="387"/>
      <c r="N821" s="387"/>
      <c r="O821" s="387"/>
      <c r="P821" s="387"/>
      <c r="Q821" s="401"/>
      <c r="R821" s="387"/>
      <c r="S821" s="387"/>
    </row>
    <row r="822" spans="1:19" ht="14.4">
      <c r="A822" s="387"/>
      <c r="B822" s="387"/>
      <c r="C822" s="387"/>
      <c r="D822" s="387"/>
      <c r="E822" s="387"/>
      <c r="F822" s="387"/>
      <c r="G822" s="387"/>
      <c r="H822" s="387"/>
      <c r="I822" s="387"/>
      <c r="J822" s="387"/>
      <c r="K822" s="387"/>
      <c r="L822" s="387"/>
      <c r="M822" s="387"/>
      <c r="N822" s="387"/>
      <c r="O822" s="387"/>
      <c r="P822" s="387"/>
      <c r="Q822" s="401"/>
      <c r="R822" s="387"/>
      <c r="S822" s="387"/>
    </row>
    <row r="823" spans="1:19" ht="14.4">
      <c r="A823" s="387"/>
      <c r="B823" s="387"/>
      <c r="C823" s="387"/>
      <c r="D823" s="387"/>
      <c r="E823" s="387"/>
      <c r="F823" s="387"/>
      <c r="G823" s="387"/>
      <c r="H823" s="387"/>
      <c r="I823" s="387"/>
      <c r="J823" s="387"/>
      <c r="K823" s="387"/>
      <c r="L823" s="387"/>
      <c r="M823" s="387"/>
      <c r="N823" s="387"/>
      <c r="O823" s="387"/>
      <c r="P823" s="387"/>
      <c r="Q823" s="401"/>
      <c r="R823" s="387"/>
      <c r="S823" s="387"/>
    </row>
    <row r="824" spans="1:19" ht="14.4">
      <c r="A824" s="387"/>
      <c r="B824" s="387"/>
      <c r="C824" s="387"/>
      <c r="D824" s="387"/>
      <c r="E824" s="387"/>
      <c r="F824" s="387"/>
      <c r="G824" s="387"/>
      <c r="H824" s="387"/>
      <c r="I824" s="387"/>
      <c r="J824" s="387"/>
      <c r="K824" s="387"/>
      <c r="L824" s="387"/>
      <c r="M824" s="387"/>
      <c r="N824" s="387"/>
      <c r="O824" s="387"/>
      <c r="P824" s="387"/>
      <c r="Q824" s="401"/>
      <c r="R824" s="387"/>
      <c r="S824" s="387"/>
    </row>
    <row r="825" spans="1:19" ht="14.4">
      <c r="A825" s="387"/>
      <c r="B825" s="387"/>
      <c r="C825" s="387"/>
      <c r="D825" s="387"/>
      <c r="E825" s="387"/>
      <c r="F825" s="387"/>
      <c r="G825" s="387"/>
      <c r="H825" s="387"/>
      <c r="I825" s="387"/>
      <c r="J825" s="387"/>
      <c r="K825" s="387"/>
      <c r="L825" s="387"/>
      <c r="M825" s="387"/>
      <c r="N825" s="387"/>
      <c r="O825" s="387"/>
      <c r="P825" s="387"/>
      <c r="Q825" s="401"/>
      <c r="R825" s="387"/>
      <c r="S825" s="387"/>
    </row>
    <row r="826" spans="1:19" ht="14.4">
      <c r="A826" s="387"/>
      <c r="B826" s="387"/>
      <c r="C826" s="387"/>
      <c r="D826" s="387"/>
      <c r="E826" s="387"/>
      <c r="F826" s="387"/>
      <c r="G826" s="387"/>
      <c r="H826" s="387"/>
      <c r="I826" s="387"/>
      <c r="J826" s="387"/>
      <c r="K826" s="387"/>
      <c r="L826" s="387"/>
      <c r="M826" s="387"/>
      <c r="N826" s="387"/>
      <c r="O826" s="387"/>
      <c r="P826" s="387"/>
      <c r="Q826" s="401"/>
      <c r="R826" s="387"/>
      <c r="S826" s="387"/>
    </row>
    <row r="827" spans="1:19" ht="14.4">
      <c r="A827" s="387"/>
      <c r="B827" s="387"/>
      <c r="C827" s="387"/>
      <c r="D827" s="387"/>
      <c r="E827" s="387"/>
      <c r="F827" s="387"/>
      <c r="G827" s="387"/>
      <c r="H827" s="387"/>
      <c r="I827" s="387"/>
      <c r="J827" s="387"/>
      <c r="K827" s="387"/>
      <c r="L827" s="387"/>
      <c r="M827" s="387"/>
      <c r="N827" s="387"/>
      <c r="O827" s="387"/>
      <c r="P827" s="387"/>
      <c r="Q827" s="401"/>
      <c r="R827" s="387"/>
      <c r="S827" s="387"/>
    </row>
    <row r="828" spans="1:19" ht="14.4">
      <c r="A828" s="387"/>
      <c r="B828" s="387"/>
      <c r="C828" s="387"/>
      <c r="D828" s="387"/>
      <c r="E828" s="387"/>
      <c r="F828" s="387"/>
      <c r="G828" s="387"/>
      <c r="H828" s="387"/>
      <c r="I828" s="387"/>
      <c r="J828" s="387"/>
      <c r="K828" s="387"/>
      <c r="L828" s="387"/>
      <c r="M828" s="387"/>
      <c r="N828" s="387"/>
      <c r="O828" s="387"/>
      <c r="P828" s="387"/>
      <c r="Q828" s="401"/>
      <c r="R828" s="387"/>
      <c r="S828" s="387"/>
    </row>
    <row r="829" spans="1:19" ht="14.4">
      <c r="A829" s="387"/>
      <c r="B829" s="387"/>
      <c r="C829" s="387"/>
      <c r="D829" s="387"/>
      <c r="E829" s="387"/>
      <c r="F829" s="387"/>
      <c r="G829" s="387"/>
      <c r="H829" s="387"/>
      <c r="I829" s="387"/>
      <c r="J829" s="387"/>
      <c r="K829" s="387"/>
      <c r="L829" s="387"/>
      <c r="M829" s="387"/>
      <c r="N829" s="387"/>
      <c r="O829" s="387"/>
      <c r="P829" s="387"/>
      <c r="Q829" s="401"/>
      <c r="R829" s="387"/>
      <c r="S829" s="387"/>
    </row>
    <row r="830" spans="1:19" ht="14.4">
      <c r="A830" s="387"/>
      <c r="B830" s="387"/>
      <c r="C830" s="387"/>
      <c r="D830" s="387"/>
      <c r="E830" s="387"/>
      <c r="F830" s="387"/>
      <c r="G830" s="387"/>
      <c r="H830" s="387"/>
      <c r="I830" s="387"/>
      <c r="J830" s="387"/>
      <c r="K830" s="387"/>
      <c r="L830" s="387"/>
      <c r="M830" s="387"/>
      <c r="N830" s="387"/>
      <c r="O830" s="387"/>
      <c r="P830" s="387"/>
      <c r="Q830" s="401"/>
      <c r="R830" s="387"/>
      <c r="S830" s="387"/>
    </row>
    <row r="831" spans="1:19" ht="14.4">
      <c r="A831" s="387"/>
      <c r="B831" s="387"/>
      <c r="C831" s="387"/>
      <c r="D831" s="387"/>
      <c r="E831" s="387"/>
      <c r="F831" s="387"/>
      <c r="G831" s="387"/>
      <c r="H831" s="387"/>
      <c r="I831" s="387"/>
      <c r="J831" s="387"/>
      <c r="K831" s="387"/>
      <c r="L831" s="387"/>
      <c r="M831" s="387"/>
      <c r="N831" s="387"/>
      <c r="O831" s="387"/>
      <c r="P831" s="387"/>
      <c r="Q831" s="401"/>
      <c r="R831" s="387"/>
      <c r="S831" s="387"/>
    </row>
    <row r="832" spans="1:19" ht="14.4">
      <c r="A832" s="387"/>
      <c r="B832" s="387"/>
      <c r="C832" s="387"/>
      <c r="D832" s="387"/>
      <c r="E832" s="387"/>
      <c r="F832" s="387"/>
      <c r="G832" s="387"/>
      <c r="H832" s="387"/>
      <c r="I832" s="387"/>
      <c r="J832" s="387"/>
      <c r="K832" s="387"/>
      <c r="L832" s="387"/>
      <c r="M832" s="387"/>
      <c r="N832" s="387"/>
      <c r="O832" s="387"/>
      <c r="P832" s="387"/>
      <c r="Q832" s="401"/>
      <c r="R832" s="387"/>
      <c r="S832" s="387"/>
    </row>
    <row r="833" spans="1:19" ht="14.4">
      <c r="A833" s="387"/>
      <c r="B833" s="387"/>
      <c r="C833" s="387"/>
      <c r="D833" s="387"/>
      <c r="E833" s="387"/>
      <c r="F833" s="387"/>
      <c r="G833" s="387"/>
      <c r="H833" s="387"/>
      <c r="I833" s="387"/>
      <c r="J833" s="387"/>
      <c r="K833" s="387"/>
      <c r="L833" s="387"/>
      <c r="M833" s="387"/>
      <c r="N833" s="387"/>
      <c r="O833" s="387"/>
      <c r="P833" s="387"/>
      <c r="Q833" s="401"/>
      <c r="R833" s="387"/>
      <c r="S833" s="387"/>
    </row>
    <row r="834" spans="1:19" ht="14.4">
      <c r="A834" s="387"/>
      <c r="B834" s="387"/>
      <c r="C834" s="387"/>
      <c r="D834" s="387"/>
      <c r="E834" s="387"/>
      <c r="F834" s="387"/>
      <c r="G834" s="387"/>
      <c r="H834" s="387"/>
      <c r="I834" s="387"/>
      <c r="J834" s="387"/>
      <c r="K834" s="387"/>
      <c r="L834" s="387"/>
      <c r="M834" s="387"/>
      <c r="N834" s="387"/>
      <c r="O834" s="387"/>
      <c r="P834" s="387"/>
      <c r="Q834" s="401"/>
      <c r="R834" s="387"/>
      <c r="S834" s="387"/>
    </row>
    <row r="835" spans="1:19" ht="14.4">
      <c r="A835" s="387"/>
      <c r="B835" s="387"/>
      <c r="C835" s="387"/>
      <c r="D835" s="387"/>
      <c r="E835" s="387"/>
      <c r="F835" s="387"/>
      <c r="G835" s="387"/>
      <c r="H835" s="387"/>
      <c r="I835" s="387"/>
      <c r="J835" s="387"/>
      <c r="K835" s="387"/>
      <c r="L835" s="387"/>
      <c r="M835" s="387"/>
      <c r="N835" s="387"/>
      <c r="O835" s="387"/>
      <c r="P835" s="387"/>
      <c r="Q835" s="401"/>
      <c r="R835" s="387"/>
      <c r="S835" s="387"/>
    </row>
    <row r="836" spans="1:19" ht="14.4">
      <c r="A836" s="387"/>
      <c r="B836" s="387"/>
      <c r="C836" s="387"/>
      <c r="D836" s="387"/>
      <c r="E836" s="387"/>
      <c r="F836" s="387"/>
      <c r="G836" s="387"/>
      <c r="H836" s="387"/>
      <c r="I836" s="387"/>
      <c r="J836" s="387"/>
      <c r="K836" s="387"/>
      <c r="L836" s="387"/>
      <c r="M836" s="387"/>
      <c r="N836" s="387"/>
      <c r="O836" s="387"/>
      <c r="P836" s="387"/>
      <c r="Q836" s="401"/>
      <c r="R836" s="387"/>
      <c r="S836" s="387"/>
    </row>
    <row r="837" spans="1:19" ht="14.4">
      <c r="A837" s="387"/>
      <c r="B837" s="387"/>
      <c r="C837" s="387"/>
      <c r="D837" s="387"/>
      <c r="E837" s="387"/>
      <c r="F837" s="387"/>
      <c r="G837" s="387"/>
      <c r="H837" s="387"/>
      <c r="I837" s="387"/>
      <c r="J837" s="387"/>
      <c r="K837" s="387"/>
      <c r="L837" s="387"/>
      <c r="M837" s="387"/>
      <c r="N837" s="387"/>
      <c r="O837" s="387"/>
      <c r="P837" s="387"/>
      <c r="Q837" s="401"/>
      <c r="R837" s="387"/>
      <c r="S837" s="387"/>
    </row>
    <row r="838" spans="1:19" ht="14.4">
      <c r="A838" s="387"/>
      <c r="B838" s="387"/>
      <c r="C838" s="387"/>
      <c r="D838" s="387"/>
      <c r="E838" s="387"/>
      <c r="F838" s="387"/>
      <c r="G838" s="387"/>
      <c r="H838" s="387"/>
      <c r="I838" s="387"/>
      <c r="J838" s="387"/>
      <c r="K838" s="387"/>
      <c r="L838" s="387"/>
      <c r="M838" s="387"/>
      <c r="N838" s="387"/>
      <c r="O838" s="387"/>
      <c r="P838" s="387"/>
      <c r="Q838" s="401"/>
      <c r="R838" s="387"/>
      <c r="S838" s="387"/>
    </row>
    <row r="839" spans="1:19" ht="14.4">
      <c r="A839" s="387"/>
      <c r="B839" s="387"/>
      <c r="C839" s="387"/>
      <c r="D839" s="387"/>
      <c r="E839" s="387"/>
      <c r="F839" s="387"/>
      <c r="G839" s="387"/>
      <c r="H839" s="387"/>
      <c r="I839" s="387"/>
      <c r="J839" s="387"/>
      <c r="K839" s="387"/>
      <c r="L839" s="387"/>
      <c r="M839" s="387"/>
      <c r="N839" s="387"/>
      <c r="O839" s="387"/>
      <c r="P839" s="387"/>
      <c r="Q839" s="401"/>
      <c r="R839" s="387"/>
      <c r="S839" s="387"/>
    </row>
    <row r="840" spans="1:19" ht="14.4">
      <c r="A840" s="387"/>
      <c r="B840" s="387"/>
      <c r="C840" s="387"/>
      <c r="D840" s="387"/>
      <c r="E840" s="387"/>
      <c r="F840" s="387"/>
      <c r="G840" s="387"/>
      <c r="H840" s="387"/>
      <c r="I840" s="387"/>
      <c r="J840" s="387"/>
      <c r="K840" s="387"/>
      <c r="L840" s="387"/>
      <c r="M840" s="387"/>
      <c r="N840" s="387"/>
      <c r="O840" s="387"/>
      <c r="P840" s="387"/>
      <c r="Q840" s="401"/>
      <c r="R840" s="387"/>
      <c r="S840" s="387"/>
    </row>
    <row r="841" spans="1:19" ht="14.4">
      <c r="A841" s="387"/>
      <c r="B841" s="387"/>
      <c r="C841" s="387"/>
      <c r="D841" s="387"/>
      <c r="E841" s="387"/>
      <c r="F841" s="387"/>
      <c r="G841" s="387"/>
      <c r="H841" s="387"/>
      <c r="I841" s="387"/>
      <c r="J841" s="387"/>
      <c r="K841" s="387"/>
      <c r="L841" s="387"/>
      <c r="M841" s="387"/>
      <c r="N841" s="387"/>
      <c r="O841" s="387"/>
      <c r="P841" s="387"/>
      <c r="Q841" s="401"/>
      <c r="R841" s="387"/>
      <c r="S841" s="387"/>
    </row>
    <row r="842" spans="1:19" ht="14.4">
      <c r="A842" s="387"/>
      <c r="B842" s="387"/>
      <c r="C842" s="387"/>
      <c r="D842" s="387"/>
      <c r="E842" s="387"/>
      <c r="F842" s="387"/>
      <c r="G842" s="387"/>
      <c r="H842" s="387"/>
      <c r="I842" s="387"/>
      <c r="J842" s="387"/>
      <c r="K842" s="387"/>
      <c r="L842" s="387"/>
      <c r="M842" s="387"/>
      <c r="N842" s="387"/>
      <c r="O842" s="387"/>
      <c r="P842" s="387"/>
      <c r="Q842" s="401"/>
      <c r="R842" s="387"/>
      <c r="S842" s="387"/>
    </row>
    <row r="843" spans="1:19" ht="14.4">
      <c r="A843" s="387"/>
      <c r="B843" s="387"/>
      <c r="C843" s="387"/>
      <c r="D843" s="387"/>
      <c r="E843" s="387"/>
      <c r="F843" s="387"/>
      <c r="G843" s="387"/>
      <c r="H843" s="387"/>
      <c r="I843" s="387"/>
      <c r="J843" s="387"/>
      <c r="K843" s="387"/>
      <c r="L843" s="387"/>
      <c r="M843" s="387"/>
      <c r="N843" s="387"/>
      <c r="O843" s="387"/>
      <c r="P843" s="387"/>
      <c r="Q843" s="401"/>
      <c r="R843" s="387"/>
      <c r="S843" s="387"/>
    </row>
    <row r="844" spans="1:19" ht="14.4">
      <c r="A844" s="387"/>
      <c r="B844" s="387"/>
      <c r="C844" s="387"/>
      <c r="D844" s="387"/>
      <c r="E844" s="387"/>
      <c r="F844" s="387"/>
      <c r="G844" s="387"/>
      <c r="H844" s="387"/>
      <c r="I844" s="387"/>
      <c r="J844" s="387"/>
      <c r="K844" s="387"/>
      <c r="L844" s="387"/>
      <c r="M844" s="387"/>
      <c r="N844" s="387"/>
      <c r="O844" s="387"/>
      <c r="P844" s="387"/>
      <c r="Q844" s="401"/>
      <c r="R844" s="387"/>
      <c r="S844" s="387"/>
    </row>
    <row r="845" spans="1:19" ht="14.4">
      <c r="A845" s="387"/>
      <c r="B845" s="387"/>
      <c r="C845" s="387"/>
      <c r="D845" s="387"/>
      <c r="E845" s="387"/>
      <c r="F845" s="387"/>
      <c r="G845" s="387"/>
      <c r="H845" s="387"/>
      <c r="I845" s="387"/>
      <c r="J845" s="387"/>
      <c r="K845" s="387"/>
      <c r="L845" s="387"/>
      <c r="M845" s="387"/>
      <c r="N845" s="387"/>
      <c r="O845" s="387"/>
      <c r="P845" s="387"/>
      <c r="Q845" s="401"/>
      <c r="R845" s="387"/>
      <c r="S845" s="387"/>
    </row>
    <row r="846" spans="1:19" ht="14.4">
      <c r="A846" s="387"/>
      <c r="B846" s="387"/>
      <c r="C846" s="387"/>
      <c r="D846" s="387"/>
      <c r="E846" s="387"/>
      <c r="F846" s="387"/>
      <c r="G846" s="387"/>
      <c r="H846" s="387"/>
      <c r="I846" s="387"/>
      <c r="J846" s="387"/>
      <c r="K846" s="387"/>
      <c r="L846" s="387"/>
      <c r="M846" s="387"/>
      <c r="N846" s="387"/>
      <c r="O846" s="387"/>
      <c r="P846" s="387"/>
      <c r="Q846" s="401"/>
      <c r="R846" s="387"/>
      <c r="S846" s="387"/>
    </row>
    <row r="847" spans="1:19" ht="14.4">
      <c r="A847" s="387"/>
      <c r="B847" s="387"/>
      <c r="C847" s="387"/>
      <c r="D847" s="387"/>
      <c r="E847" s="387"/>
      <c r="F847" s="387"/>
      <c r="G847" s="387"/>
      <c r="H847" s="387"/>
      <c r="I847" s="387"/>
      <c r="J847" s="387"/>
      <c r="K847" s="387"/>
      <c r="L847" s="387"/>
      <c r="M847" s="387"/>
      <c r="N847" s="387"/>
      <c r="O847" s="387"/>
      <c r="P847" s="387"/>
      <c r="Q847" s="401"/>
      <c r="R847" s="387"/>
      <c r="S847" s="387"/>
    </row>
    <row r="848" spans="1:19" ht="14.4">
      <c r="A848" s="387"/>
      <c r="B848" s="387"/>
      <c r="C848" s="387"/>
      <c r="D848" s="387"/>
      <c r="E848" s="387"/>
      <c r="F848" s="387"/>
      <c r="G848" s="387"/>
      <c r="H848" s="387"/>
      <c r="I848" s="387"/>
      <c r="J848" s="387"/>
      <c r="K848" s="387"/>
      <c r="L848" s="387"/>
      <c r="M848" s="387"/>
      <c r="N848" s="387"/>
      <c r="O848" s="387"/>
      <c r="P848" s="387"/>
      <c r="Q848" s="401"/>
      <c r="R848" s="387"/>
      <c r="S848" s="387"/>
    </row>
    <row r="849" spans="1:19" ht="14.4">
      <c r="A849" s="387"/>
      <c r="B849" s="387"/>
      <c r="C849" s="387"/>
      <c r="D849" s="387"/>
      <c r="E849" s="387"/>
      <c r="F849" s="387"/>
      <c r="G849" s="387"/>
      <c r="H849" s="387"/>
      <c r="I849" s="387"/>
      <c r="J849" s="387"/>
      <c r="K849" s="387"/>
      <c r="L849" s="387"/>
      <c r="M849" s="387"/>
      <c r="N849" s="387"/>
      <c r="O849" s="387"/>
      <c r="P849" s="387"/>
      <c r="Q849" s="401"/>
      <c r="R849" s="387"/>
      <c r="S849" s="387"/>
    </row>
    <row r="850" spans="1:19" ht="14.4">
      <c r="A850" s="387"/>
      <c r="B850" s="387"/>
      <c r="C850" s="387"/>
      <c r="D850" s="387"/>
      <c r="E850" s="387"/>
      <c r="F850" s="387"/>
      <c r="G850" s="387"/>
      <c r="H850" s="387"/>
      <c r="I850" s="387"/>
      <c r="J850" s="387"/>
      <c r="K850" s="387"/>
      <c r="L850" s="387"/>
      <c r="M850" s="387"/>
      <c r="N850" s="387"/>
      <c r="O850" s="387"/>
      <c r="P850" s="387"/>
      <c r="Q850" s="401"/>
      <c r="R850" s="387"/>
      <c r="S850" s="387"/>
    </row>
    <row r="851" spans="1:19" ht="14.4">
      <c r="A851" s="387"/>
      <c r="B851" s="387"/>
      <c r="C851" s="387"/>
      <c r="D851" s="387"/>
      <c r="E851" s="387"/>
      <c r="F851" s="387"/>
      <c r="G851" s="387"/>
      <c r="H851" s="387"/>
      <c r="I851" s="387"/>
      <c r="J851" s="387"/>
      <c r="K851" s="387"/>
      <c r="L851" s="387"/>
      <c r="M851" s="387"/>
      <c r="N851" s="387"/>
      <c r="O851" s="387"/>
      <c r="P851" s="387"/>
      <c r="Q851" s="401"/>
      <c r="R851" s="387"/>
      <c r="S851" s="387"/>
    </row>
    <row r="852" spans="1:19" ht="14.4">
      <c r="A852" s="387"/>
      <c r="B852" s="387"/>
      <c r="C852" s="387"/>
      <c r="D852" s="387"/>
      <c r="E852" s="387"/>
      <c r="F852" s="387"/>
      <c r="G852" s="387"/>
      <c r="H852" s="387"/>
      <c r="I852" s="387"/>
      <c r="J852" s="387"/>
      <c r="K852" s="387"/>
      <c r="L852" s="387"/>
      <c r="M852" s="387"/>
      <c r="N852" s="387"/>
      <c r="O852" s="387"/>
      <c r="P852" s="387"/>
      <c r="Q852" s="401"/>
      <c r="R852" s="387"/>
      <c r="S852" s="387"/>
    </row>
    <row r="853" spans="1:19" ht="14.4">
      <c r="A853" s="387"/>
      <c r="B853" s="387"/>
      <c r="C853" s="387"/>
      <c r="D853" s="387"/>
      <c r="E853" s="387"/>
      <c r="F853" s="387"/>
      <c r="G853" s="387"/>
      <c r="H853" s="387"/>
      <c r="I853" s="387"/>
      <c r="J853" s="387"/>
      <c r="K853" s="387"/>
      <c r="L853" s="387"/>
      <c r="M853" s="387"/>
      <c r="N853" s="387"/>
      <c r="O853" s="387"/>
      <c r="P853" s="387"/>
      <c r="Q853" s="401"/>
      <c r="R853" s="387"/>
      <c r="S853" s="387"/>
    </row>
    <row r="854" spans="1:19" ht="14.4">
      <c r="A854" s="387"/>
      <c r="B854" s="387"/>
      <c r="C854" s="387"/>
      <c r="D854" s="387"/>
      <c r="E854" s="387"/>
      <c r="F854" s="387"/>
      <c r="G854" s="387"/>
      <c r="H854" s="387"/>
      <c r="I854" s="387"/>
      <c r="J854" s="387"/>
      <c r="K854" s="387"/>
      <c r="L854" s="387"/>
      <c r="M854" s="387"/>
      <c r="N854" s="387"/>
      <c r="O854" s="387"/>
      <c r="P854" s="387"/>
      <c r="Q854" s="401"/>
      <c r="R854" s="387"/>
      <c r="S854" s="387"/>
    </row>
    <row r="855" spans="1:19" ht="14.4">
      <c r="A855" s="387"/>
      <c r="B855" s="387"/>
      <c r="C855" s="387"/>
      <c r="D855" s="387"/>
      <c r="E855" s="387"/>
      <c r="F855" s="387"/>
      <c r="G855" s="387"/>
      <c r="H855" s="387"/>
      <c r="I855" s="387"/>
      <c r="J855" s="387"/>
      <c r="K855" s="387"/>
      <c r="L855" s="387"/>
      <c r="M855" s="387"/>
      <c r="N855" s="387"/>
      <c r="O855" s="387"/>
      <c r="P855" s="387"/>
      <c r="Q855" s="401"/>
      <c r="R855" s="387"/>
      <c r="S855" s="387"/>
    </row>
    <row r="856" spans="1:19" ht="14.4">
      <c r="A856" s="387"/>
      <c r="B856" s="387"/>
      <c r="C856" s="387"/>
      <c r="D856" s="387"/>
      <c r="E856" s="387"/>
      <c r="F856" s="387"/>
      <c r="G856" s="387"/>
      <c r="H856" s="387"/>
      <c r="I856" s="387"/>
      <c r="J856" s="387"/>
      <c r="K856" s="387"/>
      <c r="L856" s="387"/>
      <c r="M856" s="387"/>
      <c r="N856" s="387"/>
      <c r="O856" s="387"/>
      <c r="P856" s="387"/>
      <c r="Q856" s="401"/>
      <c r="R856" s="387"/>
      <c r="S856" s="387"/>
    </row>
    <row r="857" spans="1:19" ht="14.4">
      <c r="A857" s="387"/>
      <c r="B857" s="387"/>
      <c r="C857" s="387"/>
      <c r="D857" s="387"/>
      <c r="E857" s="387"/>
      <c r="F857" s="387"/>
      <c r="G857" s="387"/>
      <c r="H857" s="387"/>
      <c r="I857" s="387"/>
      <c r="J857" s="387"/>
      <c r="K857" s="387"/>
      <c r="L857" s="387"/>
      <c r="M857" s="387"/>
      <c r="N857" s="387"/>
      <c r="O857" s="387"/>
      <c r="P857" s="387"/>
      <c r="Q857" s="401"/>
      <c r="R857" s="387"/>
      <c r="S857" s="387"/>
    </row>
    <row r="858" spans="1:19" ht="14.4">
      <c r="A858" s="387"/>
      <c r="B858" s="387"/>
      <c r="C858" s="387"/>
      <c r="D858" s="387"/>
      <c r="E858" s="387"/>
      <c r="F858" s="387"/>
      <c r="G858" s="387"/>
      <c r="H858" s="387"/>
      <c r="I858" s="387"/>
      <c r="J858" s="387"/>
      <c r="K858" s="387"/>
      <c r="L858" s="387"/>
      <c r="M858" s="387"/>
      <c r="N858" s="387"/>
      <c r="O858" s="387"/>
      <c r="P858" s="387"/>
      <c r="Q858" s="401"/>
      <c r="R858" s="387"/>
      <c r="S858" s="387"/>
    </row>
    <row r="859" spans="1:19" ht="14.4">
      <c r="A859" s="387"/>
      <c r="B859" s="387"/>
      <c r="C859" s="387"/>
      <c r="D859" s="387"/>
      <c r="E859" s="387"/>
      <c r="F859" s="387"/>
      <c r="G859" s="387"/>
      <c r="H859" s="387"/>
      <c r="I859" s="387"/>
      <c r="J859" s="387"/>
      <c r="K859" s="387"/>
      <c r="L859" s="387"/>
      <c r="M859" s="387"/>
      <c r="N859" s="387"/>
      <c r="O859" s="387"/>
      <c r="P859" s="387"/>
      <c r="Q859" s="401"/>
      <c r="R859" s="387"/>
      <c r="S859" s="387"/>
    </row>
    <row r="860" spans="1:19" ht="14.4">
      <c r="A860" s="387"/>
      <c r="B860" s="387"/>
      <c r="C860" s="387"/>
      <c r="D860" s="387"/>
      <c r="E860" s="387"/>
      <c r="F860" s="387"/>
      <c r="G860" s="387"/>
      <c r="H860" s="387"/>
      <c r="I860" s="387"/>
      <c r="J860" s="387"/>
      <c r="K860" s="387"/>
      <c r="L860" s="387"/>
      <c r="M860" s="387"/>
      <c r="N860" s="387"/>
      <c r="O860" s="387"/>
      <c r="P860" s="387"/>
      <c r="Q860" s="401"/>
      <c r="R860" s="387"/>
      <c r="S860" s="387"/>
    </row>
    <row r="861" spans="1:19" ht="14.4">
      <c r="A861" s="387"/>
      <c r="B861" s="387"/>
      <c r="C861" s="387"/>
      <c r="D861" s="387"/>
      <c r="E861" s="387"/>
      <c r="F861" s="387"/>
      <c r="G861" s="387"/>
      <c r="H861" s="387"/>
      <c r="I861" s="387"/>
      <c r="J861" s="387"/>
      <c r="K861" s="387"/>
      <c r="L861" s="387"/>
      <c r="M861" s="387"/>
      <c r="N861" s="387"/>
      <c r="O861" s="387"/>
      <c r="P861" s="387"/>
      <c r="Q861" s="401"/>
      <c r="R861" s="387"/>
      <c r="S861" s="387"/>
    </row>
    <row r="862" spans="1:19" ht="14.4">
      <c r="A862" s="387"/>
      <c r="B862" s="387"/>
      <c r="C862" s="387"/>
      <c r="D862" s="387"/>
      <c r="E862" s="387"/>
      <c r="F862" s="387"/>
      <c r="G862" s="387"/>
      <c r="H862" s="387"/>
      <c r="I862" s="387"/>
      <c r="J862" s="387"/>
      <c r="K862" s="387"/>
      <c r="L862" s="387"/>
      <c r="M862" s="387"/>
      <c r="N862" s="387"/>
      <c r="O862" s="387"/>
      <c r="P862" s="387"/>
      <c r="Q862" s="401"/>
      <c r="R862" s="387"/>
      <c r="S862" s="387"/>
    </row>
    <row r="863" spans="1:19" ht="14.4">
      <c r="A863" s="387"/>
      <c r="B863" s="387"/>
      <c r="C863" s="387"/>
      <c r="D863" s="387"/>
      <c r="E863" s="387"/>
      <c r="F863" s="387"/>
      <c r="G863" s="387"/>
      <c r="H863" s="387"/>
      <c r="I863" s="387"/>
      <c r="J863" s="387"/>
      <c r="K863" s="387"/>
      <c r="L863" s="387"/>
      <c r="M863" s="387"/>
      <c r="N863" s="387"/>
      <c r="O863" s="387"/>
      <c r="P863" s="387"/>
      <c r="Q863" s="401"/>
      <c r="R863" s="387"/>
      <c r="S863" s="387"/>
    </row>
    <row r="864" spans="1:19" ht="14.4">
      <c r="A864" s="387"/>
      <c r="B864" s="387"/>
      <c r="C864" s="387"/>
      <c r="D864" s="387"/>
      <c r="E864" s="387"/>
      <c r="F864" s="387"/>
      <c r="G864" s="387"/>
      <c r="H864" s="387"/>
      <c r="I864" s="387"/>
      <c r="J864" s="387"/>
      <c r="K864" s="387"/>
      <c r="L864" s="387"/>
      <c r="M864" s="387"/>
      <c r="N864" s="387"/>
      <c r="O864" s="387"/>
      <c r="P864" s="387"/>
      <c r="Q864" s="401"/>
      <c r="R864" s="387"/>
      <c r="S864" s="387"/>
    </row>
    <row r="865" spans="1:19" ht="14.4">
      <c r="A865" s="387"/>
      <c r="B865" s="387"/>
      <c r="C865" s="387"/>
      <c r="D865" s="387"/>
      <c r="E865" s="387"/>
      <c r="F865" s="387"/>
      <c r="G865" s="387"/>
      <c r="H865" s="387"/>
      <c r="I865" s="387"/>
      <c r="J865" s="387"/>
      <c r="K865" s="387"/>
      <c r="L865" s="387"/>
      <c r="M865" s="387"/>
      <c r="N865" s="387"/>
      <c r="O865" s="387"/>
      <c r="P865" s="387"/>
      <c r="Q865" s="401"/>
      <c r="R865" s="387"/>
      <c r="S865" s="387"/>
    </row>
    <row r="866" spans="1:19" ht="14.4">
      <c r="A866" s="387"/>
      <c r="B866" s="387"/>
      <c r="C866" s="387"/>
      <c r="D866" s="387"/>
      <c r="E866" s="387"/>
      <c r="F866" s="387"/>
      <c r="G866" s="387"/>
      <c r="H866" s="387"/>
      <c r="I866" s="387"/>
      <c r="J866" s="387"/>
      <c r="K866" s="387"/>
      <c r="L866" s="387"/>
      <c r="M866" s="387"/>
      <c r="N866" s="387"/>
      <c r="O866" s="387"/>
      <c r="P866" s="387"/>
      <c r="Q866" s="401"/>
      <c r="R866" s="387"/>
      <c r="S866" s="387"/>
    </row>
    <row r="867" spans="1:19" ht="14.4">
      <c r="A867" s="387"/>
      <c r="B867" s="387"/>
      <c r="C867" s="387"/>
      <c r="D867" s="387"/>
      <c r="E867" s="387"/>
      <c r="F867" s="387"/>
      <c r="G867" s="387"/>
      <c r="H867" s="387"/>
      <c r="I867" s="387"/>
      <c r="J867" s="387"/>
      <c r="K867" s="387"/>
      <c r="L867" s="387"/>
      <c r="M867" s="387"/>
      <c r="N867" s="387"/>
      <c r="O867" s="387"/>
      <c r="P867" s="387"/>
      <c r="Q867" s="401"/>
      <c r="R867" s="387"/>
      <c r="S867" s="387"/>
    </row>
    <row r="868" spans="1:19" ht="14.4">
      <c r="A868" s="387"/>
      <c r="B868" s="387"/>
      <c r="C868" s="387"/>
      <c r="D868" s="387"/>
      <c r="E868" s="387"/>
      <c r="F868" s="387"/>
      <c r="G868" s="387"/>
      <c r="H868" s="387"/>
      <c r="I868" s="387"/>
      <c r="J868" s="387"/>
      <c r="K868" s="387"/>
      <c r="L868" s="387"/>
      <c r="M868" s="387"/>
      <c r="N868" s="387"/>
      <c r="O868" s="387"/>
      <c r="P868" s="387"/>
      <c r="Q868" s="401"/>
      <c r="R868" s="387"/>
      <c r="S868" s="387"/>
    </row>
    <row r="869" spans="1:19" ht="14.4">
      <c r="A869" s="387"/>
      <c r="B869" s="387"/>
      <c r="C869" s="387"/>
      <c r="D869" s="387"/>
      <c r="E869" s="387"/>
      <c r="F869" s="387"/>
      <c r="G869" s="387"/>
      <c r="H869" s="387"/>
      <c r="I869" s="387"/>
      <c r="J869" s="387"/>
      <c r="K869" s="387"/>
      <c r="L869" s="387"/>
      <c r="M869" s="387"/>
      <c r="N869" s="387"/>
      <c r="O869" s="387"/>
      <c r="P869" s="387"/>
      <c r="Q869" s="401"/>
      <c r="R869" s="387"/>
      <c r="S869" s="387"/>
    </row>
    <row r="870" spans="1:19" ht="14.4">
      <c r="A870" s="387"/>
      <c r="B870" s="387"/>
      <c r="C870" s="387"/>
      <c r="D870" s="387"/>
      <c r="E870" s="387"/>
      <c r="F870" s="387"/>
      <c r="G870" s="387"/>
      <c r="H870" s="387"/>
      <c r="I870" s="387"/>
      <c r="J870" s="387"/>
      <c r="K870" s="387"/>
      <c r="L870" s="387"/>
      <c r="M870" s="387"/>
      <c r="N870" s="387"/>
      <c r="O870" s="387"/>
      <c r="P870" s="387"/>
      <c r="Q870" s="401"/>
      <c r="R870" s="387"/>
      <c r="S870" s="387"/>
    </row>
    <row r="871" spans="1:19" ht="14.4">
      <c r="A871" s="387"/>
      <c r="B871" s="387"/>
      <c r="C871" s="387"/>
      <c r="D871" s="387"/>
      <c r="E871" s="387"/>
      <c r="F871" s="387"/>
      <c r="G871" s="387"/>
      <c r="H871" s="387"/>
      <c r="I871" s="387"/>
      <c r="J871" s="387"/>
      <c r="K871" s="387"/>
      <c r="L871" s="387"/>
      <c r="M871" s="387"/>
      <c r="N871" s="387"/>
      <c r="O871" s="387"/>
      <c r="P871" s="387"/>
      <c r="Q871" s="401"/>
      <c r="R871" s="387"/>
      <c r="S871" s="387"/>
    </row>
    <row r="872" spans="1:19" ht="14.4">
      <c r="A872" s="387"/>
      <c r="B872" s="387"/>
      <c r="C872" s="387"/>
      <c r="D872" s="387"/>
      <c r="E872" s="387"/>
      <c r="F872" s="387"/>
      <c r="G872" s="387"/>
      <c r="H872" s="387"/>
      <c r="I872" s="387"/>
      <c r="J872" s="387"/>
      <c r="K872" s="387"/>
      <c r="L872" s="387"/>
      <c r="M872" s="387"/>
      <c r="N872" s="387"/>
      <c r="O872" s="387"/>
      <c r="P872" s="387"/>
      <c r="Q872" s="401"/>
      <c r="R872" s="387"/>
      <c r="S872" s="387"/>
    </row>
    <row r="873" spans="1:19" ht="14.4">
      <c r="A873" s="387"/>
      <c r="B873" s="387"/>
      <c r="C873" s="387"/>
      <c r="D873" s="387"/>
      <c r="E873" s="387"/>
      <c r="F873" s="387"/>
      <c r="G873" s="387"/>
      <c r="H873" s="387"/>
      <c r="I873" s="387"/>
      <c r="J873" s="387"/>
      <c r="K873" s="387"/>
      <c r="L873" s="387"/>
      <c r="M873" s="387"/>
      <c r="N873" s="387"/>
      <c r="O873" s="387"/>
      <c r="P873" s="387"/>
      <c r="Q873" s="401"/>
      <c r="R873" s="387"/>
      <c r="S873" s="387"/>
    </row>
    <row r="874" spans="1:19" ht="14.4">
      <c r="A874" s="387"/>
      <c r="B874" s="387"/>
      <c r="C874" s="387"/>
      <c r="D874" s="387"/>
      <c r="E874" s="387"/>
      <c r="F874" s="387"/>
      <c r="G874" s="387"/>
      <c r="H874" s="387"/>
      <c r="I874" s="387"/>
      <c r="J874" s="387"/>
      <c r="K874" s="387"/>
      <c r="L874" s="387"/>
      <c r="M874" s="387"/>
      <c r="N874" s="387"/>
      <c r="O874" s="387"/>
      <c r="P874" s="387"/>
      <c r="Q874" s="401"/>
      <c r="R874" s="387"/>
      <c r="S874" s="387"/>
    </row>
    <row r="875" spans="1:19" ht="14.4">
      <c r="A875" s="387"/>
      <c r="B875" s="387"/>
      <c r="C875" s="387"/>
      <c r="D875" s="387"/>
      <c r="E875" s="387"/>
      <c r="F875" s="387"/>
      <c r="G875" s="387"/>
      <c r="H875" s="387"/>
      <c r="I875" s="387"/>
      <c r="J875" s="387"/>
      <c r="K875" s="387"/>
      <c r="L875" s="387"/>
      <c r="M875" s="387"/>
      <c r="N875" s="387"/>
      <c r="O875" s="387"/>
      <c r="P875" s="387"/>
      <c r="Q875" s="401"/>
      <c r="R875" s="387"/>
      <c r="S875" s="387"/>
    </row>
    <row r="876" spans="1:19" ht="14.4">
      <c r="A876" s="387"/>
      <c r="B876" s="387"/>
      <c r="C876" s="387"/>
      <c r="D876" s="387"/>
      <c r="E876" s="387"/>
      <c r="F876" s="387"/>
      <c r="G876" s="387"/>
      <c r="H876" s="387"/>
      <c r="I876" s="387"/>
      <c r="J876" s="387"/>
      <c r="K876" s="387"/>
      <c r="L876" s="387"/>
      <c r="M876" s="387"/>
      <c r="N876" s="387"/>
      <c r="O876" s="387"/>
      <c r="P876" s="387"/>
      <c r="Q876" s="401"/>
      <c r="R876" s="387"/>
      <c r="S876" s="387"/>
    </row>
    <row r="877" spans="1:19" ht="14.4">
      <c r="A877" s="387"/>
      <c r="B877" s="387"/>
      <c r="C877" s="387"/>
      <c r="D877" s="387"/>
      <c r="E877" s="387"/>
      <c r="F877" s="387"/>
      <c r="G877" s="387"/>
      <c r="H877" s="387"/>
      <c r="I877" s="387"/>
      <c r="J877" s="387"/>
      <c r="K877" s="387"/>
      <c r="L877" s="387"/>
      <c r="M877" s="387"/>
      <c r="N877" s="387"/>
      <c r="O877" s="387"/>
      <c r="P877" s="387"/>
      <c r="Q877" s="401"/>
      <c r="R877" s="387"/>
      <c r="S877" s="387"/>
    </row>
    <row r="878" spans="1:19" ht="14.4">
      <c r="A878" s="387"/>
      <c r="B878" s="387"/>
      <c r="C878" s="387"/>
      <c r="D878" s="387"/>
      <c r="E878" s="387"/>
      <c r="F878" s="387"/>
      <c r="G878" s="387"/>
      <c r="H878" s="387"/>
      <c r="I878" s="387"/>
      <c r="J878" s="387"/>
      <c r="K878" s="387"/>
      <c r="L878" s="387"/>
      <c r="M878" s="387"/>
      <c r="N878" s="387"/>
      <c r="O878" s="387"/>
      <c r="P878" s="387"/>
      <c r="Q878" s="401"/>
      <c r="R878" s="387"/>
      <c r="S878" s="387"/>
    </row>
    <row r="879" spans="1:19" ht="14.4">
      <c r="A879" s="387"/>
      <c r="B879" s="387"/>
      <c r="C879" s="387"/>
      <c r="D879" s="387"/>
      <c r="E879" s="387"/>
      <c r="F879" s="387"/>
      <c r="G879" s="387"/>
      <c r="H879" s="387"/>
      <c r="I879" s="387"/>
      <c r="J879" s="387"/>
      <c r="K879" s="387"/>
      <c r="L879" s="387"/>
      <c r="M879" s="387"/>
      <c r="N879" s="387"/>
      <c r="O879" s="387"/>
      <c r="P879" s="387"/>
      <c r="Q879" s="401"/>
      <c r="R879" s="387"/>
      <c r="S879" s="387"/>
    </row>
    <row r="880" spans="1:19" ht="14.4">
      <c r="A880" s="387"/>
      <c r="B880" s="387"/>
      <c r="C880" s="387"/>
      <c r="D880" s="387"/>
      <c r="E880" s="387"/>
      <c r="F880" s="387"/>
      <c r="G880" s="387"/>
      <c r="H880" s="387"/>
      <c r="I880" s="387"/>
      <c r="J880" s="387"/>
      <c r="K880" s="387"/>
      <c r="L880" s="387"/>
      <c r="M880" s="387"/>
      <c r="N880" s="387"/>
      <c r="O880" s="387"/>
      <c r="P880" s="387"/>
      <c r="Q880" s="401"/>
      <c r="R880" s="387"/>
      <c r="S880" s="387"/>
    </row>
    <row r="881" spans="1:19" ht="14.4">
      <c r="A881" s="387"/>
      <c r="B881" s="387"/>
      <c r="C881" s="387"/>
      <c r="D881" s="387"/>
      <c r="E881" s="387"/>
      <c r="F881" s="387"/>
      <c r="G881" s="387"/>
      <c r="H881" s="387"/>
      <c r="I881" s="387"/>
      <c r="J881" s="387"/>
      <c r="K881" s="387"/>
      <c r="L881" s="387"/>
      <c r="M881" s="387"/>
      <c r="N881" s="387"/>
      <c r="O881" s="387"/>
      <c r="P881" s="387"/>
      <c r="Q881" s="401"/>
      <c r="R881" s="387"/>
      <c r="S881" s="387"/>
    </row>
    <row r="882" spans="1:19" ht="14.4">
      <c r="A882" s="387"/>
      <c r="B882" s="387"/>
      <c r="C882" s="387"/>
      <c r="D882" s="387"/>
      <c r="E882" s="387"/>
      <c r="F882" s="387"/>
      <c r="G882" s="387"/>
      <c r="H882" s="387"/>
      <c r="I882" s="387"/>
      <c r="J882" s="387"/>
      <c r="K882" s="387"/>
      <c r="L882" s="387"/>
      <c r="M882" s="387"/>
      <c r="N882" s="387"/>
      <c r="O882" s="387"/>
      <c r="P882" s="387"/>
      <c r="Q882" s="401"/>
      <c r="R882" s="387"/>
      <c r="S882" s="387"/>
    </row>
    <row r="883" spans="1:19" ht="14.4">
      <c r="A883" s="387"/>
      <c r="B883" s="387"/>
      <c r="C883" s="387"/>
      <c r="D883" s="387"/>
      <c r="E883" s="387"/>
      <c r="F883" s="387"/>
      <c r="G883" s="387"/>
      <c r="H883" s="387"/>
      <c r="I883" s="387"/>
      <c r="J883" s="387"/>
      <c r="K883" s="387"/>
      <c r="L883" s="387"/>
      <c r="M883" s="387"/>
      <c r="N883" s="387"/>
      <c r="O883" s="387"/>
      <c r="P883" s="387"/>
      <c r="Q883" s="401"/>
      <c r="R883" s="387"/>
      <c r="S883" s="387"/>
    </row>
    <row r="884" spans="1:19" ht="14.4">
      <c r="A884" s="387"/>
      <c r="B884" s="387"/>
      <c r="C884" s="387"/>
      <c r="D884" s="387"/>
      <c r="E884" s="387"/>
      <c r="F884" s="387"/>
      <c r="G884" s="387"/>
      <c r="H884" s="387"/>
      <c r="I884" s="387"/>
      <c r="J884" s="387"/>
      <c r="K884" s="387"/>
      <c r="L884" s="387"/>
      <c r="M884" s="387"/>
      <c r="N884" s="387"/>
      <c r="O884" s="387"/>
      <c r="P884" s="387"/>
      <c r="Q884" s="401"/>
      <c r="R884" s="387"/>
      <c r="S884" s="387"/>
    </row>
    <row r="885" spans="1:19" ht="14.4">
      <c r="A885" s="387"/>
      <c r="B885" s="387"/>
      <c r="C885" s="387"/>
      <c r="D885" s="387"/>
      <c r="E885" s="387"/>
      <c r="F885" s="387"/>
      <c r="G885" s="387"/>
      <c r="H885" s="387"/>
      <c r="I885" s="387"/>
      <c r="J885" s="387"/>
      <c r="K885" s="387"/>
      <c r="L885" s="387"/>
      <c r="M885" s="387"/>
      <c r="N885" s="387"/>
      <c r="O885" s="387"/>
      <c r="P885" s="387"/>
      <c r="Q885" s="401"/>
      <c r="R885" s="387"/>
      <c r="S885" s="387"/>
    </row>
    <row r="886" spans="1:19" ht="14.4">
      <c r="A886" s="387"/>
      <c r="B886" s="387"/>
      <c r="C886" s="387"/>
      <c r="D886" s="387"/>
      <c r="E886" s="387"/>
      <c r="F886" s="387"/>
      <c r="G886" s="387"/>
      <c r="H886" s="387"/>
      <c r="I886" s="387"/>
      <c r="J886" s="387"/>
      <c r="K886" s="387"/>
      <c r="L886" s="387"/>
      <c r="M886" s="387"/>
      <c r="N886" s="387"/>
      <c r="O886" s="387"/>
      <c r="P886" s="387"/>
      <c r="Q886" s="401"/>
      <c r="R886" s="387"/>
      <c r="S886" s="387"/>
    </row>
    <row r="887" spans="1:19" ht="14.4">
      <c r="A887" s="387"/>
      <c r="B887" s="387"/>
      <c r="C887" s="387"/>
      <c r="D887" s="387"/>
      <c r="E887" s="387"/>
      <c r="F887" s="387"/>
      <c r="G887" s="387"/>
      <c r="H887" s="387"/>
      <c r="I887" s="387"/>
      <c r="J887" s="387"/>
      <c r="K887" s="387"/>
      <c r="L887" s="387"/>
      <c r="M887" s="387"/>
      <c r="N887" s="387"/>
      <c r="O887" s="387"/>
      <c r="P887" s="387"/>
      <c r="Q887" s="401"/>
      <c r="R887" s="387"/>
      <c r="S887" s="387"/>
    </row>
    <row r="888" spans="1:19" ht="14.4">
      <c r="A888" s="387"/>
      <c r="B888" s="387"/>
      <c r="C888" s="387"/>
      <c r="D888" s="387"/>
      <c r="E888" s="387"/>
      <c r="F888" s="387"/>
      <c r="G888" s="387"/>
      <c r="H888" s="387"/>
      <c r="I888" s="387"/>
      <c r="J888" s="387"/>
      <c r="K888" s="387"/>
      <c r="L888" s="387"/>
      <c r="M888" s="387"/>
      <c r="N888" s="387"/>
      <c r="O888" s="387"/>
      <c r="P888" s="387"/>
      <c r="Q888" s="401"/>
      <c r="R888" s="387"/>
      <c r="S888" s="387"/>
    </row>
    <row r="889" spans="1:19" ht="14.4">
      <c r="A889" s="387"/>
      <c r="B889" s="387"/>
      <c r="C889" s="387"/>
      <c r="D889" s="387"/>
      <c r="E889" s="387"/>
      <c r="F889" s="387"/>
      <c r="G889" s="387"/>
      <c r="H889" s="387"/>
      <c r="I889" s="387"/>
      <c r="J889" s="387"/>
      <c r="K889" s="387"/>
      <c r="L889" s="387"/>
      <c r="M889" s="387"/>
      <c r="N889" s="387"/>
      <c r="O889" s="387"/>
      <c r="P889" s="387"/>
      <c r="Q889" s="401"/>
      <c r="R889" s="387"/>
      <c r="S889" s="387"/>
    </row>
    <row r="890" spans="1:19" ht="14.4">
      <c r="A890" s="387"/>
      <c r="B890" s="387"/>
      <c r="C890" s="387"/>
      <c r="D890" s="387"/>
      <c r="E890" s="387"/>
      <c r="F890" s="387"/>
      <c r="G890" s="387"/>
      <c r="H890" s="387"/>
      <c r="I890" s="387"/>
      <c r="J890" s="387"/>
      <c r="K890" s="387"/>
      <c r="L890" s="387"/>
      <c r="M890" s="387"/>
      <c r="N890" s="387"/>
      <c r="O890" s="387"/>
      <c r="P890" s="387"/>
      <c r="Q890" s="401"/>
      <c r="R890" s="387"/>
      <c r="S890" s="387"/>
    </row>
    <row r="891" spans="1:19" ht="14.4">
      <c r="A891" s="387"/>
      <c r="B891" s="387"/>
      <c r="C891" s="387"/>
      <c r="D891" s="387"/>
      <c r="E891" s="387"/>
      <c r="F891" s="387"/>
      <c r="G891" s="387"/>
      <c r="H891" s="387"/>
      <c r="I891" s="387"/>
      <c r="J891" s="387"/>
      <c r="K891" s="387"/>
      <c r="L891" s="387"/>
      <c r="M891" s="387"/>
      <c r="N891" s="387"/>
      <c r="O891" s="387"/>
      <c r="P891" s="387"/>
      <c r="Q891" s="401"/>
      <c r="R891" s="387"/>
      <c r="S891" s="387"/>
    </row>
    <row r="892" spans="1:19" ht="14.4">
      <c r="A892" s="387"/>
      <c r="B892" s="387"/>
      <c r="C892" s="387"/>
      <c r="D892" s="387"/>
      <c r="E892" s="387"/>
      <c r="F892" s="387"/>
      <c r="G892" s="387"/>
      <c r="H892" s="387"/>
      <c r="I892" s="387"/>
      <c r="J892" s="387"/>
      <c r="K892" s="387"/>
      <c r="L892" s="387"/>
      <c r="M892" s="387"/>
      <c r="N892" s="387"/>
      <c r="O892" s="387"/>
      <c r="P892" s="387"/>
      <c r="Q892" s="401"/>
      <c r="R892" s="387"/>
      <c r="S892" s="387"/>
    </row>
    <row r="893" spans="1:19" ht="14.4">
      <c r="A893" s="387"/>
      <c r="B893" s="387"/>
      <c r="C893" s="387"/>
      <c r="D893" s="387"/>
      <c r="E893" s="387"/>
      <c r="F893" s="387"/>
      <c r="G893" s="387"/>
      <c r="H893" s="387"/>
      <c r="I893" s="387"/>
      <c r="J893" s="387"/>
      <c r="K893" s="387"/>
      <c r="L893" s="387"/>
      <c r="M893" s="387"/>
      <c r="N893" s="387"/>
      <c r="O893" s="387"/>
      <c r="P893" s="387"/>
      <c r="Q893" s="401"/>
      <c r="R893" s="387"/>
      <c r="S893" s="387"/>
    </row>
    <row r="894" spans="1:19" ht="14.4">
      <c r="A894" s="387"/>
      <c r="B894" s="387"/>
      <c r="C894" s="387"/>
      <c r="D894" s="387"/>
      <c r="E894" s="387"/>
      <c r="F894" s="387"/>
      <c r="G894" s="387"/>
      <c r="H894" s="387"/>
      <c r="I894" s="387"/>
      <c r="J894" s="387"/>
      <c r="K894" s="387"/>
      <c r="L894" s="387"/>
      <c r="M894" s="387"/>
      <c r="N894" s="387"/>
      <c r="O894" s="387"/>
      <c r="P894" s="387"/>
      <c r="Q894" s="401"/>
      <c r="R894" s="387"/>
      <c r="S894" s="387"/>
    </row>
    <row r="895" spans="1:19" ht="14.4">
      <c r="A895" s="387"/>
      <c r="B895" s="387"/>
      <c r="C895" s="387"/>
      <c r="D895" s="387"/>
      <c r="E895" s="387"/>
      <c r="F895" s="387"/>
      <c r="G895" s="387"/>
      <c r="H895" s="387"/>
      <c r="I895" s="387"/>
      <c r="J895" s="387"/>
      <c r="K895" s="387"/>
      <c r="L895" s="387"/>
      <c r="M895" s="387"/>
      <c r="N895" s="387"/>
      <c r="O895" s="387"/>
      <c r="P895" s="387"/>
      <c r="Q895" s="401"/>
      <c r="R895" s="387"/>
      <c r="S895" s="387"/>
    </row>
    <row r="896" spans="1:19" ht="14.4">
      <c r="A896" s="387"/>
      <c r="B896" s="387"/>
      <c r="C896" s="387"/>
      <c r="D896" s="387"/>
      <c r="E896" s="387"/>
      <c r="F896" s="387"/>
      <c r="G896" s="387"/>
      <c r="H896" s="387"/>
      <c r="I896" s="387"/>
      <c r="J896" s="387"/>
      <c r="K896" s="387"/>
      <c r="L896" s="387"/>
      <c r="M896" s="387"/>
      <c r="N896" s="387"/>
      <c r="O896" s="387"/>
      <c r="P896" s="387"/>
      <c r="Q896" s="401"/>
      <c r="R896" s="387"/>
      <c r="S896" s="387"/>
    </row>
    <row r="897" spans="1:19" ht="14.4">
      <c r="A897" s="387"/>
      <c r="B897" s="387"/>
      <c r="C897" s="387"/>
      <c r="D897" s="387"/>
      <c r="E897" s="387"/>
      <c r="F897" s="387"/>
      <c r="G897" s="387"/>
      <c r="H897" s="387"/>
      <c r="I897" s="387"/>
      <c r="J897" s="387"/>
      <c r="K897" s="387"/>
      <c r="L897" s="387"/>
      <c r="M897" s="387"/>
      <c r="N897" s="387"/>
      <c r="O897" s="387"/>
      <c r="P897" s="387"/>
      <c r="Q897" s="401"/>
      <c r="R897" s="387"/>
      <c r="S897" s="387"/>
    </row>
    <row r="898" spans="1:19" ht="14.4">
      <c r="A898" s="387"/>
      <c r="B898" s="387"/>
      <c r="C898" s="387"/>
      <c r="D898" s="387"/>
      <c r="E898" s="387"/>
      <c r="F898" s="387"/>
      <c r="G898" s="387"/>
      <c r="H898" s="387"/>
      <c r="I898" s="387"/>
      <c r="J898" s="387"/>
      <c r="K898" s="387"/>
      <c r="L898" s="387"/>
      <c r="M898" s="387"/>
      <c r="N898" s="387"/>
      <c r="O898" s="387"/>
      <c r="P898" s="387"/>
      <c r="Q898" s="401"/>
      <c r="R898" s="387"/>
      <c r="S898" s="387"/>
    </row>
    <row r="899" spans="1:19" ht="14.4">
      <c r="A899" s="387"/>
      <c r="B899" s="387"/>
      <c r="C899" s="387"/>
      <c r="D899" s="387"/>
      <c r="E899" s="387"/>
      <c r="F899" s="387"/>
      <c r="G899" s="387"/>
      <c r="H899" s="387"/>
      <c r="I899" s="387"/>
      <c r="J899" s="387"/>
      <c r="K899" s="387"/>
      <c r="L899" s="387"/>
      <c r="M899" s="387"/>
      <c r="N899" s="387"/>
      <c r="O899" s="387"/>
      <c r="P899" s="387"/>
      <c r="Q899" s="401"/>
      <c r="R899" s="387"/>
      <c r="S899" s="387"/>
    </row>
    <row r="900" spans="1:19" ht="14.4">
      <c r="A900" s="387"/>
      <c r="B900" s="387"/>
      <c r="C900" s="387"/>
      <c r="D900" s="387"/>
      <c r="E900" s="387"/>
      <c r="F900" s="387"/>
      <c r="G900" s="387"/>
      <c r="H900" s="387"/>
      <c r="I900" s="387"/>
      <c r="J900" s="387"/>
      <c r="K900" s="387"/>
      <c r="L900" s="387"/>
      <c r="M900" s="387"/>
      <c r="N900" s="387"/>
      <c r="O900" s="387"/>
      <c r="P900" s="387"/>
      <c r="Q900" s="401"/>
      <c r="R900" s="387"/>
      <c r="S900" s="387"/>
    </row>
    <row r="901" spans="1:19" ht="14.4">
      <c r="A901" s="387"/>
      <c r="B901" s="387"/>
      <c r="C901" s="387"/>
      <c r="D901" s="387"/>
      <c r="E901" s="387"/>
      <c r="F901" s="387"/>
      <c r="G901" s="387"/>
      <c r="H901" s="387"/>
      <c r="I901" s="387"/>
      <c r="J901" s="387"/>
      <c r="K901" s="387"/>
      <c r="L901" s="387"/>
      <c r="M901" s="387"/>
      <c r="N901" s="387"/>
      <c r="O901" s="387"/>
      <c r="P901" s="387"/>
      <c r="Q901" s="401"/>
      <c r="R901" s="387"/>
      <c r="S901" s="387"/>
    </row>
    <row r="902" spans="1:19" ht="14.4">
      <c r="A902" s="387"/>
      <c r="B902" s="387"/>
      <c r="C902" s="387"/>
      <c r="D902" s="387"/>
      <c r="E902" s="387"/>
      <c r="F902" s="387"/>
      <c r="G902" s="387"/>
      <c r="H902" s="387"/>
      <c r="I902" s="387"/>
      <c r="J902" s="387"/>
      <c r="K902" s="387"/>
      <c r="L902" s="387"/>
      <c r="M902" s="387"/>
      <c r="N902" s="387"/>
      <c r="O902" s="387"/>
      <c r="P902" s="387"/>
      <c r="Q902" s="401"/>
      <c r="R902" s="387"/>
      <c r="S902" s="387"/>
    </row>
    <row r="903" spans="1:19" ht="14.4">
      <c r="A903" s="387"/>
      <c r="B903" s="387"/>
      <c r="C903" s="387"/>
      <c r="D903" s="387"/>
      <c r="E903" s="387"/>
      <c r="F903" s="387"/>
      <c r="G903" s="387"/>
      <c r="H903" s="387"/>
      <c r="I903" s="387"/>
      <c r="J903" s="387"/>
      <c r="K903" s="387"/>
      <c r="L903" s="387"/>
      <c r="M903" s="387"/>
      <c r="N903" s="387"/>
      <c r="O903" s="387"/>
      <c r="P903" s="387"/>
      <c r="Q903" s="401"/>
      <c r="R903" s="387"/>
      <c r="S903" s="387"/>
    </row>
    <row r="904" spans="1:19" ht="14.4">
      <c r="A904" s="387"/>
      <c r="B904" s="387"/>
      <c r="C904" s="387"/>
      <c r="D904" s="387"/>
      <c r="E904" s="387"/>
      <c r="F904" s="387"/>
      <c r="G904" s="387"/>
      <c r="H904" s="387"/>
      <c r="I904" s="387"/>
      <c r="J904" s="387"/>
      <c r="K904" s="387"/>
      <c r="L904" s="387"/>
      <c r="M904" s="387"/>
      <c r="N904" s="387"/>
      <c r="O904" s="387"/>
      <c r="P904" s="387"/>
      <c r="Q904" s="401"/>
      <c r="R904" s="387"/>
      <c r="S904" s="387"/>
    </row>
    <row r="905" spans="1:19" ht="14.4">
      <c r="A905" s="387"/>
      <c r="B905" s="387"/>
      <c r="C905" s="387"/>
      <c r="D905" s="387"/>
      <c r="E905" s="387"/>
      <c r="F905" s="387"/>
      <c r="G905" s="387"/>
      <c r="H905" s="387"/>
      <c r="I905" s="387"/>
      <c r="J905" s="387"/>
      <c r="K905" s="387"/>
      <c r="L905" s="387"/>
      <c r="M905" s="387"/>
      <c r="N905" s="387"/>
      <c r="O905" s="387"/>
      <c r="P905" s="387"/>
      <c r="Q905" s="401"/>
      <c r="R905" s="387"/>
      <c r="S905" s="387"/>
    </row>
    <row r="906" spans="1:19" ht="14.4">
      <c r="A906" s="387"/>
      <c r="B906" s="387"/>
      <c r="C906" s="387"/>
      <c r="D906" s="387"/>
      <c r="E906" s="387"/>
      <c r="F906" s="387"/>
      <c r="G906" s="387"/>
      <c r="H906" s="387"/>
      <c r="I906" s="387"/>
      <c r="J906" s="387"/>
      <c r="K906" s="387"/>
      <c r="L906" s="387"/>
      <c r="M906" s="387"/>
      <c r="N906" s="387"/>
      <c r="O906" s="387"/>
      <c r="P906" s="387"/>
      <c r="Q906" s="401"/>
      <c r="R906" s="387"/>
      <c r="S906" s="387"/>
    </row>
    <row r="907" spans="1:19" ht="14.4">
      <c r="A907" s="387"/>
      <c r="B907" s="387"/>
      <c r="C907" s="387"/>
      <c r="D907" s="387"/>
      <c r="E907" s="387"/>
      <c r="F907" s="387"/>
      <c r="G907" s="387"/>
      <c r="H907" s="387"/>
      <c r="I907" s="387"/>
      <c r="J907" s="387"/>
      <c r="K907" s="387"/>
      <c r="L907" s="387"/>
      <c r="M907" s="387"/>
      <c r="N907" s="387"/>
      <c r="O907" s="387"/>
      <c r="P907" s="387"/>
      <c r="Q907" s="401"/>
      <c r="R907" s="387"/>
      <c r="S907" s="387"/>
    </row>
    <row r="908" spans="1:19" ht="14.4">
      <c r="A908" s="387"/>
      <c r="B908" s="387"/>
      <c r="C908" s="387"/>
      <c r="D908" s="387"/>
      <c r="E908" s="387"/>
      <c r="F908" s="387"/>
      <c r="G908" s="387"/>
      <c r="H908" s="387"/>
      <c r="I908" s="387"/>
      <c r="J908" s="387"/>
      <c r="K908" s="387"/>
      <c r="L908" s="387"/>
      <c r="M908" s="387"/>
      <c r="N908" s="387"/>
      <c r="O908" s="387"/>
      <c r="P908" s="387"/>
      <c r="Q908" s="401"/>
      <c r="R908" s="387"/>
      <c r="S908" s="387"/>
    </row>
    <row r="909" spans="1:19" ht="14.4">
      <c r="A909" s="387"/>
      <c r="B909" s="387"/>
      <c r="C909" s="387"/>
      <c r="D909" s="387"/>
      <c r="E909" s="387"/>
      <c r="F909" s="387"/>
      <c r="G909" s="387"/>
      <c r="H909" s="387"/>
      <c r="I909" s="387"/>
      <c r="J909" s="387"/>
      <c r="K909" s="387"/>
      <c r="L909" s="387"/>
      <c r="M909" s="387"/>
      <c r="N909" s="387"/>
      <c r="O909" s="387"/>
      <c r="P909" s="387"/>
      <c r="Q909" s="401"/>
      <c r="R909" s="387"/>
      <c r="S909" s="387"/>
    </row>
    <row r="910" spans="1:19" ht="14.4">
      <c r="A910" s="387"/>
      <c r="B910" s="387"/>
      <c r="C910" s="387"/>
      <c r="D910" s="387"/>
      <c r="E910" s="387"/>
      <c r="F910" s="387"/>
      <c r="G910" s="387"/>
      <c r="H910" s="387"/>
      <c r="I910" s="387"/>
      <c r="J910" s="387"/>
      <c r="K910" s="387"/>
      <c r="L910" s="387"/>
      <c r="M910" s="387"/>
      <c r="N910" s="387"/>
      <c r="O910" s="387"/>
      <c r="P910" s="387"/>
      <c r="Q910" s="401"/>
      <c r="R910" s="387"/>
      <c r="S910" s="387"/>
    </row>
    <row r="911" spans="1:19" ht="14.4">
      <c r="A911" s="387"/>
      <c r="B911" s="387"/>
      <c r="C911" s="387"/>
      <c r="D911" s="387"/>
      <c r="E911" s="387"/>
      <c r="F911" s="387"/>
      <c r="G911" s="387"/>
      <c r="H911" s="387"/>
      <c r="I911" s="387"/>
      <c r="J911" s="387"/>
      <c r="K911" s="387"/>
      <c r="L911" s="387"/>
      <c r="M911" s="387"/>
      <c r="N911" s="387"/>
      <c r="O911" s="387"/>
      <c r="P911" s="387"/>
      <c r="Q911" s="401"/>
      <c r="R911" s="387"/>
      <c r="S911" s="387"/>
    </row>
    <row r="912" spans="1:19" ht="14.4">
      <c r="A912" s="387"/>
      <c r="B912" s="387"/>
      <c r="C912" s="387"/>
      <c r="D912" s="387"/>
      <c r="E912" s="387"/>
      <c r="F912" s="387"/>
      <c r="G912" s="387"/>
      <c r="H912" s="387"/>
      <c r="I912" s="387"/>
      <c r="J912" s="387"/>
      <c r="K912" s="387"/>
      <c r="L912" s="387"/>
      <c r="M912" s="387"/>
      <c r="N912" s="387"/>
      <c r="O912" s="387"/>
      <c r="P912" s="387"/>
      <c r="Q912" s="401"/>
      <c r="R912" s="387"/>
      <c r="S912" s="387"/>
    </row>
    <row r="913" spans="1:19" ht="14.4">
      <c r="A913" s="387"/>
      <c r="B913" s="387"/>
      <c r="C913" s="387"/>
      <c r="D913" s="387"/>
      <c r="E913" s="387"/>
      <c r="F913" s="387"/>
      <c r="G913" s="387"/>
      <c r="H913" s="387"/>
      <c r="I913" s="387"/>
      <c r="J913" s="387"/>
      <c r="K913" s="387"/>
      <c r="L913" s="387"/>
      <c r="M913" s="387"/>
      <c r="N913" s="387"/>
      <c r="O913" s="387"/>
      <c r="P913" s="387"/>
      <c r="Q913" s="401"/>
      <c r="R913" s="387"/>
      <c r="S913" s="387"/>
    </row>
    <row r="914" spans="1:19" ht="14.4">
      <c r="A914" s="387"/>
      <c r="B914" s="387"/>
      <c r="C914" s="387"/>
      <c r="D914" s="387"/>
      <c r="E914" s="387"/>
      <c r="F914" s="387"/>
      <c r="G914" s="387"/>
      <c r="H914" s="387"/>
      <c r="I914" s="387"/>
      <c r="J914" s="387"/>
      <c r="K914" s="387"/>
      <c r="L914" s="387"/>
      <c r="M914" s="387"/>
      <c r="N914" s="387"/>
      <c r="O914" s="387"/>
      <c r="P914" s="387"/>
      <c r="Q914" s="401"/>
      <c r="R914" s="387"/>
      <c r="S914" s="387"/>
    </row>
    <row r="915" spans="1:19" ht="14.4">
      <c r="A915" s="387"/>
      <c r="B915" s="387"/>
      <c r="C915" s="387"/>
      <c r="D915" s="387"/>
      <c r="E915" s="387"/>
      <c r="F915" s="387"/>
      <c r="G915" s="387"/>
      <c r="H915" s="387"/>
      <c r="I915" s="387"/>
      <c r="J915" s="387"/>
      <c r="K915" s="387"/>
      <c r="L915" s="387"/>
      <c r="M915" s="387"/>
      <c r="N915" s="387"/>
      <c r="O915" s="387"/>
      <c r="P915" s="387"/>
      <c r="Q915" s="401"/>
      <c r="R915" s="387"/>
      <c r="S915" s="387"/>
    </row>
    <row r="916" spans="1:19" ht="14.4">
      <c r="A916" s="387"/>
      <c r="B916" s="387"/>
      <c r="C916" s="387"/>
      <c r="D916" s="387"/>
      <c r="E916" s="387"/>
      <c r="F916" s="387"/>
      <c r="G916" s="387"/>
      <c r="H916" s="387"/>
      <c r="I916" s="387"/>
      <c r="J916" s="387"/>
      <c r="K916" s="387"/>
      <c r="L916" s="387"/>
      <c r="M916" s="387"/>
      <c r="N916" s="387"/>
      <c r="O916" s="387"/>
      <c r="P916" s="387"/>
      <c r="Q916" s="401"/>
      <c r="R916" s="387"/>
      <c r="S916" s="387"/>
    </row>
    <row r="917" spans="1:19" ht="14.4">
      <c r="A917" s="387"/>
      <c r="B917" s="387"/>
      <c r="C917" s="387"/>
      <c r="D917" s="387"/>
      <c r="E917" s="387"/>
      <c r="F917" s="387"/>
      <c r="G917" s="387"/>
      <c r="H917" s="387"/>
      <c r="I917" s="387"/>
      <c r="J917" s="387"/>
      <c r="K917" s="387"/>
      <c r="L917" s="387"/>
      <c r="M917" s="387"/>
      <c r="N917" s="387"/>
      <c r="O917" s="387"/>
      <c r="P917" s="387"/>
      <c r="Q917" s="401"/>
      <c r="R917" s="387"/>
      <c r="S917" s="387"/>
    </row>
    <row r="918" spans="1:19" ht="14.4">
      <c r="A918" s="387"/>
      <c r="B918" s="387"/>
      <c r="C918" s="387"/>
      <c r="D918" s="387"/>
      <c r="E918" s="387"/>
      <c r="F918" s="387"/>
      <c r="G918" s="387"/>
      <c r="H918" s="387"/>
      <c r="I918" s="387"/>
      <c r="J918" s="387"/>
      <c r="K918" s="387"/>
      <c r="L918" s="387"/>
      <c r="M918" s="387"/>
      <c r="N918" s="387"/>
      <c r="O918" s="387"/>
      <c r="P918" s="387"/>
      <c r="Q918" s="401"/>
      <c r="R918" s="387"/>
      <c r="S918" s="387"/>
    </row>
    <row r="919" spans="1:19" ht="14.4">
      <c r="A919" s="387"/>
      <c r="B919" s="387"/>
      <c r="C919" s="387"/>
      <c r="D919" s="387"/>
      <c r="E919" s="387"/>
      <c r="F919" s="387"/>
      <c r="G919" s="387"/>
      <c r="H919" s="387"/>
      <c r="I919" s="387"/>
      <c r="J919" s="387"/>
      <c r="K919" s="387"/>
      <c r="L919" s="387"/>
      <c r="M919" s="387"/>
      <c r="N919" s="387"/>
      <c r="O919" s="387"/>
      <c r="P919" s="387"/>
      <c r="Q919" s="401"/>
      <c r="R919" s="387"/>
      <c r="S919" s="387"/>
    </row>
    <row r="920" spans="1:19" ht="14.4">
      <c r="A920" s="387"/>
      <c r="B920" s="387"/>
      <c r="C920" s="387"/>
      <c r="D920" s="387"/>
      <c r="E920" s="387"/>
      <c r="F920" s="387"/>
      <c r="G920" s="387"/>
      <c r="H920" s="387"/>
      <c r="I920" s="387"/>
      <c r="J920" s="387"/>
      <c r="K920" s="387"/>
      <c r="L920" s="387"/>
      <c r="M920" s="387"/>
      <c r="N920" s="387"/>
      <c r="O920" s="387"/>
      <c r="P920" s="387"/>
      <c r="Q920" s="401"/>
      <c r="R920" s="387"/>
      <c r="S920" s="387"/>
    </row>
    <row r="921" spans="1:19" ht="14.4">
      <c r="A921" s="387"/>
      <c r="B921" s="387"/>
      <c r="C921" s="387"/>
      <c r="D921" s="387"/>
      <c r="E921" s="387"/>
      <c r="F921" s="387"/>
      <c r="G921" s="387"/>
      <c r="H921" s="387"/>
      <c r="I921" s="387"/>
      <c r="J921" s="387"/>
      <c r="K921" s="387"/>
      <c r="L921" s="387"/>
      <c r="M921" s="387"/>
      <c r="N921" s="387"/>
      <c r="O921" s="387"/>
      <c r="P921" s="387"/>
      <c r="Q921" s="401"/>
      <c r="R921" s="387"/>
      <c r="S921" s="387"/>
    </row>
    <row r="922" spans="1:19" ht="14.4">
      <c r="A922" s="387"/>
      <c r="B922" s="387"/>
      <c r="C922" s="387"/>
      <c r="D922" s="387"/>
      <c r="E922" s="387"/>
      <c r="F922" s="387"/>
      <c r="G922" s="387"/>
      <c r="H922" s="387"/>
      <c r="I922" s="387"/>
      <c r="J922" s="387"/>
      <c r="K922" s="387"/>
      <c r="L922" s="387"/>
      <c r="M922" s="387"/>
      <c r="N922" s="387"/>
      <c r="O922" s="387"/>
      <c r="P922" s="387"/>
      <c r="Q922" s="401"/>
      <c r="R922" s="387"/>
      <c r="S922" s="387"/>
    </row>
    <row r="923" spans="1:19" ht="14.4">
      <c r="A923" s="387"/>
      <c r="B923" s="387"/>
      <c r="C923" s="387"/>
      <c r="D923" s="387"/>
      <c r="E923" s="387"/>
      <c r="F923" s="387"/>
      <c r="G923" s="387"/>
      <c r="H923" s="387"/>
      <c r="I923" s="387"/>
      <c r="J923" s="387"/>
      <c r="K923" s="387"/>
      <c r="L923" s="387"/>
      <c r="M923" s="387"/>
      <c r="N923" s="387"/>
      <c r="O923" s="387"/>
      <c r="P923" s="387"/>
      <c r="Q923" s="401"/>
      <c r="R923" s="387"/>
      <c r="S923" s="387"/>
    </row>
    <row r="924" spans="1:19" ht="14.4">
      <c r="A924" s="387"/>
      <c r="B924" s="387"/>
      <c r="C924" s="387"/>
      <c r="D924" s="387"/>
      <c r="E924" s="387"/>
      <c r="F924" s="387"/>
      <c r="G924" s="387"/>
      <c r="H924" s="387"/>
      <c r="I924" s="387"/>
      <c r="J924" s="387"/>
      <c r="K924" s="387"/>
      <c r="L924" s="387"/>
      <c r="M924" s="387"/>
      <c r="N924" s="387"/>
      <c r="O924" s="387"/>
      <c r="P924" s="387"/>
      <c r="Q924" s="401"/>
      <c r="R924" s="387"/>
      <c r="S924" s="387"/>
    </row>
    <row r="925" spans="1:19" ht="14.4">
      <c r="A925" s="387"/>
      <c r="B925" s="387"/>
      <c r="C925" s="387"/>
      <c r="D925" s="387"/>
      <c r="E925" s="387"/>
      <c r="F925" s="387"/>
      <c r="G925" s="387"/>
      <c r="H925" s="387"/>
      <c r="I925" s="387"/>
      <c r="J925" s="387"/>
      <c r="K925" s="387"/>
      <c r="L925" s="387"/>
      <c r="M925" s="387"/>
      <c r="N925" s="387"/>
      <c r="O925" s="387"/>
      <c r="P925" s="387"/>
      <c r="Q925" s="401"/>
      <c r="R925" s="387"/>
      <c r="S925" s="387"/>
    </row>
    <row r="926" spans="1:19" ht="14.4">
      <c r="A926" s="387"/>
      <c r="B926" s="387"/>
      <c r="C926" s="387"/>
      <c r="D926" s="387"/>
      <c r="E926" s="387"/>
      <c r="F926" s="387"/>
      <c r="G926" s="387"/>
      <c r="H926" s="387"/>
      <c r="I926" s="387"/>
      <c r="J926" s="387"/>
      <c r="K926" s="387"/>
      <c r="L926" s="387"/>
      <c r="M926" s="387"/>
      <c r="N926" s="387"/>
      <c r="O926" s="387"/>
      <c r="P926" s="387"/>
      <c r="Q926" s="401"/>
      <c r="R926" s="387"/>
      <c r="S926" s="387"/>
    </row>
    <row r="927" spans="1:19" ht="14.4">
      <c r="A927" s="387"/>
      <c r="B927" s="387"/>
      <c r="C927" s="387"/>
      <c r="D927" s="387"/>
      <c r="E927" s="387"/>
      <c r="F927" s="387"/>
      <c r="G927" s="387"/>
      <c r="H927" s="387"/>
      <c r="I927" s="387"/>
      <c r="J927" s="387"/>
      <c r="K927" s="387"/>
      <c r="L927" s="387"/>
      <c r="M927" s="387"/>
      <c r="N927" s="387"/>
      <c r="O927" s="387"/>
      <c r="P927" s="387"/>
      <c r="Q927" s="401"/>
      <c r="R927" s="387"/>
      <c r="S927" s="387"/>
    </row>
    <row r="928" spans="1:19" ht="14.4">
      <c r="A928" s="387"/>
      <c r="B928" s="387"/>
      <c r="C928" s="387"/>
      <c r="D928" s="387"/>
      <c r="E928" s="387"/>
      <c r="F928" s="387"/>
      <c r="G928" s="387"/>
      <c r="H928" s="387"/>
      <c r="I928" s="387"/>
      <c r="J928" s="387"/>
      <c r="K928" s="387"/>
      <c r="L928" s="387"/>
      <c r="M928" s="387"/>
      <c r="N928" s="387"/>
      <c r="O928" s="387"/>
      <c r="P928" s="387"/>
      <c r="Q928" s="401"/>
      <c r="R928" s="387"/>
      <c r="S928" s="387"/>
    </row>
    <row r="929" spans="1:19" ht="14.4">
      <c r="A929" s="387"/>
      <c r="B929" s="387"/>
      <c r="C929" s="387"/>
      <c r="D929" s="387"/>
      <c r="E929" s="387"/>
      <c r="F929" s="387"/>
      <c r="G929" s="387"/>
      <c r="H929" s="387"/>
      <c r="I929" s="387"/>
      <c r="J929" s="387"/>
      <c r="K929" s="387"/>
      <c r="L929" s="387"/>
      <c r="M929" s="387"/>
      <c r="N929" s="387"/>
      <c r="O929" s="387"/>
      <c r="P929" s="387"/>
      <c r="Q929" s="401"/>
      <c r="R929" s="387"/>
      <c r="S929" s="387"/>
    </row>
    <row r="930" spans="1:19" ht="14.4">
      <c r="A930" s="387"/>
      <c r="B930" s="387"/>
      <c r="C930" s="387"/>
      <c r="D930" s="387"/>
      <c r="E930" s="387"/>
      <c r="F930" s="387"/>
      <c r="G930" s="387"/>
      <c r="H930" s="387"/>
      <c r="I930" s="387"/>
      <c r="J930" s="387"/>
      <c r="K930" s="387"/>
      <c r="L930" s="387"/>
      <c r="M930" s="387"/>
      <c r="N930" s="387"/>
      <c r="O930" s="387"/>
      <c r="P930" s="387"/>
      <c r="Q930" s="401"/>
      <c r="R930" s="387"/>
      <c r="S930" s="387"/>
    </row>
    <row r="931" spans="1:19" ht="14.4">
      <c r="A931" s="387"/>
      <c r="B931" s="387"/>
      <c r="C931" s="387"/>
      <c r="D931" s="387"/>
      <c r="E931" s="387"/>
      <c r="F931" s="387"/>
      <c r="G931" s="387"/>
      <c r="H931" s="387"/>
      <c r="I931" s="387"/>
      <c r="J931" s="387"/>
      <c r="K931" s="387"/>
      <c r="L931" s="387"/>
      <c r="M931" s="387"/>
      <c r="N931" s="387"/>
      <c r="O931" s="387"/>
      <c r="P931" s="387"/>
      <c r="Q931" s="401"/>
      <c r="R931" s="387"/>
      <c r="S931" s="387"/>
    </row>
    <row r="932" spans="1:19" ht="14.4">
      <c r="A932" s="387"/>
      <c r="B932" s="387"/>
      <c r="C932" s="387"/>
      <c r="D932" s="387"/>
      <c r="E932" s="387"/>
      <c r="F932" s="387"/>
      <c r="G932" s="387"/>
      <c r="H932" s="387"/>
      <c r="I932" s="387"/>
      <c r="J932" s="387"/>
      <c r="K932" s="387"/>
      <c r="L932" s="387"/>
      <c r="M932" s="387"/>
      <c r="N932" s="387"/>
      <c r="O932" s="387"/>
      <c r="P932" s="387"/>
      <c r="Q932" s="401"/>
      <c r="R932" s="387"/>
      <c r="S932" s="387"/>
    </row>
    <row r="933" spans="1:19" ht="14.4">
      <c r="A933" s="387"/>
      <c r="B933" s="387"/>
      <c r="C933" s="387"/>
      <c r="D933" s="387"/>
      <c r="E933" s="387"/>
      <c r="F933" s="387"/>
      <c r="G933" s="387"/>
      <c r="H933" s="387"/>
      <c r="I933" s="387"/>
      <c r="J933" s="387"/>
      <c r="K933" s="387"/>
      <c r="L933" s="387"/>
      <c r="M933" s="387"/>
      <c r="N933" s="387"/>
      <c r="O933" s="387"/>
      <c r="P933" s="387"/>
      <c r="Q933" s="401"/>
      <c r="R933" s="387"/>
      <c r="S933" s="387"/>
    </row>
    <row r="934" spans="1:19" ht="14.4">
      <c r="A934" s="387"/>
      <c r="B934" s="387"/>
      <c r="C934" s="387"/>
      <c r="D934" s="387"/>
      <c r="E934" s="387"/>
      <c r="F934" s="387"/>
      <c r="G934" s="387"/>
      <c r="H934" s="387"/>
      <c r="I934" s="387"/>
      <c r="J934" s="387"/>
      <c r="K934" s="387"/>
      <c r="L934" s="387"/>
      <c r="M934" s="387"/>
      <c r="N934" s="387"/>
      <c r="O934" s="387"/>
      <c r="P934" s="387"/>
      <c r="Q934" s="401"/>
      <c r="R934" s="387"/>
      <c r="S934" s="387"/>
    </row>
    <row r="935" spans="1:19" ht="14.4">
      <c r="A935" s="387"/>
      <c r="B935" s="387"/>
      <c r="C935" s="387"/>
      <c r="D935" s="387"/>
      <c r="E935" s="387"/>
      <c r="F935" s="387"/>
      <c r="G935" s="387"/>
      <c r="H935" s="387"/>
      <c r="I935" s="387"/>
      <c r="J935" s="387"/>
      <c r="K935" s="387"/>
      <c r="L935" s="387"/>
      <c r="M935" s="387"/>
      <c r="N935" s="387"/>
      <c r="O935" s="387"/>
      <c r="P935" s="387"/>
      <c r="Q935" s="401"/>
      <c r="R935" s="387"/>
      <c r="S935" s="387"/>
    </row>
    <row r="936" spans="1:19" ht="14.4">
      <c r="A936" s="387"/>
      <c r="B936" s="387"/>
      <c r="C936" s="387"/>
      <c r="D936" s="387"/>
      <c r="E936" s="387"/>
      <c r="F936" s="387"/>
      <c r="G936" s="387"/>
      <c r="H936" s="387"/>
      <c r="I936" s="387"/>
      <c r="J936" s="387"/>
      <c r="K936" s="387"/>
      <c r="L936" s="387"/>
      <c r="M936" s="387"/>
      <c r="N936" s="387"/>
      <c r="O936" s="387"/>
      <c r="P936" s="387"/>
      <c r="Q936" s="401"/>
      <c r="R936" s="387"/>
      <c r="S936" s="387"/>
    </row>
    <row r="937" spans="1:19" ht="14.4">
      <c r="A937" s="387"/>
      <c r="B937" s="387"/>
      <c r="C937" s="387"/>
      <c r="D937" s="387"/>
      <c r="E937" s="387"/>
      <c r="F937" s="387"/>
      <c r="G937" s="387"/>
      <c r="H937" s="387"/>
      <c r="I937" s="387"/>
      <c r="J937" s="387"/>
      <c r="K937" s="387"/>
      <c r="L937" s="387"/>
      <c r="M937" s="387"/>
      <c r="N937" s="387"/>
      <c r="O937" s="387"/>
      <c r="P937" s="387"/>
      <c r="Q937" s="401"/>
      <c r="R937" s="387"/>
      <c r="S937" s="387"/>
    </row>
    <row r="938" spans="1:19" ht="14.4">
      <c r="A938" s="387"/>
      <c r="B938" s="387"/>
      <c r="C938" s="387"/>
      <c r="D938" s="387"/>
      <c r="E938" s="387"/>
      <c r="F938" s="387"/>
      <c r="G938" s="387"/>
      <c r="H938" s="387"/>
      <c r="I938" s="387"/>
      <c r="J938" s="387"/>
      <c r="K938" s="387"/>
      <c r="L938" s="387"/>
      <c r="M938" s="387"/>
      <c r="N938" s="387"/>
      <c r="O938" s="387"/>
      <c r="P938" s="387"/>
      <c r="Q938" s="401"/>
      <c r="R938" s="387"/>
      <c r="S938" s="387"/>
    </row>
    <row r="939" spans="1:19" ht="14.4">
      <c r="A939" s="387"/>
      <c r="B939" s="387"/>
      <c r="C939" s="387"/>
      <c r="D939" s="387"/>
      <c r="E939" s="387"/>
      <c r="F939" s="387"/>
      <c r="G939" s="387"/>
      <c r="H939" s="387"/>
      <c r="I939" s="387"/>
      <c r="J939" s="387"/>
      <c r="K939" s="387"/>
      <c r="L939" s="387"/>
      <c r="M939" s="387"/>
      <c r="N939" s="387"/>
      <c r="O939" s="387"/>
      <c r="P939" s="387"/>
      <c r="Q939" s="401"/>
      <c r="R939" s="387"/>
      <c r="S939" s="387"/>
    </row>
    <row r="940" spans="1:19" ht="14.4">
      <c r="A940" s="387"/>
      <c r="B940" s="387"/>
      <c r="C940" s="387"/>
      <c r="D940" s="387"/>
      <c r="E940" s="387"/>
      <c r="F940" s="387"/>
      <c r="G940" s="387"/>
      <c r="H940" s="387"/>
      <c r="I940" s="387"/>
      <c r="J940" s="387"/>
      <c r="K940" s="387"/>
      <c r="L940" s="387"/>
      <c r="M940" s="387"/>
      <c r="N940" s="387"/>
      <c r="O940" s="387"/>
      <c r="P940" s="387"/>
      <c r="Q940" s="401"/>
      <c r="R940" s="387"/>
      <c r="S940" s="387"/>
    </row>
    <row r="941" spans="1:19" ht="14.4">
      <c r="A941" s="387"/>
      <c r="B941" s="387"/>
      <c r="C941" s="387"/>
      <c r="D941" s="387"/>
      <c r="E941" s="387"/>
      <c r="F941" s="387"/>
      <c r="G941" s="387"/>
      <c r="H941" s="387"/>
      <c r="I941" s="387"/>
      <c r="J941" s="387"/>
      <c r="K941" s="387"/>
      <c r="L941" s="387"/>
      <c r="M941" s="387"/>
      <c r="N941" s="387"/>
      <c r="O941" s="387"/>
      <c r="P941" s="387"/>
      <c r="Q941" s="401"/>
      <c r="R941" s="387"/>
      <c r="S941" s="387"/>
    </row>
    <row r="942" spans="1:19" ht="14.4">
      <c r="A942" s="387"/>
      <c r="B942" s="387"/>
      <c r="C942" s="387"/>
      <c r="D942" s="387"/>
      <c r="E942" s="387"/>
      <c r="F942" s="387"/>
      <c r="G942" s="387"/>
      <c r="H942" s="387"/>
      <c r="I942" s="387"/>
      <c r="J942" s="387"/>
      <c r="K942" s="387"/>
      <c r="L942" s="387"/>
      <c r="M942" s="387"/>
      <c r="N942" s="387"/>
      <c r="O942" s="387"/>
      <c r="P942" s="387"/>
      <c r="Q942" s="401"/>
      <c r="R942" s="387"/>
      <c r="S942" s="387"/>
    </row>
    <row r="943" spans="1:19" ht="14.4">
      <c r="A943" s="387"/>
      <c r="B943" s="387"/>
      <c r="C943" s="387"/>
      <c r="D943" s="387"/>
      <c r="E943" s="387"/>
      <c r="F943" s="387"/>
      <c r="G943" s="387"/>
      <c r="H943" s="387"/>
      <c r="I943" s="387"/>
      <c r="J943" s="387"/>
      <c r="K943" s="387"/>
      <c r="L943" s="387"/>
      <c r="M943" s="387"/>
      <c r="N943" s="387"/>
      <c r="O943" s="387"/>
      <c r="P943" s="387"/>
      <c r="Q943" s="401"/>
      <c r="R943" s="387"/>
      <c r="S943" s="387"/>
    </row>
    <row r="944" spans="1:19" ht="14.4">
      <c r="A944" s="387"/>
      <c r="B944" s="387"/>
      <c r="C944" s="387"/>
      <c r="D944" s="387"/>
      <c r="E944" s="387"/>
      <c r="F944" s="387"/>
      <c r="G944" s="387"/>
      <c r="H944" s="387"/>
      <c r="I944" s="387"/>
      <c r="J944" s="387"/>
      <c r="K944" s="387"/>
      <c r="L944" s="387"/>
      <c r="M944" s="387"/>
      <c r="N944" s="387"/>
      <c r="O944" s="387"/>
      <c r="P944" s="387"/>
      <c r="Q944" s="401"/>
      <c r="R944" s="387"/>
      <c r="S944" s="387"/>
    </row>
    <row r="945" spans="1:19" ht="14.4">
      <c r="A945" s="387"/>
      <c r="B945" s="387"/>
      <c r="C945" s="387"/>
      <c r="D945" s="387"/>
      <c r="E945" s="387"/>
      <c r="F945" s="387"/>
      <c r="G945" s="387"/>
      <c r="H945" s="387"/>
      <c r="I945" s="387"/>
      <c r="J945" s="387"/>
      <c r="K945" s="387"/>
      <c r="L945" s="387"/>
      <c r="M945" s="387"/>
      <c r="N945" s="387"/>
      <c r="O945" s="387"/>
      <c r="P945" s="387"/>
      <c r="Q945" s="401"/>
      <c r="R945" s="387"/>
      <c r="S945" s="387"/>
    </row>
    <row r="946" spans="1:19" ht="14.4">
      <c r="A946" s="387"/>
      <c r="B946" s="387"/>
      <c r="C946" s="387"/>
      <c r="D946" s="387"/>
      <c r="E946" s="387"/>
      <c r="F946" s="387"/>
      <c r="G946" s="387"/>
      <c r="H946" s="387"/>
      <c r="I946" s="387"/>
      <c r="J946" s="387"/>
      <c r="K946" s="387"/>
      <c r="L946" s="387"/>
      <c r="M946" s="387"/>
      <c r="N946" s="387"/>
      <c r="O946" s="387"/>
      <c r="P946" s="387"/>
      <c r="Q946" s="401"/>
      <c r="R946" s="387"/>
      <c r="S946" s="387"/>
    </row>
    <row r="947" spans="1:19" ht="14.4">
      <c r="A947" s="387"/>
      <c r="B947" s="387"/>
      <c r="C947" s="387"/>
      <c r="D947" s="387"/>
      <c r="E947" s="387"/>
      <c r="F947" s="387"/>
      <c r="G947" s="387"/>
      <c r="H947" s="387"/>
      <c r="I947" s="387"/>
      <c r="J947" s="387"/>
      <c r="K947" s="387"/>
      <c r="L947" s="387"/>
      <c r="M947" s="387"/>
      <c r="N947" s="387"/>
      <c r="O947" s="387"/>
      <c r="P947" s="387"/>
      <c r="Q947" s="401"/>
      <c r="R947" s="387"/>
      <c r="S947" s="387"/>
    </row>
    <row r="948" spans="1:19" ht="14.4">
      <c r="A948" s="387"/>
      <c r="B948" s="387"/>
      <c r="C948" s="387"/>
      <c r="D948" s="387"/>
      <c r="E948" s="387"/>
      <c r="F948" s="387"/>
      <c r="G948" s="387"/>
      <c r="H948" s="387"/>
      <c r="I948" s="387"/>
      <c r="J948" s="387"/>
      <c r="K948" s="387"/>
      <c r="L948" s="387"/>
      <c r="M948" s="387"/>
      <c r="N948" s="387"/>
      <c r="O948" s="387"/>
      <c r="P948" s="387"/>
      <c r="Q948" s="401"/>
      <c r="R948" s="387"/>
      <c r="S948" s="387"/>
    </row>
    <row r="949" spans="1:19" ht="14.4">
      <c r="A949" s="387"/>
      <c r="B949" s="387"/>
      <c r="C949" s="387"/>
      <c r="D949" s="387"/>
      <c r="E949" s="387"/>
      <c r="F949" s="387"/>
      <c r="G949" s="387"/>
      <c r="H949" s="387"/>
      <c r="I949" s="387"/>
      <c r="J949" s="387"/>
      <c r="K949" s="387"/>
      <c r="L949" s="387"/>
      <c r="M949" s="387"/>
      <c r="N949" s="387"/>
      <c r="O949" s="387"/>
      <c r="P949" s="387"/>
      <c r="Q949" s="401"/>
      <c r="R949" s="387"/>
      <c r="S949" s="387"/>
    </row>
    <row r="950" spans="1:19" ht="14.4">
      <c r="A950" s="387"/>
      <c r="B950" s="387"/>
      <c r="C950" s="387"/>
      <c r="D950" s="387"/>
      <c r="E950" s="387"/>
      <c r="F950" s="387"/>
      <c r="G950" s="387"/>
      <c r="H950" s="387"/>
      <c r="I950" s="387"/>
      <c r="J950" s="387"/>
      <c r="K950" s="387"/>
      <c r="L950" s="387"/>
      <c r="M950" s="387"/>
      <c r="N950" s="387"/>
      <c r="O950" s="387"/>
      <c r="P950" s="387"/>
      <c r="Q950" s="401"/>
      <c r="R950" s="387"/>
      <c r="S950" s="387"/>
    </row>
    <row r="951" spans="1:19" ht="14.4">
      <c r="A951" s="387"/>
      <c r="B951" s="387"/>
      <c r="C951" s="387"/>
      <c r="D951" s="387"/>
      <c r="E951" s="387"/>
      <c r="F951" s="387"/>
      <c r="G951" s="387"/>
      <c r="H951" s="387"/>
      <c r="I951" s="387"/>
      <c r="J951" s="387"/>
      <c r="K951" s="387"/>
      <c r="L951" s="387"/>
      <c r="M951" s="387"/>
      <c r="N951" s="387"/>
      <c r="O951" s="387"/>
      <c r="P951" s="387"/>
      <c r="Q951" s="401"/>
      <c r="R951" s="387"/>
      <c r="S951" s="387"/>
    </row>
    <row r="952" spans="1:19" ht="14.4">
      <c r="A952" s="387"/>
      <c r="B952" s="387"/>
      <c r="C952" s="387"/>
      <c r="D952" s="387"/>
      <c r="E952" s="387"/>
      <c r="F952" s="387"/>
      <c r="G952" s="387"/>
      <c r="H952" s="387"/>
      <c r="I952" s="387"/>
      <c r="J952" s="387"/>
      <c r="K952" s="387"/>
      <c r="L952" s="387"/>
      <c r="M952" s="387"/>
      <c r="N952" s="387"/>
      <c r="O952" s="387"/>
      <c r="P952" s="387"/>
      <c r="Q952" s="401"/>
      <c r="R952" s="387"/>
      <c r="S952" s="387"/>
    </row>
    <row r="953" spans="1:19" ht="14.4">
      <c r="A953" s="387"/>
      <c r="B953" s="387"/>
      <c r="C953" s="387"/>
      <c r="D953" s="387"/>
      <c r="E953" s="387"/>
      <c r="F953" s="387"/>
      <c r="G953" s="387"/>
      <c r="H953" s="387"/>
      <c r="I953" s="387"/>
      <c r="J953" s="387"/>
      <c r="K953" s="387"/>
      <c r="L953" s="387"/>
      <c r="M953" s="387"/>
      <c r="N953" s="387"/>
      <c r="O953" s="387"/>
      <c r="P953" s="387"/>
      <c r="Q953" s="401"/>
      <c r="R953" s="387"/>
      <c r="S953" s="387"/>
    </row>
    <row r="954" spans="1:19" ht="14.4">
      <c r="A954" s="387"/>
      <c r="B954" s="387"/>
      <c r="C954" s="387"/>
      <c r="D954" s="387"/>
      <c r="E954" s="387"/>
      <c r="F954" s="387"/>
      <c r="G954" s="387"/>
      <c r="H954" s="387"/>
      <c r="I954" s="387"/>
      <c r="J954" s="387"/>
      <c r="K954" s="387"/>
      <c r="L954" s="387"/>
      <c r="M954" s="387"/>
      <c r="N954" s="387"/>
      <c r="O954" s="387"/>
      <c r="P954" s="387"/>
      <c r="Q954" s="401"/>
      <c r="R954" s="387"/>
      <c r="S954" s="387"/>
    </row>
    <row r="955" spans="1:19" ht="14.4">
      <c r="A955" s="387"/>
      <c r="B955" s="387"/>
      <c r="C955" s="387"/>
      <c r="D955" s="387"/>
      <c r="E955" s="387"/>
      <c r="F955" s="387"/>
      <c r="G955" s="387"/>
      <c r="H955" s="387"/>
      <c r="I955" s="387"/>
      <c r="J955" s="387"/>
      <c r="K955" s="387"/>
      <c r="L955" s="387"/>
      <c r="M955" s="387"/>
      <c r="N955" s="387"/>
      <c r="O955" s="387"/>
      <c r="P955" s="387"/>
      <c r="Q955" s="401"/>
      <c r="R955" s="387"/>
      <c r="S955" s="387"/>
    </row>
    <row r="956" spans="1:19" ht="14.4">
      <c r="A956" s="387"/>
      <c r="B956" s="387"/>
      <c r="C956" s="387"/>
      <c r="D956" s="387"/>
      <c r="E956" s="387"/>
      <c r="F956" s="387"/>
      <c r="G956" s="387"/>
      <c r="H956" s="387"/>
      <c r="I956" s="387"/>
      <c r="J956" s="387"/>
      <c r="K956" s="387"/>
      <c r="L956" s="387"/>
      <c r="M956" s="387"/>
      <c r="N956" s="387"/>
      <c r="O956" s="387"/>
      <c r="P956" s="387"/>
      <c r="Q956" s="401"/>
      <c r="R956" s="387"/>
      <c r="S956" s="387"/>
    </row>
    <row r="957" spans="1:19" ht="14.4">
      <c r="A957" s="387"/>
      <c r="B957" s="387"/>
      <c r="C957" s="387"/>
      <c r="D957" s="387"/>
      <c r="E957" s="387"/>
      <c r="F957" s="387"/>
      <c r="G957" s="387"/>
      <c r="H957" s="387"/>
      <c r="I957" s="387"/>
      <c r="J957" s="387"/>
      <c r="K957" s="387"/>
      <c r="L957" s="387"/>
      <c r="M957" s="387"/>
      <c r="N957" s="387"/>
      <c r="O957" s="387"/>
      <c r="P957" s="387"/>
      <c r="Q957" s="401"/>
      <c r="R957" s="387"/>
      <c r="S957" s="387"/>
    </row>
    <row r="958" spans="1:19" ht="14.4">
      <c r="A958" s="387"/>
      <c r="B958" s="387"/>
      <c r="C958" s="387"/>
      <c r="D958" s="387"/>
      <c r="E958" s="387"/>
      <c r="F958" s="387"/>
      <c r="G958" s="387"/>
      <c r="H958" s="387"/>
      <c r="I958" s="387"/>
      <c r="J958" s="387"/>
      <c r="K958" s="387"/>
      <c r="L958" s="387"/>
      <c r="M958" s="387"/>
      <c r="N958" s="387"/>
      <c r="O958" s="387"/>
      <c r="P958" s="387"/>
      <c r="Q958" s="401"/>
      <c r="R958" s="387"/>
      <c r="S958" s="387"/>
    </row>
    <row r="959" spans="1:19" ht="14.4">
      <c r="A959" s="387"/>
      <c r="B959" s="387"/>
      <c r="C959" s="387"/>
      <c r="D959" s="387"/>
      <c r="E959" s="387"/>
      <c r="F959" s="387"/>
      <c r="G959" s="387"/>
      <c r="H959" s="387"/>
      <c r="I959" s="387"/>
      <c r="J959" s="387"/>
      <c r="K959" s="387"/>
      <c r="L959" s="387"/>
      <c r="M959" s="387"/>
      <c r="N959" s="387"/>
      <c r="O959" s="387"/>
      <c r="P959" s="387"/>
      <c r="Q959" s="401"/>
      <c r="R959" s="387"/>
      <c r="S959" s="387"/>
    </row>
    <row r="960" spans="1:19" ht="14.4">
      <c r="A960" s="387"/>
      <c r="B960" s="387"/>
      <c r="C960" s="387"/>
      <c r="D960" s="387"/>
      <c r="E960" s="387"/>
      <c r="F960" s="387"/>
      <c r="G960" s="387"/>
      <c r="H960" s="387"/>
      <c r="I960" s="387"/>
      <c r="J960" s="387"/>
      <c r="K960" s="387"/>
      <c r="L960" s="387"/>
      <c r="M960" s="387"/>
      <c r="N960" s="387"/>
      <c r="O960" s="387"/>
      <c r="P960" s="387"/>
      <c r="Q960" s="401"/>
      <c r="R960" s="387"/>
      <c r="S960" s="387"/>
    </row>
    <row r="961" spans="1:19" ht="14.4">
      <c r="A961" s="387"/>
      <c r="B961" s="387"/>
      <c r="C961" s="387"/>
      <c r="D961" s="387"/>
      <c r="E961" s="387"/>
      <c r="F961" s="387"/>
      <c r="G961" s="387"/>
      <c r="H961" s="387"/>
      <c r="I961" s="387"/>
      <c r="J961" s="387"/>
      <c r="K961" s="387"/>
      <c r="L961" s="387"/>
      <c r="M961" s="387"/>
      <c r="N961" s="387"/>
      <c r="O961" s="387"/>
      <c r="P961" s="387"/>
      <c r="Q961" s="401"/>
      <c r="R961" s="387"/>
      <c r="S961" s="387"/>
    </row>
    <row r="962" spans="1:19" ht="14.4">
      <c r="A962" s="387"/>
      <c r="B962" s="387"/>
      <c r="C962" s="387"/>
      <c r="D962" s="387"/>
      <c r="E962" s="387"/>
      <c r="F962" s="387"/>
      <c r="G962" s="387"/>
      <c r="H962" s="387"/>
      <c r="I962" s="387"/>
      <c r="J962" s="387"/>
      <c r="K962" s="387"/>
      <c r="L962" s="387"/>
      <c r="M962" s="387"/>
      <c r="N962" s="387"/>
      <c r="O962" s="387"/>
      <c r="P962" s="387"/>
      <c r="Q962" s="401"/>
      <c r="R962" s="387"/>
      <c r="S962" s="387"/>
    </row>
    <row r="963" spans="1:19" ht="14.4">
      <c r="A963" s="387"/>
      <c r="B963" s="387"/>
      <c r="C963" s="387"/>
      <c r="D963" s="387"/>
      <c r="E963" s="387"/>
      <c r="F963" s="387"/>
      <c r="G963" s="387"/>
      <c r="H963" s="387"/>
      <c r="I963" s="387"/>
      <c r="J963" s="387"/>
      <c r="K963" s="387"/>
      <c r="L963" s="387"/>
      <c r="M963" s="387"/>
      <c r="N963" s="387"/>
      <c r="O963" s="387"/>
      <c r="P963" s="387"/>
      <c r="Q963" s="401"/>
      <c r="R963" s="387"/>
      <c r="S963" s="387"/>
    </row>
    <row r="964" spans="1:19" ht="14.4">
      <c r="A964" s="387"/>
      <c r="B964" s="387"/>
      <c r="C964" s="387"/>
      <c r="D964" s="387"/>
      <c r="E964" s="387"/>
      <c r="F964" s="387"/>
      <c r="G964" s="387"/>
      <c r="H964" s="387"/>
      <c r="I964" s="387"/>
      <c r="J964" s="387"/>
      <c r="K964" s="387"/>
      <c r="L964" s="387"/>
      <c r="M964" s="387"/>
      <c r="N964" s="387"/>
      <c r="O964" s="387"/>
      <c r="P964" s="387"/>
      <c r="Q964" s="401"/>
      <c r="R964" s="387"/>
      <c r="S964" s="387"/>
    </row>
    <row r="965" spans="1:19" ht="14.4">
      <c r="A965" s="387"/>
      <c r="B965" s="387"/>
      <c r="C965" s="387"/>
      <c r="D965" s="387"/>
      <c r="E965" s="387"/>
      <c r="F965" s="387"/>
      <c r="G965" s="387"/>
      <c r="H965" s="387"/>
      <c r="I965" s="387"/>
      <c r="J965" s="387"/>
      <c r="K965" s="387"/>
      <c r="L965" s="387"/>
      <c r="M965" s="387"/>
      <c r="N965" s="387"/>
      <c r="O965" s="387"/>
      <c r="P965" s="387"/>
      <c r="Q965" s="401"/>
      <c r="R965" s="387"/>
      <c r="S965" s="387"/>
    </row>
    <row r="966" spans="1:19" ht="14.4">
      <c r="A966" s="387"/>
      <c r="B966" s="387"/>
      <c r="C966" s="387"/>
      <c r="D966" s="387"/>
      <c r="E966" s="387"/>
      <c r="F966" s="387"/>
      <c r="G966" s="387"/>
      <c r="H966" s="387"/>
      <c r="I966" s="387"/>
      <c r="J966" s="387"/>
      <c r="K966" s="387"/>
      <c r="L966" s="387"/>
      <c r="M966" s="387"/>
      <c r="N966" s="387"/>
      <c r="O966" s="387"/>
      <c r="P966" s="387"/>
      <c r="Q966" s="401"/>
      <c r="R966" s="387"/>
      <c r="S966" s="387"/>
    </row>
    <row r="967" spans="1:19" ht="14.4">
      <c r="A967" s="387"/>
      <c r="B967" s="387"/>
      <c r="C967" s="387"/>
      <c r="D967" s="387"/>
      <c r="E967" s="387"/>
      <c r="F967" s="387"/>
      <c r="G967" s="387"/>
      <c r="H967" s="387"/>
      <c r="I967" s="387"/>
      <c r="J967" s="387"/>
      <c r="K967" s="387"/>
      <c r="L967" s="387"/>
      <c r="M967" s="387"/>
      <c r="N967" s="387"/>
      <c r="O967" s="387"/>
      <c r="P967" s="387"/>
      <c r="Q967" s="401"/>
      <c r="R967" s="387"/>
      <c r="S967" s="387"/>
    </row>
    <row r="968" spans="1:19" ht="14.4">
      <c r="A968" s="387"/>
      <c r="B968" s="387"/>
      <c r="C968" s="387"/>
      <c r="D968" s="387"/>
      <c r="E968" s="387"/>
      <c r="F968" s="387"/>
      <c r="G968" s="387"/>
      <c r="H968" s="387"/>
      <c r="I968" s="387"/>
      <c r="J968" s="387"/>
      <c r="K968" s="387"/>
      <c r="L968" s="387"/>
      <c r="M968" s="387"/>
      <c r="N968" s="387"/>
      <c r="O968" s="387"/>
      <c r="P968" s="387"/>
      <c r="Q968" s="401"/>
      <c r="R968" s="387"/>
      <c r="S968" s="387"/>
    </row>
    <row r="969" spans="1:19" ht="14.4">
      <c r="A969" s="387"/>
      <c r="B969" s="387"/>
      <c r="C969" s="387"/>
      <c r="D969" s="387"/>
      <c r="E969" s="387"/>
      <c r="F969" s="387"/>
      <c r="G969" s="387"/>
      <c r="H969" s="387"/>
      <c r="I969" s="387"/>
      <c r="J969" s="387"/>
      <c r="K969" s="387"/>
      <c r="L969" s="387"/>
      <c r="M969" s="387"/>
      <c r="N969" s="387"/>
      <c r="O969" s="387"/>
      <c r="P969" s="387"/>
      <c r="Q969" s="401"/>
      <c r="R969" s="387"/>
      <c r="S969" s="387"/>
    </row>
    <row r="970" spans="1:19" ht="14.4">
      <c r="A970" s="387"/>
      <c r="B970" s="387"/>
      <c r="C970" s="387"/>
      <c r="D970" s="387"/>
      <c r="E970" s="387"/>
      <c r="F970" s="387"/>
      <c r="G970" s="387"/>
      <c r="H970" s="387"/>
      <c r="I970" s="387"/>
      <c r="J970" s="387"/>
      <c r="K970" s="387"/>
      <c r="L970" s="387"/>
      <c r="M970" s="387"/>
      <c r="N970" s="387"/>
      <c r="O970" s="387"/>
      <c r="P970" s="387"/>
      <c r="Q970" s="401"/>
      <c r="R970" s="387"/>
      <c r="S970" s="387"/>
    </row>
    <row r="971" spans="1:19" ht="14.4">
      <c r="A971" s="387"/>
      <c r="B971" s="387"/>
      <c r="C971" s="387"/>
      <c r="D971" s="387"/>
      <c r="E971" s="387"/>
      <c r="F971" s="387"/>
      <c r="G971" s="387"/>
      <c r="H971" s="387"/>
      <c r="I971" s="387"/>
      <c r="J971" s="387"/>
      <c r="K971" s="387"/>
      <c r="L971" s="387"/>
      <c r="M971" s="387"/>
      <c r="N971" s="387"/>
      <c r="O971" s="387"/>
      <c r="P971" s="387"/>
      <c r="Q971" s="401"/>
      <c r="R971" s="387"/>
      <c r="S971" s="387"/>
    </row>
    <row r="972" spans="1:19" ht="14.4">
      <c r="A972" s="387"/>
      <c r="B972" s="387"/>
      <c r="C972" s="387"/>
      <c r="D972" s="387"/>
      <c r="E972" s="387"/>
      <c r="F972" s="387"/>
      <c r="G972" s="387"/>
      <c r="H972" s="387"/>
      <c r="I972" s="387"/>
      <c r="J972" s="387"/>
      <c r="K972" s="387"/>
      <c r="L972" s="387"/>
      <c r="M972" s="387"/>
      <c r="N972" s="387"/>
      <c r="O972" s="387"/>
      <c r="P972" s="387"/>
      <c r="Q972" s="401"/>
      <c r="R972" s="387"/>
      <c r="S972" s="387"/>
    </row>
    <row r="973" spans="1:19" ht="14.4">
      <c r="A973" s="387"/>
      <c r="B973" s="387"/>
      <c r="C973" s="387"/>
      <c r="D973" s="387"/>
      <c r="E973" s="387"/>
      <c r="F973" s="387"/>
      <c r="G973" s="387"/>
      <c r="H973" s="387"/>
      <c r="I973" s="387"/>
      <c r="J973" s="387"/>
      <c r="K973" s="387"/>
      <c r="L973" s="387"/>
      <c r="M973" s="387"/>
      <c r="N973" s="387"/>
      <c r="O973" s="387"/>
      <c r="P973" s="387"/>
      <c r="Q973" s="401"/>
      <c r="R973" s="387"/>
      <c r="S973" s="387"/>
    </row>
    <row r="974" spans="1:19" ht="14.4">
      <c r="A974" s="387"/>
      <c r="B974" s="387"/>
      <c r="C974" s="387"/>
      <c r="D974" s="387"/>
      <c r="E974" s="387"/>
      <c r="F974" s="387"/>
      <c r="G974" s="387"/>
      <c r="H974" s="387"/>
      <c r="I974" s="387"/>
      <c r="J974" s="387"/>
      <c r="K974" s="387"/>
      <c r="L974" s="387"/>
      <c r="M974" s="387"/>
      <c r="N974" s="387"/>
      <c r="O974" s="387"/>
      <c r="P974" s="387"/>
      <c r="Q974" s="401"/>
      <c r="R974" s="387"/>
      <c r="S974" s="387"/>
    </row>
    <row r="975" spans="1:19" ht="14.4">
      <c r="A975" s="387"/>
      <c r="B975" s="387"/>
      <c r="C975" s="387"/>
      <c r="D975" s="387"/>
      <c r="E975" s="387"/>
      <c r="F975" s="387"/>
      <c r="G975" s="387"/>
      <c r="H975" s="387"/>
      <c r="I975" s="387"/>
      <c r="J975" s="387"/>
      <c r="K975" s="387"/>
      <c r="L975" s="387"/>
      <c r="M975" s="387"/>
      <c r="N975" s="387"/>
      <c r="O975" s="387"/>
      <c r="P975" s="387"/>
      <c r="Q975" s="401"/>
      <c r="R975" s="387"/>
      <c r="S975" s="387"/>
    </row>
    <row r="976" spans="1:19" ht="14.4">
      <c r="A976" s="387"/>
      <c r="B976" s="387"/>
      <c r="C976" s="387"/>
      <c r="D976" s="387"/>
      <c r="E976" s="387"/>
      <c r="F976" s="387"/>
      <c r="G976" s="387"/>
      <c r="H976" s="387"/>
      <c r="I976" s="387"/>
      <c r="J976" s="387"/>
      <c r="K976" s="387"/>
      <c r="L976" s="387"/>
      <c r="M976" s="387"/>
      <c r="N976" s="387"/>
      <c r="O976" s="387"/>
      <c r="P976" s="387"/>
      <c r="Q976" s="401"/>
      <c r="R976" s="387"/>
      <c r="S976" s="387"/>
    </row>
    <row r="977" spans="1:19" ht="14.4">
      <c r="A977" s="387"/>
      <c r="B977" s="387"/>
      <c r="C977" s="387"/>
      <c r="D977" s="387"/>
      <c r="E977" s="387"/>
      <c r="F977" s="387"/>
      <c r="G977" s="387"/>
      <c r="H977" s="387"/>
      <c r="I977" s="387"/>
      <c r="J977" s="387"/>
      <c r="K977" s="387"/>
      <c r="L977" s="387"/>
      <c r="M977" s="387"/>
      <c r="N977" s="387"/>
      <c r="O977" s="387"/>
      <c r="P977" s="387"/>
      <c r="Q977" s="401"/>
      <c r="R977" s="387"/>
      <c r="S977" s="387"/>
    </row>
    <row r="978" spans="1:19" ht="14.4">
      <c r="A978" s="387"/>
      <c r="B978" s="387"/>
      <c r="C978" s="387"/>
      <c r="D978" s="387"/>
      <c r="E978" s="387"/>
      <c r="F978" s="387"/>
      <c r="G978" s="387"/>
      <c r="H978" s="387"/>
      <c r="I978" s="387"/>
      <c r="J978" s="387"/>
      <c r="K978" s="387"/>
      <c r="L978" s="387"/>
      <c r="M978" s="387"/>
      <c r="N978" s="387"/>
      <c r="O978" s="387"/>
      <c r="P978" s="387"/>
      <c r="Q978" s="401"/>
      <c r="R978" s="387"/>
      <c r="S978" s="387"/>
    </row>
    <row r="979" spans="1:19" ht="14.4">
      <c r="A979" s="387"/>
      <c r="B979" s="387"/>
      <c r="C979" s="387"/>
      <c r="D979" s="387"/>
      <c r="E979" s="387"/>
      <c r="F979" s="387"/>
      <c r="G979" s="387"/>
      <c r="H979" s="387"/>
      <c r="I979" s="387"/>
      <c r="J979" s="387"/>
      <c r="K979" s="387"/>
      <c r="L979" s="387"/>
      <c r="M979" s="387"/>
      <c r="N979" s="387"/>
      <c r="O979" s="387"/>
      <c r="P979" s="387"/>
      <c r="Q979" s="401"/>
      <c r="R979" s="387"/>
      <c r="S979" s="387"/>
    </row>
    <row r="980" spans="1:19" ht="14.4">
      <c r="A980" s="387"/>
      <c r="B980" s="387"/>
      <c r="C980" s="387"/>
      <c r="D980" s="387"/>
      <c r="E980" s="387"/>
      <c r="F980" s="387"/>
      <c r="G980" s="387"/>
      <c r="H980" s="387"/>
      <c r="I980" s="387"/>
      <c r="J980" s="387"/>
      <c r="K980" s="387"/>
      <c r="L980" s="387"/>
      <c r="M980" s="387"/>
      <c r="N980" s="387"/>
      <c r="O980" s="387"/>
      <c r="P980" s="387"/>
      <c r="Q980" s="401"/>
      <c r="R980" s="387"/>
      <c r="S980" s="387"/>
    </row>
    <row r="981" spans="1:19" ht="14.4">
      <c r="A981" s="387"/>
      <c r="B981" s="387"/>
      <c r="C981" s="387"/>
      <c r="D981" s="387"/>
      <c r="E981" s="387"/>
      <c r="F981" s="387"/>
      <c r="G981" s="387"/>
      <c r="H981" s="387"/>
      <c r="I981" s="387"/>
      <c r="J981" s="387"/>
      <c r="K981" s="387"/>
      <c r="L981" s="387"/>
      <c r="M981" s="387"/>
      <c r="N981" s="387"/>
      <c r="O981" s="387"/>
      <c r="P981" s="387"/>
      <c r="Q981" s="401"/>
      <c r="R981" s="387"/>
      <c r="S981" s="387"/>
    </row>
    <row r="982" spans="1:19" ht="14.4">
      <c r="A982" s="387"/>
      <c r="B982" s="387"/>
      <c r="C982" s="387"/>
      <c r="D982" s="387"/>
      <c r="E982" s="387"/>
      <c r="F982" s="387"/>
      <c r="G982" s="387"/>
      <c r="H982" s="387"/>
      <c r="I982" s="387"/>
      <c r="J982" s="387"/>
      <c r="K982" s="387"/>
      <c r="L982" s="387"/>
      <c r="M982" s="387"/>
      <c r="N982" s="387"/>
      <c r="O982" s="387"/>
      <c r="P982" s="387"/>
      <c r="Q982" s="401"/>
      <c r="R982" s="387"/>
      <c r="S982" s="387"/>
    </row>
    <row r="983" spans="1:19" ht="14.4">
      <c r="A983" s="387"/>
      <c r="B983" s="387"/>
      <c r="C983" s="387"/>
      <c r="D983" s="387"/>
      <c r="E983" s="387"/>
      <c r="F983" s="387"/>
      <c r="G983" s="387"/>
      <c r="H983" s="387"/>
      <c r="I983" s="387"/>
      <c r="J983" s="387"/>
      <c r="K983" s="387"/>
      <c r="L983" s="387"/>
      <c r="M983" s="387"/>
      <c r="N983" s="387"/>
      <c r="O983" s="387"/>
      <c r="P983" s="387"/>
      <c r="Q983" s="401"/>
      <c r="R983" s="387"/>
      <c r="S983" s="387"/>
    </row>
    <row r="984" spans="1:19" ht="14.4">
      <c r="A984" s="387"/>
      <c r="B984" s="387"/>
      <c r="C984" s="387"/>
      <c r="D984" s="387"/>
      <c r="E984" s="387"/>
      <c r="F984" s="387"/>
      <c r="G984" s="387"/>
      <c r="H984" s="387"/>
      <c r="I984" s="387"/>
      <c r="J984" s="387"/>
      <c r="K984" s="387"/>
      <c r="L984" s="387"/>
      <c r="M984" s="387"/>
      <c r="N984" s="387"/>
      <c r="O984" s="387"/>
      <c r="P984" s="387"/>
      <c r="Q984" s="401"/>
      <c r="R984" s="387"/>
      <c r="S984" s="387"/>
    </row>
    <row r="985" spans="1:19" ht="14.4">
      <c r="A985" s="387"/>
      <c r="B985" s="387"/>
      <c r="C985" s="387"/>
      <c r="D985" s="387"/>
      <c r="E985" s="387"/>
      <c r="F985" s="387"/>
      <c r="G985" s="387"/>
      <c r="H985" s="387"/>
      <c r="I985" s="387"/>
      <c r="J985" s="387"/>
      <c r="K985" s="387"/>
      <c r="L985" s="387"/>
      <c r="M985" s="387"/>
      <c r="N985" s="387"/>
      <c r="O985" s="387"/>
      <c r="P985" s="387"/>
      <c r="Q985" s="401"/>
      <c r="R985" s="387"/>
      <c r="S985" s="387"/>
    </row>
    <row r="986" spans="1:19" ht="14.4">
      <c r="A986" s="387"/>
      <c r="B986" s="387"/>
      <c r="C986" s="387"/>
      <c r="D986" s="387"/>
      <c r="E986" s="387"/>
      <c r="F986" s="387"/>
      <c r="G986" s="387"/>
      <c r="H986" s="387"/>
      <c r="I986" s="387"/>
      <c r="J986" s="387"/>
      <c r="K986" s="387"/>
      <c r="L986" s="387"/>
      <c r="M986" s="387"/>
      <c r="N986" s="387"/>
      <c r="O986" s="387"/>
      <c r="P986" s="387"/>
      <c r="Q986" s="401"/>
      <c r="R986" s="387"/>
      <c r="S986" s="387"/>
    </row>
    <row r="987" spans="1:19" ht="14.4">
      <c r="A987" s="387"/>
      <c r="B987" s="387"/>
      <c r="C987" s="387"/>
      <c r="D987" s="387"/>
      <c r="E987" s="387"/>
      <c r="F987" s="387"/>
      <c r="G987" s="387"/>
      <c r="H987" s="387"/>
      <c r="I987" s="387"/>
      <c r="J987" s="387"/>
      <c r="K987" s="387"/>
      <c r="L987" s="387"/>
      <c r="M987" s="387"/>
      <c r="N987" s="387"/>
      <c r="O987" s="387"/>
      <c r="P987" s="387"/>
      <c r="Q987" s="401"/>
      <c r="R987" s="387"/>
      <c r="S987" s="387"/>
    </row>
    <row r="988" spans="1:19" ht="14.4">
      <c r="A988" s="387"/>
      <c r="B988" s="387"/>
      <c r="C988" s="387"/>
      <c r="D988" s="387"/>
      <c r="E988" s="387"/>
      <c r="F988" s="387"/>
      <c r="G988" s="387"/>
      <c r="H988" s="387"/>
      <c r="I988" s="387"/>
      <c r="J988" s="387"/>
      <c r="K988" s="387"/>
      <c r="L988" s="387"/>
      <c r="M988" s="387"/>
      <c r="N988" s="387"/>
      <c r="O988" s="387"/>
      <c r="P988" s="387"/>
      <c r="Q988" s="401"/>
      <c r="R988" s="387"/>
      <c r="S988" s="387"/>
    </row>
    <row r="989" spans="1:19" ht="14.4">
      <c r="A989" s="387"/>
      <c r="B989" s="387"/>
      <c r="C989" s="387"/>
      <c r="D989" s="387"/>
      <c r="E989" s="387"/>
      <c r="F989" s="387"/>
      <c r="G989" s="387"/>
      <c r="H989" s="387"/>
      <c r="I989" s="387"/>
      <c r="J989" s="387"/>
      <c r="K989" s="387"/>
      <c r="L989" s="387"/>
      <c r="M989" s="387"/>
      <c r="N989" s="387"/>
      <c r="O989" s="387"/>
      <c r="P989" s="387"/>
      <c r="Q989" s="401"/>
      <c r="R989" s="387"/>
      <c r="S989" s="387"/>
    </row>
    <row r="990" spans="1:19" ht="14.4">
      <c r="A990" s="387"/>
      <c r="B990" s="387"/>
      <c r="C990" s="387"/>
      <c r="D990" s="387"/>
      <c r="E990" s="387"/>
      <c r="F990" s="387"/>
      <c r="G990" s="387"/>
      <c r="H990" s="387"/>
      <c r="I990" s="387"/>
      <c r="J990" s="387"/>
      <c r="K990" s="387"/>
      <c r="L990" s="387"/>
      <c r="M990" s="387"/>
      <c r="N990" s="387"/>
      <c r="O990" s="387"/>
      <c r="P990" s="387"/>
      <c r="Q990" s="401"/>
      <c r="R990" s="387"/>
      <c r="S990" s="387"/>
    </row>
    <row r="991" spans="1:19" ht="14.4">
      <c r="A991" s="387"/>
      <c r="B991" s="387"/>
      <c r="C991" s="387"/>
      <c r="D991" s="387"/>
      <c r="E991" s="387"/>
      <c r="F991" s="387"/>
      <c r="G991" s="387"/>
      <c r="H991" s="387"/>
      <c r="I991" s="387"/>
      <c r="J991" s="387"/>
      <c r="K991" s="387"/>
      <c r="L991" s="387"/>
      <c r="M991" s="387"/>
      <c r="N991" s="387"/>
      <c r="O991" s="387"/>
      <c r="P991" s="387"/>
      <c r="Q991" s="401"/>
      <c r="R991" s="387"/>
      <c r="S991" s="387"/>
    </row>
    <row r="992" spans="1:19" ht="14.4">
      <c r="A992" s="387"/>
      <c r="B992" s="387"/>
      <c r="C992" s="387"/>
      <c r="D992" s="387"/>
      <c r="E992" s="387"/>
      <c r="F992" s="387"/>
      <c r="G992" s="387"/>
      <c r="H992" s="387"/>
      <c r="I992" s="387"/>
      <c r="J992" s="387"/>
      <c r="K992" s="387"/>
      <c r="L992" s="387"/>
      <c r="M992" s="387"/>
      <c r="N992" s="387"/>
      <c r="O992" s="387"/>
      <c r="P992" s="387"/>
      <c r="Q992" s="401"/>
      <c r="R992" s="387"/>
      <c r="S992" s="387"/>
    </row>
    <row r="993" spans="1:19" ht="14.4">
      <c r="A993" s="387"/>
      <c r="B993" s="387"/>
      <c r="C993" s="387"/>
      <c r="D993" s="387"/>
      <c r="E993" s="387"/>
      <c r="F993" s="387"/>
      <c r="G993" s="387"/>
      <c r="H993" s="387"/>
      <c r="I993" s="387"/>
      <c r="J993" s="387"/>
      <c r="K993" s="387"/>
      <c r="L993" s="387"/>
      <c r="M993" s="387"/>
      <c r="N993" s="387"/>
      <c r="O993" s="387"/>
      <c r="P993" s="387"/>
      <c r="Q993" s="401"/>
      <c r="R993" s="387"/>
      <c r="S993" s="387"/>
    </row>
    <row r="994" spans="1:19" ht="14.4">
      <c r="A994" s="387"/>
      <c r="B994" s="387"/>
      <c r="C994" s="387"/>
      <c r="D994" s="387"/>
      <c r="E994" s="387"/>
      <c r="F994" s="387"/>
      <c r="G994" s="387"/>
      <c r="H994" s="387"/>
      <c r="I994" s="387"/>
      <c r="J994" s="387"/>
      <c r="K994" s="387"/>
      <c r="L994" s="387"/>
      <c r="M994" s="387"/>
      <c r="N994" s="387"/>
      <c r="O994" s="387"/>
      <c r="P994" s="387"/>
      <c r="Q994" s="401"/>
      <c r="R994" s="387"/>
      <c r="S994" s="387"/>
    </row>
    <row r="995" spans="1:19" ht="14.4">
      <c r="A995" s="387"/>
      <c r="B995" s="387"/>
      <c r="C995" s="387"/>
      <c r="D995" s="387"/>
      <c r="E995" s="387"/>
      <c r="F995" s="387"/>
      <c r="G995" s="387"/>
      <c r="H995" s="387"/>
      <c r="I995" s="387"/>
      <c r="J995" s="387"/>
      <c r="K995" s="387"/>
      <c r="L995" s="387"/>
      <c r="M995" s="387"/>
      <c r="N995" s="387"/>
      <c r="O995" s="387"/>
      <c r="P995" s="387"/>
      <c r="Q995" s="401"/>
      <c r="R995" s="387"/>
      <c r="S995" s="387"/>
    </row>
    <row r="996" spans="1:19" ht="14.4">
      <c r="A996" s="387"/>
      <c r="B996" s="387"/>
      <c r="C996" s="387"/>
      <c r="D996" s="387"/>
      <c r="E996" s="387"/>
      <c r="F996" s="387"/>
      <c r="G996" s="387"/>
      <c r="H996" s="387"/>
      <c r="I996" s="387"/>
      <c r="J996" s="387"/>
      <c r="K996" s="387"/>
      <c r="L996" s="387"/>
      <c r="M996" s="387"/>
      <c r="N996" s="387"/>
      <c r="O996" s="387"/>
      <c r="P996" s="387"/>
      <c r="Q996" s="401"/>
      <c r="R996" s="387"/>
      <c r="S996" s="387"/>
    </row>
    <row r="997" spans="1:19" ht="14.4">
      <c r="A997" s="387"/>
      <c r="B997" s="387"/>
      <c r="C997" s="387"/>
      <c r="D997" s="387"/>
      <c r="E997" s="387"/>
      <c r="F997" s="387"/>
      <c r="G997" s="387"/>
      <c r="H997" s="387"/>
      <c r="I997" s="387"/>
      <c r="J997" s="387"/>
      <c r="K997" s="387"/>
      <c r="L997" s="387"/>
      <c r="M997" s="387"/>
      <c r="N997" s="387"/>
      <c r="O997" s="387"/>
      <c r="P997" s="387"/>
      <c r="Q997" s="401"/>
      <c r="R997" s="387"/>
      <c r="S997" s="387"/>
    </row>
    <row r="998" spans="1:19" ht="14.4">
      <c r="A998" s="387"/>
      <c r="B998" s="387"/>
      <c r="C998" s="387"/>
      <c r="D998" s="387"/>
      <c r="E998" s="387"/>
      <c r="F998" s="387"/>
      <c r="G998" s="387"/>
      <c r="H998" s="387"/>
      <c r="I998" s="387"/>
      <c r="J998" s="387"/>
      <c r="K998" s="387"/>
      <c r="L998" s="387"/>
      <c r="M998" s="387"/>
      <c r="N998" s="387"/>
      <c r="O998" s="387"/>
      <c r="P998" s="387"/>
      <c r="Q998" s="401"/>
      <c r="R998" s="387"/>
      <c r="S998" s="387"/>
    </row>
    <row r="999" spans="1:19" ht="14.4">
      <c r="A999" s="387"/>
      <c r="B999" s="387"/>
      <c r="C999" s="387"/>
      <c r="D999" s="387"/>
      <c r="E999" s="387"/>
      <c r="F999" s="387"/>
      <c r="G999" s="387"/>
      <c r="H999" s="387"/>
      <c r="I999" s="387"/>
      <c r="J999" s="387"/>
      <c r="K999" s="387"/>
      <c r="L999" s="387"/>
      <c r="M999" s="387"/>
      <c r="N999" s="387"/>
      <c r="O999" s="387"/>
      <c r="P999" s="387"/>
      <c r="Q999" s="401"/>
      <c r="R999" s="387"/>
      <c r="S999" s="387"/>
    </row>
    <row r="1000" spans="1:19" ht="14.4">
      <c r="A1000" s="387"/>
      <c r="B1000" s="387"/>
      <c r="C1000" s="387"/>
      <c r="D1000" s="387"/>
      <c r="E1000" s="387"/>
      <c r="F1000" s="387"/>
      <c r="G1000" s="387"/>
      <c r="H1000" s="387"/>
      <c r="I1000" s="387"/>
      <c r="J1000" s="387"/>
      <c r="K1000" s="387"/>
      <c r="L1000" s="387"/>
      <c r="M1000" s="387"/>
      <c r="N1000" s="387"/>
      <c r="O1000" s="387"/>
      <c r="P1000" s="387"/>
      <c r="Q1000" s="401"/>
      <c r="R1000" s="387"/>
      <c r="S1000" s="387"/>
    </row>
    <row r="1001" spans="1:19" ht="14.4">
      <c r="A1001" s="387"/>
      <c r="B1001" s="387"/>
      <c r="C1001" s="387"/>
      <c r="D1001" s="387"/>
      <c r="E1001" s="387"/>
      <c r="F1001" s="387"/>
      <c r="G1001" s="387"/>
      <c r="H1001" s="387"/>
      <c r="I1001" s="387"/>
      <c r="J1001" s="387"/>
      <c r="K1001" s="387"/>
      <c r="L1001" s="387"/>
      <c r="M1001" s="387"/>
      <c r="N1001" s="387"/>
      <c r="O1001" s="387"/>
      <c r="P1001" s="387"/>
      <c r="Q1001" s="401"/>
      <c r="R1001" s="387"/>
      <c r="S1001" s="387"/>
    </row>
    <row r="1002" spans="1:19" ht="14.4">
      <c r="A1002" s="387"/>
      <c r="B1002" s="387"/>
      <c r="C1002" s="387"/>
      <c r="D1002" s="387"/>
      <c r="E1002" s="387"/>
      <c r="F1002" s="387"/>
      <c r="G1002" s="387"/>
      <c r="H1002" s="387"/>
      <c r="I1002" s="387"/>
      <c r="J1002" s="387"/>
      <c r="K1002" s="387"/>
      <c r="L1002" s="387"/>
      <c r="M1002" s="387"/>
      <c r="N1002" s="387"/>
      <c r="O1002" s="387"/>
      <c r="P1002" s="387"/>
      <c r="Q1002" s="401"/>
      <c r="R1002" s="387"/>
      <c r="S1002" s="387"/>
    </row>
    <row r="1003" spans="1:19" ht="14.4">
      <c r="A1003" s="387"/>
      <c r="B1003" s="387"/>
      <c r="C1003" s="387"/>
      <c r="D1003" s="387"/>
      <c r="E1003" s="387"/>
      <c r="F1003" s="387"/>
      <c r="G1003" s="387"/>
      <c r="H1003" s="387"/>
      <c r="I1003" s="387"/>
      <c r="J1003" s="387"/>
      <c r="K1003" s="387"/>
      <c r="L1003" s="387"/>
      <c r="M1003" s="387"/>
      <c r="N1003" s="387"/>
      <c r="O1003" s="387"/>
      <c r="P1003" s="387"/>
      <c r="Q1003" s="401"/>
      <c r="R1003" s="387"/>
      <c r="S1003" s="387"/>
    </row>
    <row r="1004" spans="1:19" ht="14.4">
      <c r="A1004" s="387"/>
      <c r="B1004" s="387"/>
      <c r="C1004" s="387"/>
      <c r="D1004" s="387"/>
      <c r="E1004" s="387"/>
      <c r="F1004" s="387"/>
      <c r="G1004" s="387"/>
      <c r="H1004" s="387"/>
      <c r="I1004" s="387"/>
      <c r="J1004" s="387"/>
      <c r="K1004" s="387"/>
      <c r="L1004" s="387"/>
      <c r="M1004" s="387"/>
      <c r="N1004" s="387"/>
      <c r="O1004" s="387"/>
      <c r="P1004" s="387"/>
      <c r="Q1004" s="401"/>
      <c r="R1004" s="387"/>
      <c r="S1004" s="387"/>
    </row>
    <row r="1005" spans="1:19" ht="14.4">
      <c r="A1005" s="387"/>
      <c r="B1005" s="387"/>
      <c r="C1005" s="387"/>
      <c r="D1005" s="387"/>
      <c r="E1005" s="387"/>
      <c r="F1005" s="387"/>
      <c r="G1005" s="387"/>
      <c r="H1005" s="387"/>
      <c r="I1005" s="387"/>
      <c r="J1005" s="387"/>
      <c r="K1005" s="387"/>
      <c r="L1005" s="387"/>
      <c r="M1005" s="387"/>
      <c r="N1005" s="387"/>
      <c r="O1005" s="387"/>
      <c r="P1005" s="387"/>
      <c r="Q1005" s="401"/>
      <c r="R1005" s="387"/>
      <c r="S1005" s="387"/>
    </row>
    <row r="1006" spans="1:19" ht="14.4">
      <c r="A1006" s="387"/>
      <c r="B1006" s="387"/>
      <c r="C1006" s="387"/>
      <c r="D1006" s="387"/>
      <c r="E1006" s="387"/>
      <c r="F1006" s="387"/>
      <c r="G1006" s="387"/>
      <c r="H1006" s="387"/>
      <c r="I1006" s="387"/>
      <c r="J1006" s="387"/>
      <c r="K1006" s="387"/>
      <c r="L1006" s="387"/>
      <c r="M1006" s="387"/>
      <c r="N1006" s="387"/>
      <c r="O1006" s="387"/>
      <c r="P1006" s="387"/>
      <c r="Q1006" s="401"/>
      <c r="R1006" s="387"/>
      <c r="S1006" s="387"/>
    </row>
    <row r="1007" spans="1:19" ht="14.4">
      <c r="A1007" s="387"/>
      <c r="B1007" s="387"/>
      <c r="C1007" s="387"/>
      <c r="D1007" s="387"/>
      <c r="E1007" s="387"/>
      <c r="F1007" s="387"/>
      <c r="G1007" s="387"/>
      <c r="H1007" s="387"/>
      <c r="I1007" s="387"/>
      <c r="J1007" s="387"/>
      <c r="K1007" s="387"/>
      <c r="L1007" s="387"/>
      <c r="M1007" s="387"/>
      <c r="N1007" s="387"/>
      <c r="O1007" s="387"/>
      <c r="P1007" s="387"/>
      <c r="Q1007" s="401"/>
      <c r="R1007" s="387"/>
      <c r="S1007" s="387"/>
    </row>
    <row r="1008" spans="1:19" ht="14.4">
      <c r="A1008" s="387"/>
      <c r="B1008" s="387"/>
      <c r="C1008" s="387"/>
      <c r="D1008" s="387"/>
      <c r="E1008" s="387"/>
      <c r="F1008" s="387"/>
      <c r="G1008" s="387"/>
      <c r="H1008" s="387"/>
      <c r="I1008" s="387"/>
      <c r="J1008" s="387"/>
      <c r="K1008" s="387"/>
      <c r="L1008" s="387"/>
      <c r="M1008" s="387"/>
      <c r="N1008" s="387"/>
      <c r="O1008" s="387"/>
      <c r="P1008" s="387"/>
      <c r="Q1008" s="401"/>
      <c r="R1008" s="387"/>
      <c r="S1008" s="387"/>
    </row>
    <row r="1009" spans="1:19" ht="14.4">
      <c r="A1009" s="387"/>
      <c r="B1009" s="387"/>
      <c r="C1009" s="387"/>
      <c r="D1009" s="387"/>
      <c r="E1009" s="387"/>
      <c r="F1009" s="387"/>
      <c r="G1009" s="387"/>
      <c r="H1009" s="387"/>
      <c r="I1009" s="387"/>
      <c r="J1009" s="387"/>
      <c r="K1009" s="387"/>
      <c r="L1009" s="387"/>
      <c r="M1009" s="387"/>
      <c r="N1009" s="387"/>
      <c r="O1009" s="387"/>
      <c r="P1009" s="387"/>
      <c r="Q1009" s="401"/>
      <c r="R1009" s="387"/>
      <c r="S1009" s="387"/>
    </row>
    <row r="1010" spans="1:19" ht="14.4">
      <c r="A1010" s="387"/>
      <c r="B1010" s="387"/>
      <c r="C1010" s="387"/>
      <c r="D1010" s="387"/>
      <c r="E1010" s="387"/>
      <c r="F1010" s="387"/>
      <c r="G1010" s="387"/>
      <c r="H1010" s="387"/>
      <c r="I1010" s="387"/>
      <c r="J1010" s="387"/>
      <c r="K1010" s="387"/>
      <c r="L1010" s="387"/>
      <c r="M1010" s="387"/>
      <c r="N1010" s="387"/>
      <c r="O1010" s="387"/>
      <c r="P1010" s="387"/>
      <c r="Q1010" s="401"/>
      <c r="R1010" s="387"/>
      <c r="S1010" s="387"/>
    </row>
    <row r="1011" spans="1:19" ht="14.4">
      <c r="A1011" s="387"/>
      <c r="B1011" s="387"/>
      <c r="C1011" s="387"/>
      <c r="D1011" s="387"/>
      <c r="E1011" s="387"/>
      <c r="F1011" s="387"/>
      <c r="G1011" s="387"/>
      <c r="H1011" s="387"/>
      <c r="I1011" s="387"/>
      <c r="J1011" s="387"/>
      <c r="K1011" s="387"/>
      <c r="L1011" s="387"/>
      <c r="M1011" s="387"/>
      <c r="N1011" s="387"/>
      <c r="O1011" s="387"/>
      <c r="P1011" s="387"/>
      <c r="Q1011" s="401"/>
      <c r="R1011" s="387"/>
      <c r="S1011" s="387"/>
    </row>
    <row r="1012" spans="1:19" ht="14.4">
      <c r="A1012" s="387"/>
      <c r="B1012" s="387"/>
      <c r="C1012" s="387"/>
      <c r="D1012" s="387"/>
      <c r="E1012" s="387"/>
      <c r="F1012" s="387"/>
      <c r="G1012" s="387"/>
      <c r="H1012" s="387"/>
      <c r="I1012" s="387"/>
      <c r="J1012" s="387"/>
      <c r="K1012" s="387"/>
      <c r="L1012" s="387"/>
      <c r="M1012" s="387"/>
      <c r="N1012" s="387"/>
      <c r="O1012" s="387"/>
      <c r="P1012" s="387"/>
      <c r="Q1012" s="401"/>
      <c r="R1012" s="387"/>
      <c r="S1012" s="387"/>
    </row>
    <row r="1013" spans="1:19" ht="14.4">
      <c r="A1013" s="387"/>
      <c r="B1013" s="387"/>
      <c r="C1013" s="387"/>
      <c r="D1013" s="387"/>
      <c r="E1013" s="387"/>
      <c r="F1013" s="387"/>
      <c r="G1013" s="387"/>
      <c r="H1013" s="387"/>
      <c r="I1013" s="387"/>
      <c r="J1013" s="387"/>
      <c r="K1013" s="387"/>
      <c r="L1013" s="387"/>
      <c r="M1013" s="387"/>
      <c r="N1013" s="387"/>
      <c r="O1013" s="387"/>
      <c r="P1013" s="387"/>
      <c r="Q1013" s="401"/>
      <c r="R1013" s="387"/>
      <c r="S1013" s="387"/>
    </row>
    <row r="1014" spans="1:19" ht="14.4">
      <c r="A1014" s="387"/>
      <c r="B1014" s="387"/>
      <c r="C1014" s="387"/>
      <c r="D1014" s="387"/>
      <c r="E1014" s="387"/>
      <c r="F1014" s="387"/>
      <c r="G1014" s="387"/>
      <c r="H1014" s="387"/>
      <c r="I1014" s="387"/>
      <c r="J1014" s="387"/>
      <c r="K1014" s="387"/>
      <c r="L1014" s="387"/>
      <c r="M1014" s="387"/>
      <c r="N1014" s="387"/>
      <c r="O1014" s="387"/>
      <c r="P1014" s="387"/>
      <c r="Q1014" s="401"/>
      <c r="R1014" s="387"/>
      <c r="S1014" s="387"/>
    </row>
    <row r="1015" spans="1:19" ht="14.4">
      <c r="A1015" s="387"/>
      <c r="B1015" s="387"/>
      <c r="C1015" s="387"/>
      <c r="D1015" s="387"/>
      <c r="E1015" s="387"/>
      <c r="F1015" s="387"/>
      <c r="G1015" s="387"/>
      <c r="H1015" s="387"/>
      <c r="I1015" s="387"/>
      <c r="J1015" s="387"/>
      <c r="K1015" s="387"/>
      <c r="L1015" s="387"/>
      <c r="M1015" s="387"/>
      <c r="N1015" s="387"/>
      <c r="O1015" s="387"/>
      <c r="P1015" s="387"/>
      <c r="Q1015" s="401"/>
      <c r="R1015" s="387"/>
      <c r="S1015" s="387"/>
    </row>
    <row r="1016" spans="1:19" ht="14.4">
      <c r="A1016" s="387"/>
      <c r="B1016" s="387"/>
      <c r="C1016" s="387"/>
      <c r="D1016" s="387"/>
      <c r="E1016" s="387"/>
      <c r="F1016" s="387"/>
      <c r="G1016" s="387"/>
      <c r="H1016" s="387"/>
      <c r="I1016" s="387"/>
      <c r="J1016" s="387"/>
      <c r="K1016" s="387"/>
      <c r="L1016" s="387"/>
      <c r="M1016" s="387"/>
      <c r="N1016" s="387"/>
      <c r="O1016" s="387"/>
      <c r="P1016" s="387"/>
      <c r="Q1016" s="401"/>
      <c r="R1016" s="387"/>
      <c r="S1016" s="387"/>
    </row>
    <row r="1017" spans="1:19" ht="14.4">
      <c r="A1017" s="387"/>
      <c r="B1017" s="387"/>
      <c r="C1017" s="387"/>
      <c r="D1017" s="387"/>
      <c r="E1017" s="387"/>
      <c r="F1017" s="387"/>
      <c r="G1017" s="387"/>
      <c r="H1017" s="387"/>
      <c r="I1017" s="387"/>
      <c r="J1017" s="387"/>
      <c r="K1017" s="387"/>
      <c r="L1017" s="387"/>
      <c r="M1017" s="387"/>
      <c r="N1017" s="387"/>
      <c r="O1017" s="387"/>
      <c r="P1017" s="387"/>
      <c r="Q1017" s="401"/>
      <c r="R1017" s="387"/>
      <c r="S1017" s="387"/>
    </row>
    <row r="1018" spans="1:19" ht="14.4">
      <c r="A1018" s="387"/>
      <c r="B1018" s="387"/>
      <c r="C1018" s="387"/>
      <c r="D1018" s="387"/>
      <c r="E1018" s="387"/>
      <c r="F1018" s="387"/>
      <c r="G1018" s="387"/>
      <c r="H1018" s="387"/>
      <c r="I1018" s="387"/>
      <c r="J1018" s="387"/>
      <c r="K1018" s="387"/>
      <c r="L1018" s="387"/>
      <c r="M1018" s="387"/>
      <c r="N1018" s="387"/>
      <c r="O1018" s="387"/>
      <c r="P1018" s="387"/>
      <c r="Q1018" s="401"/>
      <c r="R1018" s="387"/>
      <c r="S1018" s="387"/>
    </row>
    <row r="1019" spans="1:19" ht="14.4">
      <c r="A1019" s="387"/>
      <c r="B1019" s="387"/>
      <c r="C1019" s="387"/>
      <c r="D1019" s="387"/>
      <c r="E1019" s="387"/>
      <c r="F1019" s="387"/>
      <c r="G1019" s="387"/>
      <c r="H1019" s="387"/>
      <c r="I1019" s="387"/>
      <c r="J1019" s="387"/>
      <c r="K1019" s="387"/>
      <c r="L1019" s="387"/>
      <c r="M1019" s="387"/>
      <c r="N1019" s="387"/>
      <c r="O1019" s="387"/>
      <c r="P1019" s="387"/>
      <c r="Q1019" s="401"/>
      <c r="R1019" s="387"/>
      <c r="S1019" s="387"/>
    </row>
    <row r="1020" spans="1:19" ht="14.4">
      <c r="A1020" s="387"/>
      <c r="B1020" s="387"/>
      <c r="C1020" s="387"/>
      <c r="D1020" s="387"/>
      <c r="E1020" s="387"/>
      <c r="F1020" s="387"/>
      <c r="G1020" s="387"/>
      <c r="H1020" s="387"/>
      <c r="I1020" s="387"/>
      <c r="J1020" s="387"/>
      <c r="K1020" s="387"/>
      <c r="L1020" s="387"/>
      <c r="M1020" s="387"/>
      <c r="N1020" s="387"/>
      <c r="O1020" s="387"/>
      <c r="P1020" s="387"/>
      <c r="Q1020" s="401"/>
      <c r="R1020" s="387"/>
      <c r="S1020" s="387"/>
    </row>
    <row r="1021" spans="1:19" ht="14.4">
      <c r="A1021" s="387"/>
      <c r="B1021" s="387"/>
      <c r="C1021" s="387"/>
      <c r="D1021" s="387"/>
      <c r="E1021" s="387"/>
      <c r="F1021" s="387"/>
      <c r="G1021" s="387"/>
      <c r="H1021" s="387"/>
      <c r="I1021" s="387"/>
      <c r="J1021" s="387"/>
      <c r="K1021" s="387"/>
      <c r="L1021" s="387"/>
      <c r="M1021" s="387"/>
      <c r="N1021" s="387"/>
      <c r="O1021" s="387"/>
      <c r="P1021" s="387"/>
      <c r="Q1021" s="401"/>
      <c r="R1021" s="387"/>
      <c r="S1021" s="387"/>
    </row>
    <row r="1022" spans="1:19" ht="14.4">
      <c r="A1022" s="387"/>
      <c r="B1022" s="387"/>
      <c r="C1022" s="387"/>
      <c r="D1022" s="387"/>
      <c r="E1022" s="387"/>
      <c r="F1022" s="387"/>
      <c r="G1022" s="387"/>
      <c r="H1022" s="387"/>
      <c r="I1022" s="387"/>
      <c r="J1022" s="387"/>
      <c r="K1022" s="387"/>
      <c r="L1022" s="387"/>
      <c r="M1022" s="387"/>
      <c r="N1022" s="387"/>
      <c r="O1022" s="387"/>
      <c r="P1022" s="387"/>
      <c r="Q1022" s="401"/>
      <c r="R1022" s="387"/>
      <c r="S1022" s="387"/>
    </row>
    <row r="1023" spans="1:19" ht="14.4">
      <c r="A1023" s="387"/>
      <c r="B1023" s="387"/>
      <c r="C1023" s="387"/>
      <c r="D1023" s="387"/>
      <c r="E1023" s="387"/>
      <c r="F1023" s="387"/>
      <c r="G1023" s="387"/>
      <c r="H1023" s="387"/>
      <c r="I1023" s="387"/>
      <c r="J1023" s="387"/>
      <c r="K1023" s="387"/>
      <c r="L1023" s="387"/>
      <c r="M1023" s="387"/>
      <c r="N1023" s="387"/>
      <c r="O1023" s="387"/>
      <c r="P1023" s="387"/>
      <c r="Q1023" s="401"/>
      <c r="R1023" s="387"/>
      <c r="S1023" s="387"/>
    </row>
    <row r="1024" spans="1:19" ht="14.4">
      <c r="A1024" s="387"/>
      <c r="B1024" s="387"/>
      <c r="C1024" s="387"/>
      <c r="D1024" s="387"/>
      <c r="E1024" s="387"/>
      <c r="F1024" s="387"/>
      <c r="G1024" s="387"/>
      <c r="H1024" s="387"/>
      <c r="I1024" s="387"/>
      <c r="J1024" s="387"/>
      <c r="K1024" s="387"/>
      <c r="L1024" s="387"/>
      <c r="M1024" s="387"/>
      <c r="N1024" s="387"/>
      <c r="O1024" s="387"/>
      <c r="P1024" s="387"/>
      <c r="Q1024" s="401"/>
      <c r="R1024" s="387"/>
      <c r="S1024" s="387"/>
    </row>
    <row r="1025" spans="1:19" ht="14.4">
      <c r="A1025" s="387"/>
      <c r="B1025" s="387"/>
      <c r="C1025" s="387"/>
      <c r="D1025" s="387"/>
      <c r="E1025" s="387"/>
      <c r="F1025" s="387"/>
      <c r="G1025" s="387"/>
      <c r="H1025" s="387"/>
      <c r="I1025" s="387"/>
      <c r="J1025" s="387"/>
      <c r="K1025" s="387"/>
      <c r="L1025" s="387"/>
      <c r="M1025" s="387"/>
      <c r="N1025" s="387"/>
      <c r="O1025" s="387"/>
      <c r="P1025" s="387"/>
      <c r="Q1025" s="401"/>
      <c r="R1025" s="387"/>
      <c r="S1025" s="387"/>
    </row>
    <row r="1026" spans="1:19" ht="14.4">
      <c r="A1026" s="387"/>
      <c r="B1026" s="387"/>
      <c r="C1026" s="387"/>
      <c r="D1026" s="387"/>
      <c r="E1026" s="387"/>
      <c r="F1026" s="387"/>
      <c r="G1026" s="387"/>
      <c r="H1026" s="387"/>
      <c r="I1026" s="387"/>
      <c r="J1026" s="387"/>
      <c r="K1026" s="387"/>
      <c r="L1026" s="387"/>
      <c r="M1026" s="387"/>
      <c r="N1026" s="387"/>
      <c r="O1026" s="387"/>
      <c r="P1026" s="387"/>
      <c r="Q1026" s="401"/>
      <c r="R1026" s="387"/>
      <c r="S1026" s="387"/>
    </row>
    <row r="1027" spans="1:19" ht="14.4">
      <c r="A1027" s="387"/>
      <c r="B1027" s="387"/>
      <c r="C1027" s="387"/>
      <c r="D1027" s="387"/>
      <c r="E1027" s="387"/>
      <c r="F1027" s="387"/>
      <c r="G1027" s="387"/>
      <c r="H1027" s="387"/>
      <c r="I1027" s="387"/>
      <c r="J1027" s="387"/>
      <c r="K1027" s="387"/>
      <c r="L1027" s="387"/>
      <c r="M1027" s="387"/>
      <c r="N1027" s="387"/>
      <c r="O1027" s="387"/>
      <c r="P1027" s="387"/>
      <c r="Q1027" s="401"/>
      <c r="R1027" s="387"/>
      <c r="S1027" s="387"/>
    </row>
    <row r="1028" spans="1:19" ht="14.4">
      <c r="A1028" s="387"/>
      <c r="B1028" s="387"/>
      <c r="C1028" s="387"/>
      <c r="D1028" s="387"/>
      <c r="E1028" s="387"/>
      <c r="F1028" s="387"/>
      <c r="G1028" s="387"/>
      <c r="H1028" s="387"/>
      <c r="I1028" s="387"/>
      <c r="J1028" s="387"/>
      <c r="K1028" s="387"/>
      <c r="L1028" s="387"/>
      <c r="M1028" s="387"/>
      <c r="N1028" s="387"/>
      <c r="O1028" s="387"/>
      <c r="P1028" s="387"/>
      <c r="Q1028" s="401"/>
      <c r="R1028" s="387"/>
      <c r="S1028" s="387"/>
    </row>
    <row r="1029" spans="1:19" ht="14.4">
      <c r="A1029" s="387"/>
      <c r="B1029" s="387"/>
      <c r="C1029" s="387"/>
      <c r="D1029" s="387"/>
      <c r="E1029" s="387"/>
      <c r="F1029" s="387"/>
      <c r="G1029" s="387"/>
      <c r="H1029" s="387"/>
      <c r="I1029" s="387"/>
      <c r="J1029" s="387"/>
      <c r="K1029" s="387"/>
      <c r="L1029" s="387"/>
      <c r="M1029" s="387"/>
      <c r="N1029" s="387"/>
      <c r="O1029" s="387"/>
      <c r="P1029" s="387"/>
      <c r="Q1029" s="401"/>
      <c r="R1029" s="387"/>
      <c r="S1029" s="387"/>
    </row>
    <row r="1030" spans="1:19" ht="14.4">
      <c r="A1030" s="387"/>
      <c r="B1030" s="387"/>
      <c r="C1030" s="387"/>
      <c r="D1030" s="387"/>
      <c r="E1030" s="387"/>
      <c r="F1030" s="387"/>
      <c r="G1030" s="387"/>
      <c r="H1030" s="387"/>
      <c r="I1030" s="387"/>
      <c r="J1030" s="387"/>
      <c r="K1030" s="387"/>
      <c r="L1030" s="387"/>
      <c r="M1030" s="387"/>
      <c r="N1030" s="387"/>
      <c r="O1030" s="387"/>
      <c r="P1030" s="387"/>
      <c r="Q1030" s="401"/>
      <c r="R1030" s="387"/>
      <c r="S1030" s="387"/>
    </row>
    <row r="1031" spans="1:19" ht="14.4">
      <c r="A1031" s="387"/>
      <c r="B1031" s="387"/>
      <c r="C1031" s="387"/>
      <c r="D1031" s="387"/>
      <c r="E1031" s="387"/>
      <c r="F1031" s="387"/>
      <c r="G1031" s="387"/>
      <c r="H1031" s="387"/>
      <c r="I1031" s="387"/>
      <c r="J1031" s="387"/>
      <c r="K1031" s="387"/>
      <c r="L1031" s="387"/>
      <c r="M1031" s="387"/>
      <c r="N1031" s="387"/>
      <c r="O1031" s="387"/>
      <c r="P1031" s="387"/>
      <c r="Q1031" s="401"/>
      <c r="R1031" s="387"/>
      <c r="S1031" s="387"/>
    </row>
    <row r="1032" spans="1:19" ht="14.4">
      <c r="A1032" s="387"/>
      <c r="B1032" s="387"/>
      <c r="C1032" s="387"/>
      <c r="D1032" s="387"/>
      <c r="E1032" s="387"/>
      <c r="F1032" s="387"/>
      <c r="G1032" s="387"/>
      <c r="H1032" s="387"/>
      <c r="I1032" s="387"/>
      <c r="J1032" s="387"/>
      <c r="K1032" s="387"/>
      <c r="L1032" s="387"/>
      <c r="M1032" s="387"/>
      <c r="N1032" s="387"/>
      <c r="O1032" s="387"/>
      <c r="P1032" s="387"/>
      <c r="Q1032" s="401"/>
      <c r="R1032" s="387"/>
      <c r="S1032" s="387"/>
    </row>
    <row r="1033" spans="1:19" ht="14.4">
      <c r="A1033" s="387"/>
      <c r="B1033" s="387"/>
      <c r="C1033" s="387"/>
      <c r="D1033" s="387"/>
      <c r="E1033" s="387"/>
      <c r="F1033" s="387"/>
      <c r="G1033" s="387"/>
      <c r="H1033" s="387"/>
      <c r="I1033" s="387"/>
      <c r="J1033" s="387"/>
      <c r="K1033" s="387"/>
      <c r="L1033" s="387"/>
      <c r="M1033" s="387"/>
      <c r="N1033" s="387"/>
      <c r="O1033" s="387"/>
      <c r="P1033" s="387"/>
      <c r="Q1033" s="401"/>
      <c r="R1033" s="387"/>
      <c r="S1033" s="387"/>
    </row>
    <row r="1034" spans="1:19" ht="14.4">
      <c r="A1034" s="387"/>
      <c r="B1034" s="387"/>
      <c r="C1034" s="387"/>
      <c r="D1034" s="387"/>
      <c r="E1034" s="387"/>
      <c r="F1034" s="387"/>
      <c r="G1034" s="387"/>
      <c r="H1034" s="387"/>
      <c r="I1034" s="387"/>
      <c r="J1034" s="387"/>
      <c r="K1034" s="387"/>
      <c r="L1034" s="387"/>
      <c r="M1034" s="387"/>
      <c r="N1034" s="387"/>
      <c r="O1034" s="387"/>
      <c r="P1034" s="387"/>
      <c r="Q1034" s="401"/>
      <c r="R1034" s="387"/>
      <c r="S1034" s="387"/>
    </row>
    <row r="1035" spans="1:19" ht="14.4">
      <c r="A1035" s="387"/>
      <c r="B1035" s="387"/>
      <c r="C1035" s="387"/>
      <c r="D1035" s="387"/>
      <c r="E1035" s="387"/>
      <c r="F1035" s="387"/>
      <c r="G1035" s="387"/>
      <c r="H1035" s="387"/>
      <c r="I1035" s="387"/>
      <c r="J1035" s="387"/>
      <c r="K1035" s="387"/>
      <c r="L1035" s="387"/>
      <c r="M1035" s="387"/>
      <c r="N1035" s="387"/>
      <c r="O1035" s="387"/>
      <c r="P1035" s="387"/>
      <c r="Q1035" s="401"/>
      <c r="R1035" s="387"/>
      <c r="S1035" s="387"/>
    </row>
    <row r="1036" spans="1:19" ht="14.4">
      <c r="A1036" s="387"/>
      <c r="B1036" s="387"/>
      <c r="C1036" s="387"/>
      <c r="D1036" s="387"/>
      <c r="E1036" s="387"/>
      <c r="F1036" s="387"/>
      <c r="G1036" s="387"/>
      <c r="H1036" s="387"/>
      <c r="I1036" s="387"/>
      <c r="J1036" s="387"/>
      <c r="K1036" s="387"/>
      <c r="L1036" s="387"/>
      <c r="M1036" s="387"/>
      <c r="N1036" s="387"/>
      <c r="O1036" s="387"/>
      <c r="P1036" s="387"/>
      <c r="Q1036" s="401"/>
      <c r="R1036" s="387"/>
      <c r="S1036" s="387"/>
    </row>
    <row r="1037" spans="1:19" ht="14.4">
      <c r="A1037" s="387"/>
      <c r="B1037" s="387"/>
      <c r="C1037" s="387"/>
      <c r="D1037" s="387"/>
      <c r="E1037" s="387"/>
      <c r="F1037" s="387"/>
      <c r="G1037" s="387"/>
      <c r="H1037" s="387"/>
      <c r="I1037" s="387"/>
      <c r="J1037" s="387"/>
      <c r="K1037" s="387"/>
      <c r="L1037" s="387"/>
      <c r="M1037" s="387"/>
      <c r="N1037" s="387"/>
      <c r="O1037" s="387"/>
      <c r="P1037" s="387"/>
      <c r="Q1037" s="401"/>
      <c r="R1037" s="387"/>
      <c r="S1037" s="387"/>
    </row>
    <row r="1038" spans="1:19" ht="14.4">
      <c r="A1038" s="387"/>
      <c r="B1038" s="387"/>
      <c r="C1038" s="387"/>
      <c r="D1038" s="387"/>
      <c r="E1038" s="387"/>
      <c r="F1038" s="387"/>
      <c r="G1038" s="387"/>
      <c r="H1038" s="387"/>
      <c r="I1038" s="387"/>
      <c r="J1038" s="387"/>
      <c r="K1038" s="387"/>
      <c r="L1038" s="387"/>
      <c r="M1038" s="387"/>
      <c r="N1038" s="387"/>
      <c r="O1038" s="387"/>
      <c r="P1038" s="387"/>
      <c r="Q1038" s="401"/>
      <c r="R1038" s="387"/>
      <c r="S1038" s="387"/>
    </row>
    <row r="1039" spans="1:19" ht="14.4">
      <c r="A1039" s="387"/>
      <c r="B1039" s="387"/>
      <c r="C1039" s="387"/>
      <c r="D1039" s="387"/>
      <c r="E1039" s="387"/>
      <c r="F1039" s="387"/>
      <c r="G1039" s="387"/>
      <c r="H1039" s="387"/>
      <c r="I1039" s="387"/>
      <c r="J1039" s="387"/>
      <c r="K1039" s="387"/>
      <c r="L1039" s="387"/>
      <c r="M1039" s="387"/>
      <c r="N1039" s="387"/>
      <c r="O1039" s="387"/>
      <c r="P1039" s="387"/>
      <c r="Q1039" s="401"/>
      <c r="R1039" s="387"/>
      <c r="S1039" s="387"/>
    </row>
    <row r="1040" spans="1:19" ht="14.4">
      <c r="A1040" s="387"/>
      <c r="B1040" s="387"/>
      <c r="C1040" s="387"/>
      <c r="D1040" s="387"/>
      <c r="E1040" s="387"/>
      <c r="F1040" s="387"/>
      <c r="G1040" s="387"/>
      <c r="H1040" s="387"/>
      <c r="I1040" s="387"/>
      <c r="J1040" s="387"/>
      <c r="K1040" s="387"/>
      <c r="L1040" s="387"/>
      <c r="M1040" s="387"/>
      <c r="N1040" s="387"/>
      <c r="O1040" s="387"/>
      <c r="P1040" s="387"/>
      <c r="Q1040" s="401"/>
      <c r="R1040" s="387"/>
      <c r="S1040" s="387"/>
    </row>
    <row r="1041" spans="1:19" ht="14.4">
      <c r="A1041" s="387"/>
      <c r="B1041" s="387"/>
      <c r="C1041" s="387"/>
      <c r="D1041" s="387"/>
      <c r="E1041" s="387"/>
      <c r="F1041" s="387"/>
      <c r="G1041" s="387"/>
      <c r="H1041" s="387"/>
      <c r="I1041" s="387"/>
      <c r="J1041" s="387"/>
      <c r="K1041" s="387"/>
      <c r="L1041" s="387"/>
      <c r="M1041" s="387"/>
      <c r="N1041" s="387"/>
      <c r="O1041" s="387"/>
      <c r="P1041" s="387"/>
      <c r="Q1041" s="401"/>
      <c r="R1041" s="387"/>
      <c r="S1041" s="387"/>
    </row>
    <row r="1042" spans="1:19" ht="14.4">
      <c r="A1042" s="387"/>
      <c r="B1042" s="387"/>
      <c r="C1042" s="387"/>
      <c r="D1042" s="387"/>
      <c r="E1042" s="387"/>
      <c r="F1042" s="387"/>
      <c r="G1042" s="387"/>
      <c r="H1042" s="387"/>
      <c r="I1042" s="387"/>
      <c r="J1042" s="387"/>
      <c r="K1042" s="387"/>
      <c r="L1042" s="387"/>
      <c r="M1042" s="387"/>
      <c r="N1042" s="387"/>
      <c r="O1042" s="387"/>
      <c r="P1042" s="387"/>
      <c r="Q1042" s="401"/>
      <c r="R1042" s="387"/>
      <c r="S1042" s="387"/>
    </row>
    <row r="1043" spans="1:19" ht="14.4">
      <c r="A1043" s="387"/>
      <c r="B1043" s="387"/>
      <c r="C1043" s="387"/>
      <c r="D1043" s="387"/>
      <c r="E1043" s="387"/>
      <c r="F1043" s="387"/>
      <c r="G1043" s="387"/>
      <c r="H1043" s="387"/>
      <c r="I1043" s="387"/>
      <c r="J1043" s="387"/>
      <c r="K1043" s="387"/>
      <c r="L1043" s="387"/>
      <c r="M1043" s="387"/>
      <c r="N1043" s="387"/>
      <c r="O1043" s="387"/>
      <c r="P1043" s="387"/>
      <c r="Q1043" s="401"/>
      <c r="R1043" s="387"/>
      <c r="S1043" s="387"/>
    </row>
    <row r="1044" spans="1:19" ht="14.4">
      <c r="A1044" s="387"/>
      <c r="B1044" s="387"/>
      <c r="C1044" s="387"/>
      <c r="D1044" s="387"/>
      <c r="E1044" s="387"/>
      <c r="F1044" s="387"/>
      <c r="G1044" s="387"/>
      <c r="H1044" s="387"/>
      <c r="I1044" s="387"/>
      <c r="J1044" s="387"/>
      <c r="K1044" s="387"/>
      <c r="L1044" s="387"/>
      <c r="M1044" s="387"/>
      <c r="N1044" s="387"/>
      <c r="O1044" s="387"/>
      <c r="P1044" s="387"/>
      <c r="Q1044" s="401"/>
      <c r="R1044" s="387"/>
      <c r="S1044" s="387"/>
    </row>
    <row r="1045" spans="1:19" ht="14.4">
      <c r="A1045" s="387"/>
      <c r="B1045" s="387"/>
      <c r="C1045" s="387"/>
      <c r="D1045" s="387"/>
      <c r="E1045" s="387"/>
      <c r="F1045" s="387"/>
      <c r="G1045" s="387"/>
      <c r="H1045" s="387"/>
      <c r="I1045" s="387"/>
      <c r="J1045" s="387"/>
      <c r="K1045" s="387"/>
      <c r="L1045" s="387"/>
      <c r="M1045" s="387"/>
      <c r="N1045" s="387"/>
      <c r="O1045" s="387"/>
      <c r="P1045" s="387"/>
      <c r="Q1045" s="401"/>
      <c r="R1045" s="387"/>
      <c r="S1045" s="387"/>
    </row>
    <row r="1046" spans="1:19" ht="14.4">
      <c r="A1046" s="387"/>
      <c r="B1046" s="387"/>
      <c r="C1046" s="387"/>
      <c r="D1046" s="387"/>
      <c r="E1046" s="387"/>
      <c r="F1046" s="387"/>
      <c r="G1046" s="387"/>
      <c r="H1046" s="387"/>
      <c r="I1046" s="387"/>
      <c r="J1046" s="387"/>
      <c r="K1046" s="387"/>
      <c r="L1046" s="387"/>
      <c r="M1046" s="387"/>
      <c r="N1046" s="387"/>
      <c r="O1046" s="387"/>
      <c r="P1046" s="387"/>
      <c r="Q1046" s="401"/>
      <c r="R1046" s="387"/>
      <c r="S1046" s="387"/>
    </row>
    <row r="1047" spans="1:19" ht="14.4">
      <c r="A1047" s="387"/>
      <c r="B1047" s="387"/>
      <c r="C1047" s="387"/>
      <c r="D1047" s="387"/>
      <c r="E1047" s="387"/>
      <c r="F1047" s="387"/>
      <c r="G1047" s="387"/>
      <c r="H1047" s="387"/>
      <c r="I1047" s="387"/>
      <c r="J1047" s="387"/>
      <c r="K1047" s="387"/>
      <c r="L1047" s="387"/>
      <c r="M1047" s="387"/>
      <c r="N1047" s="387"/>
      <c r="O1047" s="387"/>
      <c r="P1047" s="387"/>
      <c r="Q1047" s="401"/>
      <c r="R1047" s="387"/>
      <c r="S1047" s="387"/>
    </row>
    <row r="1048" spans="1:19" ht="14.4">
      <c r="A1048" s="387"/>
      <c r="B1048" s="387"/>
      <c r="C1048" s="387"/>
      <c r="D1048" s="387"/>
      <c r="E1048" s="387"/>
      <c r="F1048" s="387"/>
      <c r="G1048" s="387"/>
      <c r="H1048" s="387"/>
      <c r="I1048" s="387"/>
      <c r="J1048" s="387"/>
      <c r="K1048" s="387"/>
      <c r="L1048" s="387"/>
      <c r="M1048" s="387"/>
      <c r="N1048" s="387"/>
      <c r="O1048" s="387"/>
      <c r="P1048" s="387"/>
      <c r="Q1048" s="401"/>
      <c r="R1048" s="387"/>
      <c r="S1048" s="387"/>
    </row>
    <row r="1049" spans="1:19" ht="14.4">
      <c r="A1049" s="387"/>
      <c r="B1049" s="387"/>
      <c r="C1049" s="387"/>
      <c r="D1049" s="387"/>
      <c r="E1049" s="387"/>
      <c r="F1049" s="387"/>
      <c r="G1049" s="387"/>
      <c r="H1049" s="387"/>
      <c r="I1049" s="387"/>
      <c r="J1049" s="387"/>
      <c r="K1049" s="387"/>
      <c r="L1049" s="387"/>
      <c r="M1049" s="387"/>
      <c r="N1049" s="387"/>
      <c r="O1049" s="387"/>
      <c r="P1049" s="387"/>
      <c r="Q1049" s="401"/>
      <c r="R1049" s="387"/>
      <c r="S1049" s="387"/>
    </row>
    <row r="1050" spans="1:19" ht="14.4">
      <c r="A1050" s="387"/>
      <c r="B1050" s="387"/>
      <c r="C1050" s="387"/>
      <c r="D1050" s="387"/>
      <c r="E1050" s="387"/>
      <c r="F1050" s="387"/>
      <c r="G1050" s="387"/>
      <c r="H1050" s="387"/>
      <c r="I1050" s="387"/>
      <c r="J1050" s="387"/>
      <c r="K1050" s="387"/>
      <c r="L1050" s="387"/>
      <c r="M1050" s="387"/>
      <c r="N1050" s="387"/>
      <c r="O1050" s="387"/>
      <c r="P1050" s="387"/>
      <c r="Q1050" s="401"/>
      <c r="R1050" s="387"/>
      <c r="S1050" s="387"/>
    </row>
    <row r="1051" spans="1:19" ht="14.4">
      <c r="A1051" s="387"/>
      <c r="B1051" s="387"/>
      <c r="C1051" s="387"/>
      <c r="D1051" s="387"/>
      <c r="E1051" s="387"/>
      <c r="F1051" s="387"/>
      <c r="G1051" s="387"/>
      <c r="H1051" s="387"/>
      <c r="I1051" s="387"/>
      <c r="J1051" s="387"/>
      <c r="K1051" s="387"/>
      <c r="L1051" s="387"/>
      <c r="M1051" s="387"/>
      <c r="N1051" s="387"/>
      <c r="O1051" s="387"/>
      <c r="P1051" s="387"/>
      <c r="Q1051" s="401"/>
      <c r="R1051" s="387"/>
      <c r="S1051" s="387"/>
    </row>
    <row r="1052" spans="1:19" ht="14.4">
      <c r="A1052" s="387"/>
      <c r="B1052" s="387"/>
      <c r="C1052" s="387"/>
      <c r="D1052" s="387"/>
      <c r="E1052" s="387"/>
      <c r="F1052" s="387"/>
      <c r="G1052" s="387"/>
      <c r="H1052" s="387"/>
      <c r="I1052" s="387"/>
      <c r="J1052" s="387"/>
      <c r="K1052" s="387"/>
      <c r="L1052" s="387"/>
      <c r="M1052" s="387"/>
      <c r="N1052" s="387"/>
      <c r="O1052" s="387"/>
      <c r="P1052" s="387"/>
      <c r="Q1052" s="401"/>
      <c r="R1052" s="387"/>
      <c r="S1052" s="387"/>
    </row>
    <row r="1053" spans="1:19" ht="14.4">
      <c r="A1053" s="387"/>
      <c r="B1053" s="387"/>
      <c r="C1053" s="387"/>
      <c r="D1053" s="387"/>
      <c r="E1053" s="387"/>
      <c r="F1053" s="387"/>
      <c r="G1053" s="387"/>
      <c r="H1053" s="387"/>
      <c r="I1053" s="387"/>
      <c r="J1053" s="387"/>
      <c r="K1053" s="387"/>
      <c r="L1053" s="387"/>
      <c r="M1053" s="387"/>
      <c r="N1053" s="387"/>
      <c r="O1053" s="387"/>
      <c r="P1053" s="387"/>
      <c r="Q1053" s="401"/>
      <c r="R1053" s="387"/>
      <c r="S1053" s="387"/>
    </row>
    <row r="1054" spans="1:19" ht="14.4">
      <c r="A1054" s="387"/>
      <c r="B1054" s="387"/>
      <c r="C1054" s="387"/>
      <c r="D1054" s="387"/>
      <c r="E1054" s="387"/>
      <c r="F1054" s="387"/>
      <c r="G1054" s="387"/>
      <c r="H1054" s="387"/>
      <c r="I1054" s="387"/>
      <c r="J1054" s="387"/>
      <c r="K1054" s="387"/>
      <c r="L1054" s="387"/>
      <c r="M1054" s="387"/>
      <c r="N1054" s="387"/>
      <c r="O1054" s="387"/>
      <c r="P1054" s="387"/>
      <c r="Q1054" s="401"/>
      <c r="R1054" s="387"/>
      <c r="S1054" s="387"/>
    </row>
    <row r="1055" spans="1:19" ht="14.4">
      <c r="A1055" s="387"/>
      <c r="B1055" s="387"/>
      <c r="C1055" s="387"/>
      <c r="D1055" s="387"/>
      <c r="E1055" s="387"/>
      <c r="F1055" s="387"/>
      <c r="G1055" s="387"/>
      <c r="H1055" s="387"/>
      <c r="I1055" s="387"/>
      <c r="J1055" s="387"/>
      <c r="K1055" s="387"/>
      <c r="L1055" s="387"/>
      <c r="M1055" s="387"/>
      <c r="N1055" s="387"/>
      <c r="O1055" s="387"/>
      <c r="P1055" s="387"/>
      <c r="Q1055" s="401"/>
      <c r="R1055" s="387"/>
      <c r="S1055" s="387"/>
    </row>
    <row r="1056" spans="1:19" ht="14.4">
      <c r="A1056" s="387"/>
      <c r="B1056" s="387"/>
      <c r="C1056" s="387"/>
      <c r="D1056" s="387"/>
      <c r="E1056" s="387"/>
      <c r="F1056" s="387"/>
      <c r="G1056" s="387"/>
      <c r="H1056" s="387"/>
      <c r="I1056" s="387"/>
      <c r="J1056" s="387"/>
      <c r="K1056" s="387"/>
      <c r="L1056" s="387"/>
      <c r="M1056" s="387"/>
      <c r="N1056" s="387"/>
      <c r="O1056" s="387"/>
      <c r="P1056" s="387"/>
      <c r="Q1056" s="401"/>
      <c r="R1056" s="387"/>
      <c r="S1056" s="387"/>
    </row>
    <row r="1057" spans="1:19" ht="14.4">
      <c r="A1057" s="387"/>
      <c r="B1057" s="387"/>
      <c r="C1057" s="387"/>
      <c r="D1057" s="387"/>
      <c r="E1057" s="387"/>
      <c r="F1057" s="387"/>
      <c r="G1057" s="387"/>
      <c r="H1057" s="387"/>
      <c r="I1057" s="387"/>
      <c r="J1057" s="387"/>
      <c r="K1057" s="387"/>
      <c r="L1057" s="387"/>
      <c r="M1057" s="387"/>
      <c r="N1057" s="387"/>
      <c r="O1057" s="387"/>
      <c r="P1057" s="387"/>
      <c r="Q1057" s="401"/>
      <c r="R1057" s="387"/>
      <c r="S1057" s="387"/>
    </row>
    <row r="1058" spans="1:19" ht="14.4">
      <c r="A1058" s="387"/>
      <c r="B1058" s="387"/>
      <c r="C1058" s="387"/>
      <c r="D1058" s="387"/>
      <c r="E1058" s="387"/>
      <c r="F1058" s="387"/>
      <c r="G1058" s="387"/>
      <c r="H1058" s="387"/>
      <c r="I1058" s="387"/>
      <c r="J1058" s="387"/>
      <c r="K1058" s="387"/>
      <c r="L1058" s="387"/>
      <c r="M1058" s="387"/>
      <c r="N1058" s="387"/>
      <c r="O1058" s="387"/>
      <c r="P1058" s="387"/>
      <c r="Q1058" s="401"/>
      <c r="R1058" s="387"/>
      <c r="S1058" s="387"/>
    </row>
    <row r="1059" spans="1:19" ht="14.4">
      <c r="A1059" s="387"/>
      <c r="B1059" s="387"/>
      <c r="C1059" s="387"/>
      <c r="D1059" s="387"/>
      <c r="E1059" s="387"/>
      <c r="F1059" s="387"/>
      <c r="G1059" s="387"/>
      <c r="H1059" s="387"/>
      <c r="I1059" s="387"/>
      <c r="J1059" s="387"/>
      <c r="K1059" s="387"/>
      <c r="L1059" s="387"/>
      <c r="M1059" s="387"/>
      <c r="N1059" s="387"/>
      <c r="O1059" s="387"/>
      <c r="P1059" s="387"/>
      <c r="Q1059" s="401"/>
      <c r="R1059" s="387"/>
      <c r="S1059" s="387"/>
    </row>
    <row r="1060" spans="1:19" ht="14.4">
      <c r="A1060" s="387"/>
      <c r="B1060" s="387"/>
      <c r="C1060" s="387"/>
      <c r="D1060" s="387"/>
      <c r="E1060" s="387"/>
      <c r="F1060" s="387"/>
      <c r="G1060" s="387"/>
      <c r="H1060" s="387"/>
      <c r="I1060" s="387"/>
      <c r="J1060" s="387"/>
      <c r="K1060" s="387"/>
      <c r="L1060" s="387"/>
      <c r="M1060" s="387"/>
      <c r="N1060" s="387"/>
      <c r="O1060" s="387"/>
      <c r="P1060" s="387"/>
      <c r="Q1060" s="401"/>
      <c r="R1060" s="387"/>
      <c r="S1060" s="387"/>
    </row>
    <row r="1061" spans="1:19" ht="14.4">
      <c r="A1061" s="387"/>
      <c r="B1061" s="387"/>
      <c r="C1061" s="387"/>
      <c r="D1061" s="387"/>
      <c r="E1061" s="387"/>
      <c r="F1061" s="387"/>
      <c r="G1061" s="387"/>
      <c r="H1061" s="387"/>
      <c r="I1061" s="387"/>
      <c r="J1061" s="387"/>
      <c r="K1061" s="387"/>
      <c r="L1061" s="387"/>
      <c r="M1061" s="387"/>
      <c r="N1061" s="387"/>
      <c r="O1061" s="387"/>
      <c r="P1061" s="387"/>
      <c r="Q1061" s="401"/>
      <c r="R1061" s="387"/>
      <c r="S1061" s="387"/>
    </row>
    <row r="1062" spans="1:19" ht="14.4">
      <c r="A1062" s="387"/>
      <c r="B1062" s="387"/>
      <c r="C1062" s="387"/>
      <c r="D1062" s="387"/>
      <c r="E1062" s="387"/>
      <c r="F1062" s="387"/>
      <c r="G1062" s="387"/>
      <c r="H1062" s="387"/>
      <c r="I1062" s="387"/>
      <c r="J1062" s="387"/>
      <c r="K1062" s="387"/>
      <c r="L1062" s="387"/>
      <c r="M1062" s="387"/>
      <c r="N1062" s="387"/>
      <c r="O1062" s="387"/>
      <c r="P1062" s="387"/>
      <c r="Q1062" s="401"/>
      <c r="R1062" s="387"/>
      <c r="S1062" s="387"/>
    </row>
    <row r="1063" spans="1:19" ht="14.4">
      <c r="A1063" s="387"/>
      <c r="B1063" s="387"/>
      <c r="C1063" s="387"/>
      <c r="D1063" s="387"/>
      <c r="E1063" s="387"/>
      <c r="F1063" s="387"/>
      <c r="G1063" s="387"/>
      <c r="H1063" s="387"/>
      <c r="I1063" s="387"/>
      <c r="J1063" s="387"/>
      <c r="K1063" s="387"/>
      <c r="L1063" s="387"/>
      <c r="M1063" s="387"/>
      <c r="N1063" s="387"/>
      <c r="O1063" s="387"/>
      <c r="P1063" s="387"/>
      <c r="Q1063" s="401"/>
      <c r="R1063" s="387"/>
      <c r="S1063" s="387"/>
    </row>
    <row r="1064" spans="1:19" ht="14.4">
      <c r="A1064" s="387"/>
      <c r="B1064" s="387"/>
      <c r="C1064" s="387"/>
      <c r="D1064" s="387"/>
      <c r="E1064" s="387"/>
      <c r="F1064" s="387"/>
      <c r="G1064" s="387"/>
      <c r="H1064" s="387"/>
      <c r="I1064" s="387"/>
      <c r="J1064" s="387"/>
      <c r="K1064" s="387"/>
      <c r="L1064" s="387"/>
      <c r="M1064" s="387"/>
      <c r="N1064" s="387"/>
      <c r="O1064" s="387"/>
      <c r="P1064" s="387"/>
      <c r="Q1064" s="401"/>
      <c r="R1064" s="387"/>
      <c r="S1064" s="387"/>
    </row>
    <row r="1065" spans="1:19" ht="14.4">
      <c r="A1065" s="387"/>
      <c r="B1065" s="387"/>
      <c r="C1065" s="387"/>
      <c r="D1065" s="387"/>
      <c r="E1065" s="387"/>
      <c r="F1065" s="387"/>
      <c r="G1065" s="387"/>
      <c r="H1065" s="387"/>
      <c r="I1065" s="387"/>
      <c r="J1065" s="387"/>
      <c r="K1065" s="387"/>
      <c r="L1065" s="387"/>
      <c r="M1065" s="387"/>
      <c r="N1065" s="387"/>
      <c r="O1065" s="387"/>
      <c r="P1065" s="387"/>
      <c r="Q1065" s="401"/>
      <c r="R1065" s="387"/>
      <c r="S1065" s="387"/>
    </row>
    <row r="1066" spans="1:19" ht="14.4">
      <c r="A1066" s="387"/>
      <c r="B1066" s="387"/>
      <c r="C1066" s="387"/>
      <c r="D1066" s="387"/>
      <c r="E1066" s="387"/>
      <c r="F1066" s="387"/>
      <c r="G1066" s="387"/>
      <c r="H1066" s="387"/>
      <c r="I1066" s="387"/>
      <c r="J1066" s="387"/>
      <c r="K1066" s="387"/>
      <c r="L1066" s="387"/>
      <c r="M1066" s="387"/>
      <c r="N1066" s="387"/>
      <c r="O1066" s="387"/>
      <c r="P1066" s="387"/>
      <c r="Q1066" s="401"/>
      <c r="R1066" s="387"/>
      <c r="S1066" s="387"/>
    </row>
    <row r="1067" spans="1:19" ht="14.4">
      <c r="A1067" s="387"/>
      <c r="B1067" s="387"/>
      <c r="C1067" s="387"/>
      <c r="D1067" s="387"/>
      <c r="E1067" s="387"/>
      <c r="F1067" s="387"/>
      <c r="G1067" s="387"/>
      <c r="H1067" s="387"/>
      <c r="I1067" s="387"/>
      <c r="J1067" s="387"/>
      <c r="K1067" s="387"/>
      <c r="L1067" s="387"/>
      <c r="M1067" s="387"/>
      <c r="N1067" s="387"/>
      <c r="O1067" s="387"/>
      <c r="P1067" s="387"/>
      <c r="Q1067" s="401"/>
      <c r="R1067" s="387"/>
      <c r="S1067" s="387"/>
    </row>
    <row r="1068" spans="1:19" ht="14.4">
      <c r="A1068" s="387"/>
      <c r="B1068" s="387"/>
      <c r="C1068" s="387"/>
      <c r="D1068" s="387"/>
      <c r="E1068" s="387"/>
      <c r="F1068" s="387"/>
      <c r="G1068" s="387"/>
      <c r="H1068" s="387"/>
      <c r="I1068" s="387"/>
      <c r="J1068" s="387"/>
      <c r="K1068" s="387"/>
      <c r="L1068" s="387"/>
      <c r="M1068" s="387"/>
      <c r="N1068" s="387"/>
      <c r="O1068" s="387"/>
      <c r="P1068" s="387"/>
      <c r="Q1068" s="401"/>
      <c r="R1068" s="387"/>
      <c r="S1068" s="387"/>
    </row>
    <row r="1069" spans="1:19" ht="14.4">
      <c r="A1069" s="387"/>
      <c r="B1069" s="387"/>
      <c r="C1069" s="387"/>
      <c r="D1069" s="387"/>
      <c r="E1069" s="387"/>
      <c r="F1069" s="387"/>
      <c r="G1069" s="387"/>
      <c r="H1069" s="387"/>
      <c r="I1069" s="387"/>
      <c r="J1069" s="387"/>
      <c r="K1069" s="387"/>
      <c r="L1069" s="387"/>
      <c r="M1069" s="387"/>
      <c r="N1069" s="387"/>
      <c r="O1069" s="387"/>
      <c r="P1069" s="387"/>
      <c r="Q1069" s="401"/>
      <c r="R1069" s="387"/>
      <c r="S1069" s="387"/>
    </row>
    <row r="1070" spans="1:19" ht="14.4">
      <c r="A1070" s="387"/>
      <c r="B1070" s="387"/>
      <c r="C1070" s="387"/>
      <c r="D1070" s="387"/>
      <c r="E1070" s="387"/>
      <c r="F1070" s="387"/>
      <c r="G1070" s="387"/>
      <c r="H1070" s="387"/>
      <c r="I1070" s="387"/>
      <c r="J1070" s="387"/>
      <c r="K1070" s="387"/>
      <c r="L1070" s="387"/>
      <c r="M1070" s="387"/>
      <c r="N1070" s="387"/>
      <c r="O1070" s="387"/>
      <c r="P1070" s="387"/>
      <c r="Q1070" s="401"/>
      <c r="R1070" s="387"/>
      <c r="S1070" s="387"/>
    </row>
    <row r="1071" spans="1:19" ht="14.4">
      <c r="A1071" s="387"/>
      <c r="B1071" s="387"/>
      <c r="C1071" s="387"/>
      <c r="D1071" s="387"/>
      <c r="E1071" s="387"/>
      <c r="F1071" s="387"/>
      <c r="G1071" s="387"/>
      <c r="H1071" s="387"/>
      <c r="I1071" s="387"/>
      <c r="J1071" s="387"/>
      <c r="K1071" s="387"/>
      <c r="L1071" s="387"/>
      <c r="M1071" s="387"/>
      <c r="N1071" s="387"/>
      <c r="O1071" s="387"/>
      <c r="P1071" s="387"/>
      <c r="Q1071" s="401"/>
      <c r="R1071" s="387"/>
      <c r="S1071" s="387"/>
    </row>
    <row r="1072" spans="1:19" ht="14.4">
      <c r="A1072" s="387"/>
      <c r="B1072" s="387"/>
      <c r="C1072" s="387"/>
      <c r="D1072" s="387"/>
      <c r="E1072" s="387"/>
      <c r="F1072" s="387"/>
      <c r="G1072" s="387"/>
      <c r="H1072" s="387"/>
      <c r="I1072" s="387"/>
      <c r="J1072" s="387"/>
      <c r="K1072" s="387"/>
      <c r="L1072" s="387"/>
      <c r="M1072" s="387"/>
      <c r="N1072" s="387"/>
      <c r="O1072" s="387"/>
      <c r="P1072" s="387"/>
      <c r="Q1072" s="401"/>
      <c r="R1072" s="387"/>
      <c r="S1072" s="387"/>
    </row>
    <row r="1073" spans="1:19" ht="14.4">
      <c r="A1073" s="387"/>
      <c r="B1073" s="387"/>
      <c r="C1073" s="387"/>
      <c r="D1073" s="387"/>
      <c r="E1073" s="387"/>
      <c r="F1073" s="387"/>
      <c r="G1073" s="387"/>
      <c r="H1073" s="387"/>
      <c r="I1073" s="387"/>
      <c r="J1073" s="387"/>
      <c r="K1073" s="387"/>
      <c r="L1073" s="387"/>
      <c r="M1073" s="387"/>
      <c r="N1073" s="387"/>
      <c r="O1073" s="387"/>
      <c r="P1073" s="387"/>
      <c r="Q1073" s="401"/>
      <c r="R1073" s="387"/>
      <c r="S1073" s="387"/>
    </row>
    <row r="1074" spans="1:19" ht="14.4">
      <c r="A1074" s="387"/>
      <c r="B1074" s="387"/>
      <c r="C1074" s="387"/>
      <c r="D1074" s="387"/>
      <c r="E1074" s="387"/>
      <c r="F1074" s="387"/>
      <c r="G1074" s="387"/>
      <c r="H1074" s="387"/>
      <c r="I1074" s="387"/>
      <c r="J1074" s="387"/>
      <c r="K1074" s="387"/>
      <c r="L1074" s="387"/>
      <c r="M1074" s="387"/>
      <c r="N1074" s="387"/>
      <c r="O1074" s="387"/>
      <c r="P1074" s="387"/>
      <c r="Q1074" s="401"/>
      <c r="R1074" s="387"/>
      <c r="S1074" s="387"/>
    </row>
    <row r="1075" spans="1:19" ht="14.4">
      <c r="A1075" s="387"/>
      <c r="B1075" s="387"/>
      <c r="C1075" s="387"/>
      <c r="D1075" s="387"/>
      <c r="E1075" s="387"/>
      <c r="F1075" s="387"/>
      <c r="G1075" s="387"/>
      <c r="H1075" s="387"/>
      <c r="I1075" s="387"/>
      <c r="J1075" s="387"/>
      <c r="K1075" s="387"/>
      <c r="L1075" s="387"/>
      <c r="M1075" s="387"/>
      <c r="N1075" s="387"/>
      <c r="O1075" s="387"/>
      <c r="P1075" s="387"/>
      <c r="Q1075" s="401"/>
      <c r="R1075" s="387"/>
      <c r="S1075" s="387"/>
    </row>
    <row r="1076" spans="1:19" ht="14.4">
      <c r="A1076" s="387"/>
      <c r="B1076" s="387"/>
      <c r="C1076" s="387"/>
      <c r="D1076" s="387"/>
      <c r="E1076" s="387"/>
      <c r="F1076" s="387"/>
      <c r="G1076" s="387"/>
      <c r="H1076" s="387"/>
      <c r="I1076" s="387"/>
      <c r="J1076" s="387"/>
      <c r="K1076" s="387"/>
      <c r="L1076" s="387"/>
      <c r="M1076" s="387"/>
      <c r="N1076" s="387"/>
      <c r="O1076" s="387"/>
      <c r="P1076" s="387"/>
      <c r="Q1076" s="401"/>
      <c r="R1076" s="387"/>
      <c r="S1076" s="387"/>
    </row>
    <row r="1077" spans="1:19" ht="14.4">
      <c r="A1077" s="387"/>
      <c r="B1077" s="387"/>
      <c r="C1077" s="387"/>
      <c r="D1077" s="387"/>
      <c r="E1077" s="387"/>
      <c r="F1077" s="387"/>
      <c r="G1077" s="387"/>
      <c r="H1077" s="387"/>
      <c r="I1077" s="387"/>
      <c r="J1077" s="387"/>
      <c r="K1077" s="387"/>
      <c r="L1077" s="387"/>
      <c r="M1077" s="387"/>
      <c r="N1077" s="387"/>
      <c r="O1077" s="387"/>
      <c r="P1077" s="387"/>
      <c r="Q1077" s="401"/>
      <c r="R1077" s="387"/>
      <c r="S1077" s="387"/>
    </row>
    <row r="1078" spans="1:19" ht="14.4">
      <c r="A1078" s="387"/>
      <c r="B1078" s="387"/>
      <c r="C1078" s="387"/>
      <c r="D1078" s="387"/>
      <c r="E1078" s="387"/>
      <c r="F1078" s="387"/>
      <c r="G1078" s="387"/>
      <c r="H1078" s="387"/>
      <c r="I1078" s="387"/>
      <c r="J1078" s="387"/>
      <c r="K1078" s="387"/>
      <c r="L1078" s="387"/>
      <c r="M1078" s="387"/>
      <c r="N1078" s="387"/>
      <c r="O1078" s="387"/>
      <c r="P1078" s="387"/>
      <c r="Q1078" s="401"/>
      <c r="R1078" s="387"/>
      <c r="S1078" s="387"/>
    </row>
    <row r="1079" spans="1:19" ht="14.4">
      <c r="A1079" s="387"/>
      <c r="B1079" s="387"/>
      <c r="C1079" s="387"/>
      <c r="D1079" s="387"/>
      <c r="E1079" s="387"/>
      <c r="F1079" s="387"/>
      <c r="G1079" s="387"/>
      <c r="H1079" s="387"/>
      <c r="I1079" s="387"/>
      <c r="J1079" s="387"/>
      <c r="K1079" s="387"/>
      <c r="L1079" s="387"/>
      <c r="M1079" s="387"/>
      <c r="N1079" s="387"/>
      <c r="O1079" s="387"/>
      <c r="P1079" s="387"/>
      <c r="Q1079" s="401"/>
      <c r="R1079" s="387"/>
      <c r="S1079" s="387"/>
    </row>
    <row r="1080" spans="1:19" ht="14.4">
      <c r="A1080" s="387"/>
      <c r="B1080" s="387"/>
      <c r="C1080" s="387"/>
      <c r="D1080" s="387"/>
      <c r="E1080" s="387"/>
      <c r="F1080" s="387"/>
      <c r="G1080" s="387"/>
      <c r="H1080" s="387"/>
      <c r="I1080" s="387"/>
      <c r="J1080" s="387"/>
      <c r="K1080" s="387"/>
      <c r="L1080" s="387"/>
      <c r="M1080" s="387"/>
      <c r="N1080" s="387"/>
      <c r="O1080" s="387"/>
      <c r="P1080" s="387"/>
      <c r="Q1080" s="401"/>
      <c r="R1080" s="387"/>
      <c r="S1080" s="387"/>
    </row>
    <row r="1081" spans="1:19" ht="14.4">
      <c r="A1081" s="387"/>
      <c r="B1081" s="387"/>
      <c r="C1081" s="387"/>
      <c r="D1081" s="387"/>
      <c r="E1081" s="387"/>
      <c r="F1081" s="387"/>
      <c r="G1081" s="387"/>
      <c r="H1081" s="387"/>
      <c r="I1081" s="387"/>
      <c r="J1081" s="387"/>
      <c r="K1081" s="387"/>
      <c r="L1081" s="387"/>
      <c r="M1081" s="387"/>
      <c r="N1081" s="387"/>
      <c r="O1081" s="387"/>
      <c r="P1081" s="387"/>
      <c r="Q1081" s="401"/>
      <c r="R1081" s="387"/>
      <c r="S1081" s="387"/>
    </row>
    <row r="1082" spans="1:19" ht="14.4">
      <c r="A1082" s="387"/>
      <c r="B1082" s="387"/>
      <c r="C1082" s="387"/>
      <c r="D1082" s="387"/>
      <c r="E1082" s="387"/>
      <c r="F1082" s="387"/>
      <c r="G1082" s="387"/>
      <c r="H1082" s="387"/>
      <c r="I1082" s="387"/>
      <c r="J1082" s="387"/>
      <c r="K1082" s="387"/>
      <c r="L1082" s="387"/>
      <c r="M1082" s="387"/>
      <c r="N1082" s="387"/>
      <c r="O1082" s="387"/>
      <c r="P1082" s="387"/>
      <c r="Q1082" s="401"/>
      <c r="R1082" s="387"/>
      <c r="S1082" s="387"/>
    </row>
    <row r="1083" spans="1:19" ht="14.4">
      <c r="A1083" s="387"/>
      <c r="B1083" s="387"/>
      <c r="C1083" s="387"/>
      <c r="D1083" s="387"/>
      <c r="E1083" s="387"/>
      <c r="F1083" s="387"/>
      <c r="G1083" s="387"/>
      <c r="H1083" s="387"/>
      <c r="I1083" s="387"/>
      <c r="J1083" s="387"/>
      <c r="K1083" s="387"/>
      <c r="L1083" s="387"/>
      <c r="M1083" s="387"/>
      <c r="N1083" s="387"/>
      <c r="O1083" s="387"/>
      <c r="P1083" s="387"/>
      <c r="Q1083" s="401"/>
      <c r="R1083" s="387"/>
      <c r="S1083" s="387"/>
    </row>
    <row r="1084" spans="1:19" ht="14.4">
      <c r="A1084" s="387"/>
      <c r="B1084" s="387"/>
      <c r="C1084" s="387"/>
      <c r="D1084" s="387"/>
      <c r="E1084" s="387"/>
      <c r="F1084" s="387"/>
      <c r="G1084" s="387"/>
      <c r="H1084" s="387"/>
      <c r="I1084" s="387"/>
      <c r="J1084" s="387"/>
      <c r="K1084" s="387"/>
      <c r="L1084" s="387"/>
      <c r="M1084" s="387"/>
      <c r="N1084" s="387"/>
      <c r="O1084" s="387"/>
      <c r="P1084" s="387"/>
      <c r="Q1084" s="401"/>
      <c r="R1084" s="387"/>
      <c r="S1084" s="387"/>
    </row>
    <row r="1085" spans="1:19" ht="14.4">
      <c r="A1085" s="387"/>
      <c r="B1085" s="387"/>
      <c r="C1085" s="387"/>
      <c r="D1085" s="387"/>
      <c r="E1085" s="387"/>
      <c r="F1085" s="387"/>
      <c r="G1085" s="387"/>
      <c r="H1085" s="387"/>
      <c r="I1085" s="387"/>
      <c r="J1085" s="387"/>
      <c r="K1085" s="387"/>
      <c r="L1085" s="387"/>
      <c r="M1085" s="387"/>
      <c r="N1085" s="387"/>
      <c r="O1085" s="387"/>
      <c r="P1085" s="387"/>
      <c r="Q1085" s="401"/>
      <c r="R1085" s="387"/>
      <c r="S1085" s="387"/>
    </row>
    <row r="1086" spans="1:19" ht="14.4">
      <c r="A1086" s="387"/>
      <c r="B1086" s="387"/>
      <c r="C1086" s="387"/>
      <c r="D1086" s="387"/>
      <c r="E1086" s="387"/>
      <c r="F1086" s="387"/>
      <c r="G1086" s="387"/>
      <c r="H1086" s="387"/>
      <c r="I1086" s="387"/>
      <c r="J1086" s="387"/>
      <c r="K1086" s="387"/>
      <c r="L1086" s="387"/>
      <c r="M1086" s="387"/>
      <c r="N1086" s="387"/>
      <c r="O1086" s="387"/>
      <c r="P1086" s="387"/>
      <c r="Q1086" s="401"/>
      <c r="R1086" s="387"/>
      <c r="S1086" s="387"/>
    </row>
    <row r="1087" spans="1:19" ht="14.4">
      <c r="A1087" s="387"/>
      <c r="B1087" s="387"/>
      <c r="C1087" s="387"/>
      <c r="D1087" s="387"/>
      <c r="E1087" s="387"/>
      <c r="F1087" s="387"/>
      <c r="G1087" s="387"/>
      <c r="H1087" s="387"/>
      <c r="I1087" s="387"/>
      <c r="J1087" s="387"/>
      <c r="K1087" s="387"/>
      <c r="L1087" s="387"/>
      <c r="M1087" s="387"/>
      <c r="N1087" s="387"/>
      <c r="O1087" s="387"/>
      <c r="P1087" s="387"/>
      <c r="Q1087" s="401"/>
      <c r="R1087" s="387"/>
      <c r="S1087" s="387"/>
    </row>
    <row r="1088" spans="1:19" ht="14.4">
      <c r="A1088" s="387"/>
      <c r="B1088" s="387"/>
      <c r="C1088" s="387"/>
      <c r="D1088" s="387"/>
      <c r="E1088" s="387"/>
      <c r="F1088" s="387"/>
      <c r="G1088" s="387"/>
      <c r="H1088" s="387"/>
      <c r="I1088" s="387"/>
      <c r="J1088" s="387"/>
      <c r="K1088" s="387"/>
      <c r="L1088" s="387"/>
      <c r="M1088" s="387"/>
      <c r="N1088" s="387"/>
      <c r="O1088" s="387"/>
      <c r="P1088" s="387"/>
      <c r="Q1088" s="401"/>
      <c r="R1088" s="387"/>
      <c r="S1088" s="387"/>
    </row>
    <row r="1089" spans="1:19" ht="14.4">
      <c r="A1089" s="387"/>
      <c r="B1089" s="387"/>
      <c r="C1089" s="387"/>
      <c r="D1089" s="387"/>
      <c r="E1089" s="387"/>
      <c r="F1089" s="387"/>
      <c r="G1089" s="387"/>
      <c r="H1089" s="387"/>
      <c r="I1089" s="387"/>
      <c r="J1089" s="387"/>
      <c r="K1089" s="387"/>
      <c r="L1089" s="387"/>
      <c r="M1089" s="387"/>
      <c r="N1089" s="387"/>
      <c r="O1089" s="387"/>
      <c r="P1089" s="387"/>
      <c r="Q1089" s="401"/>
      <c r="R1089" s="387"/>
      <c r="S1089" s="387"/>
    </row>
    <row r="1090" spans="1:19" ht="14.4">
      <c r="A1090" s="387"/>
      <c r="B1090" s="387"/>
      <c r="C1090" s="387"/>
      <c r="D1090" s="387"/>
      <c r="E1090" s="387"/>
      <c r="F1090" s="387"/>
      <c r="G1090" s="387"/>
      <c r="H1090" s="387"/>
      <c r="I1090" s="387"/>
      <c r="J1090" s="387"/>
      <c r="K1090" s="387"/>
      <c r="L1090" s="387"/>
      <c r="M1090" s="387"/>
      <c r="N1090" s="387"/>
      <c r="O1090" s="387"/>
      <c r="P1090" s="387"/>
      <c r="Q1090" s="401"/>
      <c r="R1090" s="387"/>
      <c r="S1090" s="387"/>
    </row>
    <row r="1091" spans="1:19" ht="14.4">
      <c r="A1091" s="387"/>
      <c r="B1091" s="387"/>
      <c r="C1091" s="387"/>
      <c r="D1091" s="387"/>
      <c r="E1091" s="387"/>
      <c r="F1091" s="387"/>
      <c r="G1091" s="387"/>
      <c r="H1091" s="387"/>
      <c r="I1091" s="387"/>
      <c r="J1091" s="387"/>
      <c r="K1091" s="387"/>
      <c r="L1091" s="387"/>
      <c r="M1091" s="387"/>
      <c r="N1091" s="387"/>
      <c r="O1091" s="387"/>
      <c r="P1091" s="387"/>
      <c r="Q1091" s="401"/>
      <c r="R1091" s="387"/>
      <c r="S1091" s="387"/>
    </row>
    <row r="1092" spans="1:19" ht="14.4">
      <c r="A1092" s="387"/>
      <c r="B1092" s="387"/>
      <c r="C1092" s="387"/>
      <c r="D1092" s="387"/>
      <c r="E1092" s="387"/>
      <c r="F1092" s="387"/>
      <c r="G1092" s="387"/>
      <c r="H1092" s="387"/>
      <c r="I1092" s="387"/>
      <c r="J1092" s="387"/>
      <c r="K1092" s="387"/>
      <c r="L1092" s="387"/>
      <c r="M1092" s="387"/>
      <c r="N1092" s="387"/>
      <c r="O1092" s="387"/>
      <c r="P1092" s="387"/>
      <c r="Q1092" s="401"/>
      <c r="R1092" s="387"/>
      <c r="S1092" s="387"/>
    </row>
    <row r="1093" spans="1:19" ht="14.4">
      <c r="A1093" s="387"/>
      <c r="B1093" s="387"/>
      <c r="C1093" s="387"/>
      <c r="D1093" s="387"/>
      <c r="E1093" s="387"/>
      <c r="F1093" s="387"/>
      <c r="G1093" s="387"/>
      <c r="H1093" s="387"/>
      <c r="I1093" s="387"/>
      <c r="J1093" s="387"/>
      <c r="K1093" s="387"/>
      <c r="L1093" s="387"/>
      <c r="M1093" s="387"/>
      <c r="N1093" s="387"/>
      <c r="O1093" s="387"/>
      <c r="P1093" s="387"/>
      <c r="Q1093" s="401"/>
      <c r="R1093" s="387"/>
      <c r="S1093" s="387"/>
    </row>
    <row r="1094" spans="1:19" ht="14.4">
      <c r="A1094" s="387"/>
      <c r="B1094" s="387"/>
      <c r="C1094" s="387"/>
      <c r="D1094" s="387"/>
      <c r="E1094" s="387"/>
      <c r="F1094" s="387"/>
      <c r="G1094" s="387"/>
      <c r="H1094" s="387"/>
      <c r="I1094" s="387"/>
      <c r="J1094" s="387"/>
      <c r="K1094" s="387"/>
      <c r="L1094" s="387"/>
      <c r="M1094" s="387"/>
      <c r="N1094" s="387"/>
      <c r="O1094" s="387"/>
      <c r="P1094" s="387"/>
      <c r="Q1094" s="401"/>
      <c r="R1094" s="387"/>
      <c r="S1094" s="387"/>
    </row>
    <row r="1095" spans="1:19" ht="14.4">
      <c r="A1095" s="387"/>
      <c r="B1095" s="387"/>
      <c r="C1095" s="387"/>
      <c r="D1095" s="387"/>
      <c r="E1095" s="387"/>
      <c r="F1095" s="387"/>
      <c r="G1095" s="387"/>
      <c r="H1095" s="387"/>
      <c r="I1095" s="387"/>
      <c r="J1095" s="387"/>
      <c r="K1095" s="387"/>
      <c r="L1095" s="387"/>
      <c r="M1095" s="387"/>
      <c r="N1095" s="387"/>
      <c r="O1095" s="387"/>
      <c r="P1095" s="387"/>
      <c r="Q1095" s="401"/>
      <c r="R1095" s="387"/>
      <c r="S1095" s="387"/>
    </row>
    <row r="1096" spans="1:19" ht="14.4">
      <c r="A1096" s="387"/>
      <c r="B1096" s="387"/>
      <c r="C1096" s="387"/>
      <c r="D1096" s="387"/>
      <c r="E1096" s="387"/>
      <c r="F1096" s="387"/>
      <c r="G1096" s="387"/>
      <c r="H1096" s="387"/>
      <c r="I1096" s="387"/>
      <c r="J1096" s="387"/>
      <c r="K1096" s="387"/>
      <c r="L1096" s="387"/>
      <c r="M1096" s="387"/>
      <c r="N1096" s="387"/>
      <c r="O1096" s="387"/>
      <c r="P1096" s="387"/>
      <c r="Q1096" s="401"/>
      <c r="R1096" s="387"/>
      <c r="S1096" s="387"/>
    </row>
    <row r="1097" spans="1:19" ht="14.4">
      <c r="A1097" s="387"/>
      <c r="B1097" s="387"/>
      <c r="C1097" s="387"/>
      <c r="D1097" s="387"/>
      <c r="E1097" s="387"/>
      <c r="F1097" s="387"/>
      <c r="G1097" s="387"/>
      <c r="H1097" s="387"/>
      <c r="I1097" s="387"/>
      <c r="J1097" s="387"/>
      <c r="K1097" s="387"/>
      <c r="L1097" s="387"/>
      <c r="M1097" s="387"/>
      <c r="N1097" s="387"/>
      <c r="O1097" s="387"/>
      <c r="P1097" s="387"/>
      <c r="Q1097" s="401"/>
      <c r="R1097" s="387"/>
      <c r="S1097" s="387"/>
    </row>
    <row r="1098" spans="1:19" ht="14.4">
      <c r="A1098" s="387"/>
      <c r="B1098" s="387"/>
      <c r="C1098" s="387"/>
      <c r="D1098" s="387"/>
      <c r="E1098" s="387"/>
      <c r="F1098" s="387"/>
      <c r="G1098" s="387"/>
      <c r="H1098" s="387"/>
      <c r="I1098" s="387"/>
      <c r="J1098" s="387"/>
      <c r="K1098" s="387"/>
      <c r="L1098" s="387"/>
      <c r="M1098" s="387"/>
      <c r="N1098" s="387"/>
      <c r="O1098" s="387"/>
      <c r="P1098" s="387"/>
      <c r="Q1098" s="401"/>
      <c r="R1098" s="387"/>
      <c r="S1098" s="387"/>
    </row>
    <row r="1099" spans="1:19" ht="14.4">
      <c r="A1099" s="387"/>
      <c r="B1099" s="387"/>
      <c r="C1099" s="387"/>
      <c r="D1099" s="387"/>
      <c r="E1099" s="387"/>
      <c r="F1099" s="387"/>
      <c r="G1099" s="387"/>
      <c r="H1099" s="387"/>
      <c r="I1099" s="387"/>
      <c r="J1099" s="387"/>
      <c r="K1099" s="387"/>
      <c r="L1099" s="387"/>
      <c r="M1099" s="387"/>
      <c r="N1099" s="387"/>
      <c r="O1099" s="387"/>
      <c r="P1099" s="387"/>
      <c r="Q1099" s="401"/>
      <c r="R1099" s="387"/>
      <c r="S1099" s="387"/>
    </row>
    <row r="1100" spans="1:19" ht="14.4">
      <c r="A1100" s="387"/>
      <c r="B1100" s="387"/>
      <c r="C1100" s="387"/>
      <c r="D1100" s="387"/>
      <c r="E1100" s="387"/>
      <c r="F1100" s="387"/>
      <c r="G1100" s="387"/>
      <c r="H1100" s="387"/>
      <c r="I1100" s="387"/>
      <c r="J1100" s="387"/>
      <c r="K1100" s="387"/>
      <c r="L1100" s="387"/>
      <c r="M1100" s="387"/>
      <c r="N1100" s="387"/>
      <c r="O1100" s="387"/>
      <c r="P1100" s="387"/>
      <c r="Q1100" s="401"/>
      <c r="R1100" s="387"/>
      <c r="S1100" s="387"/>
    </row>
    <row r="1101" spans="1:19" ht="14.4">
      <c r="A1101" s="387"/>
      <c r="B1101" s="387"/>
      <c r="C1101" s="387"/>
      <c r="D1101" s="387"/>
      <c r="E1101" s="387"/>
      <c r="F1101" s="387"/>
      <c r="G1101" s="387"/>
      <c r="H1101" s="387"/>
      <c r="I1101" s="387"/>
      <c r="J1101" s="387"/>
      <c r="K1101" s="387"/>
      <c r="L1101" s="387"/>
      <c r="M1101" s="387"/>
      <c r="N1101" s="387"/>
      <c r="O1101" s="387"/>
      <c r="P1101" s="387"/>
      <c r="Q1101" s="401"/>
      <c r="R1101" s="387"/>
      <c r="S1101" s="387"/>
    </row>
    <row r="1102" spans="1:19" ht="14.4">
      <c r="A1102" s="387"/>
      <c r="B1102" s="387"/>
      <c r="C1102" s="387"/>
      <c r="D1102" s="387"/>
      <c r="E1102" s="387"/>
      <c r="F1102" s="387"/>
      <c r="G1102" s="387"/>
      <c r="H1102" s="387"/>
      <c r="I1102" s="387"/>
      <c r="J1102" s="387"/>
      <c r="K1102" s="387"/>
      <c r="L1102" s="387"/>
      <c r="M1102" s="387"/>
      <c r="N1102" s="387"/>
      <c r="O1102" s="387"/>
      <c r="P1102" s="387"/>
      <c r="Q1102" s="401"/>
      <c r="R1102" s="387"/>
      <c r="S1102" s="387"/>
    </row>
    <row r="1103" spans="1:19" ht="14.4">
      <c r="A1103" s="387"/>
      <c r="B1103" s="387"/>
      <c r="C1103" s="387"/>
      <c r="D1103" s="387"/>
      <c r="E1103" s="387"/>
      <c r="F1103" s="387"/>
      <c r="G1103" s="387"/>
      <c r="H1103" s="387"/>
      <c r="I1103" s="387"/>
      <c r="J1103" s="387"/>
      <c r="K1103" s="387"/>
      <c r="L1103" s="387"/>
      <c r="M1103" s="387"/>
      <c r="N1103" s="387"/>
      <c r="O1103" s="387"/>
      <c r="P1103" s="387"/>
      <c r="Q1103" s="401"/>
      <c r="R1103" s="387"/>
      <c r="S1103" s="387"/>
    </row>
    <row r="1104" spans="1:19" ht="14.4">
      <c r="A1104" s="387"/>
      <c r="B1104" s="387"/>
      <c r="C1104" s="387"/>
      <c r="D1104" s="387"/>
      <c r="E1104" s="387"/>
      <c r="F1104" s="387"/>
      <c r="G1104" s="387"/>
      <c r="H1104" s="387"/>
      <c r="I1104" s="387"/>
      <c r="J1104" s="387"/>
      <c r="K1104" s="387"/>
      <c r="L1104" s="387"/>
      <c r="M1104" s="387"/>
      <c r="N1104" s="387"/>
      <c r="O1104" s="387"/>
      <c r="P1104" s="387"/>
      <c r="Q1104" s="401"/>
      <c r="R1104" s="387"/>
      <c r="S1104" s="387"/>
    </row>
    <row r="1105" spans="1:19" ht="14.4">
      <c r="A1105" s="387"/>
      <c r="B1105" s="387"/>
      <c r="C1105" s="387"/>
      <c r="D1105" s="387"/>
      <c r="E1105" s="387"/>
      <c r="F1105" s="387"/>
      <c r="G1105" s="387"/>
      <c r="H1105" s="387"/>
      <c r="I1105" s="387"/>
      <c r="J1105" s="387"/>
      <c r="K1105" s="387"/>
      <c r="L1105" s="387"/>
      <c r="M1105" s="387"/>
      <c r="N1105" s="387"/>
      <c r="O1105" s="387"/>
      <c r="P1105" s="387"/>
      <c r="Q1105" s="401"/>
      <c r="R1105" s="387"/>
      <c r="S1105" s="387"/>
    </row>
    <row r="1106" spans="1:19" ht="14.4">
      <c r="A1106" s="387"/>
      <c r="B1106" s="387"/>
      <c r="C1106" s="387"/>
      <c r="D1106" s="387"/>
      <c r="E1106" s="387"/>
      <c r="F1106" s="387"/>
      <c r="G1106" s="387"/>
      <c r="H1106" s="387"/>
      <c r="I1106" s="387"/>
      <c r="J1106" s="387"/>
      <c r="K1106" s="387"/>
      <c r="L1106" s="387"/>
      <c r="M1106" s="387"/>
      <c r="N1106" s="387"/>
      <c r="O1106" s="387"/>
      <c r="P1106" s="387"/>
      <c r="Q1106" s="401"/>
      <c r="R1106" s="387"/>
      <c r="S1106" s="387"/>
    </row>
    <row r="1107" spans="1:19" ht="14.4">
      <c r="A1107" s="387"/>
      <c r="B1107" s="387"/>
      <c r="C1107" s="387"/>
      <c r="D1107" s="387"/>
      <c r="E1107" s="387"/>
      <c r="F1107" s="387"/>
      <c r="G1107" s="387"/>
      <c r="H1107" s="387"/>
      <c r="I1107" s="387"/>
      <c r="J1107" s="387"/>
      <c r="K1107" s="387"/>
      <c r="L1107" s="387"/>
      <c r="M1107" s="387"/>
      <c r="N1107" s="387"/>
      <c r="O1107" s="387"/>
      <c r="P1107" s="387"/>
      <c r="Q1107" s="401"/>
      <c r="R1107" s="387"/>
      <c r="S1107" s="387"/>
    </row>
    <row r="1108" spans="1:19" ht="14.4">
      <c r="A1108" s="387"/>
      <c r="B1108" s="387"/>
      <c r="C1108" s="387"/>
      <c r="D1108" s="387"/>
      <c r="E1108" s="387"/>
      <c r="F1108" s="387"/>
      <c r="G1108" s="387"/>
      <c r="H1108" s="387"/>
      <c r="I1108" s="387"/>
      <c r="J1108" s="387"/>
      <c r="K1108" s="387"/>
      <c r="L1108" s="387"/>
      <c r="M1108" s="387"/>
      <c r="N1108" s="387"/>
      <c r="O1108" s="387"/>
      <c r="P1108" s="387"/>
      <c r="Q1108" s="401"/>
      <c r="R1108" s="387"/>
      <c r="S1108" s="387"/>
    </row>
    <row r="1109" spans="1:19" ht="14.4">
      <c r="A1109" s="387"/>
      <c r="B1109" s="387"/>
      <c r="C1109" s="387"/>
      <c r="D1109" s="387"/>
      <c r="E1109" s="387"/>
      <c r="F1109" s="387"/>
      <c r="G1109" s="387"/>
      <c r="H1109" s="387"/>
      <c r="I1109" s="387"/>
      <c r="J1109" s="387"/>
      <c r="K1109" s="387"/>
      <c r="L1109" s="387"/>
      <c r="M1109" s="387"/>
      <c r="N1109" s="387"/>
      <c r="O1109" s="387"/>
      <c r="P1109" s="387"/>
      <c r="Q1109" s="401"/>
      <c r="R1109" s="387"/>
      <c r="S1109" s="387"/>
    </row>
    <row r="1110" spans="1:19" ht="14.4">
      <c r="A1110" s="387"/>
      <c r="B1110" s="387"/>
      <c r="C1110" s="387"/>
      <c r="D1110" s="387"/>
      <c r="E1110" s="387"/>
      <c r="F1110" s="387"/>
      <c r="G1110" s="387"/>
      <c r="H1110" s="387"/>
      <c r="I1110" s="387"/>
      <c r="J1110" s="387"/>
      <c r="K1110" s="387"/>
      <c r="L1110" s="387"/>
      <c r="M1110" s="387"/>
      <c r="N1110" s="387"/>
      <c r="O1110" s="387"/>
      <c r="P1110" s="387"/>
      <c r="Q1110" s="401"/>
      <c r="R1110" s="387"/>
      <c r="S1110" s="387"/>
    </row>
    <row r="1111" spans="1:19" ht="14.4">
      <c r="A1111" s="387"/>
      <c r="B1111" s="387"/>
      <c r="C1111" s="387"/>
      <c r="D1111" s="387"/>
      <c r="E1111" s="387"/>
      <c r="F1111" s="387"/>
      <c r="G1111" s="387"/>
      <c r="H1111" s="387"/>
      <c r="I1111" s="387"/>
      <c r="J1111" s="387"/>
      <c r="K1111" s="387"/>
      <c r="L1111" s="387"/>
      <c r="M1111" s="387"/>
      <c r="N1111" s="387"/>
      <c r="O1111" s="387"/>
      <c r="P1111" s="387"/>
      <c r="Q1111" s="401"/>
      <c r="R1111" s="387"/>
      <c r="S1111" s="387"/>
    </row>
    <row r="1112" spans="1:19" ht="14.4">
      <c r="A1112" s="387"/>
      <c r="B1112" s="387"/>
      <c r="C1112" s="387"/>
      <c r="D1112" s="387"/>
      <c r="E1112" s="387"/>
      <c r="F1112" s="387"/>
      <c r="G1112" s="387"/>
      <c r="H1112" s="387"/>
      <c r="I1112" s="387"/>
      <c r="J1112" s="387"/>
      <c r="K1112" s="387"/>
      <c r="L1112" s="387"/>
      <c r="M1112" s="387"/>
      <c r="N1112" s="387"/>
      <c r="O1112" s="387"/>
      <c r="P1112" s="387"/>
      <c r="Q1112" s="401"/>
      <c r="R1112" s="387"/>
      <c r="S1112" s="387"/>
    </row>
    <row r="1113" spans="1:19" ht="14.4">
      <c r="A1113" s="387"/>
      <c r="B1113" s="387"/>
      <c r="C1113" s="387"/>
      <c r="D1113" s="387"/>
      <c r="E1113" s="387"/>
      <c r="F1113" s="387"/>
      <c r="G1113" s="387"/>
      <c r="H1113" s="387"/>
      <c r="I1113" s="387"/>
      <c r="J1113" s="387"/>
      <c r="K1113" s="387"/>
      <c r="L1113" s="387"/>
      <c r="M1113" s="387"/>
      <c r="N1113" s="387"/>
      <c r="O1113" s="387"/>
      <c r="P1113" s="387"/>
      <c r="Q1113" s="401"/>
      <c r="R1113" s="387"/>
      <c r="S1113" s="387"/>
    </row>
    <row r="1114" spans="1:19" ht="14.4">
      <c r="A1114" s="387"/>
      <c r="B1114" s="387"/>
      <c r="C1114" s="387"/>
      <c r="D1114" s="387"/>
      <c r="E1114" s="387"/>
      <c r="F1114" s="387"/>
      <c r="G1114" s="387"/>
      <c r="H1114" s="387"/>
      <c r="I1114" s="387"/>
      <c r="J1114" s="387"/>
      <c r="K1114" s="387"/>
      <c r="L1114" s="387"/>
      <c r="M1114" s="387"/>
      <c r="N1114" s="387"/>
      <c r="O1114" s="387"/>
      <c r="P1114" s="387"/>
      <c r="Q1114" s="401"/>
      <c r="R1114" s="387"/>
      <c r="S1114" s="387"/>
    </row>
    <row r="1115" spans="1:19" ht="14.4">
      <c r="A1115" s="387"/>
      <c r="B1115" s="387"/>
      <c r="C1115" s="387"/>
      <c r="D1115" s="387"/>
      <c r="E1115" s="387"/>
      <c r="F1115" s="387"/>
      <c r="G1115" s="387"/>
      <c r="H1115" s="387"/>
      <c r="I1115" s="387"/>
      <c r="J1115" s="387"/>
      <c r="K1115" s="387"/>
      <c r="L1115" s="387"/>
      <c r="M1115" s="387"/>
      <c r="N1115" s="387"/>
      <c r="O1115" s="387"/>
      <c r="P1115" s="387"/>
      <c r="Q1115" s="401"/>
      <c r="R1115" s="387"/>
      <c r="S1115" s="387"/>
    </row>
    <row r="1116" spans="1:19" ht="14.4">
      <c r="A1116" s="387"/>
      <c r="B1116" s="387"/>
      <c r="C1116" s="387"/>
      <c r="D1116" s="387"/>
      <c r="E1116" s="387"/>
      <c r="F1116" s="387"/>
      <c r="G1116" s="387"/>
      <c r="H1116" s="387"/>
      <c r="I1116" s="387"/>
      <c r="J1116" s="387"/>
      <c r="K1116" s="387"/>
      <c r="L1116" s="387"/>
      <c r="M1116" s="387"/>
      <c r="N1116" s="387"/>
      <c r="O1116" s="387"/>
      <c r="P1116" s="387"/>
      <c r="Q1116" s="401"/>
      <c r="R1116" s="387"/>
      <c r="S1116" s="387"/>
    </row>
    <row r="1117" spans="1:19" ht="14.4">
      <c r="A1117" s="387"/>
      <c r="B1117" s="387"/>
      <c r="C1117" s="387"/>
      <c r="D1117" s="387"/>
      <c r="E1117" s="387"/>
      <c r="F1117" s="387"/>
      <c r="G1117" s="387"/>
      <c r="H1117" s="387"/>
      <c r="I1117" s="387"/>
      <c r="J1117" s="387"/>
      <c r="K1117" s="387"/>
      <c r="L1117" s="387"/>
      <c r="M1117" s="387"/>
      <c r="N1117" s="387"/>
      <c r="O1117" s="387"/>
      <c r="P1117" s="387"/>
      <c r="Q1117" s="401"/>
      <c r="R1117" s="387"/>
      <c r="S1117" s="387"/>
    </row>
    <row r="1118" spans="1:19" ht="14.4">
      <c r="A1118" s="387"/>
      <c r="B1118" s="387"/>
      <c r="C1118" s="387"/>
      <c r="D1118" s="387"/>
      <c r="E1118" s="387"/>
      <c r="F1118" s="387"/>
      <c r="G1118" s="387"/>
      <c r="H1118" s="387"/>
      <c r="I1118" s="387"/>
      <c r="J1118" s="387"/>
      <c r="K1118" s="387"/>
      <c r="L1118" s="387"/>
      <c r="M1118" s="387"/>
      <c r="N1118" s="387"/>
      <c r="O1118" s="387"/>
      <c r="P1118" s="387"/>
      <c r="Q1118" s="401"/>
      <c r="R1118" s="387"/>
      <c r="S1118" s="387"/>
    </row>
    <row r="1119" spans="1:19" ht="14.4">
      <c r="A1119" s="387"/>
      <c r="B1119" s="387"/>
      <c r="C1119" s="387"/>
      <c r="D1119" s="387"/>
      <c r="E1119" s="387"/>
      <c r="F1119" s="387"/>
      <c r="G1119" s="387"/>
      <c r="H1119" s="387"/>
      <c r="I1119" s="387"/>
      <c r="J1119" s="387"/>
      <c r="K1119" s="387"/>
      <c r="L1119" s="387"/>
      <c r="M1119" s="387"/>
      <c r="N1119" s="387"/>
      <c r="O1119" s="387"/>
      <c r="P1119" s="387"/>
      <c r="Q1119" s="401"/>
      <c r="R1119" s="387"/>
      <c r="S1119" s="387"/>
    </row>
    <row r="1120" spans="1:19" ht="14.4">
      <c r="A1120" s="387"/>
      <c r="B1120" s="387"/>
      <c r="C1120" s="387"/>
      <c r="D1120" s="387"/>
      <c r="E1120" s="387"/>
      <c r="F1120" s="387"/>
      <c r="G1120" s="387"/>
      <c r="H1120" s="387"/>
      <c r="I1120" s="387"/>
      <c r="J1120" s="387"/>
      <c r="K1120" s="387"/>
      <c r="L1120" s="387"/>
      <c r="M1120" s="387"/>
      <c r="N1120" s="387"/>
      <c r="O1120" s="387"/>
      <c r="P1120" s="387"/>
      <c r="Q1120" s="401"/>
      <c r="R1120" s="387"/>
      <c r="S1120" s="387"/>
    </row>
    <row r="1121" spans="1:19" ht="14.4">
      <c r="A1121" s="387"/>
      <c r="B1121" s="387"/>
      <c r="C1121" s="387"/>
      <c r="D1121" s="387"/>
      <c r="E1121" s="387"/>
      <c r="F1121" s="387"/>
      <c r="G1121" s="387"/>
      <c r="H1121" s="387"/>
      <c r="I1121" s="387"/>
      <c r="J1121" s="387"/>
      <c r="K1121" s="387"/>
      <c r="L1121" s="387"/>
      <c r="M1121" s="387"/>
      <c r="N1121" s="387"/>
      <c r="O1121" s="387"/>
      <c r="P1121" s="387"/>
      <c r="Q1121" s="401"/>
      <c r="R1121" s="387"/>
      <c r="S1121" s="387"/>
    </row>
    <row r="1122" spans="1:19" ht="14.4">
      <c r="A1122" s="387"/>
      <c r="B1122" s="387"/>
      <c r="C1122" s="387"/>
      <c r="D1122" s="387"/>
      <c r="E1122" s="387"/>
      <c r="F1122" s="387"/>
      <c r="G1122" s="387"/>
      <c r="H1122" s="387"/>
      <c r="I1122" s="387"/>
      <c r="J1122" s="387"/>
      <c r="K1122" s="387"/>
      <c r="L1122" s="387"/>
      <c r="M1122" s="387"/>
      <c r="N1122" s="387"/>
      <c r="O1122" s="387"/>
      <c r="P1122" s="387"/>
      <c r="Q1122" s="401"/>
      <c r="R1122" s="387"/>
      <c r="S1122" s="387"/>
    </row>
    <row r="1123" spans="1:19" ht="14.4">
      <c r="A1123" s="387"/>
      <c r="B1123" s="387"/>
      <c r="C1123" s="387"/>
      <c r="D1123" s="387"/>
      <c r="E1123" s="387"/>
      <c r="F1123" s="387"/>
      <c r="G1123" s="387"/>
      <c r="H1123" s="387"/>
      <c r="I1123" s="387"/>
      <c r="J1123" s="387"/>
      <c r="K1123" s="387"/>
      <c r="L1123" s="387"/>
      <c r="M1123" s="387"/>
      <c r="N1123" s="387"/>
      <c r="O1123" s="387"/>
      <c r="P1123" s="387"/>
      <c r="Q1123" s="401"/>
      <c r="R1123" s="387"/>
      <c r="S1123" s="387"/>
    </row>
    <row r="1124" spans="1:19" ht="14.4">
      <c r="A1124" s="387"/>
      <c r="B1124" s="387"/>
      <c r="C1124" s="387"/>
      <c r="D1124" s="387"/>
      <c r="E1124" s="387"/>
      <c r="F1124" s="387"/>
      <c r="G1124" s="387"/>
      <c r="H1124" s="387"/>
      <c r="I1124" s="387"/>
      <c r="J1124" s="387"/>
      <c r="K1124" s="387"/>
      <c r="L1124" s="387"/>
      <c r="M1124" s="387"/>
      <c r="N1124" s="387"/>
      <c r="O1124" s="387"/>
      <c r="P1124" s="387"/>
      <c r="Q1124" s="401"/>
      <c r="R1124" s="387"/>
      <c r="S1124" s="387"/>
    </row>
    <row r="1125" spans="1:19" ht="14.4">
      <c r="A1125" s="387"/>
      <c r="B1125" s="387"/>
      <c r="C1125" s="387"/>
      <c r="D1125" s="387"/>
      <c r="E1125" s="387"/>
      <c r="F1125" s="387"/>
      <c r="G1125" s="387"/>
      <c r="H1125" s="387"/>
      <c r="I1125" s="387"/>
      <c r="J1125" s="387"/>
      <c r="K1125" s="387"/>
      <c r="L1125" s="387"/>
      <c r="M1125" s="387"/>
      <c r="N1125" s="387"/>
      <c r="O1125" s="387"/>
      <c r="P1125" s="387"/>
      <c r="Q1125" s="401"/>
      <c r="R1125" s="387"/>
      <c r="S1125" s="387"/>
    </row>
    <row r="1126" spans="1:19" ht="14.4">
      <c r="A1126" s="387"/>
      <c r="B1126" s="387"/>
      <c r="C1126" s="387"/>
      <c r="D1126" s="387"/>
      <c r="E1126" s="387"/>
      <c r="F1126" s="387"/>
      <c r="G1126" s="387"/>
      <c r="H1126" s="387"/>
      <c r="I1126" s="387"/>
      <c r="J1126" s="387"/>
      <c r="K1126" s="387"/>
      <c r="L1126" s="387"/>
      <c r="M1126" s="387"/>
      <c r="N1126" s="387"/>
      <c r="O1126" s="387"/>
      <c r="P1126" s="387"/>
      <c r="Q1126" s="401"/>
      <c r="R1126" s="387"/>
      <c r="S1126" s="387"/>
    </row>
    <row r="1127" spans="1:19" ht="14.4">
      <c r="A1127" s="387"/>
      <c r="B1127" s="387"/>
      <c r="C1127" s="387"/>
      <c r="D1127" s="387"/>
      <c r="E1127" s="387"/>
      <c r="F1127" s="387"/>
      <c r="G1127" s="387"/>
      <c r="H1127" s="387"/>
      <c r="I1127" s="387"/>
      <c r="J1127" s="387"/>
      <c r="K1127" s="387"/>
      <c r="L1127" s="387"/>
      <c r="M1127" s="387"/>
      <c r="N1127" s="387"/>
      <c r="O1127" s="387"/>
      <c r="P1127" s="387"/>
      <c r="Q1127" s="401"/>
      <c r="R1127" s="387"/>
      <c r="S1127" s="387"/>
    </row>
    <row r="1128" spans="1:19" ht="14.4">
      <c r="A1128" s="387"/>
      <c r="B1128" s="387"/>
      <c r="C1128" s="387"/>
      <c r="D1128" s="387"/>
      <c r="E1128" s="387"/>
      <c r="F1128" s="387"/>
      <c r="G1128" s="387"/>
      <c r="H1128" s="387"/>
      <c r="I1128" s="387"/>
      <c r="J1128" s="387"/>
      <c r="K1128" s="387"/>
      <c r="L1128" s="387"/>
      <c r="M1128" s="387"/>
      <c r="N1128" s="387"/>
      <c r="O1128" s="387"/>
      <c r="P1128" s="387"/>
      <c r="Q1128" s="401"/>
      <c r="R1128" s="387"/>
      <c r="S1128" s="387"/>
    </row>
    <row r="1129" spans="1:19" ht="14.4">
      <c r="A1129" s="387"/>
      <c r="B1129" s="387"/>
      <c r="C1129" s="387"/>
      <c r="D1129" s="387"/>
      <c r="E1129" s="387"/>
      <c r="F1129" s="387"/>
      <c r="G1129" s="387"/>
      <c r="H1129" s="387"/>
      <c r="I1129" s="387"/>
      <c r="J1129" s="387"/>
      <c r="K1129" s="387"/>
      <c r="L1129" s="387"/>
      <c r="M1129" s="387"/>
      <c r="N1129" s="387"/>
      <c r="O1129" s="387"/>
      <c r="P1129" s="387"/>
      <c r="Q1129" s="401"/>
      <c r="R1129" s="387"/>
      <c r="S1129" s="387"/>
    </row>
    <row r="1130" spans="1:19" ht="14.4">
      <c r="A1130" s="387"/>
      <c r="B1130" s="387"/>
      <c r="C1130" s="387"/>
      <c r="D1130" s="387"/>
      <c r="E1130" s="387"/>
      <c r="F1130" s="387"/>
      <c r="G1130" s="387"/>
      <c r="H1130" s="387"/>
      <c r="I1130" s="387"/>
      <c r="J1130" s="387"/>
      <c r="K1130" s="387"/>
      <c r="L1130" s="387"/>
      <c r="M1130" s="387"/>
      <c r="N1130" s="387"/>
      <c r="O1130" s="387"/>
      <c r="P1130" s="387"/>
      <c r="Q1130" s="401"/>
      <c r="R1130" s="387"/>
      <c r="S1130" s="387"/>
    </row>
    <row r="1131" spans="1:19" ht="14.4">
      <c r="A1131" s="387"/>
      <c r="B1131" s="387"/>
      <c r="C1131" s="387"/>
      <c r="D1131" s="387"/>
      <c r="E1131" s="387"/>
      <c r="F1131" s="387"/>
      <c r="G1131" s="387"/>
      <c r="H1131" s="387"/>
      <c r="I1131" s="387"/>
      <c r="J1131" s="387"/>
      <c r="K1131" s="387"/>
      <c r="L1131" s="387"/>
      <c r="M1131" s="387"/>
      <c r="N1131" s="387"/>
      <c r="O1131" s="387"/>
      <c r="P1131" s="387"/>
      <c r="Q1131" s="401"/>
      <c r="R1131" s="387"/>
      <c r="S1131" s="387"/>
    </row>
    <row r="1132" spans="1:19" ht="14.4">
      <c r="A1132" s="387"/>
      <c r="B1132" s="387"/>
      <c r="C1132" s="387"/>
      <c r="D1132" s="387"/>
      <c r="E1132" s="387"/>
      <c r="F1132" s="387"/>
      <c r="G1132" s="387"/>
      <c r="H1132" s="387"/>
      <c r="I1132" s="387"/>
      <c r="J1132" s="387"/>
      <c r="K1132" s="387"/>
      <c r="L1132" s="387"/>
      <c r="M1132" s="387"/>
      <c r="N1132" s="387"/>
      <c r="O1132" s="387"/>
      <c r="P1132" s="387"/>
      <c r="Q1132" s="401"/>
      <c r="R1132" s="387"/>
      <c r="S1132" s="387"/>
    </row>
    <row r="1133" spans="1:19" ht="14.4">
      <c r="A1133" s="387"/>
      <c r="B1133" s="387"/>
      <c r="C1133" s="387"/>
      <c r="D1133" s="387"/>
      <c r="E1133" s="387"/>
      <c r="F1133" s="387"/>
      <c r="G1133" s="387"/>
      <c r="H1133" s="387"/>
      <c r="I1133" s="387"/>
      <c r="J1133" s="387"/>
      <c r="K1133" s="387"/>
      <c r="L1133" s="387"/>
      <c r="M1133" s="387"/>
      <c r="N1133" s="387"/>
      <c r="O1133" s="387"/>
      <c r="P1133" s="387"/>
      <c r="Q1133" s="401"/>
      <c r="R1133" s="387"/>
      <c r="S1133" s="387"/>
    </row>
    <row r="1134" spans="1:19" ht="14.4">
      <c r="A1134" s="387"/>
      <c r="B1134" s="387"/>
      <c r="C1134" s="387"/>
      <c r="D1134" s="387"/>
      <c r="E1134" s="387"/>
      <c r="F1134" s="387"/>
      <c r="G1134" s="387"/>
      <c r="H1134" s="387"/>
      <c r="I1134" s="387"/>
      <c r="J1134" s="387"/>
      <c r="K1134" s="387"/>
      <c r="L1134" s="387"/>
      <c r="M1134" s="387"/>
      <c r="N1134" s="387"/>
      <c r="O1134" s="387"/>
      <c r="P1134" s="387"/>
      <c r="Q1134" s="401"/>
      <c r="R1134" s="387"/>
      <c r="S1134" s="387"/>
    </row>
    <row r="1135" spans="1:19" ht="14.4">
      <c r="A1135" s="387"/>
      <c r="B1135" s="387"/>
      <c r="C1135" s="387"/>
      <c r="D1135" s="387"/>
      <c r="E1135" s="387"/>
      <c r="F1135" s="387"/>
      <c r="G1135" s="387"/>
      <c r="H1135" s="387"/>
      <c r="I1135" s="387"/>
      <c r="J1135" s="387"/>
      <c r="K1135" s="387"/>
      <c r="L1135" s="387"/>
      <c r="M1135" s="387"/>
      <c r="N1135" s="387"/>
      <c r="O1135" s="387"/>
      <c r="P1135" s="387"/>
      <c r="Q1135" s="401"/>
      <c r="R1135" s="387"/>
      <c r="S1135" s="387"/>
    </row>
    <row r="1136" spans="1:19" ht="14.4">
      <c r="A1136" s="387"/>
      <c r="B1136" s="387"/>
      <c r="C1136" s="387"/>
      <c r="D1136" s="387"/>
      <c r="E1136" s="387"/>
      <c r="F1136" s="387"/>
      <c r="G1136" s="387"/>
      <c r="H1136" s="387"/>
      <c r="I1136" s="387"/>
      <c r="J1136" s="387"/>
      <c r="K1136" s="387"/>
      <c r="L1136" s="387"/>
      <c r="M1136" s="387"/>
      <c r="N1136" s="387"/>
      <c r="O1136" s="387"/>
      <c r="P1136" s="387"/>
      <c r="Q1136" s="401"/>
      <c r="R1136" s="387"/>
      <c r="S1136" s="387"/>
    </row>
    <row r="1137" spans="1:19" ht="14.4">
      <c r="A1137" s="387"/>
      <c r="B1137" s="387"/>
      <c r="C1137" s="387"/>
      <c r="D1137" s="387"/>
      <c r="E1137" s="387"/>
      <c r="F1137" s="387"/>
      <c r="G1137" s="387"/>
      <c r="H1137" s="387"/>
      <c r="I1137" s="387"/>
      <c r="J1137" s="387"/>
      <c r="K1137" s="387"/>
      <c r="L1137" s="387"/>
      <c r="M1137" s="387"/>
      <c r="N1137" s="387"/>
      <c r="O1137" s="387"/>
      <c r="P1137" s="387"/>
      <c r="Q1137" s="401"/>
      <c r="R1137" s="387"/>
      <c r="S1137" s="387"/>
    </row>
    <row r="1138" spans="1:19" ht="14.4">
      <c r="A1138" s="387"/>
      <c r="B1138" s="387"/>
      <c r="C1138" s="387"/>
      <c r="D1138" s="387"/>
      <c r="E1138" s="387"/>
      <c r="F1138" s="387"/>
      <c r="G1138" s="387"/>
      <c r="H1138" s="387"/>
      <c r="I1138" s="387"/>
      <c r="J1138" s="387"/>
      <c r="K1138" s="387"/>
      <c r="L1138" s="387"/>
      <c r="M1138" s="387"/>
      <c r="N1138" s="387"/>
      <c r="O1138" s="387"/>
      <c r="P1138" s="387"/>
      <c r="Q1138" s="401"/>
      <c r="R1138" s="387"/>
      <c r="S1138" s="387"/>
    </row>
    <row r="1139" spans="1:19" ht="14.4">
      <c r="A1139" s="387"/>
      <c r="B1139" s="387"/>
      <c r="C1139" s="387"/>
      <c r="D1139" s="387"/>
      <c r="E1139" s="387"/>
      <c r="F1139" s="387"/>
      <c r="G1139" s="387"/>
      <c r="H1139" s="387"/>
      <c r="I1139" s="387"/>
      <c r="J1139" s="387"/>
      <c r="K1139" s="387"/>
      <c r="L1139" s="387"/>
      <c r="M1139" s="387"/>
      <c r="N1139" s="387"/>
      <c r="O1139" s="387"/>
      <c r="P1139" s="387"/>
      <c r="Q1139" s="401"/>
      <c r="R1139" s="387"/>
      <c r="S1139" s="387"/>
    </row>
    <row r="1140" spans="1:19" ht="14.4">
      <c r="A1140" s="387"/>
      <c r="B1140" s="387"/>
      <c r="C1140" s="387"/>
      <c r="D1140" s="387"/>
      <c r="E1140" s="387"/>
      <c r="F1140" s="387"/>
      <c r="G1140" s="387"/>
      <c r="H1140" s="387"/>
      <c r="I1140" s="387"/>
      <c r="J1140" s="387"/>
      <c r="K1140" s="387"/>
      <c r="L1140" s="387"/>
      <c r="M1140" s="387"/>
      <c r="N1140" s="387"/>
      <c r="O1140" s="387"/>
      <c r="P1140" s="387"/>
      <c r="Q1140" s="401"/>
      <c r="R1140" s="387"/>
      <c r="S1140" s="387"/>
    </row>
    <row r="1141" spans="1:19" ht="14.4">
      <c r="A1141" s="387"/>
      <c r="B1141" s="387"/>
      <c r="C1141" s="387"/>
      <c r="D1141" s="387"/>
      <c r="E1141" s="387"/>
      <c r="F1141" s="387"/>
      <c r="G1141" s="387"/>
      <c r="H1141" s="387"/>
      <c r="I1141" s="387"/>
      <c r="J1141" s="387"/>
      <c r="K1141" s="387"/>
      <c r="L1141" s="387"/>
      <c r="M1141" s="387"/>
      <c r="N1141" s="387"/>
      <c r="O1141" s="387"/>
      <c r="P1141" s="387"/>
      <c r="Q1141" s="401"/>
      <c r="R1141" s="387"/>
      <c r="S1141" s="387"/>
    </row>
    <row r="1142" spans="1:19" ht="14.4">
      <c r="A1142" s="387"/>
      <c r="B1142" s="387"/>
      <c r="C1142" s="387"/>
      <c r="D1142" s="387"/>
      <c r="E1142" s="387"/>
      <c r="F1142" s="387"/>
      <c r="G1142" s="387"/>
      <c r="H1142" s="387"/>
      <c r="I1142" s="387"/>
      <c r="J1142" s="387"/>
      <c r="K1142" s="387"/>
      <c r="L1142" s="387"/>
      <c r="M1142" s="387"/>
      <c r="N1142" s="387"/>
      <c r="O1142" s="387"/>
      <c r="P1142" s="387"/>
      <c r="Q1142" s="401"/>
      <c r="R1142" s="387"/>
      <c r="S1142" s="387"/>
    </row>
    <row r="1143" spans="1:19" ht="14.4">
      <c r="A1143" s="387"/>
      <c r="B1143" s="387"/>
      <c r="C1143" s="387"/>
      <c r="D1143" s="387"/>
      <c r="E1143" s="387"/>
      <c r="F1143" s="387"/>
      <c r="G1143" s="387"/>
      <c r="H1143" s="387"/>
      <c r="I1143" s="387"/>
      <c r="J1143" s="387"/>
      <c r="K1143" s="387"/>
      <c r="L1143" s="387"/>
      <c r="M1143" s="387"/>
      <c r="N1143" s="387"/>
      <c r="O1143" s="387"/>
      <c r="P1143" s="387"/>
      <c r="Q1143" s="401"/>
      <c r="R1143" s="387"/>
      <c r="S1143" s="387"/>
    </row>
    <row r="1144" spans="1:19" ht="14.4">
      <c r="A1144" s="387"/>
      <c r="B1144" s="387"/>
      <c r="C1144" s="387"/>
      <c r="D1144" s="387"/>
      <c r="E1144" s="387"/>
      <c r="F1144" s="387"/>
      <c r="G1144" s="387"/>
      <c r="H1144" s="387"/>
      <c r="I1144" s="387"/>
      <c r="J1144" s="387"/>
      <c r="K1144" s="387"/>
      <c r="L1144" s="387"/>
      <c r="M1144" s="387"/>
      <c r="N1144" s="387"/>
      <c r="O1144" s="387"/>
      <c r="P1144" s="387"/>
      <c r="Q1144" s="401"/>
      <c r="R1144" s="387"/>
      <c r="S1144" s="387"/>
    </row>
    <row r="1145" spans="1:19" ht="14.4">
      <c r="A1145" s="387"/>
      <c r="B1145" s="387"/>
      <c r="C1145" s="387"/>
      <c r="D1145" s="387"/>
      <c r="E1145" s="387"/>
      <c r="F1145" s="387"/>
      <c r="G1145" s="387"/>
      <c r="H1145" s="387"/>
      <c r="I1145" s="387"/>
      <c r="J1145" s="387"/>
      <c r="K1145" s="387"/>
      <c r="L1145" s="387"/>
      <c r="M1145" s="387"/>
      <c r="N1145" s="387"/>
      <c r="O1145" s="387"/>
      <c r="P1145" s="387"/>
      <c r="Q1145" s="401"/>
      <c r="R1145" s="387"/>
      <c r="S1145" s="387"/>
    </row>
    <row r="1146" spans="1:19" ht="14.4">
      <c r="A1146" s="387"/>
      <c r="B1146" s="387"/>
      <c r="C1146" s="387"/>
      <c r="D1146" s="387"/>
      <c r="E1146" s="387"/>
      <c r="F1146" s="387"/>
      <c r="G1146" s="387"/>
      <c r="H1146" s="387"/>
      <c r="I1146" s="387"/>
      <c r="J1146" s="387"/>
      <c r="K1146" s="387"/>
      <c r="L1146" s="387"/>
      <c r="M1146" s="387"/>
      <c r="N1146" s="387"/>
      <c r="O1146" s="387"/>
      <c r="P1146" s="387"/>
      <c r="Q1146" s="401"/>
      <c r="R1146" s="387"/>
      <c r="S1146" s="387"/>
    </row>
    <row r="1147" spans="1:19" ht="14.4">
      <c r="A1147" s="387"/>
      <c r="B1147" s="387"/>
      <c r="C1147" s="387"/>
      <c r="D1147" s="387"/>
      <c r="E1147" s="387"/>
      <c r="F1147" s="387"/>
      <c r="G1147" s="387"/>
      <c r="H1147" s="387"/>
      <c r="I1147" s="387"/>
      <c r="J1147" s="387"/>
      <c r="K1147" s="387"/>
      <c r="L1147" s="387"/>
      <c r="M1147" s="387"/>
      <c r="N1147" s="387"/>
      <c r="O1147" s="387"/>
      <c r="P1147" s="387"/>
      <c r="Q1147" s="401"/>
      <c r="R1147" s="387"/>
      <c r="S1147" s="387"/>
    </row>
    <row r="1148" spans="1:19" ht="14.4">
      <c r="A1148" s="387"/>
      <c r="B1148" s="387"/>
      <c r="C1148" s="387"/>
      <c r="D1148" s="387"/>
      <c r="E1148" s="387"/>
      <c r="F1148" s="387"/>
      <c r="G1148" s="387"/>
      <c r="H1148" s="387"/>
      <c r="I1148" s="387"/>
      <c r="J1148" s="387"/>
      <c r="K1148" s="387"/>
      <c r="L1148" s="387"/>
      <c r="M1148" s="387"/>
      <c r="N1148" s="387"/>
      <c r="O1148" s="387"/>
      <c r="P1148" s="387"/>
      <c r="Q1148" s="401"/>
      <c r="R1148" s="387"/>
      <c r="S1148" s="387"/>
    </row>
    <row r="1149" spans="1:19" ht="14.4">
      <c r="A1149" s="387"/>
      <c r="B1149" s="387"/>
      <c r="C1149" s="387"/>
      <c r="D1149" s="387"/>
      <c r="E1149" s="387"/>
      <c r="F1149" s="387"/>
      <c r="G1149" s="387"/>
      <c r="H1149" s="387"/>
      <c r="I1149" s="387"/>
      <c r="J1149" s="387"/>
      <c r="K1149" s="387"/>
      <c r="L1149" s="387"/>
      <c r="M1149" s="387"/>
      <c r="N1149" s="387"/>
      <c r="O1149" s="387"/>
      <c r="P1149" s="387"/>
      <c r="Q1149" s="401"/>
      <c r="R1149" s="387"/>
      <c r="S1149" s="387"/>
    </row>
    <row r="1150" spans="1:19" ht="14.4">
      <c r="A1150" s="387"/>
      <c r="B1150" s="387"/>
      <c r="C1150" s="387"/>
      <c r="D1150" s="387"/>
      <c r="E1150" s="387"/>
      <c r="F1150" s="387"/>
      <c r="G1150" s="387"/>
      <c r="H1150" s="387"/>
      <c r="I1150" s="387"/>
      <c r="J1150" s="387"/>
      <c r="K1150" s="387"/>
      <c r="L1150" s="387"/>
      <c r="M1150" s="387"/>
      <c r="N1150" s="387"/>
      <c r="O1150" s="387"/>
      <c r="P1150" s="387"/>
      <c r="Q1150" s="401"/>
      <c r="R1150" s="387"/>
      <c r="S1150" s="387"/>
    </row>
    <row r="1151" spans="1:19" ht="14.4">
      <c r="A1151" s="387"/>
      <c r="B1151" s="387"/>
      <c r="C1151" s="387"/>
      <c r="D1151" s="387"/>
      <c r="E1151" s="387"/>
      <c r="F1151" s="387"/>
      <c r="G1151" s="387"/>
      <c r="H1151" s="387"/>
      <c r="I1151" s="387"/>
      <c r="J1151" s="387"/>
      <c r="K1151" s="387"/>
      <c r="L1151" s="387"/>
      <c r="M1151" s="387"/>
      <c r="N1151" s="387"/>
      <c r="O1151" s="387"/>
      <c r="P1151" s="387"/>
      <c r="Q1151" s="401"/>
      <c r="R1151" s="387"/>
      <c r="S1151" s="387"/>
    </row>
    <row r="1152" spans="1:19" ht="14.4">
      <c r="A1152" s="387"/>
      <c r="B1152" s="387"/>
      <c r="C1152" s="387"/>
      <c r="D1152" s="387"/>
      <c r="E1152" s="387"/>
      <c r="F1152" s="387"/>
      <c r="G1152" s="387"/>
      <c r="H1152" s="387"/>
      <c r="I1152" s="387"/>
      <c r="J1152" s="387"/>
      <c r="K1152" s="387"/>
      <c r="L1152" s="387"/>
      <c r="M1152" s="387"/>
      <c r="N1152" s="387"/>
      <c r="O1152" s="387"/>
      <c r="P1152" s="387"/>
      <c r="Q1152" s="401"/>
      <c r="R1152" s="387"/>
      <c r="S1152" s="387"/>
    </row>
    <row r="1153" spans="1:19" ht="14.4">
      <c r="A1153" s="387"/>
      <c r="B1153" s="387"/>
      <c r="C1153" s="387"/>
      <c r="D1153" s="387"/>
      <c r="E1153" s="387"/>
      <c r="F1153" s="387"/>
      <c r="G1153" s="387"/>
      <c r="H1153" s="387"/>
      <c r="I1153" s="387"/>
      <c r="J1153" s="387"/>
      <c r="K1153" s="387"/>
      <c r="L1153" s="387"/>
      <c r="M1153" s="387"/>
      <c r="N1153" s="387"/>
      <c r="O1153" s="387"/>
      <c r="P1153" s="387"/>
      <c r="Q1153" s="401"/>
      <c r="R1153" s="387"/>
      <c r="S1153" s="387"/>
    </row>
    <row r="1154" spans="1:19" ht="14.4">
      <c r="A1154" s="387"/>
      <c r="B1154" s="387"/>
      <c r="C1154" s="387"/>
      <c r="D1154" s="387"/>
      <c r="E1154" s="387"/>
      <c r="F1154" s="387"/>
      <c r="G1154" s="387"/>
      <c r="H1154" s="387"/>
      <c r="I1154" s="387"/>
      <c r="J1154" s="387"/>
      <c r="K1154" s="387"/>
      <c r="L1154" s="387"/>
      <c r="M1154" s="387"/>
      <c r="N1154" s="387"/>
      <c r="O1154" s="387"/>
      <c r="P1154" s="387"/>
      <c r="Q1154" s="401"/>
      <c r="R1154" s="387"/>
      <c r="S1154" s="387"/>
    </row>
    <row r="1155" spans="1:19" ht="14.4">
      <c r="A1155" s="387"/>
      <c r="B1155" s="387"/>
      <c r="C1155" s="387"/>
      <c r="D1155" s="387"/>
      <c r="E1155" s="387"/>
      <c r="F1155" s="387"/>
      <c r="G1155" s="387"/>
      <c r="H1155" s="387"/>
      <c r="I1155" s="387"/>
      <c r="J1155" s="387"/>
      <c r="K1155" s="387"/>
      <c r="L1155" s="387"/>
      <c r="M1155" s="387"/>
      <c r="N1155" s="387"/>
      <c r="O1155" s="387"/>
      <c r="P1155" s="387"/>
      <c r="Q1155" s="401"/>
      <c r="R1155" s="387"/>
      <c r="S1155" s="387"/>
    </row>
    <row r="1156" spans="1:19" ht="14.4">
      <c r="A1156" s="387"/>
      <c r="B1156" s="387"/>
      <c r="C1156" s="387"/>
      <c r="D1156" s="387"/>
      <c r="E1156" s="387"/>
      <c r="F1156" s="387"/>
      <c r="G1156" s="387"/>
      <c r="H1156" s="387"/>
      <c r="I1156" s="387"/>
      <c r="J1156" s="387"/>
      <c r="K1156" s="387"/>
      <c r="L1156" s="387"/>
      <c r="M1156" s="387"/>
      <c r="N1156" s="387"/>
      <c r="O1156" s="387"/>
      <c r="P1156" s="387"/>
      <c r="Q1156" s="401"/>
      <c r="R1156" s="387"/>
      <c r="S1156" s="387"/>
    </row>
    <row r="1157" spans="1:19" ht="14.4">
      <c r="A1157" s="387"/>
      <c r="B1157" s="387"/>
      <c r="C1157" s="387"/>
      <c r="D1157" s="387"/>
      <c r="E1157" s="387"/>
      <c r="F1157" s="387"/>
      <c r="G1157" s="387"/>
      <c r="H1157" s="387"/>
      <c r="I1157" s="387"/>
      <c r="J1157" s="387"/>
      <c r="K1157" s="387"/>
      <c r="L1157" s="387"/>
      <c r="M1157" s="387"/>
      <c r="N1157" s="387"/>
      <c r="O1157" s="387"/>
      <c r="P1157" s="387"/>
      <c r="Q1157" s="401"/>
      <c r="R1157" s="387"/>
      <c r="S1157" s="387"/>
    </row>
    <row r="1158" spans="1:19" ht="14.4">
      <c r="A1158" s="387"/>
      <c r="B1158" s="387"/>
      <c r="C1158" s="387"/>
      <c r="D1158" s="387"/>
      <c r="E1158" s="387"/>
      <c r="F1158" s="387"/>
      <c r="G1158" s="387"/>
      <c r="H1158" s="387"/>
      <c r="I1158" s="387"/>
      <c r="J1158" s="387"/>
      <c r="K1158" s="387"/>
      <c r="L1158" s="387"/>
      <c r="M1158" s="387"/>
      <c r="N1158" s="387"/>
      <c r="O1158" s="387"/>
      <c r="P1158" s="387"/>
      <c r="Q1158" s="401"/>
      <c r="R1158" s="387"/>
      <c r="S1158" s="387"/>
    </row>
    <row r="1159" spans="1:19" ht="14.4">
      <c r="A1159" s="387"/>
      <c r="B1159" s="387"/>
      <c r="C1159" s="387"/>
      <c r="D1159" s="387"/>
      <c r="E1159" s="387"/>
      <c r="F1159" s="387"/>
      <c r="G1159" s="387"/>
      <c r="H1159" s="387"/>
      <c r="I1159" s="387"/>
      <c r="J1159" s="387"/>
      <c r="K1159" s="387"/>
      <c r="L1159" s="387"/>
      <c r="M1159" s="387"/>
      <c r="N1159" s="387"/>
      <c r="O1159" s="387"/>
      <c r="P1159" s="387"/>
      <c r="Q1159" s="401"/>
      <c r="R1159" s="387"/>
      <c r="S1159" s="387"/>
    </row>
    <row r="1160" spans="1:19" ht="14.4">
      <c r="A1160" s="387"/>
      <c r="B1160" s="387"/>
      <c r="C1160" s="387"/>
      <c r="D1160" s="387"/>
      <c r="E1160" s="387"/>
      <c r="F1160" s="387"/>
      <c r="G1160" s="387"/>
      <c r="H1160" s="387"/>
      <c r="I1160" s="387"/>
      <c r="J1160" s="387"/>
      <c r="K1160" s="387"/>
      <c r="L1160" s="387"/>
      <c r="M1160" s="387"/>
      <c r="N1160" s="387"/>
      <c r="O1160" s="387"/>
      <c r="P1160" s="387"/>
      <c r="Q1160" s="401"/>
      <c r="R1160" s="387"/>
      <c r="S1160" s="387"/>
    </row>
    <row r="1161" spans="1:19" ht="14.4">
      <c r="A1161" s="387"/>
      <c r="B1161" s="387"/>
      <c r="C1161" s="387"/>
      <c r="D1161" s="387"/>
      <c r="E1161" s="387"/>
      <c r="F1161" s="387"/>
      <c r="G1161" s="387"/>
      <c r="H1161" s="387"/>
      <c r="I1161" s="387"/>
      <c r="J1161" s="387"/>
      <c r="K1161" s="387"/>
      <c r="L1161" s="387"/>
      <c r="M1161" s="387"/>
      <c r="N1161" s="387"/>
      <c r="O1161" s="387"/>
      <c r="P1161" s="387"/>
      <c r="Q1161" s="401"/>
      <c r="R1161" s="387"/>
      <c r="S1161" s="387"/>
    </row>
    <row r="1162" spans="1:19" ht="14.4">
      <c r="A1162" s="387"/>
      <c r="B1162" s="387"/>
      <c r="C1162" s="387"/>
      <c r="D1162" s="387"/>
      <c r="E1162" s="387"/>
      <c r="F1162" s="387"/>
      <c r="G1162" s="387"/>
      <c r="H1162" s="387"/>
      <c r="I1162" s="387"/>
      <c r="J1162" s="387"/>
      <c r="K1162" s="387"/>
      <c r="L1162" s="387"/>
      <c r="M1162" s="387"/>
      <c r="N1162" s="387"/>
      <c r="O1162" s="387"/>
      <c r="P1162" s="387"/>
      <c r="Q1162" s="401"/>
      <c r="R1162" s="387"/>
      <c r="S1162" s="387"/>
    </row>
    <row r="1163" spans="1:19" ht="14.4">
      <c r="A1163" s="387"/>
      <c r="B1163" s="387"/>
      <c r="C1163" s="387"/>
      <c r="D1163" s="387"/>
      <c r="E1163" s="387"/>
      <c r="F1163" s="387"/>
      <c r="G1163" s="387"/>
      <c r="H1163" s="387"/>
      <c r="I1163" s="387"/>
      <c r="J1163" s="387"/>
      <c r="K1163" s="387"/>
      <c r="L1163" s="387"/>
      <c r="M1163" s="387"/>
      <c r="N1163" s="387"/>
      <c r="O1163" s="387"/>
      <c r="P1163" s="387"/>
      <c r="Q1163" s="401"/>
      <c r="R1163" s="387"/>
      <c r="S1163" s="387"/>
    </row>
    <row r="1164" spans="1:19" ht="14.4">
      <c r="A1164" s="387"/>
      <c r="B1164" s="387"/>
      <c r="C1164" s="387"/>
      <c r="D1164" s="387"/>
      <c r="E1164" s="387"/>
      <c r="F1164" s="387"/>
      <c r="G1164" s="387"/>
      <c r="H1164" s="387"/>
      <c r="I1164" s="387"/>
      <c r="J1164" s="387"/>
      <c r="K1164" s="387"/>
      <c r="L1164" s="387"/>
      <c r="M1164" s="387"/>
      <c r="N1164" s="387"/>
      <c r="O1164" s="387"/>
      <c r="P1164" s="387"/>
      <c r="Q1164" s="401"/>
      <c r="R1164" s="387"/>
      <c r="S1164" s="387"/>
    </row>
    <row r="1165" spans="1:19" ht="14.4">
      <c r="A1165" s="387"/>
      <c r="B1165" s="387"/>
      <c r="C1165" s="387"/>
      <c r="D1165" s="387"/>
      <c r="E1165" s="387"/>
      <c r="F1165" s="387"/>
      <c r="G1165" s="387"/>
      <c r="H1165" s="387"/>
      <c r="I1165" s="387"/>
      <c r="J1165" s="387"/>
      <c r="K1165" s="387"/>
      <c r="L1165" s="387"/>
      <c r="M1165" s="387"/>
      <c r="N1165" s="387"/>
      <c r="O1165" s="387"/>
      <c r="P1165" s="387"/>
      <c r="Q1165" s="401"/>
      <c r="R1165" s="387"/>
      <c r="S1165" s="387"/>
    </row>
    <row r="1166" spans="1:19" ht="14.4">
      <c r="A1166" s="387"/>
      <c r="B1166" s="387"/>
      <c r="C1166" s="387"/>
      <c r="D1166" s="387"/>
      <c r="E1166" s="387"/>
      <c r="F1166" s="387"/>
      <c r="G1166" s="387"/>
      <c r="H1166" s="387"/>
      <c r="I1166" s="387"/>
      <c r="J1166" s="387"/>
      <c r="K1166" s="387"/>
      <c r="L1166" s="387"/>
      <c r="M1166" s="387"/>
      <c r="N1166" s="387"/>
      <c r="O1166" s="387"/>
      <c r="P1166" s="387"/>
      <c r="Q1166" s="401"/>
      <c r="R1166" s="387"/>
      <c r="S1166" s="387"/>
    </row>
    <row r="1167" spans="1:19" ht="14.4">
      <c r="A1167" s="387"/>
      <c r="B1167" s="387"/>
      <c r="C1167" s="387"/>
      <c r="D1167" s="387"/>
      <c r="E1167" s="387"/>
      <c r="F1167" s="387"/>
      <c r="G1167" s="387"/>
      <c r="H1167" s="387"/>
      <c r="I1167" s="387"/>
      <c r="J1167" s="387"/>
      <c r="K1167" s="387"/>
      <c r="L1167" s="387"/>
      <c r="M1167" s="387"/>
      <c r="N1167" s="387"/>
      <c r="O1167" s="387"/>
      <c r="P1167" s="387"/>
      <c r="Q1167" s="401"/>
      <c r="R1167" s="387"/>
      <c r="S1167" s="387"/>
    </row>
    <row r="1168" spans="1:19" ht="14.4">
      <c r="A1168" s="387"/>
      <c r="B1168" s="387"/>
      <c r="C1168" s="387"/>
      <c r="D1168" s="387"/>
      <c r="E1168" s="387"/>
      <c r="F1168" s="387"/>
      <c r="G1168" s="387"/>
      <c r="H1168" s="387"/>
      <c r="I1168" s="387"/>
      <c r="J1168" s="387"/>
      <c r="K1168" s="387"/>
      <c r="L1168" s="387"/>
      <c r="M1168" s="387"/>
      <c r="N1168" s="387"/>
      <c r="O1168" s="387"/>
      <c r="P1168" s="387"/>
      <c r="Q1168" s="401"/>
      <c r="R1168" s="387"/>
      <c r="S1168" s="387"/>
    </row>
    <row r="1169" spans="1:19" ht="14.4">
      <c r="A1169" s="387"/>
      <c r="B1169" s="387"/>
      <c r="C1169" s="387"/>
      <c r="D1169" s="387"/>
      <c r="E1169" s="387"/>
      <c r="F1169" s="387"/>
      <c r="G1169" s="387"/>
      <c r="H1169" s="387"/>
      <c r="I1169" s="387"/>
      <c r="J1169" s="387"/>
      <c r="K1169" s="387"/>
      <c r="L1169" s="387"/>
      <c r="M1169" s="387"/>
      <c r="N1169" s="387"/>
      <c r="O1169" s="387"/>
      <c r="P1169" s="387"/>
      <c r="Q1169" s="401"/>
      <c r="R1169" s="387"/>
      <c r="S1169" s="387"/>
    </row>
    <row r="1170" spans="1:19" ht="14.4">
      <c r="A1170" s="387"/>
      <c r="B1170" s="387"/>
      <c r="C1170" s="387"/>
      <c r="D1170" s="387"/>
      <c r="E1170" s="387"/>
      <c r="F1170" s="387"/>
      <c r="G1170" s="387"/>
      <c r="H1170" s="387"/>
      <c r="I1170" s="387"/>
      <c r="J1170" s="387"/>
      <c r="K1170" s="387"/>
      <c r="L1170" s="387"/>
      <c r="M1170" s="387"/>
      <c r="N1170" s="387"/>
      <c r="O1170" s="387"/>
      <c r="P1170" s="387"/>
      <c r="Q1170" s="401"/>
      <c r="R1170" s="387"/>
      <c r="S1170" s="387"/>
    </row>
    <row r="1171" spans="1:19" ht="14.4">
      <c r="A1171" s="387"/>
      <c r="B1171" s="387"/>
      <c r="C1171" s="387"/>
      <c r="D1171" s="387"/>
      <c r="E1171" s="387"/>
      <c r="F1171" s="387"/>
      <c r="G1171" s="387"/>
      <c r="H1171" s="387"/>
      <c r="I1171" s="387"/>
      <c r="J1171" s="387"/>
      <c r="K1171" s="387"/>
      <c r="L1171" s="387"/>
      <c r="M1171" s="387"/>
      <c r="N1171" s="387"/>
      <c r="O1171" s="387"/>
      <c r="P1171" s="387"/>
      <c r="Q1171" s="401"/>
      <c r="R1171" s="387"/>
      <c r="S1171" s="387"/>
    </row>
    <row r="1172" spans="1:19" ht="14.4">
      <c r="A1172" s="387"/>
      <c r="B1172" s="387"/>
      <c r="C1172" s="387"/>
      <c r="D1172" s="387"/>
      <c r="E1172" s="387"/>
      <c r="F1172" s="387"/>
      <c r="G1172" s="387"/>
      <c r="H1172" s="387"/>
      <c r="I1172" s="387"/>
      <c r="J1172" s="387"/>
      <c r="K1172" s="387"/>
      <c r="L1172" s="387"/>
      <c r="M1172" s="387"/>
      <c r="N1172" s="387"/>
      <c r="O1172" s="387"/>
      <c r="P1172" s="387"/>
      <c r="Q1172" s="401"/>
      <c r="R1172" s="387"/>
      <c r="S1172" s="387"/>
    </row>
    <row r="1173" spans="1:19" ht="14.4">
      <c r="A1173" s="387"/>
      <c r="B1173" s="387"/>
      <c r="C1173" s="387"/>
      <c r="D1173" s="387"/>
      <c r="E1173" s="387"/>
      <c r="F1173" s="387"/>
      <c r="G1173" s="387"/>
      <c r="H1173" s="387"/>
      <c r="I1173" s="387"/>
      <c r="J1173" s="387"/>
      <c r="K1173" s="387"/>
      <c r="L1173" s="387"/>
      <c r="M1173" s="387"/>
      <c r="N1173" s="387"/>
      <c r="O1173" s="387"/>
      <c r="P1173" s="387"/>
      <c r="Q1173" s="401"/>
      <c r="R1173" s="387"/>
      <c r="S1173" s="387"/>
    </row>
    <row r="1174" spans="1:19" ht="14.4">
      <c r="A1174" s="387"/>
      <c r="B1174" s="387"/>
      <c r="C1174" s="387"/>
      <c r="D1174" s="387"/>
      <c r="E1174" s="387"/>
      <c r="F1174" s="387"/>
      <c r="G1174" s="387"/>
      <c r="H1174" s="387"/>
      <c r="I1174" s="387"/>
      <c r="J1174" s="387"/>
      <c r="K1174" s="387"/>
      <c r="L1174" s="387"/>
      <c r="M1174" s="387"/>
      <c r="N1174" s="387"/>
      <c r="O1174" s="387"/>
      <c r="P1174" s="387"/>
      <c r="Q1174" s="401"/>
      <c r="R1174" s="387"/>
      <c r="S1174" s="387"/>
    </row>
    <row r="1175" spans="1:19" ht="14.4">
      <c r="A1175" s="387"/>
      <c r="B1175" s="387"/>
      <c r="C1175" s="387"/>
      <c r="D1175" s="387"/>
      <c r="E1175" s="387"/>
      <c r="F1175" s="387"/>
      <c r="G1175" s="387"/>
      <c r="H1175" s="387"/>
      <c r="I1175" s="387"/>
      <c r="J1175" s="387"/>
      <c r="K1175" s="387"/>
      <c r="L1175" s="387"/>
      <c r="M1175" s="387"/>
      <c r="N1175" s="387"/>
      <c r="O1175" s="387"/>
      <c r="P1175" s="387"/>
      <c r="Q1175" s="401"/>
      <c r="R1175" s="387"/>
      <c r="S1175" s="387"/>
    </row>
    <row r="1176" spans="1:19" ht="14.4">
      <c r="A1176" s="387"/>
      <c r="B1176" s="387"/>
      <c r="C1176" s="387"/>
      <c r="D1176" s="387"/>
      <c r="E1176" s="387"/>
      <c r="F1176" s="387"/>
      <c r="G1176" s="387"/>
      <c r="H1176" s="387"/>
      <c r="I1176" s="387"/>
      <c r="J1176" s="387"/>
      <c r="K1176" s="387"/>
      <c r="L1176" s="387"/>
      <c r="M1176" s="387"/>
      <c r="N1176" s="387"/>
      <c r="O1176" s="387"/>
      <c r="P1176" s="387"/>
      <c r="Q1176" s="401"/>
      <c r="R1176" s="387"/>
      <c r="S1176" s="387"/>
    </row>
    <row r="1177" spans="1:19" ht="14.4">
      <c r="A1177" s="387"/>
      <c r="B1177" s="387"/>
      <c r="C1177" s="387"/>
      <c r="D1177" s="387"/>
      <c r="E1177" s="387"/>
      <c r="F1177" s="387"/>
      <c r="G1177" s="387"/>
      <c r="H1177" s="387"/>
      <c r="I1177" s="387"/>
      <c r="J1177" s="387"/>
      <c r="K1177" s="387"/>
      <c r="L1177" s="387"/>
      <c r="M1177" s="387"/>
      <c r="N1177" s="387"/>
      <c r="O1177" s="387"/>
      <c r="P1177" s="387"/>
      <c r="Q1177" s="401"/>
      <c r="R1177" s="387"/>
      <c r="S1177" s="387"/>
    </row>
    <row r="1178" spans="1:19" ht="14.4">
      <c r="A1178" s="387"/>
      <c r="B1178" s="387"/>
      <c r="C1178" s="387"/>
      <c r="D1178" s="387"/>
      <c r="E1178" s="387"/>
      <c r="F1178" s="387"/>
      <c r="G1178" s="387"/>
      <c r="H1178" s="387"/>
      <c r="I1178" s="387"/>
      <c r="J1178" s="387"/>
      <c r="K1178" s="387"/>
      <c r="L1178" s="387"/>
      <c r="M1178" s="387"/>
      <c r="N1178" s="387"/>
      <c r="O1178" s="387"/>
      <c r="P1178" s="387"/>
      <c r="Q1178" s="401"/>
      <c r="R1178" s="387"/>
      <c r="S1178" s="387"/>
    </row>
    <row r="1179" spans="1:19" ht="14.4">
      <c r="A1179" s="387"/>
      <c r="B1179" s="387"/>
      <c r="C1179" s="387"/>
      <c r="D1179" s="387"/>
      <c r="E1179" s="387"/>
      <c r="F1179" s="387"/>
      <c r="G1179" s="387"/>
      <c r="H1179" s="387"/>
      <c r="I1179" s="387"/>
      <c r="J1179" s="387"/>
      <c r="K1179" s="387"/>
      <c r="L1179" s="387"/>
      <c r="M1179" s="387"/>
      <c r="N1179" s="387"/>
      <c r="O1179" s="387"/>
      <c r="P1179" s="387"/>
      <c r="Q1179" s="401"/>
      <c r="R1179" s="387"/>
      <c r="S1179" s="387"/>
    </row>
    <row r="1180" spans="1:19" ht="14.4">
      <c r="A1180" s="387"/>
      <c r="B1180" s="387"/>
      <c r="C1180" s="387"/>
      <c r="D1180" s="387"/>
      <c r="E1180" s="387"/>
      <c r="F1180" s="387"/>
      <c r="G1180" s="387"/>
      <c r="H1180" s="387"/>
      <c r="I1180" s="387"/>
      <c r="J1180" s="387"/>
      <c r="K1180" s="387"/>
      <c r="L1180" s="387"/>
      <c r="M1180" s="387"/>
      <c r="N1180" s="387"/>
      <c r="O1180" s="387"/>
      <c r="P1180" s="387"/>
      <c r="Q1180" s="401"/>
      <c r="R1180" s="387"/>
      <c r="S1180" s="387"/>
    </row>
    <row r="1181" spans="1:19" ht="14.4">
      <c r="A1181" s="387"/>
      <c r="B1181" s="387"/>
      <c r="C1181" s="387"/>
      <c r="D1181" s="387"/>
      <c r="E1181" s="387"/>
      <c r="F1181" s="387"/>
      <c r="G1181" s="387"/>
      <c r="H1181" s="387"/>
      <c r="I1181" s="387"/>
      <c r="J1181" s="387"/>
      <c r="K1181" s="387"/>
      <c r="L1181" s="387"/>
      <c r="M1181" s="387"/>
      <c r="N1181" s="387"/>
      <c r="O1181" s="387"/>
      <c r="P1181" s="387"/>
      <c r="Q1181" s="401"/>
      <c r="R1181" s="387"/>
      <c r="S1181" s="387"/>
    </row>
    <row r="1182" spans="1:19" ht="14.4">
      <c r="A1182" s="387"/>
      <c r="B1182" s="387"/>
      <c r="C1182" s="387"/>
      <c r="D1182" s="387"/>
      <c r="E1182" s="387"/>
      <c r="F1182" s="387"/>
      <c r="G1182" s="387"/>
      <c r="H1182" s="387"/>
      <c r="I1182" s="387"/>
      <c r="J1182" s="387"/>
      <c r="K1182" s="387"/>
      <c r="L1182" s="387"/>
      <c r="M1182" s="387"/>
      <c r="N1182" s="387"/>
      <c r="O1182" s="387"/>
      <c r="P1182" s="387"/>
      <c r="Q1182" s="401"/>
      <c r="R1182" s="387"/>
      <c r="S1182" s="387"/>
    </row>
    <row r="1183" spans="1:19" ht="14.4">
      <c r="A1183" s="387"/>
      <c r="B1183" s="387"/>
      <c r="C1183" s="387"/>
      <c r="D1183" s="387"/>
      <c r="E1183" s="387"/>
      <c r="F1183" s="387"/>
      <c r="G1183" s="387"/>
      <c r="H1183" s="387"/>
      <c r="I1183" s="387"/>
      <c r="J1183" s="387"/>
      <c r="K1183" s="387"/>
      <c r="L1183" s="387"/>
      <c r="M1183" s="387"/>
      <c r="N1183" s="387"/>
      <c r="O1183" s="387"/>
      <c r="P1183" s="387"/>
      <c r="Q1183" s="401"/>
      <c r="R1183" s="387"/>
      <c r="S1183" s="387"/>
    </row>
    <row r="1184" spans="1:19" ht="14.4">
      <c r="A1184" s="387"/>
      <c r="B1184" s="387"/>
      <c r="C1184" s="387"/>
      <c r="D1184" s="387"/>
      <c r="E1184" s="387"/>
      <c r="F1184" s="387"/>
      <c r="G1184" s="387"/>
      <c r="H1184" s="387"/>
      <c r="I1184" s="387"/>
      <c r="J1184" s="387"/>
      <c r="K1184" s="387"/>
      <c r="L1184" s="387"/>
      <c r="M1184" s="387"/>
      <c r="N1184" s="387"/>
      <c r="O1184" s="387"/>
      <c r="P1184" s="387"/>
      <c r="Q1184" s="401"/>
      <c r="R1184" s="387"/>
      <c r="S1184" s="387"/>
    </row>
    <row r="1185" spans="1:19" ht="14.4">
      <c r="A1185" s="387"/>
      <c r="B1185" s="387"/>
      <c r="C1185" s="387"/>
      <c r="D1185" s="387"/>
      <c r="E1185" s="387"/>
      <c r="F1185" s="387"/>
      <c r="G1185" s="387"/>
      <c r="H1185" s="387"/>
      <c r="I1185" s="387"/>
      <c r="J1185" s="387"/>
      <c r="K1185" s="387"/>
      <c r="L1185" s="387"/>
      <c r="M1185" s="387"/>
      <c r="N1185" s="387"/>
      <c r="O1185" s="387"/>
      <c r="P1185" s="387"/>
      <c r="Q1185" s="401"/>
      <c r="R1185" s="387"/>
      <c r="S1185" s="387"/>
    </row>
    <row r="1186" spans="1:19" ht="14.4">
      <c r="A1186" s="387"/>
      <c r="B1186" s="387"/>
      <c r="C1186" s="387"/>
      <c r="D1186" s="387"/>
      <c r="E1186" s="387"/>
      <c r="F1186" s="387"/>
      <c r="G1186" s="387"/>
      <c r="H1186" s="387"/>
      <c r="I1186" s="387"/>
      <c r="J1186" s="387"/>
      <c r="K1186" s="387"/>
      <c r="L1186" s="387"/>
      <c r="M1186" s="387"/>
      <c r="N1186" s="387"/>
      <c r="O1186" s="387"/>
      <c r="P1186" s="387"/>
      <c r="Q1186" s="401"/>
      <c r="R1186" s="387"/>
      <c r="S1186" s="387"/>
    </row>
    <row r="1187" spans="1:19" ht="14.4">
      <c r="A1187" s="387"/>
      <c r="B1187" s="387"/>
      <c r="C1187" s="387"/>
      <c r="D1187" s="387"/>
      <c r="E1187" s="387"/>
      <c r="F1187" s="387"/>
      <c r="G1187" s="387"/>
      <c r="H1187" s="387"/>
      <c r="I1187" s="387"/>
      <c r="J1187" s="387"/>
      <c r="K1187" s="387"/>
      <c r="L1187" s="387"/>
      <c r="M1187" s="387"/>
      <c r="N1187" s="387"/>
      <c r="O1187" s="387"/>
      <c r="P1187" s="387"/>
      <c r="Q1187" s="401"/>
      <c r="R1187" s="387"/>
      <c r="S1187" s="387"/>
    </row>
    <row r="1188" spans="1:19" ht="14.4">
      <c r="A1188" s="387"/>
      <c r="B1188" s="387"/>
      <c r="C1188" s="387"/>
      <c r="D1188" s="387"/>
      <c r="E1188" s="387"/>
      <c r="F1188" s="387"/>
      <c r="G1188" s="387"/>
      <c r="H1188" s="387"/>
      <c r="I1188" s="387"/>
      <c r="J1188" s="387"/>
      <c r="K1188" s="387"/>
      <c r="L1188" s="387"/>
      <c r="M1188" s="387"/>
      <c r="N1188" s="387"/>
      <c r="O1188" s="387"/>
      <c r="P1188" s="387"/>
      <c r="Q1188" s="401"/>
      <c r="R1188" s="387"/>
      <c r="S1188" s="387"/>
    </row>
    <row r="1189" spans="1:19" ht="14.4">
      <c r="A1189" s="387"/>
      <c r="B1189" s="387"/>
      <c r="C1189" s="387"/>
      <c r="D1189" s="387"/>
      <c r="E1189" s="387"/>
      <c r="F1189" s="387"/>
      <c r="G1189" s="387"/>
      <c r="H1189" s="387"/>
      <c r="I1189" s="387"/>
      <c r="J1189" s="387"/>
      <c r="K1189" s="387"/>
      <c r="L1189" s="387"/>
      <c r="M1189" s="387"/>
      <c r="N1189" s="387"/>
      <c r="O1189" s="387"/>
      <c r="P1189" s="387"/>
      <c r="Q1189" s="401"/>
      <c r="R1189" s="387"/>
      <c r="S1189" s="387"/>
    </row>
    <row r="1190" spans="1:19" ht="14.4">
      <c r="A1190" s="387"/>
      <c r="B1190" s="387"/>
      <c r="C1190" s="387"/>
      <c r="D1190" s="387"/>
      <c r="E1190" s="387"/>
      <c r="F1190" s="387"/>
      <c r="G1190" s="387"/>
      <c r="H1190" s="387"/>
      <c r="I1190" s="387"/>
      <c r="J1190" s="387"/>
      <c r="K1190" s="387"/>
      <c r="L1190" s="387"/>
      <c r="M1190" s="387"/>
      <c r="N1190" s="387"/>
      <c r="O1190" s="387"/>
      <c r="P1190" s="387"/>
      <c r="Q1190" s="401"/>
      <c r="R1190" s="387"/>
      <c r="S1190" s="387"/>
    </row>
    <row r="1191" spans="1:19" ht="14.4">
      <c r="A1191" s="387"/>
      <c r="B1191" s="387"/>
      <c r="C1191" s="387"/>
      <c r="D1191" s="387"/>
      <c r="E1191" s="387"/>
      <c r="F1191" s="387"/>
      <c r="G1191" s="387"/>
      <c r="H1191" s="387"/>
      <c r="I1191" s="387"/>
      <c r="J1191" s="387"/>
      <c r="K1191" s="387"/>
      <c r="L1191" s="387"/>
      <c r="M1191" s="387"/>
      <c r="N1191" s="387"/>
      <c r="O1191" s="387"/>
      <c r="P1191" s="387"/>
      <c r="Q1191" s="401"/>
      <c r="R1191" s="387"/>
      <c r="S1191" s="387"/>
    </row>
    <row r="1192" spans="1:19" ht="14.4">
      <c r="A1192" s="387"/>
      <c r="B1192" s="387"/>
      <c r="C1192" s="387"/>
      <c r="D1192" s="387"/>
      <c r="E1192" s="387"/>
      <c r="F1192" s="387"/>
      <c r="G1192" s="387"/>
      <c r="H1192" s="387"/>
      <c r="I1192" s="387"/>
      <c r="J1192" s="387"/>
      <c r="K1192" s="387"/>
      <c r="L1192" s="387"/>
      <c r="M1192" s="387"/>
      <c r="N1192" s="387"/>
      <c r="O1192" s="387"/>
      <c r="P1192" s="387"/>
      <c r="Q1192" s="401"/>
      <c r="R1192" s="387"/>
      <c r="S1192" s="387"/>
    </row>
    <row r="1193" spans="1:19" ht="14.4">
      <c r="A1193" s="387"/>
      <c r="B1193" s="387"/>
      <c r="C1193" s="387"/>
      <c r="D1193" s="387"/>
      <c r="E1193" s="387"/>
      <c r="F1193" s="387"/>
      <c r="G1193" s="387"/>
      <c r="H1193" s="387"/>
      <c r="I1193" s="387"/>
      <c r="J1193" s="387"/>
      <c r="K1193" s="387"/>
      <c r="L1193" s="387"/>
      <c r="M1193" s="387"/>
      <c r="N1193" s="387"/>
      <c r="O1193" s="387"/>
      <c r="P1193" s="387"/>
      <c r="Q1193" s="401"/>
      <c r="R1193" s="387"/>
      <c r="S1193" s="387"/>
    </row>
    <row r="1194" spans="1:19" ht="14.4">
      <c r="A1194" s="387"/>
      <c r="B1194" s="387"/>
      <c r="C1194" s="387"/>
      <c r="D1194" s="387"/>
      <c r="E1194" s="387"/>
      <c r="F1194" s="387"/>
      <c r="G1194" s="387"/>
      <c r="H1194" s="387"/>
      <c r="I1194" s="387"/>
      <c r="J1194" s="387"/>
      <c r="K1194" s="387"/>
      <c r="L1194" s="387"/>
      <c r="M1194" s="387"/>
      <c r="N1194" s="387"/>
      <c r="O1194" s="387"/>
      <c r="P1194" s="387"/>
      <c r="Q1194" s="401"/>
      <c r="R1194" s="387"/>
      <c r="S1194" s="387"/>
    </row>
    <row r="1195" spans="1:19" ht="14.4">
      <c r="A1195" s="387"/>
      <c r="B1195" s="387"/>
      <c r="C1195" s="387"/>
      <c r="D1195" s="387"/>
      <c r="E1195" s="387"/>
      <c r="F1195" s="387"/>
      <c r="G1195" s="387"/>
      <c r="H1195" s="387"/>
      <c r="I1195" s="387"/>
      <c r="J1195" s="387"/>
      <c r="K1195" s="387"/>
      <c r="L1195" s="387"/>
      <c r="M1195" s="387"/>
      <c r="N1195" s="387"/>
      <c r="O1195" s="387"/>
      <c r="P1195" s="387"/>
      <c r="Q1195" s="401"/>
      <c r="R1195" s="387"/>
      <c r="S1195" s="387"/>
    </row>
    <row r="1196" spans="1:19" ht="14.4">
      <c r="A1196" s="387"/>
      <c r="B1196" s="387"/>
      <c r="C1196" s="387"/>
      <c r="D1196" s="387"/>
      <c r="E1196" s="387"/>
      <c r="F1196" s="387"/>
      <c r="G1196" s="387"/>
      <c r="H1196" s="387"/>
      <c r="I1196" s="387"/>
      <c r="J1196" s="387"/>
      <c r="K1196" s="387"/>
      <c r="L1196" s="387"/>
      <c r="M1196" s="387"/>
      <c r="N1196" s="387"/>
      <c r="O1196" s="387"/>
      <c r="P1196" s="387"/>
      <c r="Q1196" s="401"/>
      <c r="R1196" s="387"/>
      <c r="S1196" s="387"/>
    </row>
    <row r="1197" spans="1:19" ht="14.4">
      <c r="A1197" s="387"/>
      <c r="B1197" s="387"/>
      <c r="C1197" s="387"/>
      <c r="D1197" s="387"/>
      <c r="E1197" s="387"/>
      <c r="F1197" s="387"/>
      <c r="G1197" s="387"/>
      <c r="H1197" s="387"/>
      <c r="I1197" s="387"/>
      <c r="J1197" s="387"/>
      <c r="K1197" s="387"/>
      <c r="L1197" s="387"/>
      <c r="M1197" s="387"/>
      <c r="N1197" s="387"/>
      <c r="O1197" s="387"/>
      <c r="P1197" s="387"/>
      <c r="Q1197" s="401"/>
      <c r="R1197" s="387"/>
      <c r="S1197" s="387"/>
    </row>
    <row r="1198" spans="1:19" ht="14.4">
      <c r="A1198" s="387"/>
      <c r="B1198" s="387"/>
      <c r="C1198" s="387"/>
      <c r="D1198" s="387"/>
      <c r="E1198" s="387"/>
      <c r="F1198" s="387"/>
      <c r="G1198" s="387"/>
      <c r="H1198" s="387"/>
      <c r="I1198" s="387"/>
      <c r="J1198" s="387"/>
      <c r="K1198" s="387"/>
      <c r="L1198" s="387"/>
      <c r="M1198" s="387"/>
      <c r="N1198" s="387"/>
      <c r="O1198" s="387"/>
      <c r="P1198" s="387"/>
      <c r="Q1198" s="401"/>
      <c r="R1198" s="387"/>
      <c r="S1198" s="387"/>
    </row>
    <row r="1199" spans="1:19" ht="14.4">
      <c r="A1199" s="387"/>
      <c r="B1199" s="387"/>
      <c r="C1199" s="387"/>
      <c r="D1199" s="387"/>
      <c r="E1199" s="387"/>
      <c r="F1199" s="387"/>
      <c r="G1199" s="387"/>
      <c r="H1199" s="387"/>
      <c r="I1199" s="387"/>
      <c r="J1199" s="387"/>
      <c r="K1199" s="387"/>
      <c r="L1199" s="387"/>
      <c r="M1199" s="387"/>
      <c r="N1199" s="387"/>
      <c r="O1199" s="387"/>
      <c r="P1199" s="387"/>
      <c r="Q1199" s="401"/>
      <c r="R1199" s="387"/>
      <c r="S1199" s="387"/>
    </row>
    <row r="1200" spans="1:19" ht="14.4">
      <c r="A1200" s="387"/>
      <c r="B1200" s="387"/>
      <c r="C1200" s="387"/>
      <c r="D1200" s="387"/>
      <c r="E1200" s="387"/>
      <c r="F1200" s="387"/>
      <c r="G1200" s="387"/>
      <c r="H1200" s="387"/>
      <c r="I1200" s="387"/>
      <c r="J1200" s="387"/>
      <c r="K1200" s="387"/>
      <c r="L1200" s="387"/>
      <c r="M1200" s="387"/>
      <c r="N1200" s="387"/>
      <c r="O1200" s="387"/>
      <c r="P1200" s="387"/>
      <c r="Q1200" s="401"/>
      <c r="R1200" s="387"/>
      <c r="S1200" s="387"/>
    </row>
    <row r="1201" spans="1:19" ht="14.4">
      <c r="A1201" s="387"/>
      <c r="B1201" s="387"/>
      <c r="C1201" s="387"/>
      <c r="D1201" s="387"/>
      <c r="E1201" s="387"/>
      <c r="F1201" s="387"/>
      <c r="G1201" s="387"/>
      <c r="H1201" s="387"/>
      <c r="I1201" s="387"/>
      <c r="J1201" s="387"/>
      <c r="K1201" s="387"/>
      <c r="L1201" s="387"/>
      <c r="M1201" s="387"/>
      <c r="N1201" s="387"/>
      <c r="O1201" s="387"/>
      <c r="P1201" s="387"/>
      <c r="Q1201" s="401"/>
      <c r="R1201" s="387"/>
      <c r="S1201" s="387"/>
    </row>
    <row r="1202" spans="1:19" ht="14.4">
      <c r="A1202" s="387"/>
      <c r="B1202" s="387"/>
      <c r="C1202" s="387"/>
      <c r="D1202" s="387"/>
      <c r="E1202" s="387"/>
      <c r="F1202" s="387"/>
      <c r="G1202" s="387"/>
      <c r="H1202" s="387"/>
      <c r="I1202" s="387"/>
      <c r="J1202" s="387"/>
      <c r="K1202" s="387"/>
      <c r="L1202" s="387"/>
      <c r="M1202" s="387"/>
      <c r="N1202" s="387"/>
      <c r="O1202" s="387"/>
      <c r="P1202" s="387"/>
      <c r="Q1202" s="401"/>
      <c r="R1202" s="387"/>
      <c r="S1202" s="387"/>
    </row>
    <row r="1203" spans="1:19" ht="14.4">
      <c r="A1203" s="387"/>
      <c r="B1203" s="387"/>
      <c r="C1203" s="387"/>
      <c r="D1203" s="387"/>
      <c r="E1203" s="387"/>
      <c r="F1203" s="387"/>
      <c r="G1203" s="387"/>
      <c r="H1203" s="387"/>
      <c r="I1203" s="387"/>
      <c r="J1203" s="387"/>
      <c r="K1203" s="387"/>
      <c r="L1203" s="387"/>
      <c r="M1203" s="387"/>
      <c r="N1203" s="387"/>
      <c r="O1203" s="387"/>
      <c r="P1203" s="387"/>
      <c r="Q1203" s="401"/>
      <c r="R1203" s="387"/>
      <c r="S1203" s="387"/>
    </row>
    <row r="1204" spans="1:19" ht="14.4">
      <c r="A1204" s="387"/>
      <c r="B1204" s="387"/>
      <c r="C1204" s="387"/>
      <c r="D1204" s="387"/>
      <c r="E1204" s="387"/>
      <c r="F1204" s="387"/>
      <c r="G1204" s="387"/>
      <c r="H1204" s="387"/>
      <c r="I1204" s="387"/>
      <c r="J1204" s="387"/>
      <c r="K1204" s="387"/>
      <c r="L1204" s="387"/>
      <c r="M1204" s="387"/>
      <c r="N1204" s="387"/>
      <c r="O1204" s="387"/>
      <c r="P1204" s="387"/>
      <c r="Q1204" s="401"/>
      <c r="R1204" s="387"/>
      <c r="S1204" s="387"/>
    </row>
    <row r="1205" spans="1:19" ht="14.4">
      <c r="A1205" s="387"/>
      <c r="B1205" s="387"/>
      <c r="C1205" s="387"/>
      <c r="D1205" s="387"/>
      <c r="E1205" s="387"/>
      <c r="F1205" s="387"/>
      <c r="G1205" s="387"/>
      <c r="H1205" s="387"/>
      <c r="I1205" s="387"/>
      <c r="J1205" s="387"/>
      <c r="K1205" s="387"/>
      <c r="L1205" s="387"/>
      <c r="M1205" s="387"/>
      <c r="N1205" s="387"/>
      <c r="O1205" s="387"/>
      <c r="P1205" s="387"/>
      <c r="Q1205" s="401"/>
      <c r="R1205" s="387"/>
      <c r="S1205" s="387"/>
    </row>
    <row r="1206" spans="1:19" ht="14.4">
      <c r="A1206" s="387"/>
      <c r="B1206" s="387"/>
      <c r="C1206" s="387"/>
      <c r="D1206" s="387"/>
      <c r="E1206" s="387"/>
      <c r="F1206" s="387"/>
      <c r="G1206" s="387"/>
      <c r="H1206" s="387"/>
      <c r="I1206" s="387"/>
      <c r="J1206" s="387"/>
      <c r="K1206" s="387"/>
      <c r="L1206" s="387"/>
      <c r="M1206" s="387"/>
      <c r="N1206" s="387"/>
      <c r="O1206" s="387"/>
      <c r="P1206" s="387"/>
      <c r="Q1206" s="401"/>
      <c r="R1206" s="387"/>
      <c r="S1206" s="387"/>
    </row>
    <row r="1207" spans="1:19" ht="14.4">
      <c r="A1207" s="387"/>
      <c r="B1207" s="387"/>
      <c r="C1207" s="387"/>
      <c r="D1207" s="387"/>
      <c r="E1207" s="387"/>
      <c r="F1207" s="387"/>
      <c r="G1207" s="387"/>
      <c r="H1207" s="387"/>
      <c r="I1207" s="387"/>
      <c r="J1207" s="387"/>
      <c r="K1207" s="387"/>
      <c r="L1207" s="387"/>
      <c r="M1207" s="387"/>
      <c r="N1207" s="387"/>
      <c r="O1207" s="387"/>
      <c r="P1207" s="387"/>
      <c r="Q1207" s="401"/>
      <c r="R1207" s="387"/>
      <c r="S1207" s="387"/>
    </row>
    <row r="1208" spans="1:19" ht="14.4">
      <c r="A1208" s="387"/>
      <c r="B1208" s="387"/>
      <c r="C1208" s="387"/>
      <c r="D1208" s="387"/>
      <c r="E1208" s="387"/>
      <c r="F1208" s="387"/>
      <c r="G1208" s="387"/>
      <c r="H1208" s="387"/>
      <c r="I1208" s="387"/>
      <c r="J1208" s="387"/>
      <c r="K1208" s="387"/>
      <c r="L1208" s="387"/>
      <c r="M1208" s="387"/>
      <c r="N1208" s="387"/>
      <c r="O1208" s="387"/>
      <c r="P1208" s="387"/>
      <c r="Q1208" s="401"/>
      <c r="R1208" s="387"/>
      <c r="S1208" s="387"/>
    </row>
    <row r="1209" spans="1:19" ht="14.4">
      <c r="A1209" s="387"/>
      <c r="B1209" s="387"/>
      <c r="C1209" s="387"/>
      <c r="D1209" s="387"/>
      <c r="E1209" s="387"/>
      <c r="F1209" s="387"/>
      <c r="G1209" s="387"/>
      <c r="H1209" s="387"/>
      <c r="I1209" s="387"/>
      <c r="J1209" s="387"/>
      <c r="K1209" s="387"/>
      <c r="L1209" s="387"/>
      <c r="M1209" s="387"/>
      <c r="N1209" s="387"/>
      <c r="O1209" s="387"/>
      <c r="P1209" s="387"/>
      <c r="Q1209" s="401"/>
      <c r="R1209" s="387"/>
      <c r="S1209" s="387"/>
    </row>
    <row r="1210" spans="1:19" ht="14.4">
      <c r="A1210" s="387"/>
      <c r="B1210" s="387"/>
      <c r="C1210" s="387"/>
      <c r="D1210" s="387"/>
      <c r="E1210" s="387"/>
      <c r="F1210" s="387"/>
      <c r="G1210" s="387"/>
      <c r="H1210" s="387"/>
      <c r="I1210" s="387"/>
      <c r="J1210" s="387"/>
      <c r="K1210" s="387"/>
      <c r="L1210" s="387"/>
      <c r="M1210" s="387"/>
      <c r="N1210" s="387"/>
      <c r="O1210" s="387"/>
      <c r="P1210" s="387"/>
      <c r="Q1210" s="401"/>
      <c r="R1210" s="387"/>
      <c r="S1210" s="387"/>
    </row>
    <row r="1211" spans="1:19" ht="14.4">
      <c r="A1211" s="387"/>
      <c r="B1211" s="387"/>
      <c r="C1211" s="387"/>
      <c r="D1211" s="387"/>
      <c r="E1211" s="387"/>
      <c r="F1211" s="387"/>
      <c r="G1211" s="387"/>
      <c r="H1211" s="387"/>
      <c r="I1211" s="387"/>
      <c r="J1211" s="387"/>
      <c r="K1211" s="387"/>
      <c r="L1211" s="387"/>
      <c r="M1211" s="387"/>
      <c r="N1211" s="387"/>
      <c r="O1211" s="387"/>
      <c r="P1211" s="387"/>
      <c r="Q1211" s="401"/>
      <c r="R1211" s="387"/>
      <c r="S1211" s="387"/>
    </row>
    <row r="1212" spans="1:19" ht="14.4">
      <c r="A1212" s="387"/>
      <c r="B1212" s="387"/>
      <c r="C1212" s="387"/>
      <c r="D1212" s="387"/>
      <c r="E1212" s="387"/>
      <c r="F1212" s="387"/>
      <c r="G1212" s="387"/>
      <c r="H1212" s="387"/>
      <c r="I1212" s="387"/>
      <c r="J1212" s="387"/>
      <c r="K1212" s="387"/>
      <c r="L1212" s="387"/>
      <c r="M1212" s="387"/>
      <c r="N1212" s="387"/>
      <c r="O1212" s="387"/>
      <c r="P1212" s="387"/>
      <c r="Q1212" s="401"/>
      <c r="R1212" s="387"/>
      <c r="S1212" s="387"/>
    </row>
    <row r="1213" spans="1:19" ht="14.4">
      <c r="A1213" s="387"/>
      <c r="B1213" s="387"/>
      <c r="C1213" s="387"/>
      <c r="D1213" s="387"/>
      <c r="E1213" s="387"/>
      <c r="F1213" s="387"/>
      <c r="G1213" s="387"/>
      <c r="H1213" s="387"/>
      <c r="I1213" s="387"/>
      <c r="J1213" s="387"/>
      <c r="K1213" s="387"/>
      <c r="L1213" s="387"/>
      <c r="M1213" s="387"/>
      <c r="N1213" s="387"/>
      <c r="O1213" s="387"/>
      <c r="P1213" s="387"/>
      <c r="Q1213" s="401"/>
      <c r="R1213" s="387"/>
      <c r="S1213" s="387"/>
    </row>
    <row r="1214" spans="1:19" ht="14.4">
      <c r="A1214" s="387"/>
      <c r="B1214" s="387"/>
      <c r="C1214" s="387"/>
      <c r="D1214" s="387"/>
      <c r="E1214" s="387"/>
      <c r="F1214" s="387"/>
      <c r="G1214" s="387"/>
      <c r="H1214" s="387"/>
      <c r="I1214" s="387"/>
      <c r="J1214" s="387"/>
      <c r="K1214" s="387"/>
      <c r="L1214" s="387"/>
      <c r="M1214" s="387"/>
      <c r="N1214" s="387"/>
      <c r="O1214" s="387"/>
      <c r="P1214" s="387"/>
      <c r="Q1214" s="401"/>
      <c r="R1214" s="387"/>
      <c r="S1214" s="387"/>
    </row>
    <row r="1215" spans="1:19" ht="14.4">
      <c r="A1215" s="387"/>
      <c r="B1215" s="387"/>
      <c r="C1215" s="387"/>
      <c r="D1215" s="387"/>
      <c r="E1215" s="387"/>
      <c r="F1215" s="387"/>
      <c r="G1215" s="387"/>
      <c r="H1215" s="387"/>
      <c r="I1215" s="387"/>
      <c r="J1215" s="387"/>
      <c r="K1215" s="387"/>
      <c r="L1215" s="387"/>
      <c r="M1215" s="387"/>
      <c r="N1215" s="387"/>
      <c r="O1215" s="387"/>
      <c r="P1215" s="387"/>
      <c r="Q1215" s="401"/>
      <c r="R1215" s="387"/>
      <c r="S1215" s="387"/>
    </row>
    <row r="1216" spans="1:19" ht="14.4">
      <c r="A1216" s="387"/>
      <c r="B1216" s="387"/>
      <c r="C1216" s="387"/>
      <c r="D1216" s="387"/>
      <c r="E1216" s="387"/>
      <c r="F1216" s="387"/>
      <c r="G1216" s="387"/>
      <c r="H1216" s="387"/>
      <c r="I1216" s="387"/>
      <c r="J1216" s="387"/>
      <c r="K1216" s="387"/>
      <c r="L1216" s="387"/>
      <c r="M1216" s="387"/>
      <c r="N1216" s="387"/>
      <c r="O1216" s="387"/>
      <c r="P1216" s="387"/>
      <c r="Q1216" s="401"/>
      <c r="R1216" s="387"/>
      <c r="S1216" s="387"/>
    </row>
    <row r="1217" spans="1:19" ht="14.4">
      <c r="A1217" s="387"/>
      <c r="B1217" s="387"/>
      <c r="C1217" s="387"/>
      <c r="D1217" s="387"/>
      <c r="E1217" s="387"/>
      <c r="F1217" s="387"/>
      <c r="G1217" s="387"/>
      <c r="H1217" s="387"/>
      <c r="I1217" s="387"/>
      <c r="J1217" s="387"/>
      <c r="K1217" s="387"/>
      <c r="L1217" s="387"/>
      <c r="M1217" s="387"/>
      <c r="N1217" s="387"/>
      <c r="O1217" s="387"/>
      <c r="P1217" s="387"/>
      <c r="Q1217" s="401"/>
      <c r="R1217" s="387"/>
      <c r="S1217" s="387"/>
    </row>
    <row r="1218" spans="1:19" ht="14.4">
      <c r="A1218" s="387"/>
      <c r="B1218" s="387"/>
      <c r="C1218" s="387"/>
      <c r="D1218" s="387"/>
      <c r="E1218" s="387"/>
      <c r="F1218" s="387"/>
      <c r="G1218" s="387"/>
      <c r="H1218" s="387"/>
      <c r="I1218" s="387"/>
      <c r="J1218" s="387"/>
      <c r="K1218" s="387"/>
      <c r="L1218" s="387"/>
      <c r="M1218" s="387"/>
      <c r="N1218" s="387"/>
      <c r="O1218" s="387"/>
      <c r="P1218" s="387"/>
      <c r="Q1218" s="401"/>
      <c r="R1218" s="387"/>
      <c r="S1218" s="387"/>
    </row>
    <row r="1219" spans="1:19" ht="14.4">
      <c r="A1219" s="387"/>
      <c r="B1219" s="387"/>
      <c r="C1219" s="387"/>
      <c r="D1219" s="387"/>
      <c r="E1219" s="387"/>
      <c r="F1219" s="387"/>
      <c r="G1219" s="387"/>
      <c r="H1219" s="387"/>
      <c r="I1219" s="387"/>
      <c r="J1219" s="387"/>
      <c r="K1219" s="387"/>
      <c r="L1219" s="387"/>
      <c r="M1219" s="387"/>
      <c r="N1219" s="387"/>
      <c r="O1219" s="387"/>
      <c r="P1219" s="387"/>
      <c r="Q1219" s="401"/>
      <c r="R1219" s="387"/>
      <c r="S1219" s="387"/>
    </row>
    <row r="1220" spans="1:19" ht="14.4">
      <c r="A1220" s="387"/>
      <c r="B1220" s="387"/>
      <c r="C1220" s="387"/>
      <c r="D1220" s="387"/>
      <c r="E1220" s="387"/>
      <c r="F1220" s="387"/>
      <c r="G1220" s="387"/>
      <c r="H1220" s="387"/>
      <c r="I1220" s="387"/>
      <c r="J1220" s="387"/>
      <c r="K1220" s="387"/>
      <c r="L1220" s="387"/>
      <c r="M1220" s="387"/>
      <c r="N1220" s="387"/>
      <c r="O1220" s="387"/>
      <c r="P1220" s="387"/>
      <c r="Q1220" s="401"/>
      <c r="R1220" s="387"/>
      <c r="S1220" s="387"/>
    </row>
    <row r="1221" spans="1:19" ht="14.4">
      <c r="A1221" s="387"/>
      <c r="B1221" s="387"/>
      <c r="C1221" s="387"/>
      <c r="D1221" s="387"/>
      <c r="E1221" s="387"/>
      <c r="F1221" s="387"/>
      <c r="G1221" s="387"/>
      <c r="H1221" s="387"/>
      <c r="I1221" s="387"/>
      <c r="J1221" s="387"/>
      <c r="K1221" s="387"/>
      <c r="L1221" s="387"/>
      <c r="M1221" s="387"/>
      <c r="N1221" s="387"/>
      <c r="O1221" s="387"/>
      <c r="P1221" s="387"/>
      <c r="Q1221" s="401"/>
      <c r="R1221" s="387"/>
      <c r="S1221" s="387"/>
    </row>
    <row r="1222" spans="1:19" ht="14.4">
      <c r="A1222" s="387"/>
      <c r="B1222" s="387"/>
      <c r="C1222" s="387"/>
      <c r="D1222" s="387"/>
      <c r="E1222" s="387"/>
      <c r="F1222" s="387"/>
      <c r="G1222" s="387"/>
      <c r="H1222" s="387"/>
      <c r="I1222" s="387"/>
      <c r="J1222" s="387"/>
      <c r="K1222" s="387"/>
      <c r="L1222" s="387"/>
      <c r="M1222" s="387"/>
      <c r="N1222" s="387"/>
      <c r="O1222" s="387"/>
      <c r="P1222" s="387"/>
      <c r="Q1222" s="401"/>
      <c r="R1222" s="387"/>
      <c r="S1222" s="387"/>
    </row>
    <row r="1223" spans="1:19" ht="14.4">
      <c r="A1223" s="387"/>
      <c r="B1223" s="387"/>
      <c r="C1223" s="387"/>
      <c r="D1223" s="387"/>
      <c r="E1223" s="387"/>
      <c r="F1223" s="387"/>
      <c r="G1223" s="387"/>
      <c r="H1223" s="387"/>
      <c r="I1223" s="387"/>
      <c r="J1223" s="387"/>
      <c r="K1223" s="387"/>
      <c r="L1223" s="387"/>
      <c r="M1223" s="387"/>
      <c r="N1223" s="387"/>
      <c r="O1223" s="387"/>
      <c r="P1223" s="387"/>
      <c r="Q1223" s="401"/>
      <c r="R1223" s="387"/>
      <c r="S1223" s="387"/>
    </row>
    <row r="1224" spans="1:19" ht="14.4">
      <c r="A1224" s="387"/>
      <c r="B1224" s="387"/>
      <c r="C1224" s="387"/>
      <c r="D1224" s="387"/>
      <c r="E1224" s="387"/>
      <c r="F1224" s="387"/>
      <c r="G1224" s="387"/>
      <c r="H1224" s="387"/>
      <c r="I1224" s="387"/>
      <c r="J1224" s="387"/>
      <c r="K1224" s="387"/>
      <c r="L1224" s="387"/>
      <c r="M1224" s="387"/>
      <c r="N1224" s="387"/>
      <c r="O1224" s="387"/>
      <c r="P1224" s="387"/>
      <c r="Q1224" s="401"/>
      <c r="R1224" s="387"/>
      <c r="S1224" s="387"/>
    </row>
    <row r="1225" spans="1:19" ht="14.4">
      <c r="A1225" s="387"/>
      <c r="B1225" s="387"/>
      <c r="C1225" s="387"/>
      <c r="D1225" s="387"/>
      <c r="E1225" s="387"/>
      <c r="F1225" s="387"/>
      <c r="G1225" s="387"/>
      <c r="H1225" s="387"/>
      <c r="I1225" s="387"/>
      <c r="J1225" s="387"/>
      <c r="K1225" s="387"/>
      <c r="L1225" s="387"/>
      <c r="M1225" s="387"/>
      <c r="N1225" s="387"/>
      <c r="O1225" s="387"/>
      <c r="P1225" s="387"/>
      <c r="Q1225" s="401"/>
      <c r="R1225" s="387"/>
      <c r="S1225" s="387"/>
    </row>
    <row r="1226" spans="1:19" ht="14.4">
      <c r="A1226" s="387"/>
      <c r="B1226" s="387"/>
      <c r="C1226" s="387"/>
      <c r="D1226" s="387"/>
      <c r="E1226" s="387"/>
      <c r="F1226" s="387"/>
      <c r="G1226" s="387"/>
      <c r="H1226" s="387"/>
      <c r="I1226" s="387"/>
      <c r="J1226" s="387"/>
      <c r="K1226" s="387"/>
      <c r="L1226" s="387"/>
      <c r="M1226" s="387"/>
      <c r="N1226" s="387"/>
      <c r="O1226" s="387"/>
      <c r="P1226" s="387"/>
      <c r="Q1226" s="401"/>
      <c r="R1226" s="387"/>
      <c r="S1226" s="387"/>
    </row>
    <row r="1227" spans="1:19" ht="14.4">
      <c r="A1227" s="387"/>
      <c r="B1227" s="387"/>
      <c r="C1227" s="387"/>
      <c r="D1227" s="387"/>
      <c r="E1227" s="387"/>
      <c r="F1227" s="387"/>
      <c r="G1227" s="387"/>
      <c r="H1227" s="387"/>
      <c r="I1227" s="387"/>
      <c r="J1227" s="387"/>
      <c r="K1227" s="387"/>
      <c r="L1227" s="387"/>
      <c r="M1227" s="387"/>
      <c r="N1227" s="387"/>
      <c r="O1227" s="387"/>
      <c r="P1227" s="387"/>
      <c r="Q1227" s="401"/>
      <c r="R1227" s="387"/>
      <c r="S1227" s="387"/>
    </row>
    <row r="1228" spans="1:19" ht="14.4">
      <c r="A1228" s="387"/>
      <c r="B1228" s="387"/>
      <c r="C1228" s="387"/>
      <c r="D1228" s="387"/>
      <c r="E1228" s="387"/>
      <c r="F1228" s="387"/>
      <c r="G1228" s="387"/>
      <c r="H1228" s="387"/>
      <c r="I1228" s="387"/>
      <c r="J1228" s="387"/>
      <c r="K1228" s="387"/>
      <c r="L1228" s="387"/>
      <c r="M1228" s="387"/>
      <c r="N1228" s="387"/>
      <c r="O1228" s="387"/>
      <c r="P1228" s="387"/>
      <c r="Q1228" s="401"/>
      <c r="R1228" s="387"/>
      <c r="S1228" s="387"/>
    </row>
    <row r="1229" spans="1:19" ht="14.4">
      <c r="A1229" s="387"/>
      <c r="B1229" s="387"/>
      <c r="C1229" s="387"/>
      <c r="D1229" s="387"/>
      <c r="E1229" s="387"/>
      <c r="F1229" s="387"/>
      <c r="G1229" s="387"/>
      <c r="H1229" s="387"/>
      <c r="I1229" s="387"/>
      <c r="J1229" s="387"/>
      <c r="K1229" s="387"/>
      <c r="L1229" s="387"/>
      <c r="M1229" s="387"/>
      <c r="N1229" s="387"/>
      <c r="O1229" s="387"/>
      <c r="P1229" s="387"/>
      <c r="Q1229" s="401"/>
      <c r="R1229" s="387"/>
      <c r="S1229" s="387"/>
    </row>
    <row r="1230" spans="1:19" ht="14.4">
      <c r="A1230" s="387"/>
      <c r="B1230" s="387"/>
      <c r="C1230" s="387"/>
      <c r="D1230" s="387"/>
      <c r="E1230" s="387"/>
      <c r="F1230" s="387"/>
      <c r="G1230" s="387"/>
      <c r="H1230" s="387"/>
      <c r="I1230" s="387"/>
      <c r="J1230" s="387"/>
      <c r="K1230" s="387"/>
      <c r="L1230" s="387"/>
      <c r="M1230" s="387"/>
      <c r="N1230" s="387"/>
      <c r="O1230" s="387"/>
      <c r="P1230" s="387"/>
      <c r="Q1230" s="401"/>
      <c r="R1230" s="387"/>
      <c r="S1230" s="387"/>
    </row>
    <row r="1231" spans="1:19" ht="14.4">
      <c r="A1231" s="387"/>
      <c r="B1231" s="387"/>
      <c r="C1231" s="387"/>
      <c r="D1231" s="387"/>
      <c r="E1231" s="387"/>
      <c r="F1231" s="387"/>
      <c r="G1231" s="387"/>
      <c r="H1231" s="387"/>
      <c r="I1231" s="387"/>
      <c r="J1231" s="387"/>
      <c r="K1231" s="387"/>
      <c r="L1231" s="387"/>
      <c r="M1231" s="387"/>
      <c r="N1231" s="387"/>
      <c r="O1231" s="387"/>
      <c r="P1231" s="387"/>
      <c r="Q1231" s="401"/>
      <c r="R1231" s="387"/>
      <c r="S1231" s="387"/>
    </row>
    <row r="1232" spans="1:19" ht="14.4">
      <c r="A1232" s="387"/>
      <c r="B1232" s="387"/>
      <c r="C1232" s="387"/>
      <c r="D1232" s="387"/>
      <c r="E1232" s="387"/>
      <c r="F1232" s="387"/>
      <c r="G1232" s="387"/>
      <c r="H1232" s="387"/>
      <c r="I1232" s="387"/>
      <c r="J1232" s="387"/>
      <c r="K1232" s="387"/>
      <c r="L1232" s="387"/>
      <c r="M1232" s="387"/>
      <c r="N1232" s="387"/>
      <c r="O1232" s="387"/>
      <c r="P1232" s="387"/>
      <c r="Q1232" s="401"/>
      <c r="R1232" s="387"/>
      <c r="S1232" s="387"/>
    </row>
    <row r="1233" spans="1:19" ht="14.4">
      <c r="A1233" s="387"/>
      <c r="B1233" s="387"/>
      <c r="C1233" s="387"/>
      <c r="D1233" s="387"/>
      <c r="E1233" s="387"/>
      <c r="F1233" s="387"/>
      <c r="G1233" s="387"/>
      <c r="H1233" s="387"/>
      <c r="I1233" s="387"/>
      <c r="J1233" s="387"/>
      <c r="K1233" s="387"/>
      <c r="L1233" s="387"/>
      <c r="M1233" s="387"/>
      <c r="N1233" s="387"/>
      <c r="O1233" s="387"/>
      <c r="P1233" s="387"/>
      <c r="Q1233" s="401"/>
      <c r="R1233" s="387"/>
      <c r="S1233" s="387"/>
    </row>
    <row r="1234" spans="1:19" ht="14.4">
      <c r="A1234" s="387"/>
      <c r="B1234" s="387"/>
      <c r="C1234" s="387"/>
      <c r="D1234" s="387"/>
      <c r="E1234" s="387"/>
      <c r="F1234" s="387"/>
      <c r="G1234" s="387"/>
      <c r="H1234" s="387"/>
      <c r="I1234" s="387"/>
      <c r="J1234" s="387"/>
      <c r="K1234" s="387"/>
      <c r="L1234" s="387"/>
      <c r="M1234" s="387"/>
      <c r="N1234" s="387"/>
      <c r="O1234" s="387"/>
      <c r="P1234" s="387"/>
      <c r="Q1234" s="401"/>
      <c r="R1234" s="387"/>
      <c r="S1234" s="387"/>
    </row>
    <row r="1235" spans="1:19" ht="14.4">
      <c r="A1235" s="387"/>
      <c r="B1235" s="387"/>
      <c r="C1235" s="387"/>
      <c r="D1235" s="387"/>
      <c r="E1235" s="387"/>
      <c r="F1235" s="387"/>
      <c r="G1235" s="387"/>
      <c r="H1235" s="387"/>
      <c r="I1235" s="387"/>
      <c r="J1235" s="387"/>
      <c r="K1235" s="387"/>
      <c r="L1235" s="387"/>
      <c r="M1235" s="387"/>
      <c r="N1235" s="387"/>
      <c r="O1235" s="387"/>
      <c r="P1235" s="387"/>
      <c r="Q1235" s="401"/>
      <c r="R1235" s="387"/>
      <c r="S1235" s="387"/>
    </row>
    <row r="1236" spans="1:19" ht="14.4">
      <c r="A1236" s="387"/>
      <c r="B1236" s="387"/>
      <c r="C1236" s="387"/>
      <c r="D1236" s="387"/>
      <c r="E1236" s="387"/>
      <c r="F1236" s="387"/>
      <c r="G1236" s="387"/>
      <c r="H1236" s="387"/>
      <c r="I1236" s="387"/>
      <c r="J1236" s="387"/>
      <c r="K1236" s="387"/>
      <c r="L1236" s="387"/>
      <c r="M1236" s="387"/>
      <c r="N1236" s="387"/>
      <c r="O1236" s="387"/>
      <c r="P1236" s="387"/>
      <c r="Q1236" s="401"/>
      <c r="R1236" s="387"/>
      <c r="S1236" s="387"/>
    </row>
    <row r="1237" spans="1:19" ht="14.4">
      <c r="A1237" s="387"/>
      <c r="B1237" s="387"/>
      <c r="C1237" s="387"/>
      <c r="D1237" s="387"/>
      <c r="E1237" s="387"/>
      <c r="F1237" s="387"/>
      <c r="G1237" s="387"/>
      <c r="H1237" s="387"/>
      <c r="I1237" s="387"/>
      <c r="J1237" s="387"/>
      <c r="K1237" s="387"/>
      <c r="L1237" s="387"/>
      <c r="M1237" s="387"/>
      <c r="N1237" s="387"/>
      <c r="O1237" s="387"/>
      <c r="P1237" s="387"/>
      <c r="Q1237" s="401"/>
      <c r="R1237" s="387"/>
      <c r="S1237" s="387"/>
    </row>
    <row r="1238" spans="1:19" ht="14.4">
      <c r="A1238" s="387"/>
      <c r="B1238" s="387"/>
      <c r="C1238" s="387"/>
      <c r="D1238" s="387"/>
      <c r="E1238" s="387"/>
      <c r="F1238" s="387"/>
      <c r="G1238" s="387"/>
      <c r="H1238" s="387"/>
      <c r="I1238" s="387"/>
      <c r="J1238" s="387"/>
      <c r="K1238" s="387"/>
      <c r="L1238" s="387"/>
      <c r="M1238" s="387"/>
      <c r="N1238" s="387"/>
      <c r="O1238" s="387"/>
      <c r="P1238" s="387"/>
      <c r="Q1238" s="401"/>
      <c r="R1238" s="387"/>
      <c r="S1238" s="387"/>
    </row>
    <row r="1239" spans="1:19" ht="14.4">
      <c r="A1239" s="387"/>
      <c r="B1239" s="387"/>
      <c r="C1239" s="387"/>
      <c r="D1239" s="387"/>
      <c r="E1239" s="387"/>
      <c r="F1239" s="387"/>
      <c r="G1239" s="387"/>
      <c r="H1239" s="387"/>
      <c r="I1239" s="387"/>
      <c r="J1239" s="387"/>
      <c r="K1239" s="387"/>
      <c r="L1239" s="387"/>
      <c r="M1239" s="387"/>
      <c r="N1239" s="387"/>
      <c r="O1239" s="387"/>
      <c r="P1239" s="387"/>
      <c r="Q1239" s="401"/>
      <c r="R1239" s="387"/>
      <c r="S1239" s="387"/>
    </row>
    <row r="1240" spans="1:19" ht="14.4">
      <c r="A1240" s="387"/>
      <c r="B1240" s="387"/>
      <c r="C1240" s="387"/>
      <c r="D1240" s="387"/>
      <c r="E1240" s="387"/>
      <c r="F1240" s="387"/>
      <c r="G1240" s="387"/>
      <c r="H1240" s="387"/>
      <c r="I1240" s="387"/>
      <c r="J1240" s="387"/>
      <c r="K1240" s="387"/>
      <c r="L1240" s="387"/>
      <c r="M1240" s="387"/>
      <c r="N1240" s="387"/>
      <c r="O1240" s="387"/>
      <c r="P1240" s="387"/>
      <c r="Q1240" s="401"/>
      <c r="R1240" s="387"/>
      <c r="S1240" s="387"/>
    </row>
    <row r="1241" spans="1:19" ht="14.4">
      <c r="A1241" s="387"/>
      <c r="B1241" s="387"/>
      <c r="C1241" s="387"/>
      <c r="D1241" s="387"/>
      <c r="E1241" s="387"/>
      <c r="F1241" s="387"/>
      <c r="G1241" s="387"/>
      <c r="H1241" s="387"/>
      <c r="I1241" s="387"/>
      <c r="J1241" s="387"/>
      <c r="K1241" s="387"/>
      <c r="L1241" s="387"/>
      <c r="M1241" s="387"/>
      <c r="N1241" s="387"/>
      <c r="O1241" s="387"/>
      <c r="P1241" s="387"/>
      <c r="Q1241" s="401"/>
      <c r="R1241" s="387"/>
      <c r="S1241" s="387"/>
    </row>
    <row r="1242" spans="1:19" ht="14.4">
      <c r="A1242" s="387"/>
      <c r="B1242" s="387"/>
      <c r="C1242" s="387"/>
      <c r="D1242" s="387"/>
      <c r="E1242" s="387"/>
      <c r="F1242" s="387"/>
      <c r="G1242" s="387"/>
      <c r="H1242" s="387"/>
      <c r="I1242" s="387"/>
      <c r="J1242" s="387"/>
      <c r="K1242" s="387"/>
      <c r="L1242" s="387"/>
      <c r="M1242" s="387"/>
      <c r="N1242" s="387"/>
      <c r="O1242" s="387"/>
      <c r="P1242" s="387"/>
      <c r="Q1242" s="401"/>
      <c r="R1242" s="387"/>
      <c r="S1242" s="387"/>
    </row>
    <row r="1243" spans="1:19" ht="14.4">
      <c r="A1243" s="387"/>
      <c r="B1243" s="387"/>
      <c r="C1243" s="387"/>
      <c r="D1243" s="387"/>
      <c r="E1243" s="387"/>
      <c r="F1243" s="387"/>
      <c r="G1243" s="387"/>
      <c r="H1243" s="387"/>
      <c r="I1243" s="387"/>
      <c r="J1243" s="387"/>
      <c r="K1243" s="387"/>
      <c r="L1243" s="387"/>
      <c r="M1243" s="387"/>
      <c r="N1243" s="387"/>
      <c r="O1243" s="387"/>
      <c r="P1243" s="387"/>
      <c r="Q1243" s="401"/>
      <c r="R1243" s="387"/>
      <c r="S1243" s="387"/>
    </row>
    <row r="1244" spans="1:19" ht="14.4">
      <c r="A1244" s="387"/>
      <c r="B1244" s="387"/>
      <c r="C1244" s="387"/>
      <c r="D1244" s="387"/>
      <c r="E1244" s="387"/>
      <c r="F1244" s="387"/>
      <c r="G1244" s="387"/>
      <c r="H1244" s="387"/>
      <c r="I1244" s="387"/>
      <c r="J1244" s="387"/>
      <c r="K1244" s="387"/>
      <c r="L1244" s="387"/>
      <c r="M1244" s="387"/>
      <c r="N1244" s="387"/>
      <c r="O1244" s="387"/>
      <c r="P1244" s="387"/>
      <c r="Q1244" s="401"/>
      <c r="R1244" s="387"/>
      <c r="S1244" s="387"/>
    </row>
    <row r="1245" spans="1:19" ht="14.4">
      <c r="A1245" s="387"/>
      <c r="B1245" s="387"/>
      <c r="C1245" s="387"/>
      <c r="D1245" s="387"/>
      <c r="E1245" s="387"/>
      <c r="F1245" s="387"/>
      <c r="G1245" s="387"/>
      <c r="H1245" s="387"/>
      <c r="I1245" s="387"/>
      <c r="J1245" s="387"/>
      <c r="K1245" s="387"/>
      <c r="L1245" s="387"/>
      <c r="M1245" s="387"/>
      <c r="N1245" s="387"/>
      <c r="O1245" s="387"/>
      <c r="P1245" s="387"/>
      <c r="Q1245" s="401"/>
      <c r="R1245" s="387"/>
      <c r="S1245" s="387"/>
    </row>
    <row r="1246" spans="1:19" ht="14.4">
      <c r="A1246" s="387"/>
      <c r="B1246" s="387"/>
      <c r="C1246" s="387"/>
      <c r="D1246" s="387"/>
      <c r="E1246" s="387"/>
      <c r="F1246" s="387"/>
      <c r="G1246" s="387"/>
      <c r="H1246" s="387"/>
      <c r="I1246" s="387"/>
      <c r="J1246" s="387"/>
      <c r="K1246" s="387"/>
      <c r="L1246" s="387"/>
      <c r="M1246" s="387"/>
      <c r="N1246" s="387"/>
      <c r="O1246" s="387"/>
      <c r="P1246" s="387"/>
      <c r="Q1246" s="401"/>
      <c r="R1246" s="387"/>
      <c r="S1246" s="387"/>
    </row>
    <row r="1247" spans="1:19" ht="14.4">
      <c r="A1247" s="387"/>
      <c r="B1247" s="387"/>
      <c r="C1247" s="387"/>
      <c r="D1247" s="387"/>
      <c r="E1247" s="387"/>
      <c r="F1247" s="387"/>
      <c r="G1247" s="387"/>
      <c r="H1247" s="387"/>
      <c r="I1247" s="387"/>
      <c r="J1247" s="387"/>
      <c r="K1247" s="387"/>
      <c r="L1247" s="387"/>
      <c r="M1247" s="387"/>
      <c r="N1247" s="387"/>
      <c r="O1247" s="387"/>
      <c r="P1247" s="387"/>
      <c r="Q1247" s="401"/>
      <c r="R1247" s="387"/>
      <c r="S1247" s="387"/>
    </row>
    <row r="1248" spans="1:19" ht="14.4">
      <c r="A1248" s="387"/>
      <c r="B1248" s="387"/>
      <c r="C1248" s="387"/>
      <c r="D1248" s="387"/>
      <c r="E1248" s="387"/>
      <c r="F1248" s="387"/>
      <c r="G1248" s="387"/>
      <c r="H1248" s="387"/>
      <c r="I1248" s="387"/>
      <c r="J1248" s="387"/>
      <c r="K1248" s="387"/>
      <c r="L1248" s="387"/>
      <c r="M1248" s="387"/>
      <c r="N1248" s="387"/>
      <c r="O1248" s="387"/>
      <c r="P1248" s="387"/>
      <c r="Q1248" s="401"/>
      <c r="R1248" s="387"/>
      <c r="S1248" s="387"/>
    </row>
    <row r="1249" spans="1:19" ht="14.4">
      <c r="A1249" s="387"/>
      <c r="B1249" s="387"/>
      <c r="C1249" s="387"/>
      <c r="D1249" s="387"/>
      <c r="E1249" s="387"/>
      <c r="F1249" s="387"/>
      <c r="G1249" s="387"/>
      <c r="H1249" s="387"/>
      <c r="I1249" s="387"/>
      <c r="J1249" s="387"/>
      <c r="K1249" s="387"/>
      <c r="L1249" s="387"/>
      <c r="M1249" s="387"/>
      <c r="N1249" s="387"/>
      <c r="O1249" s="387"/>
      <c r="P1249" s="387"/>
      <c r="Q1249" s="401"/>
      <c r="R1249" s="387"/>
      <c r="S1249" s="387"/>
    </row>
    <row r="1250" spans="1:19" ht="14.4">
      <c r="A1250" s="387"/>
      <c r="B1250" s="387"/>
      <c r="C1250" s="387"/>
      <c r="D1250" s="387"/>
      <c r="E1250" s="387"/>
      <c r="F1250" s="387"/>
      <c r="G1250" s="387"/>
      <c r="H1250" s="387"/>
      <c r="I1250" s="387"/>
      <c r="J1250" s="387"/>
      <c r="K1250" s="387"/>
      <c r="L1250" s="387"/>
      <c r="M1250" s="387"/>
      <c r="N1250" s="387"/>
      <c r="O1250" s="387"/>
      <c r="P1250" s="387"/>
      <c r="Q1250" s="401"/>
      <c r="R1250" s="387"/>
      <c r="S1250" s="387"/>
    </row>
    <row r="1251" spans="1:19" ht="14.4">
      <c r="A1251" s="387"/>
      <c r="B1251" s="387"/>
      <c r="C1251" s="387"/>
      <c r="D1251" s="387"/>
      <c r="E1251" s="387"/>
      <c r="F1251" s="387"/>
      <c r="G1251" s="387"/>
      <c r="H1251" s="387"/>
      <c r="I1251" s="387"/>
      <c r="J1251" s="387"/>
      <c r="K1251" s="387"/>
      <c r="L1251" s="387"/>
      <c r="M1251" s="387"/>
      <c r="N1251" s="387"/>
      <c r="O1251" s="387"/>
      <c r="P1251" s="387"/>
      <c r="Q1251" s="401"/>
      <c r="R1251" s="387"/>
      <c r="S1251" s="387"/>
    </row>
    <row r="1252" spans="1:19" ht="14.4">
      <c r="A1252" s="387"/>
      <c r="B1252" s="387"/>
      <c r="C1252" s="387"/>
      <c r="D1252" s="387"/>
      <c r="E1252" s="387"/>
      <c r="F1252" s="387"/>
      <c r="G1252" s="387"/>
      <c r="H1252" s="387"/>
      <c r="I1252" s="387"/>
      <c r="J1252" s="387"/>
      <c r="K1252" s="387"/>
      <c r="L1252" s="387"/>
      <c r="M1252" s="387"/>
      <c r="N1252" s="387"/>
      <c r="O1252" s="387"/>
      <c r="P1252" s="387"/>
      <c r="Q1252" s="401"/>
      <c r="R1252" s="387"/>
      <c r="S1252" s="387"/>
    </row>
    <row r="1253" spans="1:19" ht="14.4">
      <c r="A1253" s="387"/>
      <c r="B1253" s="387"/>
      <c r="C1253" s="387"/>
      <c r="D1253" s="387"/>
      <c r="E1253" s="387"/>
      <c r="F1253" s="387"/>
      <c r="G1253" s="387"/>
      <c r="H1253" s="387"/>
      <c r="I1253" s="387"/>
      <c r="J1253" s="387"/>
      <c r="K1253" s="387"/>
      <c r="L1253" s="387"/>
      <c r="M1253" s="387"/>
      <c r="N1253" s="387"/>
      <c r="O1253" s="387"/>
      <c r="P1253" s="387"/>
      <c r="Q1253" s="401"/>
      <c r="R1253" s="387"/>
      <c r="S1253" s="387"/>
    </row>
    <row r="1254" spans="1:19" ht="14.4">
      <c r="A1254" s="387"/>
      <c r="B1254" s="387"/>
      <c r="C1254" s="387"/>
      <c r="D1254" s="387"/>
      <c r="E1254" s="387"/>
      <c r="F1254" s="387"/>
      <c r="G1254" s="387"/>
      <c r="H1254" s="387"/>
      <c r="I1254" s="387"/>
      <c r="J1254" s="387"/>
      <c r="K1254" s="387"/>
      <c r="L1254" s="387"/>
      <c r="M1254" s="387"/>
      <c r="N1254" s="387"/>
      <c r="O1254" s="387"/>
      <c r="P1254" s="387"/>
      <c r="Q1254" s="401"/>
      <c r="R1254" s="387"/>
      <c r="S1254" s="387"/>
    </row>
    <row r="1255" spans="1:19" ht="14.4">
      <c r="A1255" s="387"/>
      <c r="B1255" s="387"/>
      <c r="C1255" s="387"/>
      <c r="D1255" s="387"/>
      <c r="E1255" s="387"/>
      <c r="F1255" s="387"/>
      <c r="G1255" s="387"/>
      <c r="H1255" s="387"/>
      <c r="I1255" s="387"/>
      <c r="J1255" s="387"/>
      <c r="K1255" s="387"/>
      <c r="L1255" s="387"/>
      <c r="M1255" s="387"/>
      <c r="N1255" s="387"/>
      <c r="O1255" s="387"/>
      <c r="P1255" s="387"/>
      <c r="Q1255" s="401"/>
      <c r="R1255" s="387"/>
      <c r="S1255" s="387"/>
    </row>
    <row r="1256" spans="1:19" ht="14.4">
      <c r="A1256" s="387"/>
      <c r="B1256" s="387"/>
      <c r="C1256" s="387"/>
      <c r="D1256" s="387"/>
      <c r="E1256" s="387"/>
      <c r="F1256" s="387"/>
      <c r="G1256" s="387"/>
      <c r="H1256" s="387"/>
      <c r="I1256" s="387"/>
      <c r="J1256" s="387"/>
      <c r="K1256" s="387"/>
      <c r="L1256" s="387"/>
      <c r="M1256" s="387"/>
      <c r="N1256" s="387"/>
      <c r="O1256" s="387"/>
      <c r="P1256" s="387"/>
      <c r="Q1256" s="401"/>
      <c r="R1256" s="387"/>
      <c r="S1256" s="387"/>
    </row>
    <row r="1257" spans="1:19" ht="14.4">
      <c r="A1257" s="387"/>
      <c r="B1257" s="387"/>
      <c r="C1257" s="387"/>
      <c r="D1257" s="387"/>
      <c r="E1257" s="387"/>
      <c r="F1257" s="387"/>
      <c r="G1257" s="387"/>
      <c r="H1257" s="387"/>
      <c r="I1257" s="387"/>
      <c r="J1257" s="387"/>
      <c r="K1257" s="387"/>
      <c r="L1257" s="387"/>
      <c r="M1257" s="387"/>
      <c r="N1257" s="387"/>
      <c r="O1257" s="387"/>
      <c r="P1257" s="387"/>
      <c r="Q1257" s="401"/>
      <c r="R1257" s="387"/>
      <c r="S1257" s="387"/>
    </row>
    <row r="1258" spans="1:19" ht="14.4">
      <c r="A1258" s="387"/>
      <c r="B1258" s="387"/>
      <c r="C1258" s="387"/>
      <c r="D1258" s="387"/>
      <c r="E1258" s="387"/>
      <c r="F1258" s="387"/>
      <c r="G1258" s="387"/>
      <c r="H1258" s="387"/>
      <c r="I1258" s="387"/>
      <c r="J1258" s="387"/>
      <c r="K1258" s="387"/>
      <c r="L1258" s="387"/>
      <c r="M1258" s="387"/>
      <c r="N1258" s="387"/>
      <c r="O1258" s="387"/>
      <c r="P1258" s="387"/>
      <c r="Q1258" s="401"/>
      <c r="R1258" s="387"/>
      <c r="S1258" s="387"/>
    </row>
    <row r="1259" spans="1:19" ht="14.4">
      <c r="A1259" s="387"/>
      <c r="B1259" s="387"/>
      <c r="C1259" s="387"/>
      <c r="D1259" s="387"/>
      <c r="E1259" s="387"/>
      <c r="F1259" s="387"/>
      <c r="G1259" s="387"/>
      <c r="H1259" s="387"/>
      <c r="I1259" s="387"/>
      <c r="J1259" s="387"/>
      <c r="K1259" s="387"/>
      <c r="L1259" s="387"/>
      <c r="M1259" s="387"/>
      <c r="N1259" s="387"/>
      <c r="O1259" s="387"/>
      <c r="P1259" s="387"/>
      <c r="Q1259" s="401"/>
      <c r="R1259" s="387"/>
      <c r="S1259" s="387"/>
    </row>
    <row r="1260" spans="1:19" ht="14.4">
      <c r="A1260" s="387"/>
      <c r="B1260" s="387"/>
      <c r="C1260" s="387"/>
      <c r="D1260" s="387"/>
      <c r="E1260" s="387"/>
      <c r="F1260" s="387"/>
      <c r="G1260" s="387"/>
      <c r="H1260" s="387"/>
      <c r="I1260" s="387"/>
      <c r="J1260" s="387"/>
      <c r="K1260" s="387"/>
      <c r="L1260" s="387"/>
      <c r="M1260" s="387"/>
      <c r="N1260" s="387"/>
      <c r="O1260" s="387"/>
      <c r="P1260" s="387"/>
      <c r="Q1260" s="401"/>
      <c r="R1260" s="387"/>
      <c r="S1260" s="387"/>
    </row>
    <row r="1261" spans="1:19" ht="14.4">
      <c r="A1261" s="387"/>
      <c r="B1261" s="387"/>
      <c r="C1261" s="387"/>
      <c r="D1261" s="387"/>
      <c r="E1261" s="387"/>
      <c r="F1261" s="387"/>
      <c r="G1261" s="387"/>
      <c r="H1261" s="387"/>
      <c r="I1261" s="387"/>
      <c r="J1261" s="387"/>
      <c r="K1261" s="387"/>
      <c r="L1261" s="387"/>
      <c r="M1261" s="387"/>
      <c r="N1261" s="387"/>
      <c r="O1261" s="387"/>
      <c r="P1261" s="387"/>
      <c r="Q1261" s="401"/>
      <c r="R1261" s="387"/>
      <c r="S1261" s="387"/>
    </row>
    <row r="1262" spans="1:19" ht="14.4">
      <c r="A1262" s="387"/>
      <c r="B1262" s="387"/>
      <c r="C1262" s="387"/>
      <c r="D1262" s="387"/>
      <c r="E1262" s="387"/>
      <c r="F1262" s="387"/>
      <c r="G1262" s="387"/>
      <c r="H1262" s="387"/>
      <c r="I1262" s="387"/>
      <c r="J1262" s="387"/>
      <c r="K1262" s="387"/>
      <c r="L1262" s="387"/>
      <c r="M1262" s="387"/>
      <c r="N1262" s="387"/>
      <c r="O1262" s="387"/>
      <c r="P1262" s="387"/>
      <c r="Q1262" s="401"/>
      <c r="R1262" s="387"/>
      <c r="S1262" s="387"/>
    </row>
    <row r="1263" spans="1:19" ht="14.4">
      <c r="A1263" s="387"/>
      <c r="B1263" s="387"/>
      <c r="C1263" s="387"/>
      <c r="D1263" s="387"/>
      <c r="E1263" s="387"/>
      <c r="F1263" s="387"/>
      <c r="G1263" s="387"/>
      <c r="H1263" s="387"/>
      <c r="I1263" s="387"/>
      <c r="J1263" s="387"/>
      <c r="K1263" s="387"/>
      <c r="L1263" s="387"/>
      <c r="M1263" s="387"/>
      <c r="N1263" s="387"/>
      <c r="O1263" s="387"/>
      <c r="P1263" s="387"/>
      <c r="Q1263" s="401"/>
      <c r="R1263" s="387"/>
      <c r="S1263" s="387"/>
    </row>
    <row r="1264" spans="1:19" ht="14.4">
      <c r="A1264" s="387"/>
      <c r="B1264" s="387"/>
      <c r="C1264" s="387"/>
      <c r="D1264" s="387"/>
      <c r="E1264" s="387"/>
      <c r="F1264" s="387"/>
      <c r="G1264" s="387"/>
      <c r="H1264" s="387"/>
      <c r="I1264" s="387"/>
      <c r="J1264" s="387"/>
      <c r="K1264" s="387"/>
      <c r="L1264" s="387"/>
      <c r="M1264" s="387"/>
      <c r="N1264" s="387"/>
      <c r="O1264" s="387"/>
      <c r="P1264" s="387"/>
      <c r="Q1264" s="401"/>
      <c r="R1264" s="387"/>
      <c r="S1264" s="387"/>
    </row>
    <row r="1265" spans="1:19" ht="14.4">
      <c r="A1265" s="387"/>
      <c r="B1265" s="387"/>
      <c r="C1265" s="387"/>
      <c r="D1265" s="387"/>
      <c r="E1265" s="387"/>
      <c r="F1265" s="387"/>
      <c r="G1265" s="387"/>
      <c r="H1265" s="387"/>
      <c r="I1265" s="387"/>
      <c r="J1265" s="387"/>
      <c r="K1265" s="387"/>
      <c r="L1265" s="387"/>
      <c r="M1265" s="387"/>
      <c r="N1265" s="387"/>
      <c r="O1265" s="387"/>
      <c r="P1265" s="387"/>
      <c r="Q1265" s="401"/>
      <c r="R1265" s="387"/>
      <c r="S1265" s="387"/>
    </row>
    <row r="1266" spans="1:19" ht="14.4">
      <c r="A1266" s="387"/>
      <c r="B1266" s="387"/>
      <c r="C1266" s="387"/>
      <c r="D1266" s="387"/>
      <c r="E1266" s="387"/>
      <c r="F1266" s="387"/>
      <c r="G1266" s="387"/>
      <c r="H1266" s="387"/>
      <c r="I1266" s="387"/>
      <c r="J1266" s="387"/>
      <c r="K1266" s="387"/>
      <c r="L1266" s="387"/>
      <c r="M1266" s="387"/>
      <c r="N1266" s="387"/>
      <c r="O1266" s="387"/>
      <c r="P1266" s="387"/>
      <c r="Q1266" s="401"/>
      <c r="R1266" s="387"/>
      <c r="S1266" s="387"/>
    </row>
  </sheetData>
  <autoFilter ref="A2:S145" xr:uid="{00000000-0009-0000-0000-000003000000}"/>
  <phoneticPr fontId="2" type="noConversion"/>
  <conditionalFormatting sqref="F11">
    <cfRule type="colorScale" priority="1">
      <colorScale>
        <cfvo type="min"/>
        <cfvo type="percentile" val="50"/>
        <cfvo type="max"/>
        <color rgb="FFF8696B"/>
        <color rgb="FFFFEB84"/>
        <color rgb="FF63BE7B"/>
      </colorScale>
    </cfRule>
  </conditionalFormatting>
  <conditionalFormatting sqref="F16:F20">
    <cfRule type="colorScale" priority="2">
      <colorScale>
        <cfvo type="min"/>
        <cfvo type="percentile" val="50"/>
        <cfvo type="max"/>
        <color rgb="FFF8696B"/>
        <color rgb="FFFFEB84"/>
        <color rgb="FF63BE7B"/>
      </colorScale>
    </cfRule>
  </conditionalFormatting>
  <conditionalFormatting sqref="G3">
    <cfRule type="colorScale" priority="4">
      <colorScale>
        <cfvo type="min"/>
        <cfvo type="percentile" val="50"/>
        <cfvo type="max"/>
        <color rgb="FFF8696B"/>
        <color rgb="FFFFEB84"/>
        <color rgb="FF63BE7B"/>
      </colorScale>
    </cfRule>
  </conditionalFormatting>
  <conditionalFormatting sqref="G4:G15">
    <cfRule type="colorScale" priority="21">
      <colorScale>
        <cfvo type="min"/>
        <cfvo type="percentile" val="50"/>
        <cfvo type="max"/>
        <color rgb="FFF8696B"/>
        <color rgb="FFFFEB84"/>
        <color rgb="FF63BE7B"/>
      </colorScale>
    </cfRule>
  </conditionalFormatting>
  <pageMargins left="0.7" right="0.7" top="0.75" bottom="0.75" header="0.3" footer="0.3"/>
  <pageSetup paperSize="9" scale="75" orientation="landscape" r:id="rId1"/>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T45"/>
  <sheetViews>
    <sheetView workbookViewId="0">
      <pane ySplit="2" topLeftCell="A11" activePane="bottomLeft" state="frozen"/>
      <selection pane="bottomLeft" activeCell="G11" sqref="G11"/>
    </sheetView>
  </sheetViews>
  <sheetFormatPr defaultColWidth="9.109375" defaultRowHeight="15" customHeight="1"/>
  <cols>
    <col min="1" max="1" width="7" style="7" bestFit="1" customWidth="1"/>
    <col min="2" max="2" width="10.88671875" style="7" customWidth="1"/>
    <col min="3" max="3" width="21.33203125" style="356" bestFit="1" customWidth="1"/>
    <col min="4" max="4" width="21.33203125" style="356" customWidth="1"/>
    <col min="5" max="5" width="40.44140625" style="7" bestFit="1" customWidth="1"/>
    <col min="6" max="6" width="16.5546875" style="7" customWidth="1"/>
    <col min="7" max="7" width="16.44140625" style="7" customWidth="1"/>
    <col min="8" max="8" width="10.88671875" style="7" hidden="1" customWidth="1"/>
    <col min="9" max="9" width="12.88671875" style="7" hidden="1" customWidth="1"/>
    <col min="10" max="10" width="14.33203125" style="7" hidden="1" customWidth="1"/>
    <col min="11" max="11" width="12.44140625" style="7" bestFit="1" customWidth="1"/>
    <col min="12" max="12" width="14.33203125" style="7" bestFit="1" customWidth="1"/>
    <col min="13" max="13" width="12.44140625" style="7" bestFit="1" customWidth="1"/>
    <col min="14" max="14" width="14.33203125" style="7" bestFit="1" customWidth="1"/>
    <col min="15" max="15" width="11.5546875" style="7" customWidth="1"/>
    <col min="16" max="16" width="13.44140625" style="7" customWidth="1"/>
    <col min="17" max="17" width="9" style="7" bestFit="1" customWidth="1"/>
    <col min="18" max="18" width="9.109375" style="7" bestFit="1" customWidth="1"/>
    <col min="19" max="19" width="9.5546875" style="7" bestFit="1" customWidth="1"/>
    <col min="20" max="20" width="36.44140625" style="7" customWidth="1"/>
    <col min="21" max="16384" width="9.109375" style="7"/>
  </cols>
  <sheetData>
    <row r="1" spans="1:20" ht="14.4">
      <c r="Q1" s="7">
        <f>SUM(Q3:Q1039)</f>
        <v>91</v>
      </c>
      <c r="R1" s="257">
        <f ca="1">SUM(R3:R1039)</f>
        <v>929</v>
      </c>
      <c r="S1" s="257">
        <f ca="1">SUM(S3:S1039)</f>
        <v>-838</v>
      </c>
    </row>
    <row r="2" spans="1:20" ht="14.4">
      <c r="A2" s="324" t="s">
        <v>292</v>
      </c>
      <c r="B2" s="324" t="s">
        <v>221</v>
      </c>
      <c r="C2" s="473" t="s">
        <v>293</v>
      </c>
      <c r="D2" s="473" t="s">
        <v>1593</v>
      </c>
      <c r="E2" s="324" t="s">
        <v>294</v>
      </c>
      <c r="F2" s="324" t="s">
        <v>267</v>
      </c>
      <c r="G2" s="324" t="s">
        <v>266</v>
      </c>
      <c r="H2" s="324" t="s">
        <v>295</v>
      </c>
      <c r="I2" s="324" t="s">
        <v>296</v>
      </c>
      <c r="J2" s="324" t="s">
        <v>297</v>
      </c>
      <c r="K2" s="324" t="s">
        <v>298</v>
      </c>
      <c r="L2" s="324" t="s">
        <v>299</v>
      </c>
      <c r="M2" s="324" t="s">
        <v>300</v>
      </c>
      <c r="N2" s="324" t="s">
        <v>301</v>
      </c>
      <c r="O2" s="324" t="s">
        <v>302</v>
      </c>
      <c r="P2" s="324" t="s">
        <v>10</v>
      </c>
      <c r="Q2" s="324" t="s">
        <v>303</v>
      </c>
      <c r="R2" s="324" t="s">
        <v>304</v>
      </c>
      <c r="S2" s="324" t="s">
        <v>305</v>
      </c>
      <c r="T2" s="324" t="s">
        <v>306</v>
      </c>
    </row>
    <row r="3" spans="1:20" ht="14.4">
      <c r="A3" s="121">
        <f t="shared" ref="A3:A20" si="0">ROW() - 3</f>
        <v>0</v>
      </c>
      <c r="B3" s="121" t="s">
        <v>223</v>
      </c>
      <c r="C3" s="149"/>
      <c r="D3" s="149"/>
      <c r="E3" s="149" t="s">
        <v>3060</v>
      </c>
      <c r="F3" s="121" t="s">
        <v>3061</v>
      </c>
      <c r="G3" s="381" t="s">
        <v>270</v>
      </c>
      <c r="H3" s="387"/>
      <c r="I3" s="387"/>
      <c r="J3" s="387"/>
      <c r="K3" s="148">
        <v>45168</v>
      </c>
      <c r="L3" s="148">
        <v>45179</v>
      </c>
      <c r="M3" s="148">
        <v>45191</v>
      </c>
      <c r="N3" s="148">
        <v>45199</v>
      </c>
      <c r="O3" s="148">
        <f>M3</f>
        <v>45191</v>
      </c>
      <c r="P3" s="148">
        <f>O3+Q3-1</f>
        <v>45202</v>
      </c>
      <c r="Q3" s="121">
        <f>IF(IF(K3="",0,IF(L3="",0,L3-K3))="",0,L3-K3+1)</f>
        <v>12</v>
      </c>
      <c r="R3" s="125">
        <f ca="1">IF(M3="",0,IF(N4="",TODAY()-M3,N4-M3+1))</f>
        <v>37</v>
      </c>
      <c r="S3" s="125">
        <f ca="1">IF(R3=0,0,Q3-R3)</f>
        <v>-25</v>
      </c>
      <c r="T3" s="121"/>
    </row>
    <row r="4" spans="1:20" ht="59.25" customHeight="1">
      <c r="A4" s="121">
        <f t="shared" si="0"/>
        <v>1</v>
      </c>
      <c r="B4" s="121" t="s">
        <v>223</v>
      </c>
      <c r="C4" s="149" t="s">
        <v>932</v>
      </c>
      <c r="D4" s="149"/>
      <c r="E4" s="326" t="s">
        <v>3062</v>
      </c>
      <c r="F4" s="218" t="s">
        <v>274</v>
      </c>
      <c r="G4" s="379" t="s">
        <v>273</v>
      </c>
      <c r="H4" s="387"/>
      <c r="I4" s="387"/>
      <c r="J4" s="387"/>
      <c r="K4" s="148">
        <v>45202</v>
      </c>
      <c r="L4" s="148">
        <v>45211</v>
      </c>
      <c r="M4" s="148">
        <v>45202</v>
      </c>
      <c r="N4" s="148">
        <v>45227</v>
      </c>
      <c r="O4" s="130">
        <f t="shared" ref="O4" si="1">IF(M4="",IF(N3="",P3+1,N3+1),M4)</f>
        <v>45202</v>
      </c>
      <c r="P4" s="130">
        <f>IF(O4="","",O4+Q4-1)</f>
        <v>45211</v>
      </c>
      <c r="Q4" s="121">
        <f t="shared" ref="Q4" si="2">IF(IF(K4="",0,IF(L4="",0,L4-K4))="",0,L4-K4+1)</f>
        <v>10</v>
      </c>
      <c r="R4" s="125">
        <f ca="1">IF(M4="",0,IF(N6="",TODAY()-M4,N6-M4+1))</f>
        <v>53</v>
      </c>
      <c r="S4" s="125">
        <f t="shared" ref="S4" ca="1" si="3">IF(R4=0,0,Q4-R4)</f>
        <v>-43</v>
      </c>
      <c r="T4" s="121"/>
    </row>
    <row r="5" spans="1:20" ht="28.8">
      <c r="A5" s="121">
        <f t="shared" si="0"/>
        <v>2</v>
      </c>
      <c r="B5" s="121" t="s">
        <v>258</v>
      </c>
      <c r="C5" s="149" t="s">
        <v>3063</v>
      </c>
      <c r="D5" s="149"/>
      <c r="E5" s="360" t="s">
        <v>3064</v>
      </c>
      <c r="F5" s="218" t="s">
        <v>216</v>
      </c>
      <c r="G5" s="563" t="s">
        <v>286</v>
      </c>
      <c r="H5" s="478"/>
      <c r="I5" s="478"/>
      <c r="J5" s="478"/>
      <c r="K5" s="134">
        <v>45226</v>
      </c>
      <c r="L5" s="134">
        <v>45230</v>
      </c>
      <c r="M5" s="134">
        <v>45227</v>
      </c>
      <c r="N5" s="482">
        <v>45250</v>
      </c>
      <c r="O5" s="134">
        <f t="shared" ref="O5" si="4">M5</f>
        <v>45227</v>
      </c>
      <c r="P5" s="134">
        <f>O5+Q5-1</f>
        <v>45231</v>
      </c>
      <c r="Q5" s="131">
        <f t="shared" ref="Q5" si="5">IF(IF(K5="",0,IF(L5="",0,L5-K5))="",0,L5-K5+1)</f>
        <v>5</v>
      </c>
      <c r="R5" s="136">
        <f ca="1">IF(M5="",0,IF(N7="",TODAY()-M5,N7-M5+1))</f>
        <v>35</v>
      </c>
      <c r="S5" s="136">
        <f t="shared" ref="S5" ca="1" si="6">IF(R5=0,0,Q5-R5)</f>
        <v>-30</v>
      </c>
      <c r="T5" s="121"/>
    </row>
    <row r="6" spans="1:20" ht="28.8">
      <c r="A6" s="121">
        <f t="shared" si="0"/>
        <v>3</v>
      </c>
      <c r="B6" s="121" t="s">
        <v>258</v>
      </c>
      <c r="C6" s="149" t="s">
        <v>231</v>
      </c>
      <c r="D6" s="149" t="s">
        <v>418</v>
      </c>
      <c r="E6" s="149" t="s">
        <v>3065</v>
      </c>
      <c r="F6" s="263" t="s">
        <v>216</v>
      </c>
      <c r="G6" s="564" t="s">
        <v>288</v>
      </c>
      <c r="H6" s="121"/>
      <c r="I6" s="121"/>
      <c r="J6" s="121"/>
      <c r="K6" s="334">
        <v>45250</v>
      </c>
      <c r="L6" s="334">
        <v>45253</v>
      </c>
      <c r="M6" s="334">
        <v>45254</v>
      </c>
      <c r="N6" s="334">
        <v>45254</v>
      </c>
      <c r="O6" s="130">
        <f t="shared" ref="O6" si="7">IF(M6="",IF(N5="",P5+1,N5+1),M6)</f>
        <v>45254</v>
      </c>
      <c r="P6" s="130">
        <f>IF(O6="","",O6+Q6-1)</f>
        <v>45257</v>
      </c>
      <c r="Q6" s="121">
        <f t="shared" ref="Q6:Q9" si="8">IF(IF(K6="",0,IF(L6="",0,L6-K6))="",0,L6-K6+1)</f>
        <v>4</v>
      </c>
      <c r="R6" s="125">
        <f ca="1">IF(M6="",0,IF(N8="",TODAY()-M6,N8-M6+1))</f>
        <v>19</v>
      </c>
      <c r="S6" s="125">
        <f t="shared" ref="S6:S9" ca="1" si="9">IF(R6=0,0,Q6-R6)</f>
        <v>-15</v>
      </c>
      <c r="T6" s="170"/>
    </row>
    <row r="7" spans="1:20" ht="28.8">
      <c r="A7" s="121">
        <f t="shared" si="0"/>
        <v>4</v>
      </c>
      <c r="B7" s="121" t="s">
        <v>258</v>
      </c>
      <c r="C7" s="149" t="s">
        <v>3063</v>
      </c>
      <c r="D7" s="149"/>
      <c r="E7" s="149" t="s">
        <v>3066</v>
      </c>
      <c r="F7" s="562" t="s">
        <v>904</v>
      </c>
      <c r="G7" s="381" t="s">
        <v>270</v>
      </c>
      <c r="H7" s="121"/>
      <c r="I7" s="121"/>
      <c r="J7" s="121"/>
      <c r="K7" s="334">
        <v>45257</v>
      </c>
      <c r="L7" s="334">
        <v>45257</v>
      </c>
      <c r="M7" s="334">
        <v>45257</v>
      </c>
      <c r="N7" s="334">
        <v>45261</v>
      </c>
      <c r="O7" s="148">
        <f t="shared" ref="O7" si="10">M7</f>
        <v>45257</v>
      </c>
      <c r="P7" s="148">
        <f>O7+Q7-1</f>
        <v>45257</v>
      </c>
      <c r="Q7" s="121">
        <f t="shared" si="8"/>
        <v>1</v>
      </c>
      <c r="R7" s="125">
        <f t="shared" ref="R7:R9" ca="1" si="11">IF(M7="",0,IF(N9="",TODAY()-M7,N9-M7+1))</f>
        <v>16</v>
      </c>
      <c r="S7" s="125">
        <f t="shared" ca="1" si="9"/>
        <v>-15</v>
      </c>
      <c r="T7" s="170"/>
    </row>
    <row r="8" spans="1:20" ht="28.8">
      <c r="A8" s="121">
        <f t="shared" si="0"/>
        <v>5</v>
      </c>
      <c r="B8" s="121" t="s">
        <v>231</v>
      </c>
      <c r="C8" s="149" t="s">
        <v>479</v>
      </c>
      <c r="D8" s="149"/>
      <c r="E8" s="149" t="s">
        <v>3067</v>
      </c>
      <c r="F8" s="263" t="s">
        <v>274</v>
      </c>
      <c r="G8" s="381" t="s">
        <v>270</v>
      </c>
      <c r="H8" s="121"/>
      <c r="I8" s="121"/>
      <c r="J8" s="121"/>
      <c r="K8" s="334">
        <v>45260</v>
      </c>
      <c r="L8" s="334">
        <v>45261</v>
      </c>
      <c r="M8" s="335">
        <v>45261</v>
      </c>
      <c r="N8" s="335">
        <v>45272</v>
      </c>
      <c r="O8" s="130">
        <f t="shared" ref="O8" si="12">IF(M8="",IF(N7="",P7+1,N7+1),M8)</f>
        <v>45261</v>
      </c>
      <c r="P8" s="130">
        <f>IF(O8="","",O8+Q8-1)</f>
        <v>45262</v>
      </c>
      <c r="Q8" s="121">
        <f t="shared" si="8"/>
        <v>2</v>
      </c>
      <c r="R8" s="125">
        <f t="shared" ca="1" si="11"/>
        <v>22</v>
      </c>
      <c r="S8" s="125">
        <f t="shared" ca="1" si="9"/>
        <v>-20</v>
      </c>
      <c r="T8" s="170"/>
    </row>
    <row r="9" spans="1:20" ht="28.8">
      <c r="A9" s="121">
        <f t="shared" si="0"/>
        <v>6</v>
      </c>
      <c r="B9" s="121" t="s">
        <v>231</v>
      </c>
      <c r="C9" s="149" t="s">
        <v>3068</v>
      </c>
      <c r="D9" s="149"/>
      <c r="E9" s="149" t="s">
        <v>3069</v>
      </c>
      <c r="F9" s="263" t="s">
        <v>277</v>
      </c>
      <c r="G9" s="381" t="s">
        <v>270</v>
      </c>
      <c r="H9" s="121"/>
      <c r="I9" s="121"/>
      <c r="J9" s="121"/>
      <c r="K9" s="334">
        <v>45259</v>
      </c>
      <c r="L9" s="334">
        <v>45259</v>
      </c>
      <c r="M9" s="334">
        <v>45261</v>
      </c>
      <c r="N9" s="293">
        <v>45272</v>
      </c>
      <c r="O9" s="148">
        <f t="shared" ref="O9" si="13">M9</f>
        <v>45261</v>
      </c>
      <c r="P9" s="148">
        <f t="shared" ref="P9:P21" si="14">O9+Q9-1</f>
        <v>45261</v>
      </c>
      <c r="Q9" s="121">
        <f t="shared" si="8"/>
        <v>1</v>
      </c>
      <c r="R9" s="125">
        <f t="shared" ca="1" si="11"/>
        <v>187</v>
      </c>
      <c r="S9" s="125">
        <f t="shared" ca="1" si="9"/>
        <v>-186</v>
      </c>
      <c r="T9" s="170"/>
    </row>
    <row r="10" spans="1:20" ht="28.8">
      <c r="A10" s="121">
        <f t="shared" si="0"/>
        <v>7</v>
      </c>
      <c r="B10" s="121" t="s">
        <v>231</v>
      </c>
      <c r="C10" s="149" t="s">
        <v>3070</v>
      </c>
      <c r="D10" s="149"/>
      <c r="E10" s="360" t="s">
        <v>3071</v>
      </c>
      <c r="F10" s="263" t="s">
        <v>277</v>
      </c>
      <c r="G10" s="381" t="s">
        <v>270</v>
      </c>
      <c r="H10" s="121"/>
      <c r="I10" s="121"/>
      <c r="J10" s="121"/>
      <c r="K10" s="293">
        <v>45268</v>
      </c>
      <c r="L10" s="293">
        <v>45271</v>
      </c>
      <c r="M10" s="293">
        <v>45272</v>
      </c>
      <c r="N10" s="293">
        <v>45282</v>
      </c>
      <c r="O10" s="148">
        <f t="shared" ref="O10:O16" si="15">M10</f>
        <v>45272</v>
      </c>
      <c r="P10" s="148">
        <f t="shared" si="14"/>
        <v>45275</v>
      </c>
      <c r="Q10" s="121">
        <f t="shared" ref="Q10" si="16">IF(IF(K10="",0,IF(L10="",0,L10-K10))="",0,L10-K10+1)</f>
        <v>4</v>
      </c>
      <c r="R10" s="125">
        <f t="shared" ref="R10" ca="1" si="17">IF(M10="",0,IF(N12="",TODAY()-M10,N12-M10+1))</f>
        <v>176</v>
      </c>
      <c r="S10" s="125">
        <f t="shared" ref="S10" ca="1" si="18">IF(R10=0,0,Q10-R10)</f>
        <v>-172</v>
      </c>
      <c r="T10" s="170"/>
    </row>
    <row r="11" spans="1:20" ht="57" customHeight="1">
      <c r="A11" s="121">
        <f t="shared" si="0"/>
        <v>8</v>
      </c>
      <c r="B11" s="218" t="s">
        <v>258</v>
      </c>
      <c r="C11" s="360" t="s">
        <v>623</v>
      </c>
      <c r="D11" s="360"/>
      <c r="E11" s="360" t="s">
        <v>3072</v>
      </c>
      <c r="F11" s="263" t="s">
        <v>274</v>
      </c>
      <c r="G11" s="379" t="s">
        <v>273</v>
      </c>
      <c r="H11" s="121"/>
      <c r="I11" s="121"/>
      <c r="J11" s="121"/>
      <c r="K11" s="293">
        <v>45273</v>
      </c>
      <c r="L11" s="293">
        <v>45276</v>
      </c>
      <c r="M11" s="293">
        <v>45275</v>
      </c>
      <c r="N11" s="148"/>
      <c r="O11" s="148">
        <f t="shared" si="15"/>
        <v>45275</v>
      </c>
      <c r="P11" s="148">
        <f t="shared" si="14"/>
        <v>45278</v>
      </c>
      <c r="Q11" s="121">
        <f t="shared" ref="Q11:Q30" si="19">IF(IF(K11="",0,IF(L11="",0,L11-K11))="",0,L11-K11+1)</f>
        <v>4</v>
      </c>
      <c r="R11" s="125">
        <f t="shared" ref="R11:R30" ca="1" si="20">IF(M11="",0,IF(N13="",TODAY()-M11,N13-M11+1))</f>
        <v>11</v>
      </c>
      <c r="S11" s="125">
        <f t="shared" ref="S11:S30" ca="1" si="21">IF(R11=0,0,Q11-R11)</f>
        <v>-7</v>
      </c>
      <c r="T11" s="169" t="s">
        <v>3073</v>
      </c>
    </row>
    <row r="12" spans="1:20" ht="14.4">
      <c r="A12" s="121">
        <f t="shared" si="0"/>
        <v>9</v>
      </c>
      <c r="B12" s="497" t="s">
        <v>223</v>
      </c>
      <c r="C12" s="149" t="s">
        <v>3074</v>
      </c>
      <c r="D12" s="149"/>
      <c r="E12" s="360" t="s">
        <v>3075</v>
      </c>
      <c r="F12" s="263" t="s">
        <v>274</v>
      </c>
      <c r="G12" s="348" t="s">
        <v>268</v>
      </c>
      <c r="H12" s="121"/>
      <c r="I12" s="121"/>
      <c r="J12" s="121"/>
      <c r="K12" s="293">
        <v>45276</v>
      </c>
      <c r="L12" s="293">
        <v>45278</v>
      </c>
      <c r="M12" s="293">
        <v>45278</v>
      </c>
      <c r="N12" s="148"/>
      <c r="O12" s="148">
        <f t="shared" si="15"/>
        <v>45278</v>
      </c>
      <c r="P12" s="148">
        <f t="shared" si="14"/>
        <v>45280</v>
      </c>
      <c r="Q12" s="121">
        <f t="shared" si="19"/>
        <v>3</v>
      </c>
      <c r="R12" s="125">
        <f t="shared" ca="1" si="20"/>
        <v>31</v>
      </c>
      <c r="S12" s="125">
        <f t="shared" ca="1" si="21"/>
        <v>-28</v>
      </c>
      <c r="T12" s="170"/>
    </row>
    <row r="13" spans="1:20" ht="43.2">
      <c r="A13" s="121">
        <f t="shared" si="0"/>
        <v>10</v>
      </c>
      <c r="B13" s="218" t="s">
        <v>258</v>
      </c>
      <c r="C13" s="360"/>
      <c r="D13" s="360"/>
      <c r="E13" s="360" t="s">
        <v>3076</v>
      </c>
      <c r="F13" s="562" t="s">
        <v>904</v>
      </c>
      <c r="G13" s="381" t="s">
        <v>270</v>
      </c>
      <c r="H13" s="121"/>
      <c r="I13" s="121"/>
      <c r="J13" s="121"/>
      <c r="K13" s="293">
        <v>45278</v>
      </c>
      <c r="L13" s="293">
        <v>45278</v>
      </c>
      <c r="M13" s="293">
        <v>45279</v>
      </c>
      <c r="N13" s="293">
        <v>45285</v>
      </c>
      <c r="O13" s="148">
        <f t="shared" si="15"/>
        <v>45279</v>
      </c>
      <c r="P13" s="148">
        <f t="shared" si="14"/>
        <v>45279</v>
      </c>
      <c r="Q13" s="121">
        <f t="shared" si="19"/>
        <v>1</v>
      </c>
      <c r="R13" s="125">
        <f t="shared" ca="1" si="20"/>
        <v>30</v>
      </c>
      <c r="S13" s="125">
        <f t="shared" ca="1" si="21"/>
        <v>-29</v>
      </c>
      <c r="T13" s="170"/>
    </row>
    <row r="14" spans="1:20" ht="28.8">
      <c r="A14" s="121">
        <f t="shared" si="0"/>
        <v>11</v>
      </c>
      <c r="B14" s="218" t="s">
        <v>227</v>
      </c>
      <c r="C14" s="360" t="s">
        <v>3077</v>
      </c>
      <c r="D14" s="481"/>
      <c r="E14" s="481" t="s">
        <v>3078</v>
      </c>
      <c r="F14" s="538" t="s">
        <v>1647</v>
      </c>
      <c r="G14" s="367" t="s">
        <v>288</v>
      </c>
      <c r="H14" s="121"/>
      <c r="I14" s="121"/>
      <c r="J14" s="121"/>
      <c r="K14" s="293">
        <v>45282</v>
      </c>
      <c r="L14" s="293">
        <v>45285</v>
      </c>
      <c r="M14" s="293">
        <v>45285</v>
      </c>
      <c r="N14" s="293">
        <v>45308</v>
      </c>
      <c r="O14" s="148">
        <f t="shared" si="15"/>
        <v>45285</v>
      </c>
      <c r="P14" s="148">
        <f t="shared" si="14"/>
        <v>45288</v>
      </c>
      <c r="Q14" s="121">
        <f t="shared" si="19"/>
        <v>4</v>
      </c>
      <c r="R14" s="125">
        <f t="shared" ca="1" si="20"/>
        <v>15</v>
      </c>
      <c r="S14" s="125">
        <f t="shared" ca="1" si="21"/>
        <v>-11</v>
      </c>
      <c r="T14" s="170"/>
    </row>
    <row r="15" spans="1:20" ht="28.8">
      <c r="A15" s="121">
        <f t="shared" si="0"/>
        <v>12</v>
      </c>
      <c r="B15" s="218" t="s">
        <v>227</v>
      </c>
      <c r="C15" s="486" t="s">
        <v>3079</v>
      </c>
      <c r="D15" s="360"/>
      <c r="E15" s="360" t="s">
        <v>3080</v>
      </c>
      <c r="F15" s="360" t="s">
        <v>1647</v>
      </c>
      <c r="G15" s="564" t="s">
        <v>288</v>
      </c>
      <c r="H15" s="255"/>
      <c r="I15" s="255"/>
      <c r="J15" s="255"/>
      <c r="K15" s="509">
        <v>45292</v>
      </c>
      <c r="L15" s="509">
        <v>45292</v>
      </c>
      <c r="M15" s="509">
        <v>45295</v>
      </c>
      <c r="N15" s="509">
        <v>45308</v>
      </c>
      <c r="O15" s="168">
        <f t="shared" si="15"/>
        <v>45295</v>
      </c>
      <c r="P15" s="168">
        <f t="shared" si="14"/>
        <v>45295</v>
      </c>
      <c r="Q15" s="255">
        <f t="shared" si="19"/>
        <v>1</v>
      </c>
      <c r="R15" s="503">
        <f t="shared" ca="1" si="20"/>
        <v>16</v>
      </c>
      <c r="S15" s="503">
        <f t="shared" ca="1" si="21"/>
        <v>-15</v>
      </c>
      <c r="T15" s="170"/>
    </row>
    <row r="16" spans="1:20" ht="28.8">
      <c r="A16" s="121">
        <f t="shared" si="0"/>
        <v>13</v>
      </c>
      <c r="B16" s="218" t="s">
        <v>227</v>
      </c>
      <c r="C16" s="266" t="s">
        <v>2912</v>
      </c>
      <c r="D16" s="149"/>
      <c r="E16" s="149" t="s">
        <v>3081</v>
      </c>
      <c r="F16" s="360" t="s">
        <v>1647</v>
      </c>
      <c r="G16" s="367" t="s">
        <v>288</v>
      </c>
      <c r="H16" s="121"/>
      <c r="I16" s="121"/>
      <c r="J16" s="121"/>
      <c r="K16" s="293">
        <v>45293</v>
      </c>
      <c r="L16" s="293">
        <v>45294</v>
      </c>
      <c r="M16" s="293">
        <v>45295</v>
      </c>
      <c r="N16" s="293">
        <v>45299</v>
      </c>
      <c r="O16" s="148">
        <f t="shared" si="15"/>
        <v>45295</v>
      </c>
      <c r="P16" s="148">
        <f t="shared" si="14"/>
        <v>45296</v>
      </c>
      <c r="Q16" s="121">
        <f t="shared" si="19"/>
        <v>2</v>
      </c>
      <c r="R16" s="125">
        <f t="shared" ca="1" si="20"/>
        <v>28</v>
      </c>
      <c r="S16" s="125">
        <f t="shared" ca="1" si="21"/>
        <v>-26</v>
      </c>
      <c r="T16" s="170"/>
    </row>
    <row r="17" spans="1:20" ht="28.8">
      <c r="A17" s="121">
        <v>15</v>
      </c>
      <c r="B17" s="218" t="s">
        <v>227</v>
      </c>
      <c r="C17" s="277" t="s">
        <v>3082</v>
      </c>
      <c r="D17" s="149" t="s">
        <v>3083</v>
      </c>
      <c r="E17" s="121" t="s">
        <v>3084</v>
      </c>
      <c r="F17" s="360" t="s">
        <v>1647</v>
      </c>
      <c r="G17" s="367" t="s">
        <v>288</v>
      </c>
      <c r="H17" s="121"/>
      <c r="I17" s="121"/>
      <c r="J17" s="121"/>
      <c r="K17" s="293">
        <v>45299</v>
      </c>
      <c r="L17" s="293">
        <v>45301</v>
      </c>
      <c r="M17" s="293">
        <v>45299</v>
      </c>
      <c r="N17" s="293">
        <v>45310</v>
      </c>
      <c r="O17" s="148">
        <f t="shared" ref="O17:O21" si="22">M17</f>
        <v>45299</v>
      </c>
      <c r="P17" s="148">
        <f t="shared" si="14"/>
        <v>45301</v>
      </c>
      <c r="Q17" s="121">
        <f t="shared" si="19"/>
        <v>3</v>
      </c>
      <c r="R17" s="125">
        <f t="shared" ca="1" si="20"/>
        <v>9</v>
      </c>
      <c r="S17" s="125">
        <f t="shared" ca="1" si="21"/>
        <v>-6</v>
      </c>
      <c r="T17" s="170"/>
    </row>
    <row r="18" spans="1:20" ht="28.8">
      <c r="A18" s="121">
        <f t="shared" si="0"/>
        <v>15</v>
      </c>
      <c r="B18" s="263" t="s">
        <v>227</v>
      </c>
      <c r="C18" s="266" t="s">
        <v>3082</v>
      </c>
      <c r="D18" s="149" t="s">
        <v>3085</v>
      </c>
      <c r="E18" s="121" t="s">
        <v>3086</v>
      </c>
      <c r="F18" s="360" t="s">
        <v>1647</v>
      </c>
      <c r="G18" s="367" t="s">
        <v>288</v>
      </c>
      <c r="H18" s="121"/>
      <c r="I18" s="121"/>
      <c r="J18" s="121"/>
      <c r="K18" s="293">
        <v>45299</v>
      </c>
      <c r="L18" s="293">
        <v>45301</v>
      </c>
      <c r="M18" s="293">
        <v>45322</v>
      </c>
      <c r="N18" s="293">
        <v>45322</v>
      </c>
      <c r="O18" s="148">
        <f t="shared" si="22"/>
        <v>45322</v>
      </c>
      <c r="P18" s="148">
        <f t="shared" si="14"/>
        <v>45324</v>
      </c>
      <c r="Q18" s="121">
        <f t="shared" si="19"/>
        <v>3</v>
      </c>
      <c r="R18" s="125">
        <f t="shared" ca="1" si="20"/>
        <v>-5</v>
      </c>
      <c r="S18" s="125">
        <f t="shared" ca="1" si="21"/>
        <v>8</v>
      </c>
      <c r="T18" s="170"/>
    </row>
    <row r="19" spans="1:20" ht="57.6">
      <c r="A19" s="121">
        <v>17</v>
      </c>
      <c r="B19" s="263" t="s">
        <v>227</v>
      </c>
      <c r="C19" s="266" t="s">
        <v>3082</v>
      </c>
      <c r="D19" s="149" t="s">
        <v>3087</v>
      </c>
      <c r="E19" s="121" t="s">
        <v>3088</v>
      </c>
      <c r="F19" s="360" t="s">
        <v>3089</v>
      </c>
      <c r="G19" s="367" t="s">
        <v>288</v>
      </c>
      <c r="H19" s="121"/>
      <c r="I19" s="121"/>
      <c r="J19" s="121"/>
      <c r="K19" s="293">
        <v>45299</v>
      </c>
      <c r="L19" s="293">
        <v>45301</v>
      </c>
      <c r="M19" s="293">
        <v>45307</v>
      </c>
      <c r="N19" s="293">
        <v>45307</v>
      </c>
      <c r="O19" s="148">
        <f t="shared" si="22"/>
        <v>45307</v>
      </c>
      <c r="P19" s="148">
        <f t="shared" si="14"/>
        <v>45309</v>
      </c>
      <c r="Q19" s="121">
        <f t="shared" si="19"/>
        <v>3</v>
      </c>
      <c r="R19" s="125">
        <f t="shared" ca="1" si="20"/>
        <v>17</v>
      </c>
      <c r="S19" s="125">
        <f t="shared" ca="1" si="21"/>
        <v>-14</v>
      </c>
      <c r="T19" s="170"/>
    </row>
    <row r="20" spans="1:20" ht="28.8">
      <c r="A20" s="121">
        <f t="shared" si="0"/>
        <v>17</v>
      </c>
      <c r="B20" s="263" t="s">
        <v>258</v>
      </c>
      <c r="C20" s="266" t="s">
        <v>236</v>
      </c>
      <c r="D20" s="149" t="s">
        <v>3090</v>
      </c>
      <c r="E20" s="360" t="s">
        <v>3091</v>
      </c>
      <c r="F20" s="121"/>
      <c r="G20" s="381" t="s">
        <v>270</v>
      </c>
      <c r="H20" s="121"/>
      <c r="I20" s="121"/>
      <c r="J20" s="121"/>
      <c r="K20" s="293">
        <v>45308</v>
      </c>
      <c r="L20" s="293">
        <v>45308</v>
      </c>
      <c r="M20" s="293">
        <v>45308</v>
      </c>
      <c r="N20" s="293">
        <v>45316</v>
      </c>
      <c r="O20" s="148">
        <f t="shared" si="22"/>
        <v>45308</v>
      </c>
      <c r="P20" s="148">
        <f t="shared" si="14"/>
        <v>45308</v>
      </c>
      <c r="Q20" s="121">
        <f t="shared" si="19"/>
        <v>1</v>
      </c>
      <c r="R20" s="125">
        <f t="shared" ca="1" si="20"/>
        <v>50</v>
      </c>
      <c r="S20" s="125">
        <f t="shared" ca="1" si="21"/>
        <v>-49</v>
      </c>
      <c r="T20" s="170"/>
    </row>
    <row r="21" spans="1:20" ht="28.8">
      <c r="A21" s="121">
        <v>19</v>
      </c>
      <c r="B21" s="285" t="s">
        <v>227</v>
      </c>
      <c r="C21" s="513"/>
      <c r="D21" s="192"/>
      <c r="E21" s="481" t="s">
        <v>3092</v>
      </c>
      <c r="F21" s="285" t="s">
        <v>277</v>
      </c>
      <c r="G21" s="499" t="s">
        <v>270</v>
      </c>
      <c r="H21" s="131"/>
      <c r="I21" s="131"/>
      <c r="J21" s="131"/>
      <c r="K21" s="307">
        <v>45316</v>
      </c>
      <c r="L21" s="307">
        <v>45316</v>
      </c>
      <c r="M21" s="307">
        <v>45322</v>
      </c>
      <c r="N21" s="307">
        <v>45323</v>
      </c>
      <c r="O21" s="134">
        <f t="shared" si="22"/>
        <v>45322</v>
      </c>
      <c r="P21" s="134">
        <f t="shared" si="14"/>
        <v>45322</v>
      </c>
      <c r="Q21" s="121">
        <f t="shared" si="19"/>
        <v>1</v>
      </c>
      <c r="R21" s="125">
        <f t="shared" ca="1" si="20"/>
        <v>32</v>
      </c>
      <c r="S21" s="125">
        <f t="shared" ca="1" si="21"/>
        <v>-31</v>
      </c>
      <c r="T21" s="260"/>
    </row>
    <row r="22" spans="1:20" ht="57.6">
      <c r="A22" s="465">
        <v>20</v>
      </c>
      <c r="B22" s="218" t="s">
        <v>227</v>
      </c>
      <c r="C22" s="192" t="s">
        <v>3093</v>
      </c>
      <c r="D22" s="277"/>
      <c r="E22" s="360" t="s">
        <v>3094</v>
      </c>
      <c r="F22" s="360" t="s">
        <v>3089</v>
      </c>
      <c r="G22" s="471" t="s">
        <v>178</v>
      </c>
      <c r="H22" s="121"/>
      <c r="I22" s="121"/>
      <c r="J22" s="121"/>
      <c r="K22" s="293">
        <v>45323</v>
      </c>
      <c r="L22" s="293">
        <v>45327</v>
      </c>
      <c r="M22" s="293">
        <v>45323</v>
      </c>
      <c r="N22" s="334">
        <v>45357</v>
      </c>
      <c r="O22" s="134">
        <f t="shared" ref="O22:O30" si="23">M22</f>
        <v>45323</v>
      </c>
      <c r="P22" s="134">
        <f t="shared" ref="P22:P30" si="24">O22+Q22-1</f>
        <v>45327</v>
      </c>
      <c r="Q22" s="121">
        <f t="shared" si="19"/>
        <v>5</v>
      </c>
      <c r="R22" s="125">
        <f t="shared" ca="1" si="20"/>
        <v>31</v>
      </c>
      <c r="S22" s="125">
        <f t="shared" ca="1" si="21"/>
        <v>-26</v>
      </c>
      <c r="T22" s="121"/>
    </row>
    <row r="23" spans="1:20" ht="43.2">
      <c r="A23" s="465">
        <v>21</v>
      </c>
      <c r="B23" s="263" t="s">
        <v>227</v>
      </c>
      <c r="C23" s="149"/>
      <c r="D23" s="266"/>
      <c r="E23" s="149" t="s">
        <v>3095</v>
      </c>
      <c r="F23" s="360" t="s">
        <v>3096</v>
      </c>
      <c r="G23" s="381" t="s">
        <v>270</v>
      </c>
      <c r="H23" s="121"/>
      <c r="I23" s="121"/>
      <c r="J23" s="121"/>
      <c r="K23" s="293">
        <v>45334</v>
      </c>
      <c r="L23" s="293">
        <v>45335</v>
      </c>
      <c r="M23" s="293">
        <v>45335</v>
      </c>
      <c r="N23" s="293">
        <v>45353</v>
      </c>
      <c r="O23" s="134">
        <f t="shared" si="23"/>
        <v>45335</v>
      </c>
      <c r="P23" s="134">
        <f t="shared" si="24"/>
        <v>45336</v>
      </c>
      <c r="Q23" s="121">
        <f t="shared" si="19"/>
        <v>2</v>
      </c>
      <c r="R23" s="125">
        <f t="shared" ca="1" si="20"/>
        <v>29</v>
      </c>
      <c r="S23" s="125">
        <f t="shared" ca="1" si="21"/>
        <v>-27</v>
      </c>
      <c r="T23" s="121"/>
    </row>
    <row r="24" spans="1:20" ht="28.8">
      <c r="A24" s="465">
        <v>22</v>
      </c>
      <c r="B24" s="465"/>
      <c r="C24" s="149"/>
      <c r="D24" s="266"/>
      <c r="E24" s="360" t="s">
        <v>3097</v>
      </c>
      <c r="F24" s="121"/>
      <c r="G24" s="381" t="s">
        <v>270</v>
      </c>
      <c r="H24" s="121"/>
      <c r="I24" s="121"/>
      <c r="J24" s="121"/>
      <c r="K24" s="293">
        <v>45353</v>
      </c>
      <c r="L24" s="293">
        <v>45353</v>
      </c>
      <c r="M24" s="293">
        <v>45353</v>
      </c>
      <c r="N24" s="293">
        <v>45353</v>
      </c>
      <c r="O24" s="134">
        <f t="shared" si="23"/>
        <v>45353</v>
      </c>
      <c r="P24" s="134">
        <f t="shared" si="24"/>
        <v>45353</v>
      </c>
      <c r="Q24" s="121">
        <f t="shared" si="19"/>
        <v>1</v>
      </c>
      <c r="R24" s="125">
        <f t="shared" ca="1" si="20"/>
        <v>13</v>
      </c>
      <c r="S24" s="125">
        <f t="shared" ca="1" si="21"/>
        <v>-12</v>
      </c>
      <c r="T24" s="121"/>
    </row>
    <row r="25" spans="1:20" ht="28.8">
      <c r="A25" s="465">
        <v>23</v>
      </c>
      <c r="B25" s="263" t="s">
        <v>240</v>
      </c>
      <c r="C25" s="149" t="s">
        <v>964</v>
      </c>
      <c r="D25" s="266" t="s">
        <v>3098</v>
      </c>
      <c r="E25" s="360" t="s">
        <v>3099</v>
      </c>
      <c r="F25" s="360" t="s">
        <v>1647</v>
      </c>
      <c r="G25" s="348" t="s">
        <v>268</v>
      </c>
      <c r="H25" s="121"/>
      <c r="I25" s="121"/>
      <c r="J25" s="121"/>
      <c r="K25" s="293">
        <v>45356</v>
      </c>
      <c r="L25" s="293">
        <v>45358</v>
      </c>
      <c r="M25" s="293">
        <v>45356</v>
      </c>
      <c r="N25" s="293">
        <v>45363</v>
      </c>
      <c r="O25" s="134">
        <f t="shared" si="23"/>
        <v>45356</v>
      </c>
      <c r="P25" s="134">
        <f t="shared" si="24"/>
        <v>45358</v>
      </c>
      <c r="Q25" s="121">
        <f t="shared" si="19"/>
        <v>3</v>
      </c>
      <c r="R25" s="125">
        <f t="shared" ca="1" si="20"/>
        <v>15</v>
      </c>
      <c r="S25" s="125">
        <f t="shared" ca="1" si="21"/>
        <v>-12</v>
      </c>
      <c r="T25" s="121"/>
    </row>
    <row r="26" spans="1:20" ht="14.4">
      <c r="A26" s="465">
        <v>24</v>
      </c>
      <c r="B26" s="483" t="s">
        <v>674</v>
      </c>
      <c r="C26" s="192"/>
      <c r="D26" s="277"/>
      <c r="E26" s="481" t="s">
        <v>3100</v>
      </c>
      <c r="F26" s="479" t="s">
        <v>246</v>
      </c>
      <c r="G26" s="499" t="s">
        <v>270</v>
      </c>
      <c r="H26" s="131"/>
      <c r="I26" s="131"/>
      <c r="J26" s="131"/>
      <c r="K26" s="307">
        <v>45362</v>
      </c>
      <c r="L26" s="307">
        <v>45363</v>
      </c>
      <c r="M26" s="307">
        <v>45363</v>
      </c>
      <c r="N26" s="307">
        <v>45365</v>
      </c>
      <c r="O26" s="134">
        <f t="shared" si="23"/>
        <v>45363</v>
      </c>
      <c r="P26" s="134">
        <f t="shared" si="24"/>
        <v>45364</v>
      </c>
      <c r="Q26" s="121">
        <f t="shared" si="19"/>
        <v>2</v>
      </c>
      <c r="R26" s="125">
        <f t="shared" ca="1" si="20"/>
        <v>16</v>
      </c>
      <c r="S26" s="125">
        <f t="shared" ca="1" si="21"/>
        <v>-14</v>
      </c>
      <c r="T26" s="121"/>
    </row>
    <row r="27" spans="1:20" ht="28.8">
      <c r="A27" s="465">
        <v>25</v>
      </c>
      <c r="B27" s="121" t="s">
        <v>674</v>
      </c>
      <c r="C27" s="192"/>
      <c r="D27" s="192"/>
      <c r="E27" s="481" t="s">
        <v>3101</v>
      </c>
      <c r="F27" s="479" t="s">
        <v>246</v>
      </c>
      <c r="G27" s="568" t="s">
        <v>178</v>
      </c>
      <c r="H27" s="131"/>
      <c r="I27" s="131"/>
      <c r="J27" s="131"/>
      <c r="K27" s="307">
        <v>45365</v>
      </c>
      <c r="L27" s="307">
        <v>45369</v>
      </c>
      <c r="M27" s="307">
        <v>45365</v>
      </c>
      <c r="N27" s="482">
        <v>45370</v>
      </c>
      <c r="O27" s="134">
        <f t="shared" si="23"/>
        <v>45365</v>
      </c>
      <c r="P27" s="134">
        <f t="shared" si="24"/>
        <v>45369</v>
      </c>
      <c r="Q27" s="131">
        <f t="shared" si="19"/>
        <v>5</v>
      </c>
      <c r="R27" s="136">
        <f t="shared" ca="1" si="20"/>
        <v>14</v>
      </c>
      <c r="S27" s="136">
        <f t="shared" ca="1" si="21"/>
        <v>-9</v>
      </c>
      <c r="T27" s="121"/>
    </row>
    <row r="28" spans="1:20" ht="28.8">
      <c r="A28" s="465">
        <v>26</v>
      </c>
      <c r="B28" s="465" t="s">
        <v>674</v>
      </c>
      <c r="C28" s="149"/>
      <c r="D28" s="149"/>
      <c r="E28" s="149" t="s">
        <v>3102</v>
      </c>
      <c r="F28" s="352" t="s">
        <v>246</v>
      </c>
      <c r="G28" s="381" t="s">
        <v>270</v>
      </c>
      <c r="H28" s="121"/>
      <c r="I28" s="121"/>
      <c r="J28" s="121"/>
      <c r="K28" s="334">
        <v>45371</v>
      </c>
      <c r="L28" s="334">
        <v>45372</v>
      </c>
      <c r="M28" s="334">
        <v>45371</v>
      </c>
      <c r="N28" s="334">
        <v>45378</v>
      </c>
      <c r="O28" s="148">
        <f t="shared" si="23"/>
        <v>45371</v>
      </c>
      <c r="P28" s="148">
        <f t="shared" si="24"/>
        <v>45372</v>
      </c>
      <c r="Q28" s="121">
        <f t="shared" si="19"/>
        <v>2</v>
      </c>
      <c r="R28" s="125">
        <f t="shared" ca="1" si="20"/>
        <v>10</v>
      </c>
      <c r="S28" s="125">
        <f t="shared" ca="1" si="21"/>
        <v>-8</v>
      </c>
      <c r="T28" s="170"/>
    </row>
    <row r="29" spans="1:20" ht="28.8">
      <c r="A29" s="465">
        <v>27</v>
      </c>
      <c r="B29" s="483" t="s">
        <v>674</v>
      </c>
      <c r="C29" s="192"/>
      <c r="D29" s="192"/>
      <c r="E29" s="286" t="s">
        <v>3103</v>
      </c>
      <c r="F29" s="479" t="s">
        <v>246</v>
      </c>
      <c r="G29" s="499" t="s">
        <v>270</v>
      </c>
      <c r="H29" s="131"/>
      <c r="I29" s="131"/>
      <c r="J29" s="131"/>
      <c r="K29" s="466">
        <v>45373</v>
      </c>
      <c r="L29" s="466">
        <v>45376</v>
      </c>
      <c r="M29" s="466">
        <v>45373</v>
      </c>
      <c r="N29" s="482">
        <v>45378</v>
      </c>
      <c r="O29" s="134">
        <f t="shared" si="23"/>
        <v>45373</v>
      </c>
      <c r="P29" s="134">
        <f t="shared" si="24"/>
        <v>45376</v>
      </c>
      <c r="Q29" s="121">
        <f t="shared" si="19"/>
        <v>4</v>
      </c>
      <c r="R29" s="125">
        <f t="shared" ca="1" si="20"/>
        <v>12</v>
      </c>
      <c r="S29" s="125">
        <f t="shared" ca="1" si="21"/>
        <v>-8</v>
      </c>
      <c r="T29" s="170"/>
    </row>
    <row r="30" spans="1:20" ht="28.8">
      <c r="A30" s="465">
        <v>28</v>
      </c>
      <c r="B30" s="121" t="s">
        <v>674</v>
      </c>
      <c r="C30" s="149"/>
      <c r="D30" s="149"/>
      <c r="E30" s="177" t="s">
        <v>3104</v>
      </c>
      <c r="F30" s="121"/>
      <c r="G30" s="381" t="s">
        <v>270</v>
      </c>
      <c r="H30" s="121"/>
      <c r="I30" s="121"/>
      <c r="J30" s="121"/>
      <c r="K30" s="335">
        <v>45378</v>
      </c>
      <c r="L30" s="335">
        <v>45379</v>
      </c>
      <c r="M30" s="335">
        <v>45379</v>
      </c>
      <c r="N30" s="335">
        <v>45380</v>
      </c>
      <c r="O30" s="148">
        <f t="shared" si="23"/>
        <v>45379</v>
      </c>
      <c r="P30" s="148">
        <f t="shared" si="24"/>
        <v>45380</v>
      </c>
      <c r="Q30" s="170">
        <f t="shared" si="19"/>
        <v>2</v>
      </c>
      <c r="R30" s="125">
        <f t="shared" ca="1" si="20"/>
        <v>10</v>
      </c>
      <c r="S30" s="125">
        <f t="shared" ca="1" si="21"/>
        <v>-8</v>
      </c>
      <c r="T30" s="170"/>
    </row>
    <row r="31" spans="1:20" ht="14.4">
      <c r="A31" s="465">
        <v>29</v>
      </c>
      <c r="B31" s="121" t="s">
        <v>674</v>
      </c>
      <c r="C31" s="149"/>
      <c r="D31" s="149"/>
      <c r="E31" s="174" t="s">
        <v>3105</v>
      </c>
      <c r="F31" s="121"/>
      <c r="G31" s="381" t="s">
        <v>270</v>
      </c>
      <c r="H31" s="121"/>
      <c r="I31" s="121"/>
      <c r="J31" s="121"/>
      <c r="K31" s="335">
        <v>45380</v>
      </c>
      <c r="L31" s="335">
        <v>45381</v>
      </c>
      <c r="M31" s="335">
        <v>45380</v>
      </c>
      <c r="N31" s="335">
        <v>45384</v>
      </c>
      <c r="O31" s="121"/>
      <c r="P31" s="121"/>
      <c r="Q31" s="260"/>
      <c r="R31" s="125"/>
      <c r="S31" s="125"/>
      <c r="T31" s="170"/>
    </row>
    <row r="32" spans="1:20" ht="57" customHeight="1">
      <c r="A32" s="465">
        <v>30</v>
      </c>
      <c r="B32" s="121" t="s">
        <v>231</v>
      </c>
      <c r="C32" s="149" t="s">
        <v>3106</v>
      </c>
      <c r="D32" s="149" t="s">
        <v>3106</v>
      </c>
      <c r="E32" s="177" t="s">
        <v>3107</v>
      </c>
      <c r="F32" s="360" t="s">
        <v>3089</v>
      </c>
      <c r="G32" s="471" t="s">
        <v>178</v>
      </c>
      <c r="H32" s="121"/>
      <c r="I32" s="121"/>
      <c r="J32" s="121"/>
      <c r="K32" s="335">
        <v>45384</v>
      </c>
      <c r="L32" s="335">
        <v>45387</v>
      </c>
      <c r="M32" s="335">
        <v>45384</v>
      </c>
      <c r="N32" s="335">
        <v>45388</v>
      </c>
      <c r="O32" s="121"/>
      <c r="P32" s="121"/>
      <c r="Q32" s="170"/>
      <c r="R32" s="170"/>
      <c r="S32" s="121"/>
      <c r="T32" s="170"/>
    </row>
    <row r="33" spans="1:20" ht="57.6">
      <c r="A33" s="465">
        <v>31</v>
      </c>
      <c r="B33" s="121" t="s">
        <v>231</v>
      </c>
      <c r="C33" s="149" t="s">
        <v>3106</v>
      </c>
      <c r="D33" s="149" t="s">
        <v>2917</v>
      </c>
      <c r="E33" s="177" t="s">
        <v>3108</v>
      </c>
      <c r="F33" s="360" t="s">
        <v>3089</v>
      </c>
      <c r="G33" s="348" t="s">
        <v>268</v>
      </c>
      <c r="H33" s="121"/>
      <c r="I33" s="121"/>
      <c r="J33" s="121"/>
      <c r="K33" s="335">
        <v>45390</v>
      </c>
      <c r="L33" s="335">
        <v>45393</v>
      </c>
      <c r="M33" s="335">
        <v>45390</v>
      </c>
      <c r="N33" s="335">
        <v>45394</v>
      </c>
      <c r="O33" s="121"/>
      <c r="P33" s="121"/>
      <c r="Q33" s="170"/>
      <c r="R33" s="170"/>
      <c r="S33" s="121"/>
      <c r="T33" s="170"/>
    </row>
    <row r="34" spans="1:20" ht="28.8">
      <c r="A34" s="465">
        <v>32</v>
      </c>
      <c r="B34" s="218" t="s">
        <v>227</v>
      </c>
      <c r="C34" s="149" t="s">
        <v>3082</v>
      </c>
      <c r="D34" s="149" t="s">
        <v>3109</v>
      </c>
      <c r="E34" s="177" t="s">
        <v>3110</v>
      </c>
      <c r="F34" s="565" t="s">
        <v>277</v>
      </c>
      <c r="G34" s="381" t="s">
        <v>270</v>
      </c>
      <c r="H34" s="121"/>
      <c r="I34" s="121"/>
      <c r="J34" s="121"/>
      <c r="K34" s="335">
        <v>45392</v>
      </c>
      <c r="L34" s="335">
        <v>45400</v>
      </c>
      <c r="M34" s="335">
        <v>45393</v>
      </c>
      <c r="N34" s="335">
        <v>45401</v>
      </c>
      <c r="O34" s="121"/>
      <c r="P34" s="121"/>
      <c r="Q34" s="170"/>
      <c r="R34" s="170"/>
      <c r="S34" s="121"/>
      <c r="T34" s="170"/>
    </row>
    <row r="35" spans="1:20" ht="30.75" customHeight="1">
      <c r="A35" s="465">
        <v>33</v>
      </c>
      <c r="B35" s="218" t="s">
        <v>227</v>
      </c>
      <c r="C35" s="149" t="s">
        <v>3093</v>
      </c>
      <c r="D35" s="149"/>
      <c r="E35" s="177" t="s">
        <v>3111</v>
      </c>
      <c r="F35" s="565" t="s">
        <v>277</v>
      </c>
      <c r="G35" s="348" t="s">
        <v>276</v>
      </c>
      <c r="H35" s="121"/>
      <c r="I35" s="121"/>
      <c r="J35" s="121"/>
      <c r="K35" s="335">
        <v>45401</v>
      </c>
      <c r="L35" s="335">
        <v>45401</v>
      </c>
      <c r="M35" s="335">
        <v>45401</v>
      </c>
      <c r="N35" s="464">
        <v>45404</v>
      </c>
      <c r="O35" s="121"/>
      <c r="P35" s="121"/>
      <c r="Q35" s="170"/>
      <c r="R35" s="170"/>
      <c r="S35" s="121"/>
      <c r="T35" s="170"/>
    </row>
    <row r="36" spans="1:20" ht="28.8">
      <c r="A36" s="465">
        <v>34</v>
      </c>
      <c r="B36" s="218" t="s">
        <v>258</v>
      </c>
      <c r="C36" s="149"/>
      <c r="D36" s="149"/>
      <c r="E36" s="177" t="s">
        <v>3112</v>
      </c>
      <c r="F36" s="352" t="s">
        <v>246</v>
      </c>
      <c r="G36" s="381" t="s">
        <v>270</v>
      </c>
      <c r="H36" s="121"/>
      <c r="I36" s="121"/>
      <c r="J36" s="121"/>
      <c r="K36" s="335">
        <v>45406</v>
      </c>
      <c r="L36" s="335">
        <v>45406</v>
      </c>
      <c r="M36" s="335">
        <v>45406</v>
      </c>
      <c r="N36" s="464">
        <v>45406</v>
      </c>
      <c r="O36" s="121"/>
      <c r="P36" s="121"/>
      <c r="Q36" s="170"/>
      <c r="R36" s="170"/>
      <c r="S36" s="121"/>
      <c r="T36" s="170"/>
    </row>
    <row r="37" spans="1:20" ht="14.4">
      <c r="A37" s="465"/>
      <c r="B37" s="121"/>
      <c r="C37" s="149"/>
      <c r="D37" s="149"/>
      <c r="E37" s="121"/>
      <c r="F37" s="121"/>
      <c r="G37" s="121"/>
      <c r="H37" s="121"/>
      <c r="I37" s="121"/>
      <c r="J37" s="121"/>
      <c r="K37" s="121"/>
      <c r="L37" s="121"/>
      <c r="M37" s="121"/>
      <c r="N37" s="121"/>
      <c r="O37" s="121"/>
      <c r="P37" s="121"/>
      <c r="Q37" s="170"/>
      <c r="R37" s="170"/>
      <c r="S37" s="121"/>
      <c r="T37" s="170"/>
    </row>
    <row r="38" spans="1:20" ht="14.4">
      <c r="A38" s="465"/>
      <c r="B38" s="121"/>
      <c r="C38" s="149"/>
      <c r="D38" s="149"/>
      <c r="E38" s="121"/>
      <c r="F38" s="121"/>
      <c r="G38" s="121"/>
      <c r="H38" s="121"/>
      <c r="I38" s="121"/>
      <c r="J38" s="121"/>
      <c r="K38" s="121"/>
      <c r="L38" s="121"/>
      <c r="M38" s="121"/>
      <c r="N38" s="121"/>
      <c r="O38" s="121"/>
      <c r="P38" s="121"/>
      <c r="Q38" s="170"/>
      <c r="R38" s="170"/>
      <c r="S38" s="121"/>
      <c r="T38" s="170"/>
    </row>
    <row r="39" spans="1:20" ht="14.4">
      <c r="A39" s="465"/>
      <c r="B39" s="121"/>
      <c r="C39" s="149"/>
      <c r="D39" s="149"/>
      <c r="E39" s="121"/>
      <c r="F39" s="121"/>
      <c r="G39" s="121"/>
      <c r="H39" s="121"/>
      <c r="I39" s="121"/>
      <c r="J39" s="121"/>
      <c r="K39" s="121"/>
      <c r="L39" s="121"/>
      <c r="M39" s="121"/>
      <c r="N39" s="121"/>
      <c r="O39" s="121"/>
      <c r="P39" s="121"/>
      <c r="Q39" s="484"/>
      <c r="R39" s="121"/>
      <c r="S39" s="121"/>
      <c r="T39" s="484"/>
    </row>
    <row r="40" spans="1:20" ht="14.4">
      <c r="A40" s="465"/>
      <c r="B40" s="121"/>
      <c r="C40" s="149"/>
      <c r="D40" s="149"/>
      <c r="E40" s="121"/>
      <c r="F40" s="121"/>
      <c r="G40" s="121"/>
      <c r="H40" s="121"/>
      <c r="I40" s="121"/>
      <c r="J40" s="121"/>
      <c r="K40" s="121"/>
      <c r="L40" s="121"/>
      <c r="M40" s="121"/>
      <c r="N40" s="121"/>
      <c r="O40" s="121"/>
      <c r="P40" s="121"/>
      <c r="Q40" s="170"/>
      <c r="R40" s="121"/>
      <c r="S40" s="121"/>
      <c r="T40" s="484"/>
    </row>
    <row r="41" spans="1:20" ht="14.4">
      <c r="A41" s="465"/>
      <c r="B41" s="121"/>
      <c r="C41" s="149"/>
      <c r="D41" s="149"/>
      <c r="E41" s="121"/>
      <c r="F41" s="121"/>
      <c r="G41" s="121"/>
      <c r="H41" s="121"/>
      <c r="I41" s="121"/>
      <c r="J41" s="121"/>
      <c r="K41" s="121"/>
      <c r="L41" s="121"/>
      <c r="M41" s="121"/>
      <c r="N41" s="121"/>
      <c r="O41" s="121"/>
      <c r="P41" s="121"/>
      <c r="Q41" s="170"/>
      <c r="R41" s="121"/>
      <c r="S41" s="121"/>
      <c r="T41" s="170"/>
    </row>
    <row r="42" spans="1:20" ht="14.4">
      <c r="A42" s="465"/>
      <c r="B42" s="121"/>
      <c r="C42" s="149"/>
      <c r="D42" s="149"/>
      <c r="E42" s="121"/>
      <c r="F42" s="121"/>
      <c r="G42" s="121"/>
      <c r="H42" s="121"/>
      <c r="I42" s="121"/>
      <c r="J42" s="121"/>
      <c r="K42" s="121"/>
      <c r="L42" s="121"/>
      <c r="M42" s="121"/>
      <c r="N42" s="121"/>
      <c r="O42" s="121"/>
      <c r="P42" s="121"/>
      <c r="Q42" s="484"/>
      <c r="R42" s="255"/>
      <c r="S42" s="255"/>
      <c r="T42" s="121"/>
    </row>
    <row r="43" spans="1:20" ht="14.4">
      <c r="A43" s="121"/>
      <c r="B43" s="255"/>
      <c r="C43" s="480"/>
      <c r="D43" s="480"/>
      <c r="E43" s="255"/>
      <c r="F43" s="255"/>
      <c r="G43" s="255"/>
      <c r="H43" s="255"/>
      <c r="I43" s="255"/>
      <c r="J43" s="255"/>
      <c r="K43" s="255"/>
      <c r="L43" s="255"/>
      <c r="M43" s="255"/>
      <c r="N43" s="255"/>
      <c r="O43" s="255"/>
      <c r="P43" s="255"/>
      <c r="Q43" s="121"/>
      <c r="R43" s="121"/>
      <c r="S43" s="121"/>
      <c r="T43" s="121"/>
    </row>
    <row r="44" spans="1:20" ht="14.4">
      <c r="A44" s="121"/>
      <c r="B44" s="121"/>
      <c r="C44" s="149"/>
      <c r="D44" s="149"/>
      <c r="E44" s="121"/>
      <c r="F44" s="121"/>
      <c r="G44" s="121"/>
      <c r="H44" s="121"/>
      <c r="I44" s="121"/>
      <c r="J44" s="121"/>
      <c r="K44" s="121"/>
      <c r="L44" s="121"/>
      <c r="M44" s="121"/>
      <c r="N44" s="121"/>
      <c r="O44" s="121"/>
      <c r="P44" s="121"/>
      <c r="Q44" s="121"/>
      <c r="R44" s="121"/>
      <c r="S44" s="121"/>
      <c r="T44" s="121"/>
    </row>
    <row r="45" spans="1:20" ht="14.4">
      <c r="A45" s="121"/>
      <c r="B45" s="121"/>
      <c r="C45" s="149"/>
      <c r="D45" s="149"/>
      <c r="E45" s="121"/>
      <c r="F45" s="121"/>
      <c r="G45" s="121"/>
      <c r="H45" s="121"/>
      <c r="I45" s="121"/>
      <c r="J45" s="121"/>
      <c r="K45" s="121"/>
      <c r="L45" s="121"/>
      <c r="M45" s="121"/>
      <c r="N45" s="121"/>
      <c r="O45" s="121"/>
      <c r="P45" s="121"/>
      <c r="Q45" s="121"/>
      <c r="R45" s="121"/>
      <c r="S45" s="121"/>
      <c r="T45" s="121"/>
    </row>
  </sheetData>
  <autoFilter ref="A2:T2" xr:uid="{00000000-0009-0000-0000-000008000000}"/>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5">
    <tabColor rgb="FFFF0000"/>
  </sheetPr>
  <dimension ref="A1:R1309"/>
  <sheetViews>
    <sheetView workbookViewId="0">
      <pane ySplit="2" topLeftCell="A51" activePane="bottomLeft" state="frozen"/>
      <selection pane="bottomLeft" activeCell="C51" sqref="C50:C51"/>
    </sheetView>
  </sheetViews>
  <sheetFormatPr defaultRowHeight="14.4"/>
  <cols>
    <col min="1" max="1" width="4.44140625" customWidth="1"/>
    <col min="2" max="2" width="15.6640625" customWidth="1"/>
    <col min="3" max="3" width="49.88671875" customWidth="1"/>
    <col min="4" max="4" width="15.109375" style="7" customWidth="1"/>
    <col min="5" max="5" width="15" bestFit="1" customWidth="1"/>
    <col min="6" max="6" width="13.33203125" hidden="1" customWidth="1"/>
    <col min="7" max="7" width="14.88671875" hidden="1" customWidth="1"/>
    <col min="8" max="8" width="14" hidden="1" customWidth="1"/>
    <col min="9" max="9" width="11.88671875" style="7" bestFit="1" customWidth="1"/>
    <col min="10" max="10" width="13.6640625" style="7" bestFit="1" customWidth="1"/>
    <col min="11" max="11" width="11.88671875" style="7" bestFit="1" customWidth="1"/>
    <col min="12" max="12" width="13.6640625" style="7" bestFit="1" customWidth="1"/>
    <col min="13" max="14" width="13.6640625" style="7" customWidth="1"/>
    <col min="15" max="16" width="8.6640625" bestFit="1" customWidth="1"/>
    <col min="17" max="17" width="8.6640625" customWidth="1"/>
    <col min="18" max="18" width="16.5546875" bestFit="1" customWidth="1"/>
  </cols>
  <sheetData>
    <row r="1" spans="1:18">
      <c r="A1" s="9"/>
      <c r="B1" s="9"/>
      <c r="C1" s="9"/>
      <c r="D1" s="21"/>
      <c r="E1" s="9"/>
      <c r="F1" s="9"/>
      <c r="G1" s="9"/>
      <c r="H1" s="9"/>
      <c r="I1" s="21"/>
      <c r="J1" s="21"/>
      <c r="K1" s="21"/>
      <c r="L1" s="21"/>
      <c r="M1" s="21"/>
      <c r="N1" s="21"/>
      <c r="O1">
        <f>SUM(O3:O108)</f>
        <v>250</v>
      </c>
      <c r="P1" s="38">
        <f ca="1">SUM(P3:P1008)</f>
        <v>312</v>
      </c>
      <c r="Q1">
        <f ca="1">SUM(Q3:Q1008)</f>
        <v>-77</v>
      </c>
    </row>
    <row r="2" spans="1:18">
      <c r="A2" s="28" t="s">
        <v>480</v>
      </c>
      <c r="B2" s="28" t="s">
        <v>221</v>
      </c>
      <c r="C2" s="28" t="s">
        <v>294</v>
      </c>
      <c r="D2" s="28" t="s">
        <v>267</v>
      </c>
      <c r="E2" s="28" t="s">
        <v>266</v>
      </c>
      <c r="F2" s="28" t="s">
        <v>295</v>
      </c>
      <c r="G2" s="28" t="s">
        <v>296</v>
      </c>
      <c r="H2" s="28" t="s">
        <v>297</v>
      </c>
      <c r="I2" s="28" t="s">
        <v>298</v>
      </c>
      <c r="J2" s="28" t="s">
        <v>299</v>
      </c>
      <c r="K2" s="28" t="s">
        <v>300</v>
      </c>
      <c r="L2" s="28" t="s">
        <v>301</v>
      </c>
      <c r="M2" s="28" t="s">
        <v>302</v>
      </c>
      <c r="N2" s="28" t="s">
        <v>10</v>
      </c>
      <c r="O2" s="28" t="s">
        <v>303</v>
      </c>
      <c r="P2" s="28" t="s">
        <v>304</v>
      </c>
      <c r="Q2" s="28" t="s">
        <v>305</v>
      </c>
      <c r="R2" s="28" t="s">
        <v>2162</v>
      </c>
    </row>
    <row r="3" spans="1:18" hidden="1">
      <c r="A3" s="10">
        <v>1</v>
      </c>
      <c r="B3" s="10" t="s">
        <v>2889</v>
      </c>
      <c r="C3" s="47" t="s">
        <v>3113</v>
      </c>
      <c r="D3" s="12"/>
      <c r="E3" s="44" t="s">
        <v>483</v>
      </c>
      <c r="F3" s="18" t="s">
        <v>279</v>
      </c>
      <c r="G3" s="18" t="s">
        <v>279</v>
      </c>
      <c r="H3" s="11" t="s">
        <v>483</v>
      </c>
      <c r="I3" s="48">
        <v>44829</v>
      </c>
      <c r="J3" s="46">
        <v>44831</v>
      </c>
      <c r="K3" s="48">
        <v>44829</v>
      </c>
      <c r="L3" s="46">
        <v>44831</v>
      </c>
      <c r="M3" s="46"/>
      <c r="N3" s="46"/>
      <c r="O3" s="11">
        <f t="shared" ref="O3:O20" si="0">IF(IF(I3="",0,IF(J3="",0,J3-I3))="",0,J3-I3+1)</f>
        <v>3</v>
      </c>
      <c r="P3" s="39">
        <f t="shared" ref="P3:P20" ca="1" si="1">IF(K3="",0,IF(L3="",TODAY()-K3,L3-K3+1))</f>
        <v>3</v>
      </c>
      <c r="Q3" s="37">
        <f t="shared" ref="Q3:Q20" ca="1" si="2">IF(P3=0,0,O3-P3)</f>
        <v>0</v>
      </c>
      <c r="R3" s="2"/>
    </row>
    <row r="4" spans="1:18" hidden="1">
      <c r="A4" s="10">
        <v>2</v>
      </c>
      <c r="B4" s="10" t="s">
        <v>2889</v>
      </c>
      <c r="C4" s="2" t="s">
        <v>3114</v>
      </c>
      <c r="D4" s="11"/>
      <c r="E4" s="44" t="s">
        <v>483</v>
      </c>
      <c r="F4" s="44" t="s">
        <v>483</v>
      </c>
      <c r="G4" s="18" t="s">
        <v>279</v>
      </c>
      <c r="H4" s="11" t="s">
        <v>483</v>
      </c>
      <c r="I4" s="46">
        <v>44833</v>
      </c>
      <c r="J4" s="46">
        <v>44837</v>
      </c>
      <c r="K4" s="46">
        <v>44833</v>
      </c>
      <c r="L4" s="46">
        <v>44837</v>
      </c>
      <c r="M4" s="46"/>
      <c r="N4" s="46"/>
      <c r="O4" s="11">
        <f t="shared" si="0"/>
        <v>5</v>
      </c>
      <c r="P4" s="39">
        <f t="shared" ca="1" si="1"/>
        <v>5</v>
      </c>
      <c r="Q4" s="37">
        <f t="shared" ca="1" si="2"/>
        <v>0</v>
      </c>
      <c r="R4" s="2"/>
    </row>
    <row r="5" spans="1:18" hidden="1">
      <c r="A5" s="10">
        <v>3</v>
      </c>
      <c r="B5" s="10" t="s">
        <v>2889</v>
      </c>
      <c r="C5" s="2" t="s">
        <v>3115</v>
      </c>
      <c r="D5" s="11"/>
      <c r="E5" s="44" t="s">
        <v>483</v>
      </c>
      <c r="F5" s="44" t="s">
        <v>483</v>
      </c>
      <c r="G5" s="18" t="s">
        <v>279</v>
      </c>
      <c r="H5" s="11" t="s">
        <v>483</v>
      </c>
      <c r="I5" s="46">
        <v>44840</v>
      </c>
      <c r="J5" s="46">
        <v>44843</v>
      </c>
      <c r="K5" s="46">
        <v>44840</v>
      </c>
      <c r="L5" s="46">
        <v>44843</v>
      </c>
      <c r="M5" s="46"/>
      <c r="N5" s="46"/>
      <c r="O5" s="11">
        <f t="shared" si="0"/>
        <v>4</v>
      </c>
      <c r="P5" s="39">
        <f t="shared" ca="1" si="1"/>
        <v>4</v>
      </c>
      <c r="Q5" s="37">
        <f t="shared" ca="1" si="2"/>
        <v>0</v>
      </c>
      <c r="R5" s="2"/>
    </row>
    <row r="6" spans="1:18" hidden="1">
      <c r="A6" s="10">
        <v>4</v>
      </c>
      <c r="B6" s="10" t="s">
        <v>2889</v>
      </c>
      <c r="C6" s="2" t="s">
        <v>3116</v>
      </c>
      <c r="D6" s="11"/>
      <c r="E6" s="44" t="s">
        <v>483</v>
      </c>
      <c r="F6" s="44" t="s">
        <v>483</v>
      </c>
      <c r="G6" s="18" t="s">
        <v>279</v>
      </c>
      <c r="H6" s="11" t="s">
        <v>483</v>
      </c>
      <c r="I6" s="46">
        <v>44845</v>
      </c>
      <c r="J6" s="46">
        <v>44848</v>
      </c>
      <c r="K6" s="46">
        <v>44845</v>
      </c>
      <c r="L6" s="46">
        <v>44848</v>
      </c>
      <c r="M6" s="46"/>
      <c r="N6" s="46"/>
      <c r="O6" s="11">
        <f t="shared" si="0"/>
        <v>4</v>
      </c>
      <c r="P6" s="39">
        <f t="shared" ca="1" si="1"/>
        <v>4</v>
      </c>
      <c r="Q6" s="37">
        <f t="shared" ca="1" si="2"/>
        <v>0</v>
      </c>
      <c r="R6" s="70">
        <v>44831</v>
      </c>
    </row>
    <row r="7" spans="1:18" hidden="1">
      <c r="A7" s="10">
        <v>5</v>
      </c>
      <c r="B7" s="10" t="s">
        <v>2889</v>
      </c>
      <c r="C7" s="2" t="s">
        <v>3117</v>
      </c>
      <c r="D7" s="11"/>
      <c r="E7" s="11" t="s">
        <v>483</v>
      </c>
      <c r="F7" s="44" t="s">
        <v>483</v>
      </c>
      <c r="G7" s="18" t="s">
        <v>279</v>
      </c>
      <c r="H7" s="11" t="s">
        <v>483</v>
      </c>
      <c r="I7" s="48">
        <v>44851</v>
      </c>
      <c r="J7" s="46">
        <v>44853</v>
      </c>
      <c r="K7" s="48">
        <v>44851</v>
      </c>
      <c r="L7" s="46">
        <v>44853</v>
      </c>
      <c r="M7" s="46"/>
      <c r="N7" s="46"/>
      <c r="O7" s="11">
        <f t="shared" si="0"/>
        <v>3</v>
      </c>
      <c r="P7" s="39">
        <f t="shared" ca="1" si="1"/>
        <v>3</v>
      </c>
      <c r="Q7" s="37">
        <f t="shared" ca="1" si="2"/>
        <v>0</v>
      </c>
      <c r="R7" s="70">
        <v>44831</v>
      </c>
    </row>
    <row r="8" spans="1:18" hidden="1">
      <c r="A8" s="10">
        <v>6</v>
      </c>
      <c r="B8" s="10" t="s">
        <v>2889</v>
      </c>
      <c r="C8" s="2" t="s">
        <v>3118</v>
      </c>
      <c r="D8" s="11"/>
      <c r="E8" s="18" t="s">
        <v>279</v>
      </c>
      <c r="F8" s="44" t="s">
        <v>483</v>
      </c>
      <c r="G8" s="44" t="s">
        <v>483</v>
      </c>
      <c r="H8" s="44" t="s">
        <v>483</v>
      </c>
      <c r="I8" s="46">
        <v>44855</v>
      </c>
      <c r="J8" s="46">
        <v>44856</v>
      </c>
      <c r="K8" s="46">
        <v>44855</v>
      </c>
      <c r="L8" s="46">
        <v>44856</v>
      </c>
      <c r="M8" s="46"/>
      <c r="N8" s="46"/>
      <c r="O8" s="11">
        <f t="shared" si="0"/>
        <v>2</v>
      </c>
      <c r="P8" s="39">
        <f t="shared" ca="1" si="1"/>
        <v>2</v>
      </c>
      <c r="Q8" s="37">
        <f t="shared" ca="1" si="2"/>
        <v>0</v>
      </c>
      <c r="R8" s="2"/>
    </row>
    <row r="9" spans="1:18" hidden="1">
      <c r="A9" s="10">
        <v>7</v>
      </c>
      <c r="B9" s="10" t="s">
        <v>2889</v>
      </c>
      <c r="C9" s="2" t="s">
        <v>3119</v>
      </c>
      <c r="D9" s="11"/>
      <c r="E9" s="18" t="s">
        <v>279</v>
      </c>
      <c r="F9" s="44" t="s">
        <v>483</v>
      </c>
      <c r="G9" s="44" t="s">
        <v>483</v>
      </c>
      <c r="H9" s="44" t="s">
        <v>483</v>
      </c>
      <c r="I9" s="48">
        <v>44857</v>
      </c>
      <c r="J9" s="46">
        <v>44858</v>
      </c>
      <c r="K9" s="48">
        <v>44857</v>
      </c>
      <c r="L9" s="46">
        <v>44858</v>
      </c>
      <c r="M9" s="46"/>
      <c r="N9" s="46"/>
      <c r="O9" s="11">
        <f t="shared" si="0"/>
        <v>2</v>
      </c>
      <c r="P9" s="39">
        <f t="shared" ca="1" si="1"/>
        <v>2</v>
      </c>
      <c r="Q9" s="37">
        <f t="shared" ca="1" si="2"/>
        <v>0</v>
      </c>
      <c r="R9" s="2"/>
    </row>
    <row r="10" spans="1:18" hidden="1">
      <c r="A10" s="10">
        <v>8</v>
      </c>
      <c r="B10" s="10" t="s">
        <v>2889</v>
      </c>
      <c r="C10" s="2" t="s">
        <v>3120</v>
      </c>
      <c r="D10" s="11"/>
      <c r="E10" s="18" t="s">
        <v>279</v>
      </c>
      <c r="F10" s="44" t="s">
        <v>483</v>
      </c>
      <c r="G10" s="44" t="s">
        <v>483</v>
      </c>
      <c r="H10" s="44" t="s">
        <v>483</v>
      </c>
      <c r="I10" s="46">
        <v>44859</v>
      </c>
      <c r="J10" s="46">
        <v>44862</v>
      </c>
      <c r="K10" s="46">
        <v>44859</v>
      </c>
      <c r="L10" s="46">
        <v>44862</v>
      </c>
      <c r="M10" s="46"/>
      <c r="N10" s="46"/>
      <c r="O10" s="11">
        <f t="shared" si="0"/>
        <v>4</v>
      </c>
      <c r="P10" s="39">
        <f t="shared" ca="1" si="1"/>
        <v>4</v>
      </c>
      <c r="Q10" s="37">
        <f t="shared" ca="1" si="2"/>
        <v>0</v>
      </c>
      <c r="R10" s="2"/>
    </row>
    <row r="11" spans="1:18" hidden="1">
      <c r="A11" s="10">
        <v>9</v>
      </c>
      <c r="B11" s="10" t="s">
        <v>2889</v>
      </c>
      <c r="C11" s="2" t="s">
        <v>3121</v>
      </c>
      <c r="D11" s="11"/>
      <c r="E11" s="18" t="s">
        <v>279</v>
      </c>
      <c r="F11" s="44" t="s">
        <v>483</v>
      </c>
      <c r="G11" s="44" t="s">
        <v>483</v>
      </c>
      <c r="H11" s="44" t="s">
        <v>483</v>
      </c>
      <c r="I11" s="46">
        <v>44863</v>
      </c>
      <c r="J11" s="46">
        <v>44865</v>
      </c>
      <c r="K11" s="46">
        <v>44863</v>
      </c>
      <c r="L11" s="46">
        <v>44865</v>
      </c>
      <c r="M11" s="46"/>
      <c r="N11" s="46"/>
      <c r="O11" s="11">
        <f t="shared" si="0"/>
        <v>3</v>
      </c>
      <c r="P11" s="39">
        <f t="shared" ca="1" si="1"/>
        <v>3</v>
      </c>
      <c r="Q11" s="37">
        <f t="shared" ca="1" si="2"/>
        <v>0</v>
      </c>
      <c r="R11" s="2"/>
    </row>
    <row r="12" spans="1:18" hidden="1">
      <c r="A12" s="10">
        <v>10</v>
      </c>
      <c r="B12" s="10" t="s">
        <v>2889</v>
      </c>
      <c r="C12" s="2" t="s">
        <v>3122</v>
      </c>
      <c r="D12" s="11"/>
      <c r="E12" s="11" t="s">
        <v>3123</v>
      </c>
      <c r="F12" s="44" t="s">
        <v>483</v>
      </c>
      <c r="G12" s="44" t="s">
        <v>483</v>
      </c>
      <c r="H12" s="44" t="s">
        <v>483</v>
      </c>
      <c r="I12" s="48">
        <v>44866</v>
      </c>
      <c r="J12" s="48">
        <v>44866</v>
      </c>
      <c r="K12" s="48"/>
      <c r="L12" s="11"/>
      <c r="M12" s="11"/>
      <c r="N12" s="11"/>
      <c r="O12" s="11">
        <f t="shared" si="0"/>
        <v>1</v>
      </c>
      <c r="P12" s="39">
        <f t="shared" ca="1" si="1"/>
        <v>0</v>
      </c>
      <c r="Q12" s="37">
        <f t="shared" ca="1" si="2"/>
        <v>0</v>
      </c>
      <c r="R12" s="2"/>
    </row>
    <row r="13" spans="1:18" hidden="1">
      <c r="A13" s="10">
        <v>11</v>
      </c>
      <c r="B13" s="10" t="s">
        <v>245</v>
      </c>
      <c r="C13" s="26" t="s">
        <v>3124</v>
      </c>
      <c r="D13" s="12" t="s">
        <v>2157</v>
      </c>
      <c r="E13" s="108" t="s">
        <v>286</v>
      </c>
      <c r="F13" s="108" t="s">
        <v>286</v>
      </c>
      <c r="G13" s="48" t="s">
        <v>483</v>
      </c>
      <c r="H13" s="48" t="s">
        <v>291</v>
      </c>
      <c r="I13" s="46">
        <v>44869</v>
      </c>
      <c r="J13" s="46">
        <v>44870</v>
      </c>
      <c r="K13" s="46">
        <v>44869</v>
      </c>
      <c r="L13" s="46">
        <v>44870</v>
      </c>
      <c r="M13" s="11"/>
      <c r="N13" s="11"/>
      <c r="O13" s="11">
        <f t="shared" si="0"/>
        <v>2</v>
      </c>
      <c r="P13" s="39">
        <f t="shared" ca="1" si="1"/>
        <v>2</v>
      </c>
      <c r="Q13" s="37">
        <f t="shared" ca="1" si="2"/>
        <v>0</v>
      </c>
      <c r="R13" s="2"/>
    </row>
    <row r="14" spans="1:18">
      <c r="A14" s="10">
        <v>12</v>
      </c>
      <c r="B14" s="10" t="s">
        <v>2889</v>
      </c>
      <c r="C14" s="2" t="s">
        <v>3125</v>
      </c>
      <c r="D14" s="11"/>
      <c r="E14" s="18" t="s">
        <v>279</v>
      </c>
      <c r="F14" s="48" t="s">
        <v>508</v>
      </c>
      <c r="G14" s="48" t="s">
        <v>508</v>
      </c>
      <c r="H14" s="48" t="s">
        <v>508</v>
      </c>
      <c r="I14" s="46">
        <v>44872</v>
      </c>
      <c r="J14" s="46">
        <v>44873</v>
      </c>
      <c r="K14" s="46">
        <v>44872</v>
      </c>
      <c r="L14" s="46">
        <v>44873</v>
      </c>
      <c r="M14" s="11"/>
      <c r="N14" s="11"/>
      <c r="O14" s="11">
        <f t="shared" si="0"/>
        <v>2</v>
      </c>
      <c r="P14" s="39"/>
      <c r="Q14" s="37"/>
      <c r="R14" s="2"/>
    </row>
    <row r="15" spans="1:18" ht="28.8">
      <c r="A15" s="10">
        <v>13</v>
      </c>
      <c r="B15" s="10" t="s">
        <v>245</v>
      </c>
      <c r="C15" s="26" t="s">
        <v>3126</v>
      </c>
      <c r="D15" s="12"/>
      <c r="E15" s="18" t="s">
        <v>279</v>
      </c>
      <c r="F15" s="48" t="s">
        <v>508</v>
      </c>
      <c r="G15" s="48" t="s">
        <v>508</v>
      </c>
      <c r="H15" s="48" t="s">
        <v>508</v>
      </c>
      <c r="I15" s="46">
        <v>44874</v>
      </c>
      <c r="J15" s="46">
        <v>44877</v>
      </c>
      <c r="K15" s="46">
        <v>44874</v>
      </c>
      <c r="L15" s="46">
        <v>44879</v>
      </c>
      <c r="M15" s="46"/>
      <c r="N15" s="46"/>
      <c r="O15" s="11">
        <f t="shared" si="0"/>
        <v>4</v>
      </c>
      <c r="P15" s="39">
        <f t="shared" ca="1" si="1"/>
        <v>6</v>
      </c>
      <c r="Q15" s="37">
        <f t="shared" ca="1" si="2"/>
        <v>-2</v>
      </c>
      <c r="R15" s="2"/>
    </row>
    <row r="16" spans="1:18" ht="28.8">
      <c r="A16" s="10">
        <v>14</v>
      </c>
      <c r="B16" s="10" t="s">
        <v>245</v>
      </c>
      <c r="C16" s="26" t="s">
        <v>3127</v>
      </c>
      <c r="D16" s="109"/>
      <c r="E16" s="18" t="s">
        <v>279</v>
      </c>
      <c r="F16" s="48" t="s">
        <v>508</v>
      </c>
      <c r="G16" s="48" t="s">
        <v>508</v>
      </c>
      <c r="H16" s="48" t="s">
        <v>508</v>
      </c>
      <c r="I16" s="46">
        <v>44880</v>
      </c>
      <c r="J16" s="46">
        <v>44881</v>
      </c>
      <c r="K16" s="48">
        <v>44880</v>
      </c>
      <c r="L16" s="46">
        <v>44881</v>
      </c>
      <c r="M16" s="48"/>
      <c r="N16" s="48"/>
      <c r="O16" s="11">
        <f t="shared" si="0"/>
        <v>2</v>
      </c>
      <c r="P16" s="39">
        <f t="shared" ca="1" si="1"/>
        <v>2</v>
      </c>
      <c r="Q16" s="37">
        <f t="shared" ca="1" si="2"/>
        <v>0</v>
      </c>
      <c r="R16" s="2"/>
    </row>
    <row r="17" spans="1:18">
      <c r="A17" s="10">
        <v>15</v>
      </c>
      <c r="B17" s="10" t="s">
        <v>245</v>
      </c>
      <c r="C17" s="26" t="s">
        <v>3128</v>
      </c>
      <c r="D17" s="12"/>
      <c r="E17" s="18" t="s">
        <v>279</v>
      </c>
      <c r="F17" s="48" t="s">
        <v>508</v>
      </c>
      <c r="G17" s="48" t="s">
        <v>508</v>
      </c>
      <c r="H17" s="48" t="s">
        <v>508</v>
      </c>
      <c r="I17" s="46">
        <v>44882</v>
      </c>
      <c r="J17" s="46">
        <v>44884</v>
      </c>
      <c r="K17" s="46">
        <v>44882</v>
      </c>
      <c r="L17" s="46">
        <v>44883</v>
      </c>
      <c r="M17" s="46"/>
      <c r="N17" s="46"/>
      <c r="O17" s="11">
        <f t="shared" si="0"/>
        <v>3</v>
      </c>
      <c r="P17" s="39">
        <f t="shared" ca="1" si="1"/>
        <v>2</v>
      </c>
      <c r="Q17" s="37">
        <f t="shared" ca="1" si="2"/>
        <v>1</v>
      </c>
      <c r="R17" s="2"/>
    </row>
    <row r="18" spans="1:18">
      <c r="A18" s="10">
        <v>16</v>
      </c>
      <c r="B18" s="10" t="s">
        <v>245</v>
      </c>
      <c r="C18" s="2" t="s">
        <v>3129</v>
      </c>
      <c r="D18" s="11"/>
      <c r="E18" s="18" t="s">
        <v>279</v>
      </c>
      <c r="F18" s="48" t="s">
        <v>508</v>
      </c>
      <c r="G18" s="48" t="s">
        <v>508</v>
      </c>
      <c r="H18" s="48" t="s">
        <v>508</v>
      </c>
      <c r="I18" s="46">
        <v>44886</v>
      </c>
      <c r="J18" s="46">
        <v>44887</v>
      </c>
      <c r="K18" s="48">
        <v>44886</v>
      </c>
      <c r="L18" s="46">
        <v>44888</v>
      </c>
      <c r="M18" s="48"/>
      <c r="N18" s="48"/>
      <c r="O18" s="11">
        <f t="shared" si="0"/>
        <v>2</v>
      </c>
      <c r="P18" s="39">
        <f t="shared" ca="1" si="1"/>
        <v>3</v>
      </c>
      <c r="Q18" s="37">
        <f t="shared" ca="1" si="2"/>
        <v>-1</v>
      </c>
      <c r="R18" s="2"/>
    </row>
    <row r="19" spans="1:18" ht="28.8">
      <c r="A19" s="10">
        <v>17</v>
      </c>
      <c r="B19" s="10" t="s">
        <v>245</v>
      </c>
      <c r="C19" s="26" t="s">
        <v>3130</v>
      </c>
      <c r="D19" s="12"/>
      <c r="E19" s="18" t="s">
        <v>279</v>
      </c>
      <c r="F19" s="48" t="s">
        <v>508</v>
      </c>
      <c r="G19" s="48" t="s">
        <v>508</v>
      </c>
      <c r="H19" s="48" t="s">
        <v>508</v>
      </c>
      <c r="I19" s="46">
        <v>44888</v>
      </c>
      <c r="J19" s="46">
        <v>44889</v>
      </c>
      <c r="K19" s="48">
        <v>44889</v>
      </c>
      <c r="L19" s="46">
        <v>44890</v>
      </c>
      <c r="M19" s="48"/>
      <c r="N19" s="11"/>
      <c r="O19" s="11">
        <f t="shared" si="0"/>
        <v>2</v>
      </c>
      <c r="P19" s="39">
        <f t="shared" ca="1" si="1"/>
        <v>2</v>
      </c>
      <c r="Q19" s="37">
        <f t="shared" ca="1" si="2"/>
        <v>0</v>
      </c>
      <c r="R19" s="2"/>
    </row>
    <row r="20" spans="1:18">
      <c r="A20" s="10">
        <v>18</v>
      </c>
      <c r="B20" s="10" t="s">
        <v>237</v>
      </c>
      <c r="C20" s="2" t="s">
        <v>3131</v>
      </c>
      <c r="D20" s="11"/>
      <c r="E20" s="18" t="s">
        <v>279</v>
      </c>
      <c r="F20" s="48" t="s">
        <v>508</v>
      </c>
      <c r="G20" s="48" t="s">
        <v>508</v>
      </c>
      <c r="H20" s="48" t="s">
        <v>508</v>
      </c>
      <c r="I20" s="46">
        <v>44891</v>
      </c>
      <c r="J20" s="46">
        <v>44893</v>
      </c>
      <c r="K20" s="46">
        <v>44891</v>
      </c>
      <c r="L20" s="46">
        <v>44893</v>
      </c>
      <c r="M20" s="11"/>
      <c r="N20" s="11"/>
      <c r="O20" s="11">
        <f t="shared" si="0"/>
        <v>3</v>
      </c>
      <c r="P20" s="39">
        <f t="shared" ca="1" si="1"/>
        <v>3</v>
      </c>
      <c r="Q20" s="37">
        <f t="shared" ca="1" si="2"/>
        <v>0</v>
      </c>
      <c r="R20" s="2"/>
    </row>
    <row r="21" spans="1:18">
      <c r="A21" s="10">
        <v>19</v>
      </c>
      <c r="B21" s="10" t="s">
        <v>237</v>
      </c>
      <c r="C21" s="2" t="s">
        <v>3132</v>
      </c>
      <c r="D21" s="11" t="s">
        <v>271</v>
      </c>
      <c r="E21" s="107" t="s">
        <v>1257</v>
      </c>
      <c r="F21" s="107" t="s">
        <v>1257</v>
      </c>
      <c r="G21" s="107" t="s">
        <v>1257</v>
      </c>
      <c r="H21" s="107" t="s">
        <v>1257</v>
      </c>
      <c r="I21" s="46">
        <v>44894</v>
      </c>
      <c r="J21" s="46">
        <v>44905</v>
      </c>
      <c r="K21" s="46">
        <v>44894</v>
      </c>
      <c r="L21" s="46">
        <v>44910</v>
      </c>
      <c r="M21" s="46"/>
      <c r="N21" s="46"/>
      <c r="O21" s="11">
        <f t="shared" ref="O21" si="3">IF(IF(I21="",0,IF(J21="",0,J21-I21))="",0,J21-I21+1)</f>
        <v>12</v>
      </c>
      <c r="P21" s="39">
        <f ca="1">IF(K21="",0,IF(L21="",TODAY()-K21,L21-K21+1))</f>
        <v>17</v>
      </c>
      <c r="Q21" s="37">
        <f t="shared" ref="Q21" ca="1" si="4">IF(P21=0,0,O21-P21)</f>
        <v>-5</v>
      </c>
      <c r="R21" s="2"/>
    </row>
    <row r="22" spans="1:18">
      <c r="A22" s="10">
        <v>20</v>
      </c>
      <c r="B22" s="11" t="s">
        <v>237</v>
      </c>
      <c r="C22" s="2" t="s">
        <v>3133</v>
      </c>
      <c r="D22" s="11"/>
      <c r="E22" s="107" t="s">
        <v>1257</v>
      </c>
      <c r="F22" s="44"/>
      <c r="G22" s="24"/>
      <c r="H22" s="24"/>
      <c r="I22" s="46">
        <f t="shared" ref="I22:I26" si="5">J21+1</f>
        <v>44906</v>
      </c>
      <c r="J22" s="46">
        <f>I22+1</f>
        <v>44907</v>
      </c>
      <c r="K22" s="48">
        <v>44916</v>
      </c>
      <c r="L22" s="46">
        <v>44917</v>
      </c>
      <c r="M22" s="11"/>
      <c r="N22" s="11"/>
      <c r="O22" s="11">
        <f t="shared" ref="O22:O26" si="6">IF(IF(I22="",0,IF(J22="",0,J22-I22))="",0,J22-I22+1)</f>
        <v>2</v>
      </c>
      <c r="P22" s="39">
        <f t="shared" ref="P22:P23" ca="1" si="7">IF(K22="",0,IF(L22="",TODAY()-K22,L22-K22+1))</f>
        <v>2</v>
      </c>
      <c r="Q22" s="37">
        <f t="shared" ref="Q22:Q23" ca="1" si="8">IF(P22=0,0,O22-P22)</f>
        <v>0</v>
      </c>
      <c r="R22" s="2"/>
    </row>
    <row r="23" spans="1:18" ht="43.2">
      <c r="A23" s="10">
        <v>21</v>
      </c>
      <c r="B23" s="11" t="s">
        <v>2889</v>
      </c>
      <c r="C23" s="26" t="s">
        <v>3134</v>
      </c>
      <c r="D23" s="11" t="s">
        <v>1966</v>
      </c>
      <c r="E23" s="107" t="s">
        <v>1257</v>
      </c>
      <c r="F23" s="48" t="s">
        <v>508</v>
      </c>
      <c r="G23" s="48" t="s">
        <v>508</v>
      </c>
      <c r="H23" s="48" t="s">
        <v>508</v>
      </c>
      <c r="I23" s="46">
        <f t="shared" si="5"/>
        <v>44908</v>
      </c>
      <c r="J23" s="46">
        <f>I23+1</f>
        <v>44909</v>
      </c>
      <c r="K23" s="48">
        <f>L22+1</f>
        <v>44918</v>
      </c>
      <c r="L23" s="48">
        <f>K23+1</f>
        <v>44919</v>
      </c>
      <c r="M23" s="48"/>
      <c r="N23" s="48"/>
      <c r="O23" s="11">
        <f t="shared" si="6"/>
        <v>2</v>
      </c>
      <c r="P23" s="39">
        <f t="shared" ca="1" si="7"/>
        <v>2</v>
      </c>
      <c r="Q23" s="37">
        <f t="shared" ca="1" si="8"/>
        <v>0</v>
      </c>
      <c r="R23" s="2"/>
    </row>
    <row r="24" spans="1:18">
      <c r="A24" s="10">
        <v>22</v>
      </c>
      <c r="B24" s="11" t="s">
        <v>237</v>
      </c>
      <c r="C24" s="26" t="s">
        <v>3135</v>
      </c>
      <c r="D24" s="11" t="s">
        <v>1966</v>
      </c>
      <c r="E24" s="107" t="s">
        <v>1257</v>
      </c>
      <c r="F24" s="48" t="s">
        <v>508</v>
      </c>
      <c r="G24" s="48" t="s">
        <v>508</v>
      </c>
      <c r="H24" s="48" t="s">
        <v>508</v>
      </c>
      <c r="I24" s="46">
        <f>J23+1</f>
        <v>44910</v>
      </c>
      <c r="J24" s="46">
        <f>I24+1</f>
        <v>44911</v>
      </c>
      <c r="K24" s="48">
        <v>44921</v>
      </c>
      <c r="L24" s="48">
        <v>44923</v>
      </c>
      <c r="M24" s="14"/>
      <c r="N24" s="14"/>
      <c r="O24" s="11">
        <f t="shared" si="6"/>
        <v>2</v>
      </c>
      <c r="P24" s="39">
        <f t="shared" ref="P24:P26" ca="1" si="9">IF(K24="",0,IF(L24="",TODAY()-K24,L24-K24+1))</f>
        <v>3</v>
      </c>
      <c r="Q24" s="37">
        <f t="shared" ref="Q24:Q26" ca="1" si="10">IF(P24=0,0,O24-P24)</f>
        <v>-1</v>
      </c>
      <c r="R24" s="2"/>
    </row>
    <row r="25" spans="1:18">
      <c r="A25" s="10">
        <v>23</v>
      </c>
      <c r="B25" s="24" t="s">
        <v>264</v>
      </c>
      <c r="C25" s="2" t="s">
        <v>3136</v>
      </c>
      <c r="D25" s="11" t="s">
        <v>271</v>
      </c>
      <c r="E25" s="107" t="s">
        <v>1257</v>
      </c>
      <c r="F25" s="107" t="s">
        <v>1257</v>
      </c>
      <c r="G25" s="107" t="s">
        <v>1257</v>
      </c>
      <c r="H25" s="107" t="s">
        <v>1257</v>
      </c>
      <c r="I25" s="46">
        <f>J24+1</f>
        <v>44912</v>
      </c>
      <c r="J25" s="46">
        <f>I25+4</f>
        <v>44916</v>
      </c>
      <c r="K25" s="48">
        <v>44924</v>
      </c>
      <c r="L25" s="46">
        <v>44928</v>
      </c>
      <c r="M25" s="14"/>
      <c r="N25" s="14"/>
      <c r="O25" s="11">
        <f t="shared" si="6"/>
        <v>5</v>
      </c>
      <c r="P25" s="39">
        <f t="shared" ca="1" si="9"/>
        <v>5</v>
      </c>
      <c r="Q25" s="37">
        <f t="shared" ca="1" si="10"/>
        <v>0</v>
      </c>
      <c r="R25" s="2"/>
    </row>
    <row r="26" spans="1:18">
      <c r="A26" s="10">
        <v>24</v>
      </c>
      <c r="B26" s="24" t="s">
        <v>264</v>
      </c>
      <c r="C26" s="2" t="s">
        <v>3137</v>
      </c>
      <c r="D26" s="11" t="s">
        <v>271</v>
      </c>
      <c r="E26" s="107" t="s">
        <v>1257</v>
      </c>
      <c r="F26" s="107" t="s">
        <v>1257</v>
      </c>
      <c r="G26" s="107" t="s">
        <v>1257</v>
      </c>
      <c r="H26" s="107" t="s">
        <v>1257</v>
      </c>
      <c r="I26" s="46">
        <f t="shared" si="5"/>
        <v>44917</v>
      </c>
      <c r="J26" s="46">
        <f>I26+1</f>
        <v>44918</v>
      </c>
      <c r="K26" s="48">
        <v>44929</v>
      </c>
      <c r="L26" s="46">
        <v>44930</v>
      </c>
      <c r="M26" s="14"/>
      <c r="N26" s="14"/>
      <c r="O26" s="11">
        <f t="shared" si="6"/>
        <v>2</v>
      </c>
      <c r="P26" s="39">
        <f t="shared" ca="1" si="9"/>
        <v>2</v>
      </c>
      <c r="Q26" s="37">
        <f t="shared" ca="1" si="10"/>
        <v>0</v>
      </c>
      <c r="R26" s="2"/>
    </row>
    <row r="27" spans="1:18">
      <c r="A27" s="10">
        <v>25</v>
      </c>
      <c r="B27" s="24" t="s">
        <v>264</v>
      </c>
      <c r="C27" s="2" t="s">
        <v>3138</v>
      </c>
      <c r="D27" s="11" t="s">
        <v>271</v>
      </c>
      <c r="E27" s="107" t="s">
        <v>1257</v>
      </c>
      <c r="F27" s="107" t="s">
        <v>1257</v>
      </c>
      <c r="G27" s="107" t="s">
        <v>1257</v>
      </c>
      <c r="H27" s="107" t="s">
        <v>1257</v>
      </c>
      <c r="I27" s="46">
        <f>J26+3</f>
        <v>44921</v>
      </c>
      <c r="J27" s="46">
        <f>I27+3</f>
        <v>44924</v>
      </c>
      <c r="K27" s="48">
        <v>44931</v>
      </c>
      <c r="L27" s="46">
        <v>44932</v>
      </c>
      <c r="M27" s="14"/>
      <c r="N27" s="14"/>
      <c r="O27" s="11">
        <f t="shared" ref="O27" si="11">IF(IF(I27="",0,IF(J27="",0,J27-I27))="",0,J27-I27+1)</f>
        <v>4</v>
      </c>
      <c r="P27" s="39">
        <f t="shared" ref="P27" ca="1" si="12">IF(K27="",0,IF(L27="",TODAY()-K27,L27-K27+1))</f>
        <v>2</v>
      </c>
      <c r="Q27" s="37">
        <f t="shared" ref="Q27" ca="1" si="13">IF(P27=0,0,O27-P27)</f>
        <v>2</v>
      </c>
      <c r="R27" s="2"/>
    </row>
    <row r="28" spans="1:18">
      <c r="A28" s="10">
        <v>26</v>
      </c>
      <c r="B28" s="24" t="s">
        <v>264</v>
      </c>
      <c r="C28" s="2" t="s">
        <v>3139</v>
      </c>
      <c r="D28" s="11" t="s">
        <v>271</v>
      </c>
      <c r="E28" s="107" t="s">
        <v>1257</v>
      </c>
      <c r="F28" s="107" t="s">
        <v>1257</v>
      </c>
      <c r="G28" s="107" t="s">
        <v>1257</v>
      </c>
      <c r="H28" s="107" t="s">
        <v>1257</v>
      </c>
      <c r="I28" s="46">
        <f t="shared" ref="I28:I33" si="14">J27+1</f>
        <v>44925</v>
      </c>
      <c r="J28" s="46">
        <f>I28+1</f>
        <v>44926</v>
      </c>
      <c r="K28" s="48">
        <v>44935</v>
      </c>
      <c r="L28" s="46">
        <v>44936</v>
      </c>
      <c r="M28" s="14"/>
      <c r="N28" s="14"/>
      <c r="O28" s="11">
        <f t="shared" ref="O28" si="15">IF(IF(I28="",0,IF(J28="",0,J28-I28))="",0,J28-I28+1)</f>
        <v>2</v>
      </c>
      <c r="P28" s="39">
        <f t="shared" ref="P28" ca="1" si="16">IF(K28="",0,IF(L28="",TODAY()-K28,L28-K28+1))</f>
        <v>2</v>
      </c>
      <c r="Q28" s="37">
        <f t="shared" ref="Q28" ca="1" si="17">IF(P28=0,0,O28-P28)</f>
        <v>0</v>
      </c>
      <c r="R28" s="2"/>
    </row>
    <row r="29" spans="1:18">
      <c r="A29" s="10">
        <v>27</v>
      </c>
      <c r="B29" s="11" t="s">
        <v>237</v>
      </c>
      <c r="C29" s="26" t="s">
        <v>3140</v>
      </c>
      <c r="D29" s="11"/>
      <c r="E29" s="107" t="s">
        <v>1257</v>
      </c>
      <c r="F29" s="44"/>
      <c r="G29" s="24"/>
      <c r="H29" s="107" t="s">
        <v>1257</v>
      </c>
      <c r="I29" s="46">
        <f t="shared" si="14"/>
        <v>44927</v>
      </c>
      <c r="J29" s="46">
        <f>I29+1</f>
        <v>44928</v>
      </c>
      <c r="K29" s="48">
        <v>44937</v>
      </c>
      <c r="L29" s="46">
        <v>44939</v>
      </c>
      <c r="M29" s="14"/>
      <c r="N29" s="14"/>
      <c r="O29" s="11">
        <f t="shared" ref="O29" si="18">IF(IF(I29="",0,IF(J29="",0,J29-I29))="",0,J29-I29+1)</f>
        <v>2</v>
      </c>
      <c r="P29" s="39">
        <f t="shared" ref="P29" ca="1" si="19">IF(K29="",0,IF(L29="",TODAY()-K29,L29-K29+1))</f>
        <v>3</v>
      </c>
      <c r="Q29" s="37">
        <f t="shared" ref="Q29" ca="1" si="20">IF(P29=0,0,O29-P29)</f>
        <v>-1</v>
      </c>
      <c r="R29" s="2"/>
    </row>
    <row r="30" spans="1:18">
      <c r="A30" s="10">
        <v>28</v>
      </c>
      <c r="B30" s="11" t="s">
        <v>264</v>
      </c>
      <c r="C30" s="26" t="s">
        <v>3141</v>
      </c>
      <c r="D30" s="11"/>
      <c r="E30" s="118" t="s">
        <v>281</v>
      </c>
      <c r="F30" s="44"/>
      <c r="G30" s="24"/>
      <c r="H30" s="24"/>
      <c r="I30" s="46">
        <f t="shared" si="14"/>
        <v>44929</v>
      </c>
      <c r="J30" s="46">
        <f>I30+2</f>
        <v>44931</v>
      </c>
      <c r="K30" s="48">
        <v>44940</v>
      </c>
      <c r="L30" s="46">
        <v>44942</v>
      </c>
      <c r="M30" s="14"/>
      <c r="N30" s="14"/>
      <c r="O30" s="11">
        <f t="shared" ref="O30" si="21">IF(IF(I30="",0,IF(J30="",0,J30-I30))="",0,J30-I30+1)</f>
        <v>3</v>
      </c>
      <c r="P30" s="39">
        <f t="shared" ref="P30" ca="1" si="22">IF(K30="",0,IF(L30="",TODAY()-K30,L30-K30+1))</f>
        <v>3</v>
      </c>
      <c r="Q30" s="37">
        <f t="shared" ref="Q30" ca="1" si="23">IF(P30=0,0,O30-P30)</f>
        <v>0</v>
      </c>
      <c r="R30" s="2"/>
    </row>
    <row r="31" spans="1:18" ht="28.8">
      <c r="A31" s="10">
        <v>29</v>
      </c>
      <c r="B31" s="11" t="s">
        <v>264</v>
      </c>
      <c r="C31" s="26" t="s">
        <v>3142</v>
      </c>
      <c r="D31" s="11"/>
      <c r="E31" s="107" t="s">
        <v>1257</v>
      </c>
      <c r="F31" s="44"/>
      <c r="G31" s="24"/>
      <c r="H31" s="84" t="s">
        <v>178</v>
      </c>
      <c r="I31" s="46">
        <f t="shared" si="14"/>
        <v>44932</v>
      </c>
      <c r="J31" s="46">
        <f>I31+2</f>
        <v>44934</v>
      </c>
      <c r="K31" s="48">
        <v>44943</v>
      </c>
      <c r="L31" s="46">
        <v>44943</v>
      </c>
      <c r="M31" s="14"/>
      <c r="N31" s="14"/>
      <c r="O31" s="11">
        <f t="shared" ref="O31:O32" si="24">IF(IF(I31="",0,IF(J31="",0,J31-I31))="",0,J31-I31+1)</f>
        <v>3</v>
      </c>
      <c r="P31" s="39">
        <f t="shared" ref="P31:P32" ca="1" si="25">IF(K31="",0,IF(L31="",TODAY()-K31,L31-K31+1))</f>
        <v>1</v>
      </c>
      <c r="Q31" s="37">
        <f t="shared" ref="Q31:Q32" ca="1" si="26">IF(P31=0,0,O31-P31)</f>
        <v>2</v>
      </c>
      <c r="R31" s="2"/>
    </row>
    <row r="32" spans="1:18">
      <c r="A32" s="11">
        <v>30</v>
      </c>
      <c r="B32" s="11" t="s">
        <v>237</v>
      </c>
      <c r="C32" s="2" t="s">
        <v>3143</v>
      </c>
      <c r="D32" s="11" t="s">
        <v>254</v>
      </c>
      <c r="E32" s="107" t="s">
        <v>1257</v>
      </c>
      <c r="F32" s="48" t="s">
        <v>508</v>
      </c>
      <c r="G32" s="48" t="s">
        <v>508</v>
      </c>
      <c r="H32" s="48" t="s">
        <v>508</v>
      </c>
      <c r="I32" s="46">
        <f t="shared" si="14"/>
        <v>44935</v>
      </c>
      <c r="J32" s="46">
        <f>I32+1</f>
        <v>44936</v>
      </c>
      <c r="K32" s="48">
        <v>44944</v>
      </c>
      <c r="L32" s="46">
        <v>44944</v>
      </c>
      <c r="M32" s="14"/>
      <c r="N32" s="14"/>
      <c r="O32" s="11">
        <f t="shared" si="24"/>
        <v>2</v>
      </c>
      <c r="P32" s="39">
        <f t="shared" ca="1" si="25"/>
        <v>1</v>
      </c>
      <c r="Q32" s="37">
        <f t="shared" ca="1" si="26"/>
        <v>1</v>
      </c>
      <c r="R32" s="2"/>
    </row>
    <row r="33" spans="1:18" ht="28.8">
      <c r="A33" s="51">
        <v>31</v>
      </c>
      <c r="B33" s="51" t="s">
        <v>237</v>
      </c>
      <c r="C33" s="128" t="s">
        <v>3144</v>
      </c>
      <c r="D33" s="51" t="s">
        <v>254</v>
      </c>
      <c r="E33" s="107" t="s">
        <v>1257</v>
      </c>
      <c r="F33" s="101" t="s">
        <v>508</v>
      </c>
      <c r="G33" s="101" t="s">
        <v>508</v>
      </c>
      <c r="H33" s="101" t="s">
        <v>508</v>
      </c>
      <c r="I33" s="79">
        <f t="shared" si="14"/>
        <v>44937</v>
      </c>
      <c r="J33" s="79">
        <f>I33+4</f>
        <v>44941</v>
      </c>
      <c r="K33" s="101">
        <v>44946</v>
      </c>
      <c r="L33" s="79">
        <v>44950</v>
      </c>
      <c r="M33" s="101"/>
      <c r="N33" s="101"/>
      <c r="O33" s="51">
        <f t="shared" ref="O33" si="27">IF(IF(I33="",0,IF(J33="",0,J33-I33))="",0,J33-I33+1)</f>
        <v>5</v>
      </c>
      <c r="P33" s="55">
        <f t="shared" ref="P33" ca="1" si="28">IF(K33="",0,IF(L33="",TODAY()-K33,L33-K33+1))</f>
        <v>5</v>
      </c>
      <c r="Q33" s="56">
        <f t="shared" ref="Q33" ca="1" si="29">IF(P33=0,0,O33-P33)</f>
        <v>0</v>
      </c>
      <c r="R33" s="69"/>
    </row>
    <row r="34" spans="1:18">
      <c r="A34" s="131">
        <v>32</v>
      </c>
      <c r="B34" s="131" t="s">
        <v>237</v>
      </c>
      <c r="C34" s="132" t="s">
        <v>3145</v>
      </c>
      <c r="D34" s="131" t="s">
        <v>254</v>
      </c>
      <c r="E34" s="107" t="s">
        <v>1257</v>
      </c>
      <c r="F34" s="133" t="s">
        <v>508</v>
      </c>
      <c r="G34" s="133" t="s">
        <v>508</v>
      </c>
      <c r="H34" s="133" t="s">
        <v>508</v>
      </c>
      <c r="I34" s="134">
        <f>J33+1</f>
        <v>44942</v>
      </c>
      <c r="J34" s="134">
        <f>I34+1</f>
        <v>44943</v>
      </c>
      <c r="K34" s="133">
        <v>44951</v>
      </c>
      <c r="L34" s="134">
        <v>44954</v>
      </c>
      <c r="M34" s="133"/>
      <c r="N34" s="133"/>
      <c r="O34" s="131">
        <f t="shared" ref="O34" si="30">IF(IF(I34="",0,IF(J34="",0,J34-I34))="",0,J34-I34+1)</f>
        <v>2</v>
      </c>
      <c r="P34" s="135">
        <f t="shared" ref="P34" ca="1" si="31">IF(K34="",0,IF(L34="",TODAY()-K34,L34-K34+1))</f>
        <v>4</v>
      </c>
      <c r="Q34" s="136">
        <f t="shared" ref="Q34" ca="1" si="32">IF(P34=0,0,O34-P34)</f>
        <v>-2</v>
      </c>
      <c r="R34" s="137"/>
    </row>
    <row r="35" spans="1:18">
      <c r="A35" s="123">
        <v>33</v>
      </c>
      <c r="B35" s="123" t="s">
        <v>231</v>
      </c>
      <c r="C35" s="129" t="s">
        <v>3146</v>
      </c>
      <c r="D35" s="121" t="s">
        <v>271</v>
      </c>
      <c r="E35" s="191" t="s">
        <v>736</v>
      </c>
      <c r="F35" s="122" t="s">
        <v>508</v>
      </c>
      <c r="G35" s="122" t="s">
        <v>508</v>
      </c>
      <c r="H35" s="122" t="s">
        <v>508</v>
      </c>
      <c r="I35" s="158">
        <v>44958</v>
      </c>
      <c r="J35" s="158">
        <v>44959</v>
      </c>
      <c r="K35" s="158">
        <v>44958</v>
      </c>
      <c r="L35" s="148">
        <v>44959</v>
      </c>
      <c r="M35" s="148">
        <f>K35</f>
        <v>44958</v>
      </c>
      <c r="N35" s="148">
        <f>M35+O35-1</f>
        <v>44959</v>
      </c>
      <c r="O35" s="121">
        <f t="shared" ref="O35:O41" si="33">IF(IF(I35="",0,IF(J35="",0,J35-I35))="",0,J35-I35+1)</f>
        <v>2</v>
      </c>
      <c r="P35" s="124">
        <f t="shared" ref="P35:P41" ca="1" si="34">IF(K35="",0,IF(L35="",TODAY()-K35,L35-K35+1))</f>
        <v>2</v>
      </c>
      <c r="Q35" s="125">
        <f t="shared" ref="Q35:Q41" ca="1" si="35">IF(P35=0,0,O35-P35)</f>
        <v>0</v>
      </c>
      <c r="R35" s="126"/>
    </row>
    <row r="36" spans="1:18" hidden="1">
      <c r="A36" s="131">
        <v>34</v>
      </c>
      <c r="B36" s="123" t="s">
        <v>231</v>
      </c>
      <c r="C36" s="129" t="s">
        <v>3147</v>
      </c>
      <c r="D36" s="121" t="s">
        <v>271</v>
      </c>
      <c r="E36" s="191" t="s">
        <v>736</v>
      </c>
      <c r="F36" s="127"/>
      <c r="G36" s="123"/>
      <c r="H36" s="123"/>
      <c r="I36" s="158">
        <v>44959</v>
      </c>
      <c r="J36" s="158">
        <v>44963</v>
      </c>
      <c r="K36" s="122">
        <f>L35+1</f>
        <v>44960</v>
      </c>
      <c r="L36" s="148">
        <f>K36</f>
        <v>44960</v>
      </c>
      <c r="M36" s="130">
        <f>IF(K36="",IF(L35="",N35+1,L35+1),K36)</f>
        <v>44960</v>
      </c>
      <c r="N36" s="130">
        <f>+M36+O36-1</f>
        <v>44964</v>
      </c>
      <c r="O36" s="121">
        <f t="shared" si="33"/>
        <v>5</v>
      </c>
      <c r="P36" s="124">
        <f t="shared" ca="1" si="34"/>
        <v>1</v>
      </c>
      <c r="Q36" s="125">
        <f t="shared" ca="1" si="35"/>
        <v>4</v>
      </c>
      <c r="R36" s="126"/>
    </row>
    <row r="37" spans="1:18" hidden="1">
      <c r="A37" s="123">
        <v>35</v>
      </c>
      <c r="B37" s="123" t="s">
        <v>231</v>
      </c>
      <c r="C37" s="129" t="s">
        <v>3148</v>
      </c>
      <c r="D37" s="121" t="s">
        <v>271</v>
      </c>
      <c r="E37" s="191" t="s">
        <v>736</v>
      </c>
      <c r="F37" s="127"/>
      <c r="G37" s="123"/>
      <c r="H37" s="123"/>
      <c r="I37" s="158">
        <v>44963</v>
      </c>
      <c r="J37" s="158">
        <v>44965</v>
      </c>
      <c r="K37" s="122">
        <f>L36+1</f>
        <v>44961</v>
      </c>
      <c r="L37" s="122">
        <f>K37</f>
        <v>44961</v>
      </c>
      <c r="M37" s="130">
        <f t="shared" ref="M37:M38" si="36">IF(K37="",IF(L36="",N36+1,L36+1),K37)</f>
        <v>44961</v>
      </c>
      <c r="N37" s="130">
        <f>IF(M37="","",M37+O37-1)</f>
        <v>44963</v>
      </c>
      <c r="O37" s="121">
        <f t="shared" si="33"/>
        <v>3</v>
      </c>
      <c r="P37" s="124">
        <f t="shared" ca="1" si="34"/>
        <v>1</v>
      </c>
      <c r="Q37" s="125">
        <f t="shared" ca="1" si="35"/>
        <v>2</v>
      </c>
      <c r="R37" s="126"/>
    </row>
    <row r="38" spans="1:18" hidden="1">
      <c r="A38" s="131">
        <v>36</v>
      </c>
      <c r="B38" s="123" t="s">
        <v>231</v>
      </c>
      <c r="C38" s="129" t="s">
        <v>3149</v>
      </c>
      <c r="D38" s="121" t="s">
        <v>271</v>
      </c>
      <c r="E38" s="191" t="s">
        <v>736</v>
      </c>
      <c r="F38" s="127"/>
      <c r="G38" s="123"/>
      <c r="H38" s="123"/>
      <c r="I38" s="158">
        <v>44965</v>
      </c>
      <c r="J38" s="158">
        <v>44966</v>
      </c>
      <c r="K38" s="122">
        <f>L37+2</f>
        <v>44963</v>
      </c>
      <c r="L38" s="122">
        <f>K38</f>
        <v>44963</v>
      </c>
      <c r="M38" s="130">
        <f t="shared" si="36"/>
        <v>44963</v>
      </c>
      <c r="N38" s="130">
        <f t="shared" ref="N38" si="37">+M38+O38-1</f>
        <v>44964</v>
      </c>
      <c r="O38" s="121">
        <f t="shared" si="33"/>
        <v>2</v>
      </c>
      <c r="P38" s="124">
        <f t="shared" ca="1" si="34"/>
        <v>1</v>
      </c>
      <c r="Q38" s="125">
        <f t="shared" ca="1" si="35"/>
        <v>1</v>
      </c>
      <c r="R38" s="126"/>
    </row>
    <row r="39" spans="1:18" hidden="1">
      <c r="A39" s="123">
        <v>37</v>
      </c>
      <c r="B39" s="123" t="s">
        <v>231</v>
      </c>
      <c r="C39" s="129" t="s">
        <v>3150</v>
      </c>
      <c r="D39" s="121" t="s">
        <v>271</v>
      </c>
      <c r="E39" s="191" t="s">
        <v>736</v>
      </c>
      <c r="F39" s="127"/>
      <c r="G39" s="123"/>
      <c r="H39" s="123"/>
      <c r="I39" s="158">
        <v>44966</v>
      </c>
      <c r="J39" s="158">
        <v>44967</v>
      </c>
      <c r="K39" s="122">
        <f>L38</f>
        <v>44963</v>
      </c>
      <c r="L39" s="122">
        <f>K39+2</f>
        <v>44965</v>
      </c>
      <c r="M39" s="130">
        <f t="shared" ref="M39:M42" si="38">IF(K39="",IF(L38="",N38+1,L38+1),K39)</f>
        <v>44963</v>
      </c>
      <c r="N39" s="130">
        <f t="shared" ref="N39" si="39">IF(M39="","",M39+O39-1)</f>
        <v>44964</v>
      </c>
      <c r="O39" s="121">
        <f t="shared" si="33"/>
        <v>2</v>
      </c>
      <c r="P39" s="124">
        <f t="shared" ca="1" si="34"/>
        <v>3</v>
      </c>
      <c r="Q39" s="125">
        <f t="shared" ca="1" si="35"/>
        <v>-1</v>
      </c>
      <c r="R39" s="126"/>
    </row>
    <row r="40" spans="1:18" hidden="1">
      <c r="A40" s="131">
        <v>38</v>
      </c>
      <c r="B40" s="123" t="s">
        <v>231</v>
      </c>
      <c r="C40" s="129" t="s">
        <v>3151</v>
      </c>
      <c r="D40" s="121" t="s">
        <v>271</v>
      </c>
      <c r="E40" s="191" t="s">
        <v>736</v>
      </c>
      <c r="F40" s="127"/>
      <c r="G40" s="123"/>
      <c r="H40" s="123"/>
      <c r="I40" s="158">
        <v>44967</v>
      </c>
      <c r="J40" s="158">
        <v>44968</v>
      </c>
      <c r="K40" s="122">
        <f>L39+1</f>
        <v>44966</v>
      </c>
      <c r="L40" s="148">
        <v>44968</v>
      </c>
      <c r="M40" s="130">
        <f t="shared" si="38"/>
        <v>44966</v>
      </c>
      <c r="N40" s="130">
        <f t="shared" ref="N40" si="40">+M40+O40-1</f>
        <v>44967</v>
      </c>
      <c r="O40" s="121">
        <f t="shared" si="33"/>
        <v>2</v>
      </c>
      <c r="P40" s="124">
        <f t="shared" ca="1" si="34"/>
        <v>3</v>
      </c>
      <c r="Q40" s="125">
        <f t="shared" ca="1" si="35"/>
        <v>-1</v>
      </c>
      <c r="R40" s="126"/>
    </row>
    <row r="41" spans="1:18" hidden="1">
      <c r="A41" s="123">
        <v>39</v>
      </c>
      <c r="B41" s="123" t="s">
        <v>231</v>
      </c>
      <c r="C41" s="129" t="s">
        <v>3152</v>
      </c>
      <c r="D41" s="121" t="s">
        <v>271</v>
      </c>
      <c r="E41" s="191" t="s">
        <v>736</v>
      </c>
      <c r="F41" s="127"/>
      <c r="G41" s="123"/>
      <c r="H41" s="123"/>
      <c r="I41" s="158">
        <v>44970</v>
      </c>
      <c r="J41" s="158">
        <v>44971</v>
      </c>
      <c r="K41" s="122">
        <v>44970</v>
      </c>
      <c r="L41" s="148">
        <v>44971</v>
      </c>
      <c r="M41" s="130">
        <f t="shared" si="38"/>
        <v>44970</v>
      </c>
      <c r="N41" s="130">
        <f t="shared" ref="N41" si="41">IF(M41="","",M41+O41-1)</f>
        <v>44971</v>
      </c>
      <c r="O41" s="121">
        <f t="shared" si="33"/>
        <v>2</v>
      </c>
      <c r="P41" s="124">
        <f t="shared" ca="1" si="34"/>
        <v>2</v>
      </c>
      <c r="Q41" s="125">
        <f t="shared" ca="1" si="35"/>
        <v>0</v>
      </c>
      <c r="R41" s="126"/>
    </row>
    <row r="42" spans="1:18" hidden="1">
      <c r="A42" s="131">
        <v>40</v>
      </c>
      <c r="B42" s="123" t="s">
        <v>231</v>
      </c>
      <c r="C42" s="129" t="s">
        <v>3153</v>
      </c>
      <c r="D42" s="159" t="s">
        <v>271</v>
      </c>
      <c r="E42" s="191" t="s">
        <v>736</v>
      </c>
      <c r="F42" s="127"/>
      <c r="G42" s="123"/>
      <c r="H42" s="123"/>
      <c r="I42" s="158">
        <v>44971</v>
      </c>
      <c r="J42" s="158">
        <v>44975</v>
      </c>
      <c r="K42" s="122">
        <v>44972</v>
      </c>
      <c r="L42" s="148">
        <f>J42</f>
        <v>44975</v>
      </c>
      <c r="M42" s="130">
        <f t="shared" si="38"/>
        <v>44972</v>
      </c>
      <c r="N42" s="130">
        <f t="shared" ref="N42" si="42">+M42+O42-1</f>
        <v>44976</v>
      </c>
      <c r="O42" s="121">
        <f t="shared" ref="O42" si="43">IF(IF(I42="",0,IF(J42="",0,J42-I42))="",0,J42-I42+1)</f>
        <v>5</v>
      </c>
      <c r="P42" s="124">
        <f t="shared" ref="P42" ca="1" si="44">IF(K42="",0,IF(L42="",TODAY()-K42,L42-K42+1))</f>
        <v>4</v>
      </c>
      <c r="Q42" s="125">
        <f t="shared" ref="Q42" ca="1" si="45">IF(P42=0,0,O42-P42)</f>
        <v>1</v>
      </c>
      <c r="R42" s="126"/>
    </row>
    <row r="43" spans="1:18" hidden="1">
      <c r="A43" s="123">
        <v>41</v>
      </c>
      <c r="B43" s="121" t="s">
        <v>231</v>
      </c>
      <c r="C43" s="129" t="s">
        <v>3154</v>
      </c>
      <c r="D43" s="121" t="s">
        <v>271</v>
      </c>
      <c r="E43" s="191" t="s">
        <v>736</v>
      </c>
      <c r="F43" s="127"/>
      <c r="G43" s="123"/>
      <c r="H43" s="123"/>
      <c r="I43" s="158">
        <f t="shared" ref="I43:I49" si="46">J42+1</f>
        <v>44976</v>
      </c>
      <c r="J43" s="158">
        <f>I43+3</f>
        <v>44979</v>
      </c>
      <c r="K43" s="122">
        <f>L42+1</f>
        <v>44976</v>
      </c>
      <c r="L43" s="148">
        <f>K43+3</f>
        <v>44979</v>
      </c>
      <c r="M43" s="130">
        <f t="shared" ref="M43:M44" si="47">IF(K43="",IF(L42="",N42+1,L42+1),K43)</f>
        <v>44976</v>
      </c>
      <c r="N43" s="130">
        <f t="shared" ref="N43:N44" si="48">+M43+O43-1</f>
        <v>44979</v>
      </c>
      <c r="O43" s="121">
        <f t="shared" ref="O43:O45" si="49">IF(IF(I43="",0,IF(J43="",0,J43-I43))="",0,J43-I43+1)</f>
        <v>4</v>
      </c>
      <c r="P43" s="124">
        <f t="shared" ref="P43:P45" ca="1" si="50">IF(K43="",0,IF(L43="",TODAY()-K43,L43-K43+1))</f>
        <v>4</v>
      </c>
      <c r="Q43" s="125">
        <f t="shared" ref="Q43:Q45" ca="1" si="51">IF(P43=0,0,O43-P43)</f>
        <v>0</v>
      </c>
      <c r="R43" s="126"/>
    </row>
    <row r="44" spans="1:18" ht="28.8" hidden="1">
      <c r="A44" s="131">
        <v>42</v>
      </c>
      <c r="B44" s="131" t="s">
        <v>231</v>
      </c>
      <c r="C44" s="150" t="s">
        <v>3155</v>
      </c>
      <c r="D44" s="131"/>
      <c r="E44" s="191" t="s">
        <v>736</v>
      </c>
      <c r="F44" s="127"/>
      <c r="G44" s="123"/>
      <c r="H44" s="123"/>
      <c r="I44" s="158">
        <f t="shared" si="46"/>
        <v>44980</v>
      </c>
      <c r="J44" s="158">
        <f>I44+3</f>
        <v>44983</v>
      </c>
      <c r="K44" s="122">
        <v>44980</v>
      </c>
      <c r="L44" s="134">
        <f>K44+4</f>
        <v>44984</v>
      </c>
      <c r="M44" s="163">
        <f t="shared" si="47"/>
        <v>44980</v>
      </c>
      <c r="N44" s="163">
        <f t="shared" si="48"/>
        <v>44983</v>
      </c>
      <c r="O44" s="131">
        <f t="shared" si="49"/>
        <v>4</v>
      </c>
      <c r="P44" s="135">
        <f t="shared" ca="1" si="50"/>
        <v>5</v>
      </c>
      <c r="Q44" s="136">
        <f t="shared" ca="1" si="51"/>
        <v>-1</v>
      </c>
      <c r="R44" s="137"/>
    </row>
    <row r="45" spans="1:18" hidden="1">
      <c r="A45" s="157">
        <v>43</v>
      </c>
      <c r="B45" s="157" t="s">
        <v>231</v>
      </c>
      <c r="C45" s="150" t="s">
        <v>3156</v>
      </c>
      <c r="D45" s="131"/>
      <c r="E45" s="191" t="s">
        <v>736</v>
      </c>
      <c r="F45" s="161"/>
      <c r="G45" s="157"/>
      <c r="H45" s="157"/>
      <c r="I45" s="162">
        <f t="shared" si="46"/>
        <v>44984</v>
      </c>
      <c r="J45" s="162">
        <f>I45+3</f>
        <v>44987</v>
      </c>
      <c r="K45" s="164">
        <v>44984</v>
      </c>
      <c r="L45" s="148">
        <f>K45+3</f>
        <v>44987</v>
      </c>
      <c r="M45" s="130">
        <f t="shared" ref="M45" si="52">IF(K45="",IF(L44="",N44+1,L44+1),K45)</f>
        <v>44984</v>
      </c>
      <c r="N45" s="130">
        <f t="shared" ref="N45" si="53">+M45+O45-1</f>
        <v>44987</v>
      </c>
      <c r="O45" s="121">
        <f t="shared" si="49"/>
        <v>4</v>
      </c>
      <c r="P45" s="124">
        <f t="shared" ca="1" si="50"/>
        <v>4</v>
      </c>
      <c r="Q45" s="125">
        <f t="shared" ca="1" si="51"/>
        <v>0</v>
      </c>
      <c r="R45" s="126"/>
    </row>
    <row r="46" spans="1:18" hidden="1">
      <c r="A46" s="123">
        <v>45</v>
      </c>
      <c r="B46" s="149" t="s">
        <v>231</v>
      </c>
      <c r="C46" s="160" t="s">
        <v>3157</v>
      </c>
      <c r="D46" s="121"/>
      <c r="E46" s="191" t="s">
        <v>736</v>
      </c>
      <c r="F46" s="127"/>
      <c r="G46" s="123"/>
      <c r="H46" s="123"/>
      <c r="I46" s="148">
        <f t="shared" si="46"/>
        <v>44988</v>
      </c>
      <c r="J46" s="148">
        <f>I46+5</f>
        <v>44993</v>
      </c>
      <c r="K46" s="165">
        <v>44988</v>
      </c>
      <c r="L46" s="148">
        <v>44995</v>
      </c>
      <c r="M46" s="130">
        <f t="shared" ref="M46:M49" si="54">IF(K46="",IF(L45="",N45+1,L45+1),K46)</f>
        <v>44988</v>
      </c>
      <c r="N46" s="130">
        <f t="shared" ref="N46:N49" si="55">+M46+O46-1</f>
        <v>44993</v>
      </c>
      <c r="O46" s="121">
        <f t="shared" ref="O46:O48" si="56">IF(IF(I46="",0,IF(J46="",0,J46-I46))="",0,J46-I46+1)</f>
        <v>6</v>
      </c>
      <c r="P46" s="124">
        <f t="shared" ref="P46:P48" ca="1" si="57">IF(K46="",0,IF(L46="",TODAY()-K46,L46-K46+1))</f>
        <v>8</v>
      </c>
      <c r="Q46" s="125">
        <f t="shared" ref="Q46:Q48" ca="1" si="58">IF(P46=0,0,O46-P46)</f>
        <v>-2</v>
      </c>
      <c r="R46" s="126"/>
    </row>
    <row r="47" spans="1:18">
      <c r="A47" s="121">
        <v>46</v>
      </c>
      <c r="B47" s="149" t="s">
        <v>231</v>
      </c>
      <c r="C47" s="160" t="s">
        <v>3158</v>
      </c>
      <c r="D47" s="121"/>
      <c r="E47" s="191" t="s">
        <v>736</v>
      </c>
      <c r="F47" s="127"/>
      <c r="G47" s="123"/>
      <c r="H47" s="123"/>
      <c r="I47" s="148">
        <f t="shared" si="46"/>
        <v>44994</v>
      </c>
      <c r="J47" s="148">
        <f>I47+5</f>
        <v>44999</v>
      </c>
      <c r="K47" s="165">
        <v>44996</v>
      </c>
      <c r="L47" s="148">
        <v>44998</v>
      </c>
      <c r="M47" s="130">
        <f t="shared" si="54"/>
        <v>44996</v>
      </c>
      <c r="N47" s="130">
        <f t="shared" si="55"/>
        <v>45001</v>
      </c>
      <c r="O47" s="121">
        <f t="shared" si="56"/>
        <v>6</v>
      </c>
      <c r="P47" s="124">
        <f t="shared" ca="1" si="57"/>
        <v>3</v>
      </c>
      <c r="Q47" s="125">
        <f t="shared" ca="1" si="58"/>
        <v>3</v>
      </c>
      <c r="R47" s="126"/>
    </row>
    <row r="48" spans="1:18">
      <c r="A48" s="123">
        <v>47</v>
      </c>
      <c r="B48" s="149" t="s">
        <v>231</v>
      </c>
      <c r="C48" s="160" t="s">
        <v>3159</v>
      </c>
      <c r="D48" s="121"/>
      <c r="E48" s="191" t="s">
        <v>736</v>
      </c>
      <c r="F48" s="127"/>
      <c r="G48" s="123"/>
      <c r="H48" s="123"/>
      <c r="I48" s="148">
        <f t="shared" si="46"/>
        <v>45000</v>
      </c>
      <c r="J48" s="148">
        <f>I48+5</f>
        <v>45005</v>
      </c>
      <c r="K48" s="165"/>
      <c r="L48" s="121"/>
      <c r="M48" s="130">
        <f t="shared" si="54"/>
        <v>44999</v>
      </c>
      <c r="N48" s="130">
        <f t="shared" si="55"/>
        <v>45004</v>
      </c>
      <c r="O48" s="121">
        <f t="shared" si="56"/>
        <v>6</v>
      </c>
      <c r="P48" s="124">
        <f t="shared" ca="1" si="57"/>
        <v>0</v>
      </c>
      <c r="Q48" s="125">
        <f t="shared" ca="1" si="58"/>
        <v>0</v>
      </c>
      <c r="R48" s="126"/>
    </row>
    <row r="49" spans="1:18" ht="28.8">
      <c r="A49" s="131">
        <v>48</v>
      </c>
      <c r="B49" s="192" t="s">
        <v>231</v>
      </c>
      <c r="C49" s="193" t="s">
        <v>3160</v>
      </c>
      <c r="D49" s="131"/>
      <c r="E49" s="194" t="s">
        <v>736</v>
      </c>
      <c r="F49" s="195"/>
      <c r="G49" s="157"/>
      <c r="H49" s="157"/>
      <c r="I49" s="134">
        <f t="shared" si="46"/>
        <v>45006</v>
      </c>
      <c r="J49" s="134">
        <f>I49+5</f>
        <v>45011</v>
      </c>
      <c r="K49" s="164"/>
      <c r="L49" s="131"/>
      <c r="M49" s="163">
        <f t="shared" si="54"/>
        <v>45005</v>
      </c>
      <c r="N49" s="163">
        <f t="shared" si="55"/>
        <v>45010</v>
      </c>
      <c r="O49" s="121">
        <f t="shared" ref="O49:O51" si="59">IF(IF(I49="",0,IF(J49="",0,J49-I49))="",0,J49-I49+1)</f>
        <v>6</v>
      </c>
      <c r="P49" s="124">
        <f t="shared" ref="P49:P51" ca="1" si="60">IF(K49="",0,IF(L49="",TODAY()-K49,L49-K49+1))</f>
        <v>0</v>
      </c>
      <c r="Q49" s="125">
        <f t="shared" ref="Q49:Q51" ca="1" si="61">IF(P49=0,0,O49-P49)</f>
        <v>0</v>
      </c>
      <c r="R49" s="137"/>
    </row>
    <row r="50" spans="1:18" ht="28.8">
      <c r="A50" s="123">
        <v>49</v>
      </c>
      <c r="B50" s="149" t="s">
        <v>547</v>
      </c>
      <c r="C50" s="129" t="s">
        <v>3161</v>
      </c>
      <c r="D50" s="149" t="s">
        <v>274</v>
      </c>
      <c r="E50" s="268" t="s">
        <v>279</v>
      </c>
      <c r="F50" s="197"/>
      <c r="G50" s="149"/>
      <c r="H50" s="149"/>
      <c r="I50" s="198">
        <f>J47+1</f>
        <v>45000</v>
      </c>
      <c r="J50" s="198">
        <v>45003</v>
      </c>
      <c r="K50" s="197">
        <v>44999</v>
      </c>
      <c r="L50" s="198">
        <v>45002</v>
      </c>
      <c r="M50" s="130">
        <f t="shared" ref="M50:M51" si="62">IF(K50="",IF(L49="",N49+1,L49+1),K50)</f>
        <v>44999</v>
      </c>
      <c r="N50" s="130">
        <f t="shared" ref="N50:N51" si="63">+M50+O50-1</f>
        <v>45002</v>
      </c>
      <c r="O50" s="121">
        <f t="shared" si="59"/>
        <v>4</v>
      </c>
      <c r="P50" s="124">
        <f t="shared" ca="1" si="60"/>
        <v>4</v>
      </c>
      <c r="Q50" s="125">
        <f t="shared" ca="1" si="61"/>
        <v>0</v>
      </c>
      <c r="R50" s="149"/>
    </row>
    <row r="51" spans="1:18" ht="43.2">
      <c r="A51" s="131">
        <v>50</v>
      </c>
      <c r="B51" s="149" t="s">
        <v>547</v>
      </c>
      <c r="C51" s="276" t="s">
        <v>3162</v>
      </c>
      <c r="D51" s="149" t="s">
        <v>274</v>
      </c>
      <c r="E51" s="268" t="s">
        <v>279</v>
      </c>
      <c r="F51" s="197"/>
      <c r="G51" s="149"/>
      <c r="H51" s="149"/>
      <c r="I51" s="198">
        <f>J50+1</f>
        <v>45004</v>
      </c>
      <c r="J51" s="198">
        <f>I51+1+1</f>
        <v>45006</v>
      </c>
      <c r="K51" s="197">
        <f>L50+1</f>
        <v>45003</v>
      </c>
      <c r="L51" s="197">
        <f>K51+1</f>
        <v>45004</v>
      </c>
      <c r="M51" s="163">
        <f t="shared" si="62"/>
        <v>45003</v>
      </c>
      <c r="N51" s="163">
        <f t="shared" si="63"/>
        <v>45005</v>
      </c>
      <c r="O51" s="121">
        <f t="shared" si="59"/>
        <v>3</v>
      </c>
      <c r="P51" s="124">
        <f t="shared" ca="1" si="60"/>
        <v>2</v>
      </c>
      <c r="Q51" s="125">
        <f t="shared" ca="1" si="61"/>
        <v>1</v>
      </c>
      <c r="R51" s="149"/>
    </row>
    <row r="52" spans="1:18" ht="28.8">
      <c r="A52" s="123">
        <v>51</v>
      </c>
      <c r="B52" s="149" t="s">
        <v>547</v>
      </c>
      <c r="C52" s="129" t="s">
        <v>3163</v>
      </c>
      <c r="D52" s="192" t="s">
        <v>274</v>
      </c>
      <c r="E52" s="268" t="s">
        <v>279</v>
      </c>
      <c r="F52" s="197"/>
      <c r="G52" s="149"/>
      <c r="H52" s="149"/>
      <c r="I52" s="198">
        <f>J51+1</f>
        <v>45007</v>
      </c>
      <c r="J52" s="198">
        <f>I52</f>
        <v>45007</v>
      </c>
      <c r="K52" s="197">
        <f>L51+1</f>
        <v>45005</v>
      </c>
      <c r="L52" s="197">
        <f>K52+8</f>
        <v>45013</v>
      </c>
      <c r="M52" s="163">
        <f t="shared" ref="M52" si="64">IF(K52="",IF(L51="",N51+1,L51+1),K52)</f>
        <v>45005</v>
      </c>
      <c r="N52" s="163">
        <f t="shared" ref="N52" si="65">+M52+O52-1</f>
        <v>45005</v>
      </c>
      <c r="O52" s="121">
        <f t="shared" ref="O52" si="66">IF(IF(I52="",0,IF(J52="",0,J52-I52))="",0,J52-I52+1)</f>
        <v>1</v>
      </c>
      <c r="P52" s="124">
        <f t="shared" ref="P52" ca="1" si="67">IF(K52="",0,IF(L52="",TODAY()-K52,L52-K52+1))</f>
        <v>9</v>
      </c>
      <c r="Q52" s="125">
        <f t="shared" ref="Q52" ca="1" si="68">IF(P52=0,0,O52-P52)</f>
        <v>-8</v>
      </c>
      <c r="R52" s="149"/>
    </row>
    <row r="53" spans="1:18" ht="28.8">
      <c r="A53" s="131">
        <v>52</v>
      </c>
      <c r="B53" s="149" t="s">
        <v>231</v>
      </c>
      <c r="C53" s="225" t="s">
        <v>3164</v>
      </c>
      <c r="D53" s="121" t="s">
        <v>216</v>
      </c>
      <c r="E53" s="268" t="s">
        <v>279</v>
      </c>
      <c r="F53" s="197"/>
      <c r="G53" s="149"/>
      <c r="H53" s="149"/>
      <c r="I53" s="198">
        <f>J52+1</f>
        <v>45008</v>
      </c>
      <c r="J53" s="198">
        <f>I53+10</f>
        <v>45018</v>
      </c>
      <c r="K53" s="197">
        <v>45019</v>
      </c>
      <c r="L53" s="197">
        <v>45040</v>
      </c>
      <c r="M53" s="163">
        <f t="shared" ref="M53" si="69">IF(K53="",IF(L52="",N52+1,L52+1),K53)</f>
        <v>45019</v>
      </c>
      <c r="N53" s="163">
        <f t="shared" ref="N53" si="70">+M53+O53-1</f>
        <v>45029</v>
      </c>
      <c r="O53" s="121">
        <f t="shared" ref="O53" si="71">IF(IF(I53="",0,IF(J53="",0,J53-I53))="",0,J53-I53+1)</f>
        <v>11</v>
      </c>
      <c r="P53" s="124">
        <f t="shared" ref="P53" ca="1" si="72">IF(K53="",0,IF(L53="",TODAY()-K53,L53-K53+1))</f>
        <v>22</v>
      </c>
      <c r="Q53" s="125">
        <f t="shared" ref="Q53" ca="1" si="73">IF(P53=0,0,O53-P53)</f>
        <v>-11</v>
      </c>
      <c r="R53" s="149"/>
    </row>
    <row r="54" spans="1:18" ht="43.2">
      <c r="A54" s="121">
        <v>53</v>
      </c>
      <c r="B54" s="149" t="s">
        <v>231</v>
      </c>
      <c r="C54" s="225" t="s">
        <v>3165</v>
      </c>
      <c r="D54" s="121" t="s">
        <v>216</v>
      </c>
      <c r="E54" s="268" t="s">
        <v>279</v>
      </c>
      <c r="F54" s="197"/>
      <c r="G54" s="149"/>
      <c r="H54" s="149"/>
      <c r="I54" s="198">
        <f>J53+1</f>
        <v>45019</v>
      </c>
      <c r="J54" s="198">
        <f>I54+6</f>
        <v>45025</v>
      </c>
      <c r="K54" s="197">
        <v>45041</v>
      </c>
      <c r="L54" s="197">
        <v>45064</v>
      </c>
      <c r="M54" s="163">
        <f t="shared" ref="M54" si="74">IF(K54="",IF(L53="",N53+1,L53+1),K54)</f>
        <v>45041</v>
      </c>
      <c r="N54" s="163">
        <f t="shared" ref="N54" si="75">+M54+O54-1</f>
        <v>45047</v>
      </c>
      <c r="O54" s="121">
        <f t="shared" ref="O54" si="76">IF(IF(I54="",0,IF(J54="",0,J54-I54))="",0,J54-I54+1)</f>
        <v>7</v>
      </c>
      <c r="P54" s="124">
        <f t="shared" ref="P54" ca="1" si="77">IF(K54="",0,IF(L54="",TODAY()-K54,L54-K54+1))</f>
        <v>24</v>
      </c>
      <c r="Q54" s="125">
        <f t="shared" ref="Q54" ca="1" si="78">IF(P54=0,0,O54-P54)</f>
        <v>-17</v>
      </c>
      <c r="R54" s="149"/>
    </row>
    <row r="55" spans="1:18" ht="43.2">
      <c r="A55" s="131">
        <v>54</v>
      </c>
      <c r="B55" s="149" t="s">
        <v>231</v>
      </c>
      <c r="C55" s="225" t="s">
        <v>3166</v>
      </c>
      <c r="D55" s="121" t="s">
        <v>216</v>
      </c>
      <c r="E55" s="268" t="s">
        <v>279</v>
      </c>
      <c r="F55" s="197"/>
      <c r="G55" s="149"/>
      <c r="H55" s="149"/>
      <c r="I55" s="198">
        <f>J54+1</f>
        <v>45026</v>
      </c>
      <c r="J55" s="198">
        <f>I55+5</f>
        <v>45031</v>
      </c>
      <c r="K55" s="197">
        <v>45069</v>
      </c>
      <c r="L55" s="197">
        <v>45076</v>
      </c>
      <c r="M55" s="163">
        <f t="shared" ref="M55" si="79">IF(K55="",IF(L54="",N54+1,L54+1),K55)</f>
        <v>45069</v>
      </c>
      <c r="N55" s="163">
        <f t="shared" ref="N55" si="80">+M55+O55-1</f>
        <v>45074</v>
      </c>
      <c r="O55" s="121">
        <f t="shared" ref="O55" si="81">IF(IF(I55="",0,IF(J55="",0,J55-I55))="",0,J55-I55+1)</f>
        <v>6</v>
      </c>
      <c r="P55" s="124">
        <f t="shared" ref="P55" ca="1" si="82">IF(K55="",0,IF(L55="",TODAY()-K55,L55-K55+1))</f>
        <v>8</v>
      </c>
      <c r="Q55" s="125">
        <f t="shared" ref="Q55" ca="1" si="83">IF(P55=0,0,O55-P55)</f>
        <v>-2</v>
      </c>
      <c r="R55" s="149"/>
    </row>
    <row r="56" spans="1:18">
      <c r="A56" s="192">
        <v>55</v>
      </c>
      <c r="B56" s="192" t="s">
        <v>245</v>
      </c>
      <c r="C56" s="150" t="s">
        <v>3167</v>
      </c>
      <c r="D56" s="192" t="s">
        <v>271</v>
      </c>
      <c r="E56" s="268" t="s">
        <v>279</v>
      </c>
      <c r="F56" s="298"/>
      <c r="G56" s="192"/>
      <c r="H56" s="192"/>
      <c r="I56" s="294">
        <v>45098</v>
      </c>
      <c r="J56" s="294">
        <f>I56+20</f>
        <v>45118</v>
      </c>
      <c r="K56" s="298">
        <v>45078</v>
      </c>
      <c r="L56" s="294">
        <v>45110</v>
      </c>
      <c r="M56" s="163">
        <f t="shared" ref="M56:M57" si="84">IF(K56="",IF(L55="",N55+1,L55+1),K56)</f>
        <v>45078</v>
      </c>
      <c r="N56" s="163">
        <f t="shared" ref="N56:N57" si="85">+M56+O56-1</f>
        <v>45098</v>
      </c>
      <c r="O56" s="131">
        <f t="shared" ref="O56" si="86">IF(IF(I56="",0,IF(J56="",0,J56-I56))="",0,J56-I56+1)</f>
        <v>21</v>
      </c>
      <c r="P56" s="135">
        <f t="shared" ref="P56" ca="1" si="87">IF(K56="",0,IF(L56="",TODAY()-K56,L56-K56+1))</f>
        <v>33</v>
      </c>
      <c r="Q56" s="136">
        <f t="shared" ref="Q56" ca="1" si="88">IF(P56=0,0,O56-P56)</f>
        <v>-12</v>
      </c>
      <c r="R56" s="192"/>
    </row>
    <row r="57" spans="1:18">
      <c r="A57" s="121">
        <v>56</v>
      </c>
      <c r="B57" s="149" t="s">
        <v>245</v>
      </c>
      <c r="C57" s="174" t="s">
        <v>3168</v>
      </c>
      <c r="D57" s="149" t="s">
        <v>271</v>
      </c>
      <c r="E57" s="268" t="s">
        <v>279</v>
      </c>
      <c r="F57" s="197"/>
      <c r="G57" s="149"/>
      <c r="H57" s="149"/>
      <c r="I57" s="293">
        <v>45086</v>
      </c>
      <c r="J57" s="293">
        <v>45089</v>
      </c>
      <c r="K57" s="158">
        <v>45086</v>
      </c>
      <c r="L57" s="158">
        <v>45089</v>
      </c>
      <c r="M57" s="130">
        <f t="shared" si="84"/>
        <v>45086</v>
      </c>
      <c r="N57" s="130">
        <f t="shared" si="85"/>
        <v>45089</v>
      </c>
      <c r="O57" s="121">
        <f t="shared" ref="O57:O58" si="89">IF(IF(I57="",0,IF(J57="",0,J57-I57))="",0,J57-I57+1)</f>
        <v>4</v>
      </c>
      <c r="P57" s="124">
        <f t="shared" ref="P57:P58" ca="1" si="90">IF(K57="",0,IF(L57="",TODAY()-K57,L57-K57+1))</f>
        <v>4</v>
      </c>
      <c r="Q57" s="125">
        <f t="shared" ref="Q57:Q58" ca="1" si="91">IF(P57=0,0,O57-P57)</f>
        <v>0</v>
      </c>
      <c r="R57" s="149"/>
    </row>
    <row r="58" spans="1:18">
      <c r="A58" s="149">
        <v>57</v>
      </c>
      <c r="B58" s="149" t="s">
        <v>245</v>
      </c>
      <c r="C58" s="304" t="s">
        <v>3169</v>
      </c>
      <c r="D58" s="149" t="s">
        <v>271</v>
      </c>
      <c r="E58" s="268" t="s">
        <v>279</v>
      </c>
      <c r="F58" s="197"/>
      <c r="G58" s="149"/>
      <c r="H58" s="149"/>
      <c r="I58" s="307">
        <v>45090</v>
      </c>
      <c r="J58" s="307">
        <v>45096</v>
      </c>
      <c r="K58" s="162">
        <v>45098</v>
      </c>
      <c r="L58" s="162">
        <v>45110</v>
      </c>
      <c r="M58" s="130">
        <f t="shared" ref="M58:M61" si="92">IF(K58="",IF(L57="",N57+1,L57+1),K58)</f>
        <v>45098</v>
      </c>
      <c r="N58" s="130">
        <f t="shared" ref="N58:N61" si="93">+M58+O58-1</f>
        <v>45104</v>
      </c>
      <c r="O58" s="121">
        <f t="shared" si="89"/>
        <v>7</v>
      </c>
      <c r="P58" s="124">
        <f t="shared" ca="1" si="90"/>
        <v>13</v>
      </c>
      <c r="Q58" s="125">
        <f t="shared" ca="1" si="91"/>
        <v>-6</v>
      </c>
      <c r="R58" s="149"/>
    </row>
    <row r="59" spans="1:18">
      <c r="A59" s="121">
        <v>58</v>
      </c>
      <c r="B59" s="266" t="s">
        <v>245</v>
      </c>
      <c r="C59" s="286" t="s">
        <v>3170</v>
      </c>
      <c r="D59" s="169" t="s">
        <v>287</v>
      </c>
      <c r="E59" s="268" t="s">
        <v>279</v>
      </c>
      <c r="F59" s="197"/>
      <c r="G59" s="149"/>
      <c r="H59" s="266"/>
      <c r="I59" s="293">
        <v>45112</v>
      </c>
      <c r="J59" s="293">
        <v>45114</v>
      </c>
      <c r="K59" s="158">
        <v>45113</v>
      </c>
      <c r="L59" s="158">
        <v>45121</v>
      </c>
      <c r="M59" s="130">
        <f t="shared" si="92"/>
        <v>45113</v>
      </c>
      <c r="N59" s="130">
        <f t="shared" si="93"/>
        <v>45115</v>
      </c>
      <c r="O59" s="121">
        <f t="shared" ref="O59:O61" si="94">IF(IF(I59="",0,IF(J59="",0,J59-I59))="",0,J59-I59+1)</f>
        <v>3</v>
      </c>
      <c r="P59" s="124">
        <f t="shared" ref="P59:P61" ca="1" si="95">IF(K59="",0,IF(L59="",TODAY()-K59,L59-K59+1))</f>
        <v>9</v>
      </c>
      <c r="Q59" s="125">
        <f t="shared" ref="Q59:Q61" ca="1" si="96">IF(P59=0,0,O59-P59)</f>
        <v>-6</v>
      </c>
      <c r="R59" s="149"/>
    </row>
    <row r="60" spans="1:18" ht="28.8">
      <c r="A60" s="149">
        <v>59</v>
      </c>
      <c r="B60" s="266" t="s">
        <v>245</v>
      </c>
      <c r="C60" s="286" t="s">
        <v>3171</v>
      </c>
      <c r="D60" s="169" t="s">
        <v>287</v>
      </c>
      <c r="E60" s="268" t="s">
        <v>279</v>
      </c>
      <c r="F60" s="197"/>
      <c r="G60" s="149"/>
      <c r="H60" s="266"/>
      <c r="I60" s="293">
        <v>45124</v>
      </c>
      <c r="J60" s="293">
        <v>45126</v>
      </c>
      <c r="K60" s="158">
        <v>45124</v>
      </c>
      <c r="L60" s="158">
        <v>45128</v>
      </c>
      <c r="M60" s="130">
        <f t="shared" si="92"/>
        <v>45124</v>
      </c>
      <c r="N60" s="130">
        <f t="shared" si="93"/>
        <v>45126</v>
      </c>
      <c r="O60" s="121">
        <f t="shared" si="94"/>
        <v>3</v>
      </c>
      <c r="P60" s="124">
        <f t="shared" ca="1" si="95"/>
        <v>5</v>
      </c>
      <c r="Q60" s="125">
        <f t="shared" ca="1" si="96"/>
        <v>-2</v>
      </c>
      <c r="R60" s="149"/>
    </row>
    <row r="61" spans="1:18">
      <c r="A61" s="121">
        <v>60</v>
      </c>
      <c r="B61" s="266" t="s">
        <v>245</v>
      </c>
      <c r="C61" s="177" t="s">
        <v>3172</v>
      </c>
      <c r="D61" s="169" t="s">
        <v>274</v>
      </c>
      <c r="E61" s="268" t="s">
        <v>279</v>
      </c>
      <c r="F61" s="197"/>
      <c r="G61" s="149"/>
      <c r="H61" s="266"/>
      <c r="I61" s="307">
        <v>45127</v>
      </c>
      <c r="J61" s="307">
        <v>45135</v>
      </c>
      <c r="K61" s="162">
        <v>45129</v>
      </c>
      <c r="L61" s="312">
        <v>45148</v>
      </c>
      <c r="M61" s="130">
        <f t="shared" si="92"/>
        <v>45129</v>
      </c>
      <c r="N61" s="130">
        <f t="shared" si="93"/>
        <v>45137</v>
      </c>
      <c r="O61" s="121">
        <f t="shared" si="94"/>
        <v>9</v>
      </c>
      <c r="P61" s="124">
        <f t="shared" ca="1" si="95"/>
        <v>20</v>
      </c>
      <c r="Q61" s="125">
        <f t="shared" ca="1" si="96"/>
        <v>-11</v>
      </c>
      <c r="R61" s="149"/>
    </row>
    <row r="62" spans="1:18">
      <c r="A62" s="121"/>
      <c r="B62" s="266" t="s">
        <v>241</v>
      </c>
      <c r="C62" s="286" t="s">
        <v>3173</v>
      </c>
      <c r="D62" s="316" t="s">
        <v>246</v>
      </c>
      <c r="E62" s="317" t="s">
        <v>270</v>
      </c>
      <c r="F62" s="197"/>
      <c r="G62" s="149"/>
      <c r="H62" s="266"/>
      <c r="I62" s="311">
        <v>45136</v>
      </c>
      <c r="J62" s="311">
        <v>45138</v>
      </c>
      <c r="K62" s="176">
        <v>45149</v>
      </c>
      <c r="L62" s="176">
        <v>45156</v>
      </c>
      <c r="M62" s="130">
        <f t="shared" ref="M62:M64" si="97">IF(K62="",IF(L61="",N61+1,L61+1),K62)</f>
        <v>45149</v>
      </c>
      <c r="N62" s="130">
        <f t="shared" ref="N62:N64" si="98">+M62+O62-1</f>
        <v>45151</v>
      </c>
      <c r="O62" s="121">
        <f t="shared" ref="O62:O64" si="99">IF(IF(I62="",0,IF(J62="",0,J62-I62))="",0,J62-I62+1)</f>
        <v>3</v>
      </c>
      <c r="P62" s="124">
        <f t="shared" ref="P62:P64" ca="1" si="100">IF(K62="",0,IF(L62="",TODAY()-K62,L62-K62+1))</f>
        <v>8</v>
      </c>
      <c r="Q62" s="125">
        <f t="shared" ref="Q62:Q64" ca="1" si="101">IF(P62=0,0,O62-P62)</f>
        <v>-5</v>
      </c>
      <c r="R62" s="149"/>
    </row>
    <row r="63" spans="1:18">
      <c r="A63" s="121"/>
      <c r="B63" s="266" t="s">
        <v>241</v>
      </c>
      <c r="C63" s="286" t="s">
        <v>3174</v>
      </c>
      <c r="D63" s="322" t="s">
        <v>246</v>
      </c>
      <c r="E63" s="317" t="s">
        <v>270</v>
      </c>
      <c r="F63" s="197"/>
      <c r="G63" s="149"/>
      <c r="H63" s="266"/>
      <c r="I63" s="308">
        <v>45154</v>
      </c>
      <c r="J63" s="308">
        <v>45156</v>
      </c>
      <c r="K63" s="305">
        <v>45156</v>
      </c>
      <c r="L63" s="162">
        <v>45159</v>
      </c>
      <c r="M63" s="130">
        <f t="shared" si="97"/>
        <v>45156</v>
      </c>
      <c r="N63" s="130">
        <f t="shared" si="98"/>
        <v>45158</v>
      </c>
      <c r="O63" s="121">
        <f t="shared" si="99"/>
        <v>3</v>
      </c>
      <c r="P63" s="124">
        <f t="shared" ca="1" si="100"/>
        <v>4</v>
      </c>
      <c r="Q63" s="125">
        <f t="shared" ca="1" si="101"/>
        <v>-1</v>
      </c>
      <c r="R63" s="149"/>
    </row>
    <row r="64" spans="1:18">
      <c r="A64" s="121"/>
      <c r="B64" s="266" t="s">
        <v>245</v>
      </c>
      <c r="C64" s="297" t="s">
        <v>3175</v>
      </c>
      <c r="D64" s="321" t="s">
        <v>283</v>
      </c>
      <c r="E64" s="268" t="s">
        <v>279</v>
      </c>
      <c r="F64" s="197"/>
      <c r="G64" s="149"/>
      <c r="H64" s="266"/>
      <c r="I64" s="311">
        <v>45160</v>
      </c>
      <c r="J64" s="311">
        <v>45166</v>
      </c>
      <c r="K64" s="176">
        <v>45160</v>
      </c>
      <c r="L64" s="176">
        <v>45163</v>
      </c>
      <c r="M64" s="130">
        <f t="shared" si="97"/>
        <v>45160</v>
      </c>
      <c r="N64" s="130">
        <f t="shared" si="98"/>
        <v>45166</v>
      </c>
      <c r="O64" s="121">
        <f t="shared" si="99"/>
        <v>7</v>
      </c>
      <c r="P64" s="124">
        <f t="shared" ca="1" si="100"/>
        <v>4</v>
      </c>
      <c r="Q64" s="125">
        <f t="shared" ca="1" si="101"/>
        <v>3</v>
      </c>
      <c r="R64" s="149"/>
    </row>
    <row r="65" spans="1:18">
      <c r="A65" s="121"/>
      <c r="B65" s="266" t="s">
        <v>246</v>
      </c>
      <c r="C65" s="310" t="s">
        <v>3176</v>
      </c>
      <c r="D65" s="323"/>
      <c r="E65" s="317" t="s">
        <v>270</v>
      </c>
      <c r="F65" s="197"/>
      <c r="G65" s="149"/>
      <c r="H65" s="266"/>
      <c r="I65" s="311"/>
      <c r="J65" s="311"/>
      <c r="K65" s="176">
        <v>45176</v>
      </c>
      <c r="L65" s="176">
        <v>45196</v>
      </c>
      <c r="M65" s="204">
        <v>45176</v>
      </c>
      <c r="N65" s="130"/>
      <c r="O65" s="121"/>
      <c r="P65" s="124"/>
      <c r="Q65" s="125"/>
      <c r="R65" s="149"/>
    </row>
    <row r="66" spans="1:18">
      <c r="F66" s="4"/>
      <c r="H66" s="1"/>
      <c r="K66" s="106"/>
      <c r="P66" s="6" t="str">
        <f>IF(I66=0%,"",#REF!/I66)</f>
        <v/>
      </c>
      <c r="Q66" s="6"/>
    </row>
    <row r="67" spans="1:18">
      <c r="F67" s="4"/>
      <c r="H67" s="1"/>
      <c r="K67" s="106"/>
      <c r="P67" s="6" t="str">
        <f t="shared" ref="P67:P91" si="102">IF(I67=0%,"",L66/I67)</f>
        <v/>
      </c>
      <c r="Q67" s="6"/>
    </row>
    <row r="68" spans="1:18">
      <c r="F68" s="4"/>
      <c r="H68" s="1"/>
      <c r="K68" s="106"/>
      <c r="P68" s="6" t="str">
        <f t="shared" si="102"/>
        <v/>
      </c>
      <c r="Q68" s="6"/>
    </row>
    <row r="69" spans="1:18">
      <c r="F69" s="4"/>
      <c r="H69" s="1"/>
      <c r="K69" s="106"/>
      <c r="P69" s="6" t="str">
        <f t="shared" si="102"/>
        <v/>
      </c>
      <c r="Q69" s="6"/>
    </row>
    <row r="70" spans="1:18">
      <c r="F70" s="4"/>
      <c r="H70" s="1"/>
      <c r="K70" s="106"/>
      <c r="P70" s="6" t="str">
        <f t="shared" si="102"/>
        <v/>
      </c>
      <c r="Q70" s="6"/>
    </row>
    <row r="71" spans="1:18">
      <c r="F71" s="4"/>
      <c r="H71" s="1"/>
      <c r="K71" s="106"/>
      <c r="P71" s="6" t="str">
        <f t="shared" si="102"/>
        <v/>
      </c>
      <c r="Q71" s="6"/>
    </row>
    <row r="72" spans="1:18">
      <c r="F72" s="4"/>
      <c r="H72" s="1"/>
      <c r="K72" s="106"/>
      <c r="P72" s="6" t="str">
        <f t="shared" si="102"/>
        <v/>
      </c>
      <c r="Q72" s="6"/>
    </row>
    <row r="73" spans="1:18">
      <c r="F73" s="4"/>
      <c r="H73" s="1"/>
      <c r="K73" s="106"/>
      <c r="P73" s="6" t="str">
        <f t="shared" si="102"/>
        <v/>
      </c>
      <c r="Q73" s="6"/>
    </row>
    <row r="74" spans="1:18">
      <c r="F74" s="4"/>
      <c r="H74" s="1"/>
      <c r="K74" s="106"/>
      <c r="P74" s="6" t="str">
        <f t="shared" si="102"/>
        <v/>
      </c>
      <c r="Q74" s="6"/>
    </row>
    <row r="75" spans="1:18">
      <c r="F75" s="4"/>
      <c r="H75" s="1"/>
      <c r="K75" s="106"/>
      <c r="P75" s="6" t="str">
        <f t="shared" si="102"/>
        <v/>
      </c>
      <c r="Q75" s="6"/>
    </row>
    <row r="76" spans="1:18">
      <c r="F76" s="4"/>
      <c r="H76" s="1"/>
      <c r="K76" s="106"/>
      <c r="P76" s="6" t="str">
        <f t="shared" si="102"/>
        <v/>
      </c>
      <c r="Q76" s="6"/>
    </row>
    <row r="77" spans="1:18">
      <c r="F77" s="4"/>
      <c r="H77" s="1"/>
      <c r="K77" s="106"/>
      <c r="P77" s="6" t="str">
        <f t="shared" si="102"/>
        <v/>
      </c>
      <c r="Q77" s="6"/>
    </row>
    <row r="78" spans="1:18">
      <c r="F78" s="4"/>
      <c r="H78" s="1"/>
      <c r="K78" s="106"/>
      <c r="P78" s="6" t="str">
        <f t="shared" si="102"/>
        <v/>
      </c>
      <c r="Q78" s="6"/>
    </row>
    <row r="79" spans="1:18">
      <c r="F79" s="4"/>
      <c r="H79" s="1"/>
      <c r="K79" s="106"/>
      <c r="P79" s="6" t="str">
        <f t="shared" si="102"/>
        <v/>
      </c>
      <c r="Q79" s="6"/>
    </row>
    <row r="80" spans="1:18">
      <c r="F80" s="4"/>
      <c r="H80" s="1"/>
      <c r="K80" s="106"/>
      <c r="P80" s="6" t="str">
        <f t="shared" si="102"/>
        <v/>
      </c>
      <c r="Q80" s="6"/>
    </row>
    <row r="81" spans="6:17">
      <c r="F81" s="4"/>
      <c r="H81" s="1"/>
      <c r="K81" s="106"/>
      <c r="P81" s="6" t="str">
        <f t="shared" si="102"/>
        <v/>
      </c>
      <c r="Q81" s="6"/>
    </row>
    <row r="82" spans="6:17">
      <c r="F82" s="4"/>
      <c r="H82" s="1"/>
      <c r="K82" s="106"/>
      <c r="P82" s="6" t="str">
        <f t="shared" si="102"/>
        <v/>
      </c>
      <c r="Q82" s="6"/>
    </row>
    <row r="83" spans="6:17">
      <c r="F83" s="4"/>
      <c r="H83" s="1"/>
      <c r="K83" s="106"/>
      <c r="P83" s="6" t="str">
        <f t="shared" si="102"/>
        <v/>
      </c>
      <c r="Q83" s="6"/>
    </row>
    <row r="84" spans="6:17">
      <c r="F84" s="4"/>
      <c r="H84" s="1"/>
      <c r="K84" s="106"/>
      <c r="P84" s="6" t="str">
        <f t="shared" si="102"/>
        <v/>
      </c>
      <c r="Q84" s="6"/>
    </row>
    <row r="85" spans="6:17">
      <c r="F85" s="4"/>
      <c r="H85" s="1"/>
      <c r="K85" s="106"/>
      <c r="P85" s="6" t="str">
        <f t="shared" si="102"/>
        <v/>
      </c>
      <c r="Q85" s="6"/>
    </row>
    <row r="86" spans="6:17">
      <c r="F86" s="4"/>
      <c r="H86" s="1"/>
      <c r="K86" s="106"/>
      <c r="P86" s="6" t="str">
        <f t="shared" si="102"/>
        <v/>
      </c>
      <c r="Q86" s="6"/>
    </row>
    <row r="87" spans="6:17">
      <c r="F87" s="4"/>
      <c r="H87" s="1"/>
      <c r="K87" s="106"/>
      <c r="P87" s="6" t="str">
        <f t="shared" si="102"/>
        <v/>
      </c>
      <c r="Q87" s="6"/>
    </row>
    <row r="88" spans="6:17">
      <c r="F88" s="4"/>
      <c r="H88" s="1"/>
      <c r="K88" s="106"/>
      <c r="P88" s="6" t="str">
        <f t="shared" si="102"/>
        <v/>
      </c>
      <c r="Q88" s="6"/>
    </row>
    <row r="89" spans="6:17">
      <c r="F89" s="4"/>
      <c r="H89" s="1"/>
      <c r="K89" s="106"/>
      <c r="P89" s="6" t="str">
        <f t="shared" si="102"/>
        <v/>
      </c>
      <c r="Q89" s="6"/>
    </row>
    <row r="90" spans="6:17">
      <c r="F90" s="4"/>
      <c r="H90" s="1"/>
      <c r="K90" s="106"/>
      <c r="P90" s="6" t="str">
        <f t="shared" si="102"/>
        <v/>
      </c>
      <c r="Q90" s="6"/>
    </row>
    <row r="91" spans="6:17">
      <c r="F91" s="4"/>
      <c r="H91" s="1"/>
      <c r="K91" s="106"/>
      <c r="P91" s="6" t="str">
        <f t="shared" si="102"/>
        <v/>
      </c>
      <c r="Q91" s="6"/>
    </row>
    <row r="92" spans="6:17">
      <c r="F92" s="4"/>
      <c r="H92" s="1"/>
      <c r="K92" s="106"/>
      <c r="P92" s="6" t="str">
        <f t="shared" ref="P92:P155" si="103">IF(I92=0%,"",L91/I92)</f>
        <v/>
      </c>
      <c r="Q92" s="6"/>
    </row>
    <row r="93" spans="6:17">
      <c r="F93" s="4"/>
      <c r="H93" s="1"/>
      <c r="K93" s="106"/>
      <c r="P93" s="6" t="str">
        <f t="shared" si="103"/>
        <v/>
      </c>
      <c r="Q93" s="6"/>
    </row>
    <row r="94" spans="6:17">
      <c r="F94" s="4"/>
      <c r="H94" s="1"/>
      <c r="K94" s="106"/>
      <c r="P94" s="6" t="str">
        <f t="shared" si="103"/>
        <v/>
      </c>
      <c r="Q94" s="6"/>
    </row>
    <row r="95" spans="6:17">
      <c r="F95" s="4"/>
      <c r="H95" s="1"/>
      <c r="K95" s="106"/>
      <c r="P95" s="6" t="str">
        <f t="shared" si="103"/>
        <v/>
      </c>
      <c r="Q95" s="6"/>
    </row>
    <row r="96" spans="6:17">
      <c r="F96" s="4"/>
      <c r="H96" s="1"/>
      <c r="K96" s="106"/>
      <c r="P96" s="6" t="str">
        <f t="shared" si="103"/>
        <v/>
      </c>
      <c r="Q96" s="6"/>
    </row>
    <row r="97" spans="6:17">
      <c r="F97" s="4"/>
      <c r="H97" s="1"/>
      <c r="K97" s="106"/>
      <c r="P97" s="6" t="str">
        <f t="shared" si="103"/>
        <v/>
      </c>
      <c r="Q97" s="6"/>
    </row>
    <row r="98" spans="6:17">
      <c r="F98" s="4"/>
      <c r="H98" s="1"/>
      <c r="K98" s="106"/>
      <c r="P98" s="6" t="str">
        <f t="shared" si="103"/>
        <v/>
      </c>
      <c r="Q98" s="6"/>
    </row>
    <row r="99" spans="6:17">
      <c r="F99" s="4"/>
      <c r="H99" s="1"/>
      <c r="K99" s="106"/>
      <c r="P99" s="6" t="str">
        <f t="shared" si="103"/>
        <v/>
      </c>
      <c r="Q99" s="6"/>
    </row>
    <row r="100" spans="6:17">
      <c r="F100" s="4"/>
      <c r="H100" s="1"/>
      <c r="K100" s="106"/>
      <c r="P100" s="6" t="str">
        <f t="shared" si="103"/>
        <v/>
      </c>
      <c r="Q100" s="6"/>
    </row>
    <row r="101" spans="6:17">
      <c r="F101" s="4"/>
      <c r="H101" s="1"/>
      <c r="K101" s="106"/>
      <c r="P101" s="6" t="str">
        <f t="shared" si="103"/>
        <v/>
      </c>
      <c r="Q101" s="6"/>
    </row>
    <row r="102" spans="6:17">
      <c r="F102" s="4"/>
      <c r="H102" s="1"/>
      <c r="K102" s="106"/>
      <c r="P102" s="6" t="str">
        <f t="shared" si="103"/>
        <v/>
      </c>
      <c r="Q102" s="6"/>
    </row>
    <row r="103" spans="6:17">
      <c r="F103" s="4"/>
      <c r="H103" s="1"/>
      <c r="K103" s="106"/>
      <c r="P103" s="6" t="str">
        <f t="shared" si="103"/>
        <v/>
      </c>
      <c r="Q103" s="6"/>
    </row>
    <row r="104" spans="6:17">
      <c r="F104" s="4"/>
      <c r="H104" s="1"/>
      <c r="K104" s="106"/>
      <c r="P104" s="6" t="str">
        <f t="shared" si="103"/>
        <v/>
      </c>
      <c r="Q104" s="6"/>
    </row>
    <row r="105" spans="6:17">
      <c r="F105" s="4"/>
      <c r="H105" s="1"/>
      <c r="K105" s="106"/>
      <c r="P105" s="6" t="str">
        <f t="shared" si="103"/>
        <v/>
      </c>
      <c r="Q105" s="6"/>
    </row>
    <row r="106" spans="6:17">
      <c r="F106" s="4"/>
      <c r="H106" s="1"/>
      <c r="K106" s="106"/>
      <c r="P106" s="6" t="str">
        <f t="shared" si="103"/>
        <v/>
      </c>
      <c r="Q106" s="6"/>
    </row>
    <row r="107" spans="6:17">
      <c r="F107" s="4"/>
      <c r="H107" s="1"/>
      <c r="K107" s="106"/>
      <c r="P107" s="6" t="str">
        <f t="shared" si="103"/>
        <v/>
      </c>
      <c r="Q107" s="6"/>
    </row>
    <row r="108" spans="6:17">
      <c r="F108" s="4"/>
      <c r="H108" s="1"/>
      <c r="K108" s="106"/>
      <c r="P108" s="6" t="str">
        <f t="shared" si="103"/>
        <v/>
      </c>
      <c r="Q108" s="6"/>
    </row>
    <row r="109" spans="6:17">
      <c r="F109" s="4"/>
      <c r="H109" s="1"/>
      <c r="K109" s="106"/>
      <c r="P109" s="6" t="str">
        <f t="shared" si="103"/>
        <v/>
      </c>
      <c r="Q109" s="6"/>
    </row>
    <row r="110" spans="6:17">
      <c r="F110" s="4"/>
      <c r="H110" s="1"/>
      <c r="K110" s="106"/>
      <c r="P110" s="6" t="str">
        <f t="shared" si="103"/>
        <v/>
      </c>
      <c r="Q110" s="6"/>
    </row>
    <row r="111" spans="6:17">
      <c r="F111" s="4"/>
      <c r="H111" s="1"/>
      <c r="K111" s="106"/>
      <c r="P111" s="6" t="str">
        <f t="shared" si="103"/>
        <v/>
      </c>
      <c r="Q111" s="6"/>
    </row>
    <row r="112" spans="6:17">
      <c r="F112" s="4"/>
      <c r="H112" s="1"/>
      <c r="K112" s="106"/>
      <c r="P112" s="6" t="str">
        <f t="shared" si="103"/>
        <v/>
      </c>
      <c r="Q112" s="6"/>
    </row>
    <row r="113" spans="6:17">
      <c r="F113" s="4"/>
      <c r="H113" s="1"/>
      <c r="K113" s="106"/>
      <c r="P113" s="6" t="str">
        <f t="shared" si="103"/>
        <v/>
      </c>
      <c r="Q113" s="6"/>
    </row>
    <row r="114" spans="6:17">
      <c r="F114" s="4"/>
      <c r="H114" s="1"/>
      <c r="K114" s="106"/>
      <c r="P114" s="6" t="str">
        <f t="shared" si="103"/>
        <v/>
      </c>
      <c r="Q114" s="6"/>
    </row>
    <row r="115" spans="6:17">
      <c r="F115" s="4"/>
      <c r="H115" s="1"/>
      <c r="K115" s="106"/>
      <c r="P115" s="6" t="str">
        <f t="shared" si="103"/>
        <v/>
      </c>
      <c r="Q115" s="6"/>
    </row>
    <row r="116" spans="6:17">
      <c r="F116" s="4"/>
      <c r="H116" s="1"/>
      <c r="K116" s="106"/>
      <c r="P116" s="6" t="str">
        <f t="shared" si="103"/>
        <v/>
      </c>
      <c r="Q116" s="6"/>
    </row>
    <row r="117" spans="6:17">
      <c r="F117" s="4"/>
      <c r="H117" s="1"/>
      <c r="K117" s="106"/>
      <c r="P117" s="6" t="str">
        <f t="shared" si="103"/>
        <v/>
      </c>
      <c r="Q117" s="6"/>
    </row>
    <row r="118" spans="6:17">
      <c r="F118" s="4"/>
      <c r="H118" s="1"/>
      <c r="K118" s="106"/>
      <c r="P118" s="6" t="str">
        <f t="shared" si="103"/>
        <v/>
      </c>
      <c r="Q118" s="6"/>
    </row>
    <row r="119" spans="6:17">
      <c r="F119" s="4"/>
      <c r="H119" s="1"/>
      <c r="K119" s="106"/>
      <c r="P119" s="6" t="str">
        <f t="shared" si="103"/>
        <v/>
      </c>
      <c r="Q119" s="6"/>
    </row>
    <row r="120" spans="6:17">
      <c r="F120" s="4"/>
      <c r="H120" s="1"/>
      <c r="K120" s="106"/>
      <c r="P120" s="6" t="str">
        <f t="shared" si="103"/>
        <v/>
      </c>
      <c r="Q120" s="6"/>
    </row>
    <row r="121" spans="6:17">
      <c r="F121" s="4"/>
      <c r="H121" s="1"/>
      <c r="K121" s="106"/>
      <c r="P121" s="6" t="str">
        <f t="shared" si="103"/>
        <v/>
      </c>
      <c r="Q121" s="6"/>
    </row>
    <row r="122" spans="6:17">
      <c r="F122" s="4"/>
      <c r="H122" s="1"/>
      <c r="K122" s="106"/>
      <c r="P122" s="6" t="str">
        <f t="shared" si="103"/>
        <v/>
      </c>
      <c r="Q122" s="6"/>
    </row>
    <row r="123" spans="6:17">
      <c r="F123" s="4"/>
      <c r="H123" s="1"/>
      <c r="K123" s="106"/>
      <c r="P123" s="6" t="str">
        <f t="shared" si="103"/>
        <v/>
      </c>
      <c r="Q123" s="6"/>
    </row>
    <row r="124" spans="6:17">
      <c r="F124" s="4"/>
      <c r="H124" s="1"/>
      <c r="K124" s="106"/>
      <c r="P124" s="6" t="str">
        <f t="shared" si="103"/>
        <v/>
      </c>
      <c r="Q124" s="6"/>
    </row>
    <row r="125" spans="6:17">
      <c r="F125" s="4"/>
      <c r="H125" s="1"/>
      <c r="K125" s="106"/>
      <c r="P125" s="6" t="str">
        <f t="shared" si="103"/>
        <v/>
      </c>
      <c r="Q125" s="6"/>
    </row>
    <row r="126" spans="6:17">
      <c r="F126" s="4"/>
      <c r="H126" s="1"/>
      <c r="K126" s="106"/>
      <c r="P126" s="6" t="str">
        <f t="shared" si="103"/>
        <v/>
      </c>
      <c r="Q126" s="6"/>
    </row>
    <row r="127" spans="6:17">
      <c r="F127" s="4"/>
      <c r="H127" s="1"/>
      <c r="K127" s="106"/>
      <c r="P127" s="6" t="str">
        <f t="shared" si="103"/>
        <v/>
      </c>
      <c r="Q127" s="6"/>
    </row>
    <row r="128" spans="6:17">
      <c r="F128" s="4"/>
      <c r="H128" s="1"/>
      <c r="K128" s="106"/>
      <c r="P128" s="6" t="str">
        <f t="shared" si="103"/>
        <v/>
      </c>
      <c r="Q128" s="6"/>
    </row>
    <row r="129" spans="6:17">
      <c r="F129" s="4"/>
      <c r="H129" s="1"/>
      <c r="K129" s="106"/>
      <c r="P129" s="6" t="str">
        <f t="shared" si="103"/>
        <v/>
      </c>
      <c r="Q129" s="6"/>
    </row>
    <row r="130" spans="6:17">
      <c r="F130" s="4"/>
      <c r="H130" s="1"/>
      <c r="K130" s="106"/>
      <c r="P130" s="6" t="str">
        <f t="shared" si="103"/>
        <v/>
      </c>
      <c r="Q130" s="6"/>
    </row>
    <row r="131" spans="6:17">
      <c r="F131" s="4"/>
      <c r="H131" s="1"/>
      <c r="K131" s="106"/>
      <c r="P131" s="6" t="str">
        <f t="shared" si="103"/>
        <v/>
      </c>
      <c r="Q131" s="6"/>
    </row>
    <row r="132" spans="6:17">
      <c r="F132" s="4"/>
      <c r="H132" s="1"/>
      <c r="K132" s="106"/>
      <c r="P132" s="6" t="str">
        <f t="shared" si="103"/>
        <v/>
      </c>
      <c r="Q132" s="6"/>
    </row>
    <row r="133" spans="6:17">
      <c r="F133" s="4"/>
      <c r="H133" s="1"/>
      <c r="K133" s="106"/>
      <c r="P133" s="6" t="str">
        <f t="shared" si="103"/>
        <v/>
      </c>
      <c r="Q133" s="6"/>
    </row>
    <row r="134" spans="6:17">
      <c r="F134" s="4"/>
      <c r="H134" s="1"/>
      <c r="K134" s="106"/>
      <c r="P134" s="6" t="str">
        <f t="shared" si="103"/>
        <v/>
      </c>
      <c r="Q134" s="6"/>
    </row>
    <row r="135" spans="6:17">
      <c r="F135" s="4"/>
      <c r="H135" s="1"/>
      <c r="K135" s="106"/>
      <c r="P135" s="6" t="str">
        <f t="shared" si="103"/>
        <v/>
      </c>
      <c r="Q135" s="6"/>
    </row>
    <row r="136" spans="6:17">
      <c r="F136" s="4"/>
      <c r="H136" s="1"/>
      <c r="K136" s="106"/>
      <c r="P136" s="6" t="str">
        <f t="shared" si="103"/>
        <v/>
      </c>
      <c r="Q136" s="6"/>
    </row>
    <row r="137" spans="6:17">
      <c r="F137" s="4"/>
      <c r="H137" s="1"/>
      <c r="K137" s="106"/>
      <c r="P137" s="6" t="str">
        <f t="shared" si="103"/>
        <v/>
      </c>
      <c r="Q137" s="6"/>
    </row>
    <row r="138" spans="6:17">
      <c r="F138" s="4"/>
      <c r="H138" s="1"/>
      <c r="K138" s="106"/>
      <c r="P138" s="6" t="str">
        <f t="shared" si="103"/>
        <v/>
      </c>
      <c r="Q138" s="6"/>
    </row>
    <row r="139" spans="6:17">
      <c r="F139" s="4"/>
      <c r="H139" s="1"/>
      <c r="K139" s="106"/>
      <c r="P139" s="6" t="str">
        <f t="shared" si="103"/>
        <v/>
      </c>
      <c r="Q139" s="6"/>
    </row>
    <row r="140" spans="6:17">
      <c r="F140" s="4"/>
      <c r="H140" s="1"/>
      <c r="K140" s="106"/>
      <c r="P140" s="6" t="str">
        <f t="shared" si="103"/>
        <v/>
      </c>
      <c r="Q140" s="6"/>
    </row>
    <row r="141" spans="6:17">
      <c r="F141" s="4"/>
      <c r="H141" s="1"/>
      <c r="K141" s="106"/>
      <c r="P141" s="6" t="str">
        <f t="shared" si="103"/>
        <v/>
      </c>
      <c r="Q141" s="6"/>
    </row>
    <row r="142" spans="6:17">
      <c r="F142" s="4"/>
      <c r="H142" s="1"/>
      <c r="K142" s="106"/>
      <c r="P142" s="6" t="str">
        <f t="shared" si="103"/>
        <v/>
      </c>
      <c r="Q142" s="6"/>
    </row>
    <row r="143" spans="6:17">
      <c r="F143" s="4"/>
      <c r="H143" s="1"/>
      <c r="K143" s="106"/>
      <c r="P143" s="6" t="str">
        <f t="shared" si="103"/>
        <v/>
      </c>
      <c r="Q143" s="6"/>
    </row>
    <row r="144" spans="6:17">
      <c r="F144" s="4"/>
      <c r="H144" s="1"/>
      <c r="K144" s="106"/>
      <c r="P144" s="6" t="str">
        <f t="shared" si="103"/>
        <v/>
      </c>
      <c r="Q144" s="6"/>
    </row>
    <row r="145" spans="6:17">
      <c r="F145" s="4"/>
      <c r="H145" s="1"/>
      <c r="K145" s="106"/>
      <c r="P145" s="6" t="str">
        <f t="shared" si="103"/>
        <v/>
      </c>
      <c r="Q145" s="6"/>
    </row>
    <row r="146" spans="6:17">
      <c r="F146" s="4"/>
      <c r="H146" s="1"/>
      <c r="K146" s="106"/>
      <c r="P146" s="6" t="str">
        <f t="shared" si="103"/>
        <v/>
      </c>
      <c r="Q146" s="6"/>
    </row>
    <row r="147" spans="6:17">
      <c r="F147" s="4"/>
      <c r="H147" s="1"/>
      <c r="K147" s="106"/>
      <c r="P147" s="6" t="str">
        <f t="shared" si="103"/>
        <v/>
      </c>
      <c r="Q147" s="6"/>
    </row>
    <row r="148" spans="6:17">
      <c r="F148" s="4"/>
      <c r="H148" s="1"/>
      <c r="K148" s="106"/>
      <c r="P148" s="6" t="str">
        <f t="shared" si="103"/>
        <v/>
      </c>
      <c r="Q148" s="6"/>
    </row>
    <row r="149" spans="6:17">
      <c r="F149" s="4"/>
      <c r="H149" s="1"/>
      <c r="K149" s="106"/>
      <c r="P149" s="6" t="str">
        <f t="shared" si="103"/>
        <v/>
      </c>
      <c r="Q149" s="6"/>
    </row>
    <row r="150" spans="6:17">
      <c r="F150" s="4"/>
      <c r="H150" s="1"/>
      <c r="K150" s="106"/>
      <c r="P150" s="6" t="str">
        <f t="shared" si="103"/>
        <v/>
      </c>
      <c r="Q150" s="6"/>
    </row>
    <row r="151" spans="6:17">
      <c r="F151" s="4"/>
      <c r="H151" s="1"/>
      <c r="K151" s="106"/>
      <c r="P151" s="6" t="str">
        <f t="shared" si="103"/>
        <v/>
      </c>
      <c r="Q151" s="6"/>
    </row>
    <row r="152" spans="6:17">
      <c r="F152" s="4"/>
      <c r="H152" s="1"/>
      <c r="K152" s="106"/>
      <c r="P152" s="6" t="str">
        <f t="shared" si="103"/>
        <v/>
      </c>
      <c r="Q152" s="6"/>
    </row>
    <row r="153" spans="6:17">
      <c r="F153" s="4"/>
      <c r="H153" s="1"/>
      <c r="K153" s="106"/>
      <c r="P153" s="6" t="str">
        <f t="shared" si="103"/>
        <v/>
      </c>
      <c r="Q153" s="6"/>
    </row>
    <row r="154" spans="6:17">
      <c r="F154" s="4"/>
      <c r="H154" s="1"/>
      <c r="K154" s="106"/>
      <c r="P154" s="6" t="str">
        <f t="shared" si="103"/>
        <v/>
      </c>
      <c r="Q154" s="6"/>
    </row>
    <row r="155" spans="6:17">
      <c r="F155" s="4"/>
      <c r="H155" s="1"/>
      <c r="K155" s="106"/>
      <c r="P155" s="6" t="str">
        <f t="shared" si="103"/>
        <v/>
      </c>
      <c r="Q155" s="6"/>
    </row>
    <row r="156" spans="6:17">
      <c r="F156" s="4"/>
      <c r="H156" s="1"/>
      <c r="K156" s="106"/>
      <c r="P156" s="6" t="str">
        <f t="shared" ref="P156:P219" si="104">IF(I156=0%,"",L155/I156)</f>
        <v/>
      </c>
      <c r="Q156" s="6"/>
    </row>
    <row r="157" spans="6:17">
      <c r="F157" s="4"/>
      <c r="H157" s="1"/>
      <c r="K157" s="106"/>
      <c r="P157" s="6" t="str">
        <f t="shared" si="104"/>
        <v/>
      </c>
      <c r="Q157" s="6"/>
    </row>
    <row r="158" spans="6:17">
      <c r="F158" s="4"/>
      <c r="H158" s="1"/>
      <c r="K158" s="106"/>
      <c r="P158" s="6" t="str">
        <f t="shared" si="104"/>
        <v/>
      </c>
      <c r="Q158" s="6"/>
    </row>
    <row r="159" spans="6:17">
      <c r="F159" s="4"/>
      <c r="H159" s="1"/>
      <c r="K159" s="106"/>
      <c r="P159" s="6" t="str">
        <f t="shared" si="104"/>
        <v/>
      </c>
      <c r="Q159" s="6"/>
    </row>
    <row r="160" spans="6:17">
      <c r="F160" s="4"/>
      <c r="H160" s="1"/>
      <c r="K160" s="106"/>
      <c r="P160" s="6" t="str">
        <f t="shared" si="104"/>
        <v/>
      </c>
      <c r="Q160" s="6"/>
    </row>
    <row r="161" spans="6:17">
      <c r="F161" s="4"/>
      <c r="H161" s="1"/>
      <c r="K161" s="106"/>
      <c r="P161" s="6" t="str">
        <f t="shared" si="104"/>
        <v/>
      </c>
      <c r="Q161" s="6"/>
    </row>
    <row r="162" spans="6:17">
      <c r="F162" s="4"/>
      <c r="H162" s="1"/>
      <c r="K162" s="106"/>
      <c r="P162" s="6" t="str">
        <f t="shared" si="104"/>
        <v/>
      </c>
      <c r="Q162" s="6"/>
    </row>
    <row r="163" spans="6:17">
      <c r="F163" s="4"/>
      <c r="H163" s="1"/>
      <c r="K163" s="106"/>
      <c r="P163" s="6" t="str">
        <f t="shared" si="104"/>
        <v/>
      </c>
      <c r="Q163" s="6"/>
    </row>
    <row r="164" spans="6:17">
      <c r="F164" s="4"/>
      <c r="H164" s="1"/>
      <c r="K164" s="106"/>
      <c r="P164" s="6" t="str">
        <f t="shared" si="104"/>
        <v/>
      </c>
      <c r="Q164" s="6"/>
    </row>
    <row r="165" spans="6:17">
      <c r="F165" s="4"/>
      <c r="H165" s="1"/>
      <c r="K165" s="106"/>
      <c r="P165" s="6" t="str">
        <f t="shared" si="104"/>
        <v/>
      </c>
      <c r="Q165" s="6"/>
    </row>
    <row r="166" spans="6:17">
      <c r="F166" s="4"/>
      <c r="H166" s="1"/>
      <c r="K166" s="106"/>
      <c r="P166" s="6" t="str">
        <f t="shared" si="104"/>
        <v/>
      </c>
      <c r="Q166" s="6"/>
    </row>
    <row r="167" spans="6:17">
      <c r="F167" s="4"/>
      <c r="H167" s="1"/>
      <c r="K167" s="106"/>
      <c r="P167" s="6" t="str">
        <f t="shared" si="104"/>
        <v/>
      </c>
      <c r="Q167" s="6"/>
    </row>
    <row r="168" spans="6:17">
      <c r="F168" s="4"/>
      <c r="H168" s="1"/>
      <c r="K168" s="106"/>
      <c r="P168" s="6" t="str">
        <f t="shared" si="104"/>
        <v/>
      </c>
      <c r="Q168" s="6"/>
    </row>
    <row r="169" spans="6:17">
      <c r="F169" s="4"/>
      <c r="H169" s="1"/>
      <c r="K169" s="106"/>
      <c r="P169" s="6" t="str">
        <f t="shared" si="104"/>
        <v/>
      </c>
      <c r="Q169" s="6"/>
    </row>
    <row r="170" spans="6:17">
      <c r="F170" s="4"/>
      <c r="H170" s="1"/>
      <c r="K170" s="106"/>
      <c r="P170" s="6" t="str">
        <f t="shared" si="104"/>
        <v/>
      </c>
      <c r="Q170" s="6"/>
    </row>
    <row r="171" spans="6:17">
      <c r="F171" s="4"/>
      <c r="H171" s="1"/>
      <c r="K171" s="106"/>
      <c r="P171" s="6" t="str">
        <f t="shared" si="104"/>
        <v/>
      </c>
      <c r="Q171" s="6"/>
    </row>
    <row r="172" spans="6:17">
      <c r="F172" s="4"/>
      <c r="H172" s="1"/>
      <c r="K172" s="106"/>
      <c r="P172" s="6" t="str">
        <f t="shared" si="104"/>
        <v/>
      </c>
      <c r="Q172" s="6"/>
    </row>
    <row r="173" spans="6:17">
      <c r="F173" s="4"/>
      <c r="H173" s="1"/>
      <c r="K173" s="106"/>
      <c r="P173" s="6" t="str">
        <f t="shared" si="104"/>
        <v/>
      </c>
      <c r="Q173" s="6"/>
    </row>
    <row r="174" spans="6:17">
      <c r="F174" s="4"/>
      <c r="H174" s="1"/>
      <c r="K174" s="106"/>
      <c r="P174" s="6" t="str">
        <f t="shared" si="104"/>
        <v/>
      </c>
      <c r="Q174" s="6"/>
    </row>
    <row r="175" spans="6:17">
      <c r="F175" s="4"/>
      <c r="H175" s="1"/>
      <c r="K175" s="106"/>
      <c r="P175" s="6" t="str">
        <f t="shared" si="104"/>
        <v/>
      </c>
      <c r="Q175" s="6"/>
    </row>
    <row r="176" spans="6:17">
      <c r="F176" s="4"/>
      <c r="H176" s="1"/>
      <c r="K176" s="106"/>
      <c r="P176" s="6" t="str">
        <f t="shared" si="104"/>
        <v/>
      </c>
      <c r="Q176" s="6"/>
    </row>
    <row r="177" spans="6:17">
      <c r="F177" s="4"/>
      <c r="H177" s="1"/>
      <c r="K177" s="106"/>
      <c r="P177" s="6" t="str">
        <f t="shared" si="104"/>
        <v/>
      </c>
      <c r="Q177" s="6"/>
    </row>
    <row r="178" spans="6:17">
      <c r="F178" s="4"/>
      <c r="H178" s="1"/>
      <c r="K178" s="106"/>
      <c r="P178" s="6" t="str">
        <f t="shared" si="104"/>
        <v/>
      </c>
      <c r="Q178" s="6"/>
    </row>
    <row r="179" spans="6:17">
      <c r="F179" s="4"/>
      <c r="H179" s="1"/>
      <c r="K179" s="106"/>
      <c r="P179" s="6" t="str">
        <f t="shared" si="104"/>
        <v/>
      </c>
      <c r="Q179" s="6"/>
    </row>
    <row r="180" spans="6:17">
      <c r="F180" s="4"/>
      <c r="H180" s="1"/>
      <c r="K180" s="106"/>
      <c r="P180" s="6" t="str">
        <f t="shared" si="104"/>
        <v/>
      </c>
      <c r="Q180" s="6"/>
    </row>
    <row r="181" spans="6:17">
      <c r="F181" s="4"/>
      <c r="H181" s="1"/>
      <c r="K181" s="106"/>
      <c r="P181" s="6" t="str">
        <f t="shared" si="104"/>
        <v/>
      </c>
      <c r="Q181" s="6"/>
    </row>
    <row r="182" spans="6:17">
      <c r="F182" s="4"/>
      <c r="H182" s="1"/>
      <c r="K182" s="106"/>
      <c r="P182" s="6" t="str">
        <f t="shared" si="104"/>
        <v/>
      </c>
      <c r="Q182" s="6"/>
    </row>
    <row r="183" spans="6:17">
      <c r="F183" s="4"/>
      <c r="H183" s="1"/>
      <c r="K183" s="106"/>
      <c r="P183" s="6" t="str">
        <f t="shared" si="104"/>
        <v/>
      </c>
      <c r="Q183" s="6"/>
    </row>
    <row r="184" spans="6:17">
      <c r="F184" s="4"/>
      <c r="H184" s="1"/>
      <c r="K184" s="106"/>
      <c r="P184" s="6" t="str">
        <f t="shared" si="104"/>
        <v/>
      </c>
      <c r="Q184" s="6"/>
    </row>
    <row r="185" spans="6:17">
      <c r="F185" s="4"/>
      <c r="H185" s="1"/>
      <c r="K185" s="106"/>
      <c r="P185" s="6" t="str">
        <f t="shared" si="104"/>
        <v/>
      </c>
      <c r="Q185" s="6"/>
    </row>
    <row r="186" spans="6:17">
      <c r="F186" s="4"/>
      <c r="H186" s="1"/>
      <c r="K186" s="106"/>
      <c r="P186" s="6" t="str">
        <f t="shared" si="104"/>
        <v/>
      </c>
      <c r="Q186" s="6"/>
    </row>
    <row r="187" spans="6:17">
      <c r="F187" s="4"/>
      <c r="H187" s="1"/>
      <c r="K187" s="106"/>
      <c r="P187" s="6" t="str">
        <f t="shared" si="104"/>
        <v/>
      </c>
      <c r="Q187" s="6"/>
    </row>
    <row r="188" spans="6:17">
      <c r="F188" s="4"/>
      <c r="H188" s="1"/>
      <c r="K188" s="106"/>
      <c r="P188" s="6" t="str">
        <f t="shared" si="104"/>
        <v/>
      </c>
      <c r="Q188" s="6"/>
    </row>
    <row r="189" spans="6:17">
      <c r="F189" s="4"/>
      <c r="H189" s="1"/>
      <c r="K189" s="106"/>
      <c r="P189" s="6" t="str">
        <f t="shared" si="104"/>
        <v/>
      </c>
      <c r="Q189" s="6"/>
    </row>
    <row r="190" spans="6:17">
      <c r="F190" s="4"/>
      <c r="H190" s="1"/>
      <c r="K190" s="106"/>
      <c r="P190" s="6" t="str">
        <f t="shared" si="104"/>
        <v/>
      </c>
      <c r="Q190" s="6"/>
    </row>
    <row r="191" spans="6:17">
      <c r="F191" s="4"/>
      <c r="H191" s="1"/>
      <c r="K191" s="106"/>
      <c r="P191" s="6" t="str">
        <f t="shared" si="104"/>
        <v/>
      </c>
      <c r="Q191" s="6"/>
    </row>
    <row r="192" spans="6:17">
      <c r="F192" s="4"/>
      <c r="H192" s="1"/>
      <c r="K192" s="106"/>
      <c r="P192" s="6" t="str">
        <f t="shared" si="104"/>
        <v/>
      </c>
      <c r="Q192" s="6"/>
    </row>
    <row r="193" spans="6:17">
      <c r="F193" s="4"/>
      <c r="H193" s="1"/>
      <c r="K193" s="106"/>
      <c r="P193" s="6" t="str">
        <f t="shared" si="104"/>
        <v/>
      </c>
      <c r="Q193" s="6"/>
    </row>
    <row r="194" spans="6:17">
      <c r="F194" s="4"/>
      <c r="H194" s="1"/>
      <c r="K194" s="106"/>
      <c r="P194" s="6" t="str">
        <f t="shared" si="104"/>
        <v/>
      </c>
      <c r="Q194" s="6"/>
    </row>
    <row r="195" spans="6:17">
      <c r="F195" s="4"/>
      <c r="H195" s="1"/>
      <c r="K195" s="106"/>
      <c r="P195" s="6" t="str">
        <f t="shared" si="104"/>
        <v/>
      </c>
      <c r="Q195" s="6"/>
    </row>
    <row r="196" spans="6:17">
      <c r="F196" s="4"/>
      <c r="H196" s="1"/>
      <c r="K196" s="106"/>
      <c r="P196" s="6" t="str">
        <f t="shared" si="104"/>
        <v/>
      </c>
      <c r="Q196" s="6"/>
    </row>
    <row r="197" spans="6:17">
      <c r="F197" s="4"/>
      <c r="H197" s="1"/>
      <c r="K197" s="106"/>
      <c r="P197" s="6" t="str">
        <f t="shared" si="104"/>
        <v/>
      </c>
      <c r="Q197" s="6"/>
    </row>
    <row r="198" spans="6:17">
      <c r="F198" s="4"/>
      <c r="H198" s="1"/>
      <c r="K198" s="106"/>
      <c r="P198" s="6" t="str">
        <f t="shared" si="104"/>
        <v/>
      </c>
      <c r="Q198" s="6"/>
    </row>
    <row r="199" spans="6:17">
      <c r="F199" s="4"/>
      <c r="H199" s="1"/>
      <c r="K199" s="106"/>
      <c r="P199" s="6" t="str">
        <f t="shared" si="104"/>
        <v/>
      </c>
      <c r="Q199" s="6"/>
    </row>
    <row r="200" spans="6:17">
      <c r="F200" s="4"/>
      <c r="H200" s="1"/>
      <c r="K200" s="106"/>
      <c r="P200" s="6" t="str">
        <f t="shared" si="104"/>
        <v/>
      </c>
      <c r="Q200" s="6"/>
    </row>
    <row r="201" spans="6:17">
      <c r="F201" s="4"/>
      <c r="H201" s="1"/>
      <c r="K201" s="106"/>
      <c r="P201" s="6" t="str">
        <f t="shared" si="104"/>
        <v/>
      </c>
      <c r="Q201" s="6"/>
    </row>
    <row r="202" spans="6:17">
      <c r="F202" s="4"/>
      <c r="H202" s="1"/>
      <c r="K202" s="106"/>
      <c r="P202" s="6" t="str">
        <f t="shared" si="104"/>
        <v/>
      </c>
      <c r="Q202" s="6"/>
    </row>
    <row r="203" spans="6:17">
      <c r="F203" s="4"/>
      <c r="H203" s="1"/>
      <c r="K203" s="106"/>
      <c r="P203" s="6" t="str">
        <f t="shared" si="104"/>
        <v/>
      </c>
      <c r="Q203" s="6"/>
    </row>
    <row r="204" spans="6:17">
      <c r="F204" s="4"/>
      <c r="H204" s="1"/>
      <c r="K204" s="106"/>
      <c r="P204" s="6" t="str">
        <f t="shared" si="104"/>
        <v/>
      </c>
      <c r="Q204" s="6"/>
    </row>
    <row r="205" spans="6:17">
      <c r="F205" s="4"/>
      <c r="H205" s="1"/>
      <c r="K205" s="106"/>
      <c r="P205" s="6" t="str">
        <f t="shared" si="104"/>
        <v/>
      </c>
      <c r="Q205" s="6"/>
    </row>
    <row r="206" spans="6:17">
      <c r="F206" s="4"/>
      <c r="H206" s="1"/>
      <c r="K206" s="106"/>
      <c r="P206" s="6" t="str">
        <f t="shared" si="104"/>
        <v/>
      </c>
      <c r="Q206" s="6"/>
    </row>
    <row r="207" spans="6:17">
      <c r="F207" s="4"/>
      <c r="H207" s="1"/>
      <c r="K207" s="106"/>
      <c r="P207" s="6" t="str">
        <f t="shared" si="104"/>
        <v/>
      </c>
      <c r="Q207" s="6"/>
    </row>
    <row r="208" spans="6:17">
      <c r="F208" s="4"/>
      <c r="H208" s="1"/>
      <c r="K208" s="106"/>
      <c r="P208" s="6" t="str">
        <f t="shared" si="104"/>
        <v/>
      </c>
      <c r="Q208" s="6"/>
    </row>
    <row r="209" spans="6:17">
      <c r="F209" s="4"/>
      <c r="H209" s="1"/>
      <c r="K209" s="106"/>
      <c r="P209" s="6" t="str">
        <f t="shared" si="104"/>
        <v/>
      </c>
      <c r="Q209" s="6"/>
    </row>
    <row r="210" spans="6:17">
      <c r="F210" s="4"/>
      <c r="H210" s="1"/>
      <c r="K210" s="106"/>
      <c r="P210" s="6" t="str">
        <f t="shared" si="104"/>
        <v/>
      </c>
      <c r="Q210" s="6"/>
    </row>
    <row r="211" spans="6:17">
      <c r="F211" s="4"/>
      <c r="H211" s="1"/>
      <c r="K211" s="106"/>
      <c r="P211" s="6" t="str">
        <f t="shared" si="104"/>
        <v/>
      </c>
      <c r="Q211" s="6"/>
    </row>
    <row r="212" spans="6:17">
      <c r="F212" s="4"/>
      <c r="H212" s="1"/>
      <c r="K212" s="106"/>
      <c r="P212" s="6" t="str">
        <f t="shared" si="104"/>
        <v/>
      </c>
      <c r="Q212" s="6"/>
    </row>
    <row r="213" spans="6:17">
      <c r="F213" s="4"/>
      <c r="H213" s="1"/>
      <c r="K213" s="106"/>
      <c r="P213" s="6" t="str">
        <f t="shared" si="104"/>
        <v/>
      </c>
      <c r="Q213" s="6"/>
    </row>
    <row r="214" spans="6:17">
      <c r="F214" s="4"/>
      <c r="H214" s="1"/>
      <c r="K214" s="106"/>
      <c r="P214" s="6" t="str">
        <f t="shared" si="104"/>
        <v/>
      </c>
      <c r="Q214" s="6"/>
    </row>
    <row r="215" spans="6:17">
      <c r="F215" s="4"/>
      <c r="H215" s="1"/>
      <c r="K215" s="106"/>
      <c r="P215" s="6" t="str">
        <f t="shared" si="104"/>
        <v/>
      </c>
      <c r="Q215" s="6"/>
    </row>
    <row r="216" spans="6:17">
      <c r="F216" s="4"/>
      <c r="H216" s="1"/>
      <c r="K216" s="106"/>
      <c r="P216" s="6" t="str">
        <f t="shared" si="104"/>
        <v/>
      </c>
      <c r="Q216" s="6"/>
    </row>
    <row r="217" spans="6:17">
      <c r="F217" s="4"/>
      <c r="H217" s="1"/>
      <c r="K217" s="106"/>
      <c r="P217" s="6" t="str">
        <f t="shared" si="104"/>
        <v/>
      </c>
      <c r="Q217" s="6"/>
    </row>
    <row r="218" spans="6:17">
      <c r="F218" s="4"/>
      <c r="H218" s="1"/>
      <c r="K218" s="106"/>
      <c r="P218" s="6" t="str">
        <f t="shared" si="104"/>
        <v/>
      </c>
      <c r="Q218" s="6"/>
    </row>
    <row r="219" spans="6:17">
      <c r="F219" s="4"/>
      <c r="H219" s="1"/>
      <c r="K219" s="106"/>
      <c r="P219" s="6" t="str">
        <f t="shared" si="104"/>
        <v/>
      </c>
      <c r="Q219" s="6"/>
    </row>
    <row r="220" spans="6:17">
      <c r="F220" s="4"/>
      <c r="H220" s="1"/>
      <c r="K220" s="106"/>
      <c r="P220" s="6" t="str">
        <f t="shared" ref="P220:P283" si="105">IF(I220=0%,"",L219/I220)</f>
        <v/>
      </c>
      <c r="Q220" s="6"/>
    </row>
    <row r="221" spans="6:17">
      <c r="F221" s="4"/>
      <c r="H221" s="1"/>
      <c r="K221" s="106"/>
      <c r="P221" s="6" t="str">
        <f t="shared" si="105"/>
        <v/>
      </c>
      <c r="Q221" s="6"/>
    </row>
    <row r="222" spans="6:17">
      <c r="F222" s="4"/>
      <c r="H222" s="1"/>
      <c r="K222" s="106"/>
      <c r="P222" s="6" t="str">
        <f t="shared" si="105"/>
        <v/>
      </c>
      <c r="Q222" s="6"/>
    </row>
    <row r="223" spans="6:17">
      <c r="F223" s="4"/>
      <c r="H223" s="1"/>
      <c r="K223" s="106"/>
      <c r="P223" s="6" t="str">
        <f t="shared" si="105"/>
        <v/>
      </c>
      <c r="Q223" s="6"/>
    </row>
    <row r="224" spans="6:17">
      <c r="F224" s="4"/>
      <c r="H224" s="1"/>
      <c r="K224" s="106"/>
      <c r="P224" s="6" t="str">
        <f t="shared" si="105"/>
        <v/>
      </c>
      <c r="Q224" s="6"/>
    </row>
    <row r="225" spans="6:17">
      <c r="F225" s="4"/>
      <c r="H225" s="1"/>
      <c r="K225" s="106"/>
      <c r="P225" s="6" t="str">
        <f t="shared" si="105"/>
        <v/>
      </c>
      <c r="Q225" s="6"/>
    </row>
    <row r="226" spans="6:17">
      <c r="F226" s="4"/>
      <c r="H226" s="1"/>
      <c r="K226" s="106"/>
      <c r="P226" s="6" t="str">
        <f t="shared" si="105"/>
        <v/>
      </c>
      <c r="Q226" s="6"/>
    </row>
    <row r="227" spans="6:17">
      <c r="F227" s="4"/>
      <c r="H227" s="1"/>
      <c r="K227" s="106"/>
      <c r="P227" s="6" t="str">
        <f t="shared" si="105"/>
        <v/>
      </c>
      <c r="Q227" s="6"/>
    </row>
    <row r="228" spans="6:17">
      <c r="F228" s="4"/>
      <c r="H228" s="1"/>
      <c r="K228" s="106"/>
      <c r="P228" s="6" t="str">
        <f t="shared" si="105"/>
        <v/>
      </c>
      <c r="Q228" s="6"/>
    </row>
    <row r="229" spans="6:17">
      <c r="F229" s="4"/>
      <c r="H229" s="1"/>
      <c r="K229" s="106"/>
      <c r="P229" s="6" t="str">
        <f t="shared" si="105"/>
        <v/>
      </c>
      <c r="Q229" s="6"/>
    </row>
    <row r="230" spans="6:17">
      <c r="F230" s="4"/>
      <c r="H230" s="1"/>
      <c r="K230" s="106"/>
      <c r="P230" s="6" t="str">
        <f t="shared" si="105"/>
        <v/>
      </c>
      <c r="Q230" s="6"/>
    </row>
    <row r="231" spans="6:17">
      <c r="F231" s="4"/>
      <c r="H231" s="1"/>
      <c r="K231" s="106"/>
      <c r="P231" s="6" t="str">
        <f t="shared" si="105"/>
        <v/>
      </c>
      <c r="Q231" s="6"/>
    </row>
    <row r="232" spans="6:17">
      <c r="F232" s="4"/>
      <c r="H232" s="1"/>
      <c r="K232" s="106"/>
      <c r="P232" s="6" t="str">
        <f t="shared" si="105"/>
        <v/>
      </c>
      <c r="Q232" s="6"/>
    </row>
    <row r="233" spans="6:17">
      <c r="F233" s="4"/>
      <c r="H233" s="1"/>
      <c r="K233" s="106"/>
      <c r="P233" s="6" t="str">
        <f t="shared" si="105"/>
        <v/>
      </c>
      <c r="Q233" s="6"/>
    </row>
    <row r="234" spans="6:17">
      <c r="F234" s="4"/>
      <c r="H234" s="1"/>
      <c r="K234" s="106"/>
      <c r="P234" s="6" t="str">
        <f t="shared" si="105"/>
        <v/>
      </c>
      <c r="Q234" s="6"/>
    </row>
    <row r="235" spans="6:17">
      <c r="F235" s="4"/>
      <c r="H235" s="1"/>
      <c r="K235" s="106"/>
      <c r="P235" s="6" t="str">
        <f t="shared" si="105"/>
        <v/>
      </c>
      <c r="Q235" s="6"/>
    </row>
    <row r="236" spans="6:17">
      <c r="F236" s="4"/>
      <c r="H236" s="1"/>
      <c r="K236" s="106"/>
      <c r="P236" s="6" t="str">
        <f t="shared" si="105"/>
        <v/>
      </c>
      <c r="Q236" s="6"/>
    </row>
    <row r="237" spans="6:17">
      <c r="F237" s="4"/>
      <c r="H237" s="1"/>
      <c r="K237" s="106"/>
      <c r="P237" s="6" t="str">
        <f t="shared" si="105"/>
        <v/>
      </c>
      <c r="Q237" s="6"/>
    </row>
    <row r="238" spans="6:17">
      <c r="F238" s="4"/>
      <c r="H238" s="1"/>
      <c r="K238" s="106"/>
      <c r="P238" s="6" t="str">
        <f t="shared" si="105"/>
        <v/>
      </c>
      <c r="Q238" s="6"/>
    </row>
    <row r="239" spans="6:17">
      <c r="F239" s="4"/>
      <c r="H239" s="1"/>
      <c r="K239" s="106"/>
      <c r="P239" s="6" t="str">
        <f t="shared" si="105"/>
        <v/>
      </c>
      <c r="Q239" s="6"/>
    </row>
    <row r="240" spans="6:17">
      <c r="F240" s="4"/>
      <c r="H240" s="1"/>
      <c r="K240" s="106"/>
      <c r="P240" s="6" t="str">
        <f t="shared" si="105"/>
        <v/>
      </c>
      <c r="Q240" s="6"/>
    </row>
    <row r="241" spans="6:17">
      <c r="F241" s="4"/>
      <c r="H241" s="1"/>
      <c r="K241" s="106"/>
      <c r="P241" s="6" t="str">
        <f t="shared" si="105"/>
        <v/>
      </c>
      <c r="Q241" s="6"/>
    </row>
    <row r="242" spans="6:17">
      <c r="F242" s="4"/>
      <c r="H242" s="1"/>
      <c r="K242" s="106"/>
      <c r="P242" s="6" t="str">
        <f t="shared" si="105"/>
        <v/>
      </c>
      <c r="Q242" s="6"/>
    </row>
    <row r="243" spans="6:17">
      <c r="F243" s="4"/>
      <c r="H243" s="1"/>
      <c r="K243" s="106"/>
      <c r="P243" s="6" t="str">
        <f t="shared" si="105"/>
        <v/>
      </c>
      <c r="Q243" s="6"/>
    </row>
    <row r="244" spans="6:17">
      <c r="F244" s="4"/>
      <c r="H244" s="1"/>
      <c r="K244" s="106"/>
      <c r="P244" s="6" t="str">
        <f t="shared" si="105"/>
        <v/>
      </c>
      <c r="Q244" s="6"/>
    </row>
    <row r="245" spans="6:17">
      <c r="F245" s="4"/>
      <c r="H245" s="1"/>
      <c r="K245" s="106"/>
      <c r="P245" s="6" t="str">
        <f t="shared" si="105"/>
        <v/>
      </c>
      <c r="Q245" s="6"/>
    </row>
    <row r="246" spans="6:17">
      <c r="F246" s="4"/>
      <c r="H246" s="1"/>
      <c r="K246" s="106"/>
      <c r="P246" s="6" t="str">
        <f t="shared" si="105"/>
        <v/>
      </c>
      <c r="Q246" s="6"/>
    </row>
    <row r="247" spans="6:17">
      <c r="F247" s="4"/>
      <c r="H247" s="1"/>
      <c r="K247" s="106"/>
      <c r="P247" s="6" t="str">
        <f t="shared" si="105"/>
        <v/>
      </c>
      <c r="Q247" s="6"/>
    </row>
    <row r="248" spans="6:17">
      <c r="F248" s="4"/>
      <c r="H248" s="1"/>
      <c r="K248" s="106"/>
      <c r="P248" s="6" t="str">
        <f t="shared" si="105"/>
        <v/>
      </c>
      <c r="Q248" s="6"/>
    </row>
    <row r="249" spans="6:17">
      <c r="F249" s="4"/>
      <c r="H249" s="1"/>
      <c r="K249" s="106"/>
      <c r="P249" s="6" t="str">
        <f t="shared" si="105"/>
        <v/>
      </c>
      <c r="Q249" s="6"/>
    </row>
    <row r="250" spans="6:17">
      <c r="F250" s="4"/>
      <c r="H250" s="1"/>
      <c r="K250" s="106"/>
      <c r="P250" s="6" t="str">
        <f t="shared" si="105"/>
        <v/>
      </c>
      <c r="Q250" s="6"/>
    </row>
    <row r="251" spans="6:17">
      <c r="F251" s="4"/>
      <c r="H251" s="1"/>
      <c r="K251" s="106"/>
      <c r="P251" s="6" t="str">
        <f t="shared" si="105"/>
        <v/>
      </c>
      <c r="Q251" s="6"/>
    </row>
    <row r="252" spans="6:17">
      <c r="F252" s="4"/>
      <c r="H252" s="1"/>
      <c r="K252" s="106"/>
      <c r="P252" s="6" t="str">
        <f t="shared" si="105"/>
        <v/>
      </c>
      <c r="Q252" s="6"/>
    </row>
    <row r="253" spans="6:17">
      <c r="F253" s="4"/>
      <c r="H253" s="1"/>
      <c r="K253" s="106"/>
      <c r="P253" s="6" t="str">
        <f t="shared" si="105"/>
        <v/>
      </c>
      <c r="Q253" s="6"/>
    </row>
    <row r="254" spans="6:17">
      <c r="F254" s="4"/>
      <c r="H254" s="1"/>
      <c r="K254" s="106"/>
      <c r="P254" s="6" t="str">
        <f t="shared" si="105"/>
        <v/>
      </c>
      <c r="Q254" s="6"/>
    </row>
    <row r="255" spans="6:17">
      <c r="F255" s="4"/>
      <c r="H255" s="1"/>
      <c r="K255" s="106"/>
      <c r="P255" s="6" t="str">
        <f t="shared" si="105"/>
        <v/>
      </c>
      <c r="Q255" s="6"/>
    </row>
    <row r="256" spans="6:17">
      <c r="F256" s="4"/>
      <c r="H256" s="1"/>
      <c r="K256" s="106"/>
      <c r="P256" s="6" t="str">
        <f t="shared" si="105"/>
        <v/>
      </c>
      <c r="Q256" s="6"/>
    </row>
    <row r="257" spans="6:17">
      <c r="F257" s="4"/>
      <c r="H257" s="1"/>
      <c r="K257" s="106"/>
      <c r="P257" s="6" t="str">
        <f t="shared" si="105"/>
        <v/>
      </c>
      <c r="Q257" s="6"/>
    </row>
    <row r="258" spans="6:17">
      <c r="F258" s="4"/>
      <c r="H258" s="1"/>
      <c r="K258" s="106"/>
      <c r="P258" s="6" t="str">
        <f t="shared" si="105"/>
        <v/>
      </c>
      <c r="Q258" s="6"/>
    </row>
    <row r="259" spans="6:17">
      <c r="F259" s="4"/>
      <c r="H259" s="1"/>
      <c r="K259" s="106"/>
      <c r="P259" s="6" t="str">
        <f t="shared" si="105"/>
        <v/>
      </c>
      <c r="Q259" s="6"/>
    </row>
    <row r="260" spans="6:17">
      <c r="F260" s="4"/>
      <c r="H260" s="1"/>
      <c r="K260" s="106"/>
      <c r="P260" s="6" t="str">
        <f t="shared" si="105"/>
        <v/>
      </c>
      <c r="Q260" s="6"/>
    </row>
    <row r="261" spans="6:17">
      <c r="F261" s="4"/>
      <c r="H261" s="1"/>
      <c r="K261" s="106"/>
      <c r="P261" s="6" t="str">
        <f t="shared" si="105"/>
        <v/>
      </c>
      <c r="Q261" s="6"/>
    </row>
    <row r="262" spans="6:17">
      <c r="F262" s="4"/>
      <c r="H262" s="1"/>
      <c r="K262" s="106"/>
      <c r="P262" s="6" t="str">
        <f t="shared" si="105"/>
        <v/>
      </c>
      <c r="Q262" s="6"/>
    </row>
    <row r="263" spans="6:17">
      <c r="F263" s="4"/>
      <c r="H263" s="1"/>
      <c r="K263" s="106"/>
      <c r="P263" s="6" t="str">
        <f t="shared" si="105"/>
        <v/>
      </c>
      <c r="Q263" s="6"/>
    </row>
    <row r="264" spans="6:17">
      <c r="F264" s="4"/>
      <c r="H264" s="1"/>
      <c r="K264" s="106"/>
      <c r="P264" s="6" t="str">
        <f t="shared" si="105"/>
        <v/>
      </c>
      <c r="Q264" s="6"/>
    </row>
    <row r="265" spans="6:17">
      <c r="F265" s="4"/>
      <c r="H265" s="1"/>
      <c r="K265" s="106"/>
      <c r="P265" s="6" t="str">
        <f t="shared" si="105"/>
        <v/>
      </c>
      <c r="Q265" s="6"/>
    </row>
    <row r="266" spans="6:17">
      <c r="F266" s="4"/>
      <c r="H266" s="1"/>
      <c r="K266" s="106"/>
      <c r="P266" s="6" t="str">
        <f t="shared" si="105"/>
        <v/>
      </c>
      <c r="Q266" s="6"/>
    </row>
    <row r="267" spans="6:17">
      <c r="F267" s="4"/>
      <c r="H267" s="1"/>
      <c r="K267" s="106"/>
      <c r="P267" s="6" t="str">
        <f t="shared" si="105"/>
        <v/>
      </c>
      <c r="Q267" s="6"/>
    </row>
    <row r="268" spans="6:17">
      <c r="F268" s="4"/>
      <c r="H268" s="1"/>
      <c r="K268" s="106"/>
      <c r="P268" s="6" t="str">
        <f t="shared" si="105"/>
        <v/>
      </c>
      <c r="Q268" s="6"/>
    </row>
    <row r="269" spans="6:17">
      <c r="F269" s="4"/>
      <c r="H269" s="1"/>
      <c r="K269" s="106"/>
      <c r="P269" s="6" t="str">
        <f t="shared" si="105"/>
        <v/>
      </c>
      <c r="Q269" s="6"/>
    </row>
    <row r="270" spans="6:17">
      <c r="F270" s="4"/>
      <c r="H270" s="1"/>
      <c r="K270" s="106"/>
      <c r="P270" s="6" t="str">
        <f t="shared" si="105"/>
        <v/>
      </c>
      <c r="Q270" s="6"/>
    </row>
    <row r="271" spans="6:17">
      <c r="F271" s="4"/>
      <c r="H271" s="1"/>
      <c r="K271" s="106"/>
      <c r="P271" s="6" t="str">
        <f t="shared" si="105"/>
        <v/>
      </c>
      <c r="Q271" s="6"/>
    </row>
    <row r="272" spans="6:17">
      <c r="F272" s="4"/>
      <c r="H272" s="1"/>
      <c r="K272" s="106"/>
      <c r="P272" s="6" t="str">
        <f t="shared" si="105"/>
        <v/>
      </c>
      <c r="Q272" s="6"/>
    </row>
    <row r="273" spans="6:17">
      <c r="F273" s="4"/>
      <c r="H273" s="1"/>
      <c r="K273" s="106"/>
      <c r="P273" s="6" t="str">
        <f t="shared" si="105"/>
        <v/>
      </c>
      <c r="Q273" s="6"/>
    </row>
    <row r="274" spans="6:17">
      <c r="F274" s="4"/>
      <c r="H274" s="1"/>
      <c r="K274" s="106"/>
      <c r="P274" s="6" t="str">
        <f t="shared" si="105"/>
        <v/>
      </c>
      <c r="Q274" s="6"/>
    </row>
    <row r="275" spans="6:17">
      <c r="F275" s="4"/>
      <c r="H275" s="1"/>
      <c r="K275" s="106"/>
      <c r="P275" s="6" t="str">
        <f t="shared" si="105"/>
        <v/>
      </c>
      <c r="Q275" s="6"/>
    </row>
    <row r="276" spans="6:17">
      <c r="F276" s="4"/>
      <c r="H276" s="1"/>
      <c r="K276" s="106"/>
      <c r="P276" s="6" t="str">
        <f t="shared" si="105"/>
        <v/>
      </c>
      <c r="Q276" s="6"/>
    </row>
    <row r="277" spans="6:17">
      <c r="F277" s="4"/>
      <c r="H277" s="1"/>
      <c r="K277" s="106"/>
      <c r="P277" s="6" t="str">
        <f t="shared" si="105"/>
        <v/>
      </c>
      <c r="Q277" s="6"/>
    </row>
    <row r="278" spans="6:17">
      <c r="F278" s="4"/>
      <c r="H278" s="1"/>
      <c r="K278" s="106"/>
      <c r="P278" s="6" t="str">
        <f t="shared" si="105"/>
        <v/>
      </c>
      <c r="Q278" s="6"/>
    </row>
    <row r="279" spans="6:17">
      <c r="F279" s="4"/>
      <c r="H279" s="1"/>
      <c r="K279" s="106"/>
      <c r="P279" s="6" t="str">
        <f t="shared" si="105"/>
        <v/>
      </c>
      <c r="Q279" s="6"/>
    </row>
    <row r="280" spans="6:17">
      <c r="F280" s="4"/>
      <c r="H280" s="1"/>
      <c r="K280" s="106"/>
      <c r="P280" s="6" t="str">
        <f t="shared" si="105"/>
        <v/>
      </c>
      <c r="Q280" s="6"/>
    </row>
    <row r="281" spans="6:17">
      <c r="F281" s="4"/>
      <c r="H281" s="1"/>
      <c r="K281" s="106"/>
      <c r="P281" s="6" t="str">
        <f t="shared" si="105"/>
        <v/>
      </c>
      <c r="Q281" s="6"/>
    </row>
    <row r="282" spans="6:17">
      <c r="F282" s="4"/>
      <c r="H282" s="1"/>
      <c r="K282" s="106"/>
      <c r="P282" s="6" t="str">
        <f t="shared" si="105"/>
        <v/>
      </c>
      <c r="Q282" s="6"/>
    </row>
    <row r="283" spans="6:17">
      <c r="F283" s="4"/>
      <c r="H283" s="1"/>
      <c r="K283" s="106"/>
      <c r="P283" s="6" t="str">
        <f t="shared" si="105"/>
        <v/>
      </c>
      <c r="Q283" s="6"/>
    </row>
    <row r="284" spans="6:17">
      <c r="F284" s="4"/>
      <c r="H284" s="1"/>
      <c r="K284" s="106"/>
      <c r="P284" s="6" t="str">
        <f t="shared" ref="P284:P347" si="106">IF(I284=0%,"",L283/I284)</f>
        <v/>
      </c>
      <c r="Q284" s="6"/>
    </row>
    <row r="285" spans="6:17">
      <c r="F285" s="4"/>
      <c r="H285" s="1"/>
      <c r="K285" s="106"/>
      <c r="P285" s="6" t="str">
        <f t="shared" si="106"/>
        <v/>
      </c>
      <c r="Q285" s="6"/>
    </row>
    <row r="286" spans="6:17">
      <c r="F286" s="4"/>
      <c r="H286" s="1"/>
      <c r="K286" s="106"/>
      <c r="P286" s="6" t="str">
        <f t="shared" si="106"/>
        <v/>
      </c>
      <c r="Q286" s="6"/>
    </row>
    <row r="287" spans="6:17">
      <c r="F287" s="4"/>
      <c r="H287" s="1"/>
      <c r="K287" s="106"/>
      <c r="P287" s="6" t="str">
        <f t="shared" si="106"/>
        <v/>
      </c>
      <c r="Q287" s="6"/>
    </row>
    <row r="288" spans="6:17">
      <c r="F288" s="4"/>
      <c r="H288" s="1"/>
      <c r="K288" s="106"/>
      <c r="P288" s="6" t="str">
        <f t="shared" si="106"/>
        <v/>
      </c>
      <c r="Q288" s="6"/>
    </row>
    <row r="289" spans="6:17">
      <c r="F289" s="4"/>
      <c r="H289" s="1"/>
      <c r="K289" s="106"/>
      <c r="P289" s="6" t="str">
        <f t="shared" si="106"/>
        <v/>
      </c>
      <c r="Q289" s="6"/>
    </row>
    <row r="290" spans="6:17">
      <c r="F290" s="4"/>
      <c r="H290" s="1"/>
      <c r="K290" s="106"/>
      <c r="P290" s="6" t="str">
        <f t="shared" si="106"/>
        <v/>
      </c>
      <c r="Q290" s="6"/>
    </row>
    <row r="291" spans="6:17">
      <c r="F291" s="4"/>
      <c r="H291" s="1"/>
      <c r="K291" s="106"/>
      <c r="P291" s="6" t="str">
        <f t="shared" si="106"/>
        <v/>
      </c>
      <c r="Q291" s="6"/>
    </row>
    <row r="292" spans="6:17">
      <c r="F292" s="4"/>
      <c r="H292" s="1"/>
      <c r="K292" s="106"/>
      <c r="P292" s="6" t="str">
        <f t="shared" si="106"/>
        <v/>
      </c>
      <c r="Q292" s="6"/>
    </row>
    <row r="293" spans="6:17">
      <c r="F293" s="4"/>
      <c r="H293" s="1"/>
      <c r="K293" s="106"/>
      <c r="P293" s="6" t="str">
        <f t="shared" si="106"/>
        <v/>
      </c>
      <c r="Q293" s="6"/>
    </row>
    <row r="294" spans="6:17">
      <c r="F294" s="4"/>
      <c r="H294" s="1"/>
      <c r="K294" s="106"/>
      <c r="P294" s="6" t="str">
        <f t="shared" si="106"/>
        <v/>
      </c>
      <c r="Q294" s="6"/>
    </row>
    <row r="295" spans="6:17">
      <c r="F295" s="4"/>
      <c r="H295" s="1"/>
      <c r="K295" s="106"/>
      <c r="P295" s="6" t="str">
        <f t="shared" si="106"/>
        <v/>
      </c>
      <c r="Q295" s="6"/>
    </row>
    <row r="296" spans="6:17">
      <c r="F296" s="4"/>
      <c r="H296" s="1"/>
      <c r="K296" s="106"/>
      <c r="P296" s="6" t="str">
        <f t="shared" si="106"/>
        <v/>
      </c>
      <c r="Q296" s="6"/>
    </row>
    <row r="297" spans="6:17">
      <c r="F297" s="4"/>
      <c r="H297" s="1"/>
      <c r="K297" s="106"/>
      <c r="P297" s="6" t="str">
        <f t="shared" si="106"/>
        <v/>
      </c>
      <c r="Q297" s="6"/>
    </row>
    <row r="298" spans="6:17">
      <c r="F298" s="4"/>
      <c r="H298" s="1"/>
      <c r="K298" s="106"/>
      <c r="P298" s="6" t="str">
        <f t="shared" si="106"/>
        <v/>
      </c>
      <c r="Q298" s="6"/>
    </row>
    <row r="299" spans="6:17">
      <c r="F299" s="4"/>
      <c r="H299" s="1"/>
      <c r="K299" s="106"/>
      <c r="P299" s="6" t="str">
        <f t="shared" si="106"/>
        <v/>
      </c>
      <c r="Q299" s="6"/>
    </row>
    <row r="300" spans="6:17">
      <c r="F300" s="4"/>
      <c r="H300" s="1"/>
      <c r="K300" s="106"/>
      <c r="P300" s="6" t="str">
        <f t="shared" si="106"/>
        <v/>
      </c>
      <c r="Q300" s="6"/>
    </row>
    <row r="301" spans="6:17">
      <c r="F301" s="4"/>
      <c r="H301" s="1"/>
      <c r="K301" s="106"/>
      <c r="P301" s="6" t="str">
        <f t="shared" si="106"/>
        <v/>
      </c>
      <c r="Q301" s="6"/>
    </row>
    <row r="302" spans="6:17">
      <c r="F302" s="4"/>
      <c r="H302" s="1"/>
      <c r="K302" s="106"/>
      <c r="P302" s="6" t="str">
        <f t="shared" si="106"/>
        <v/>
      </c>
      <c r="Q302" s="6"/>
    </row>
    <row r="303" spans="6:17">
      <c r="F303" s="4"/>
      <c r="H303" s="1"/>
      <c r="K303" s="106"/>
      <c r="P303" s="6" t="str">
        <f t="shared" si="106"/>
        <v/>
      </c>
      <c r="Q303" s="6"/>
    </row>
    <row r="304" spans="6:17">
      <c r="F304" s="4"/>
      <c r="H304" s="1"/>
      <c r="K304" s="106"/>
      <c r="P304" s="6" t="str">
        <f t="shared" si="106"/>
        <v/>
      </c>
      <c r="Q304" s="6"/>
    </row>
    <row r="305" spans="6:17">
      <c r="F305" s="4"/>
      <c r="H305" s="1"/>
      <c r="K305" s="106"/>
      <c r="P305" s="6" t="str">
        <f t="shared" si="106"/>
        <v/>
      </c>
      <c r="Q305" s="6"/>
    </row>
    <row r="306" spans="6:17">
      <c r="F306" s="4"/>
      <c r="H306" s="1"/>
      <c r="K306" s="106"/>
      <c r="P306" s="6" t="str">
        <f t="shared" si="106"/>
        <v/>
      </c>
      <c r="Q306" s="6"/>
    </row>
    <row r="307" spans="6:17">
      <c r="F307" s="4"/>
      <c r="H307" s="1"/>
      <c r="K307" s="106"/>
      <c r="P307" s="6" t="str">
        <f t="shared" si="106"/>
        <v/>
      </c>
      <c r="Q307" s="6"/>
    </row>
    <row r="308" spans="6:17">
      <c r="F308" s="4"/>
      <c r="H308" s="1"/>
      <c r="K308" s="106"/>
      <c r="P308" s="6" t="str">
        <f t="shared" si="106"/>
        <v/>
      </c>
      <c r="Q308" s="6"/>
    </row>
    <row r="309" spans="6:17">
      <c r="F309" s="4"/>
      <c r="H309" s="1"/>
      <c r="K309" s="106"/>
      <c r="P309" s="6" t="str">
        <f t="shared" si="106"/>
        <v/>
      </c>
      <c r="Q309" s="6"/>
    </row>
    <row r="310" spans="6:17">
      <c r="F310" s="4"/>
      <c r="H310" s="1"/>
      <c r="K310" s="106"/>
      <c r="P310" s="6" t="str">
        <f t="shared" si="106"/>
        <v/>
      </c>
      <c r="Q310" s="6"/>
    </row>
    <row r="311" spans="6:17">
      <c r="F311" s="4"/>
      <c r="H311" s="1"/>
      <c r="K311" s="106"/>
      <c r="P311" s="6" t="str">
        <f t="shared" si="106"/>
        <v/>
      </c>
      <c r="Q311" s="6"/>
    </row>
    <row r="312" spans="6:17">
      <c r="F312" s="4"/>
      <c r="H312" s="1"/>
      <c r="K312" s="106"/>
      <c r="P312" s="6" t="str">
        <f t="shared" si="106"/>
        <v/>
      </c>
      <c r="Q312" s="6"/>
    </row>
    <row r="313" spans="6:17">
      <c r="F313" s="4"/>
      <c r="H313" s="1"/>
      <c r="K313" s="106"/>
      <c r="P313" s="6" t="str">
        <f t="shared" si="106"/>
        <v/>
      </c>
      <c r="Q313" s="6"/>
    </row>
    <row r="314" spans="6:17">
      <c r="F314" s="4"/>
      <c r="H314" s="1"/>
      <c r="K314" s="106"/>
      <c r="P314" s="6" t="str">
        <f t="shared" si="106"/>
        <v/>
      </c>
      <c r="Q314" s="6"/>
    </row>
    <row r="315" spans="6:17">
      <c r="F315" s="4"/>
      <c r="H315" s="1"/>
      <c r="K315" s="106"/>
      <c r="P315" s="6" t="str">
        <f t="shared" si="106"/>
        <v/>
      </c>
      <c r="Q315" s="6"/>
    </row>
    <row r="316" spans="6:17">
      <c r="F316" s="4"/>
      <c r="H316" s="1"/>
      <c r="K316" s="106"/>
      <c r="P316" s="6" t="str">
        <f t="shared" si="106"/>
        <v/>
      </c>
      <c r="Q316" s="6"/>
    </row>
    <row r="317" spans="6:17">
      <c r="F317" s="4"/>
      <c r="H317" s="1"/>
      <c r="K317" s="106"/>
      <c r="P317" s="6" t="str">
        <f t="shared" si="106"/>
        <v/>
      </c>
      <c r="Q317" s="6"/>
    </row>
    <row r="318" spans="6:17">
      <c r="F318" s="4"/>
      <c r="H318" s="1"/>
      <c r="K318" s="106"/>
      <c r="P318" s="6" t="str">
        <f t="shared" si="106"/>
        <v/>
      </c>
      <c r="Q318" s="6"/>
    </row>
    <row r="319" spans="6:17">
      <c r="F319" s="4"/>
      <c r="H319" s="1"/>
      <c r="K319" s="106"/>
      <c r="P319" s="6" t="str">
        <f t="shared" si="106"/>
        <v/>
      </c>
      <c r="Q319" s="6"/>
    </row>
    <row r="320" spans="6:17">
      <c r="F320" s="4"/>
      <c r="H320" s="1"/>
      <c r="K320" s="106"/>
      <c r="P320" s="6" t="str">
        <f t="shared" si="106"/>
        <v/>
      </c>
      <c r="Q320" s="6"/>
    </row>
    <row r="321" spans="6:17">
      <c r="F321" s="4"/>
      <c r="H321" s="1"/>
      <c r="K321" s="106"/>
      <c r="P321" s="6" t="str">
        <f t="shared" si="106"/>
        <v/>
      </c>
      <c r="Q321" s="6"/>
    </row>
    <row r="322" spans="6:17">
      <c r="F322" s="4"/>
      <c r="H322" s="1"/>
      <c r="K322" s="106"/>
      <c r="P322" s="6" t="str">
        <f t="shared" si="106"/>
        <v/>
      </c>
      <c r="Q322" s="6"/>
    </row>
    <row r="323" spans="6:17">
      <c r="F323" s="4"/>
      <c r="H323" s="1"/>
      <c r="K323" s="106"/>
      <c r="P323" s="6" t="str">
        <f t="shared" si="106"/>
        <v/>
      </c>
      <c r="Q323" s="6"/>
    </row>
    <row r="324" spans="6:17">
      <c r="F324" s="4"/>
      <c r="H324" s="1"/>
      <c r="K324" s="106"/>
      <c r="P324" s="6" t="str">
        <f t="shared" si="106"/>
        <v/>
      </c>
      <c r="Q324" s="6"/>
    </row>
    <row r="325" spans="6:17">
      <c r="F325" s="4"/>
      <c r="H325" s="1"/>
      <c r="K325" s="106"/>
      <c r="P325" s="6" t="str">
        <f t="shared" si="106"/>
        <v/>
      </c>
      <c r="Q325" s="6"/>
    </row>
    <row r="326" spans="6:17">
      <c r="F326" s="4"/>
      <c r="H326" s="1"/>
      <c r="K326" s="106"/>
      <c r="P326" s="6" t="str">
        <f t="shared" si="106"/>
        <v/>
      </c>
      <c r="Q326" s="6"/>
    </row>
    <row r="327" spans="6:17">
      <c r="F327" s="4"/>
      <c r="H327" s="1"/>
      <c r="K327" s="106"/>
      <c r="P327" s="6" t="str">
        <f t="shared" si="106"/>
        <v/>
      </c>
      <c r="Q327" s="6"/>
    </row>
    <row r="328" spans="6:17">
      <c r="F328" s="4"/>
      <c r="H328" s="1"/>
      <c r="K328" s="106"/>
      <c r="P328" s="6" t="str">
        <f t="shared" si="106"/>
        <v/>
      </c>
      <c r="Q328" s="6"/>
    </row>
    <row r="329" spans="6:17">
      <c r="F329" s="4"/>
      <c r="H329" s="1"/>
      <c r="K329" s="106"/>
      <c r="P329" s="6" t="str">
        <f t="shared" si="106"/>
        <v/>
      </c>
      <c r="Q329" s="6"/>
    </row>
    <row r="330" spans="6:17">
      <c r="F330" s="4"/>
      <c r="H330" s="1"/>
      <c r="K330" s="106"/>
      <c r="P330" s="6" t="str">
        <f t="shared" si="106"/>
        <v/>
      </c>
      <c r="Q330" s="6"/>
    </row>
    <row r="331" spans="6:17">
      <c r="F331" s="4"/>
      <c r="H331" s="1"/>
      <c r="K331" s="106"/>
      <c r="P331" s="6" t="str">
        <f t="shared" si="106"/>
        <v/>
      </c>
      <c r="Q331" s="6"/>
    </row>
    <row r="332" spans="6:17">
      <c r="F332" s="4"/>
      <c r="H332" s="1"/>
      <c r="K332" s="106"/>
      <c r="P332" s="6" t="str">
        <f t="shared" si="106"/>
        <v/>
      </c>
      <c r="Q332" s="6"/>
    </row>
    <row r="333" spans="6:17">
      <c r="F333" s="4"/>
      <c r="H333" s="1"/>
      <c r="K333" s="106"/>
      <c r="P333" s="6" t="str">
        <f t="shared" si="106"/>
        <v/>
      </c>
      <c r="Q333" s="6"/>
    </row>
    <row r="334" spans="6:17">
      <c r="F334" s="4"/>
      <c r="H334" s="1"/>
      <c r="K334" s="106"/>
      <c r="P334" s="6" t="str">
        <f t="shared" si="106"/>
        <v/>
      </c>
      <c r="Q334" s="6"/>
    </row>
    <row r="335" spans="6:17">
      <c r="F335" s="4"/>
      <c r="H335" s="1"/>
      <c r="K335" s="106"/>
      <c r="P335" s="6" t="str">
        <f t="shared" si="106"/>
        <v/>
      </c>
      <c r="Q335" s="6"/>
    </row>
    <row r="336" spans="6:17">
      <c r="F336" s="4"/>
      <c r="H336" s="1"/>
      <c r="K336" s="106"/>
      <c r="P336" s="6" t="str">
        <f t="shared" si="106"/>
        <v/>
      </c>
      <c r="Q336" s="6"/>
    </row>
    <row r="337" spans="6:17">
      <c r="F337" s="4"/>
      <c r="H337" s="1"/>
      <c r="K337" s="106"/>
      <c r="P337" s="6" t="str">
        <f t="shared" si="106"/>
        <v/>
      </c>
      <c r="Q337" s="6"/>
    </row>
    <row r="338" spans="6:17">
      <c r="F338" s="4"/>
      <c r="H338" s="1"/>
      <c r="K338" s="106"/>
      <c r="P338" s="6" t="str">
        <f t="shared" si="106"/>
        <v/>
      </c>
      <c r="Q338" s="6"/>
    </row>
    <row r="339" spans="6:17">
      <c r="F339" s="4"/>
      <c r="H339" s="1"/>
      <c r="K339" s="106"/>
      <c r="P339" s="6" t="str">
        <f t="shared" si="106"/>
        <v/>
      </c>
      <c r="Q339" s="6"/>
    </row>
    <row r="340" spans="6:17">
      <c r="F340" s="4"/>
      <c r="H340" s="1"/>
      <c r="K340" s="106"/>
      <c r="P340" s="6" t="str">
        <f t="shared" si="106"/>
        <v/>
      </c>
      <c r="Q340" s="6"/>
    </row>
    <row r="341" spans="6:17">
      <c r="F341" s="4"/>
      <c r="H341" s="1"/>
      <c r="K341" s="106"/>
      <c r="P341" s="6" t="str">
        <f t="shared" si="106"/>
        <v/>
      </c>
      <c r="Q341" s="6"/>
    </row>
    <row r="342" spans="6:17">
      <c r="F342" s="4"/>
      <c r="H342" s="1"/>
      <c r="K342" s="106"/>
      <c r="P342" s="6" t="str">
        <f t="shared" si="106"/>
        <v/>
      </c>
      <c r="Q342" s="6"/>
    </row>
    <row r="343" spans="6:17">
      <c r="F343" s="4"/>
      <c r="H343" s="1"/>
      <c r="K343" s="106"/>
      <c r="P343" s="6" t="str">
        <f t="shared" si="106"/>
        <v/>
      </c>
      <c r="Q343" s="6"/>
    </row>
    <row r="344" spans="6:17">
      <c r="F344" s="4"/>
      <c r="H344" s="1"/>
      <c r="K344" s="106"/>
      <c r="P344" s="6" t="str">
        <f t="shared" si="106"/>
        <v/>
      </c>
      <c r="Q344" s="6"/>
    </row>
    <row r="345" spans="6:17">
      <c r="F345" s="4"/>
      <c r="H345" s="1"/>
      <c r="K345" s="106"/>
      <c r="P345" s="6" t="str">
        <f t="shared" si="106"/>
        <v/>
      </c>
      <c r="Q345" s="6"/>
    </row>
    <row r="346" spans="6:17">
      <c r="F346" s="4"/>
      <c r="H346" s="1"/>
      <c r="K346" s="106"/>
      <c r="P346" s="6" t="str">
        <f t="shared" si="106"/>
        <v/>
      </c>
      <c r="Q346" s="6"/>
    </row>
    <row r="347" spans="6:17">
      <c r="F347" s="4"/>
      <c r="H347" s="1"/>
      <c r="K347" s="106"/>
      <c r="P347" s="6" t="str">
        <f t="shared" si="106"/>
        <v/>
      </c>
      <c r="Q347" s="6"/>
    </row>
    <row r="348" spans="6:17">
      <c r="F348" s="4"/>
      <c r="H348" s="1"/>
      <c r="K348" s="106"/>
      <c r="P348" s="6" t="str">
        <f t="shared" ref="P348:P411" si="107">IF(I348=0%,"",L347/I348)</f>
        <v/>
      </c>
      <c r="Q348" s="6"/>
    </row>
    <row r="349" spans="6:17">
      <c r="F349" s="4"/>
      <c r="H349" s="1"/>
      <c r="K349" s="106"/>
      <c r="P349" s="6" t="str">
        <f t="shared" si="107"/>
        <v/>
      </c>
      <c r="Q349" s="6"/>
    </row>
    <row r="350" spans="6:17">
      <c r="F350" s="4"/>
      <c r="H350" s="1"/>
      <c r="K350" s="106"/>
      <c r="P350" s="6" t="str">
        <f t="shared" si="107"/>
        <v/>
      </c>
      <c r="Q350" s="6"/>
    </row>
    <row r="351" spans="6:17">
      <c r="F351" s="4"/>
      <c r="H351" s="1"/>
      <c r="K351" s="106"/>
      <c r="P351" s="6" t="str">
        <f t="shared" si="107"/>
        <v/>
      </c>
      <c r="Q351" s="6"/>
    </row>
    <row r="352" spans="6:17">
      <c r="F352" s="4"/>
      <c r="H352" s="1"/>
      <c r="K352" s="106"/>
      <c r="P352" s="6" t="str">
        <f t="shared" si="107"/>
        <v/>
      </c>
      <c r="Q352" s="6"/>
    </row>
    <row r="353" spans="6:17">
      <c r="F353" s="4"/>
      <c r="H353" s="1"/>
      <c r="K353" s="106"/>
      <c r="P353" s="6" t="str">
        <f t="shared" si="107"/>
        <v/>
      </c>
      <c r="Q353" s="6"/>
    </row>
    <row r="354" spans="6:17">
      <c r="F354" s="4"/>
      <c r="H354" s="1"/>
      <c r="K354" s="106"/>
      <c r="P354" s="6" t="str">
        <f t="shared" si="107"/>
        <v/>
      </c>
      <c r="Q354" s="6"/>
    </row>
    <row r="355" spans="6:17">
      <c r="F355" s="4"/>
      <c r="H355" s="1"/>
      <c r="K355" s="106"/>
      <c r="P355" s="6" t="str">
        <f t="shared" si="107"/>
        <v/>
      </c>
      <c r="Q355" s="6"/>
    </row>
    <row r="356" spans="6:17">
      <c r="F356" s="4"/>
      <c r="H356" s="1"/>
      <c r="K356" s="106"/>
      <c r="P356" s="6" t="str">
        <f t="shared" si="107"/>
        <v/>
      </c>
      <c r="Q356" s="6"/>
    </row>
    <row r="357" spans="6:17">
      <c r="F357" s="4"/>
      <c r="H357" s="1"/>
      <c r="K357" s="106"/>
      <c r="P357" s="6" t="str">
        <f t="shared" si="107"/>
        <v/>
      </c>
      <c r="Q357" s="6"/>
    </row>
    <row r="358" spans="6:17">
      <c r="F358" s="4"/>
      <c r="H358" s="1"/>
      <c r="K358" s="106"/>
      <c r="P358" s="6" t="str">
        <f t="shared" si="107"/>
        <v/>
      </c>
      <c r="Q358" s="6"/>
    </row>
    <row r="359" spans="6:17">
      <c r="F359" s="4"/>
      <c r="H359" s="1"/>
      <c r="K359" s="106"/>
      <c r="P359" s="6" t="str">
        <f t="shared" si="107"/>
        <v/>
      </c>
      <c r="Q359" s="6"/>
    </row>
    <row r="360" spans="6:17">
      <c r="F360" s="4"/>
      <c r="H360" s="1"/>
      <c r="K360" s="106"/>
      <c r="P360" s="6" t="str">
        <f t="shared" si="107"/>
        <v/>
      </c>
      <c r="Q360" s="6"/>
    </row>
    <row r="361" spans="6:17">
      <c r="F361" s="4"/>
      <c r="H361" s="1"/>
      <c r="K361" s="106"/>
      <c r="P361" s="6" t="str">
        <f t="shared" si="107"/>
        <v/>
      </c>
      <c r="Q361" s="6"/>
    </row>
    <row r="362" spans="6:17">
      <c r="F362" s="4"/>
      <c r="H362" s="1"/>
      <c r="K362" s="106"/>
      <c r="P362" s="6" t="str">
        <f t="shared" si="107"/>
        <v/>
      </c>
      <c r="Q362" s="6"/>
    </row>
    <row r="363" spans="6:17">
      <c r="F363" s="4"/>
      <c r="H363" s="1"/>
      <c r="K363" s="106"/>
      <c r="P363" s="6" t="str">
        <f t="shared" si="107"/>
        <v/>
      </c>
      <c r="Q363" s="6"/>
    </row>
    <row r="364" spans="6:17">
      <c r="F364" s="4"/>
      <c r="H364" s="1"/>
      <c r="K364" s="106"/>
      <c r="P364" s="6" t="str">
        <f t="shared" si="107"/>
        <v/>
      </c>
      <c r="Q364" s="6"/>
    </row>
    <row r="365" spans="6:17">
      <c r="F365" s="4"/>
      <c r="H365" s="1"/>
      <c r="K365" s="106"/>
      <c r="P365" s="6" t="str">
        <f t="shared" si="107"/>
        <v/>
      </c>
      <c r="Q365" s="6"/>
    </row>
    <row r="366" spans="6:17">
      <c r="F366" s="4"/>
      <c r="H366" s="1"/>
      <c r="K366" s="106"/>
      <c r="P366" s="6" t="str">
        <f t="shared" si="107"/>
        <v/>
      </c>
      <c r="Q366" s="6"/>
    </row>
    <row r="367" spans="6:17">
      <c r="F367" s="4"/>
      <c r="H367" s="1"/>
      <c r="K367" s="106"/>
      <c r="P367" s="6" t="str">
        <f t="shared" si="107"/>
        <v/>
      </c>
      <c r="Q367" s="6"/>
    </row>
    <row r="368" spans="6:17">
      <c r="F368" s="4"/>
      <c r="H368" s="1"/>
      <c r="K368" s="106"/>
      <c r="P368" s="6" t="str">
        <f t="shared" si="107"/>
        <v/>
      </c>
      <c r="Q368" s="6"/>
    </row>
    <row r="369" spans="6:17">
      <c r="F369" s="4"/>
      <c r="H369" s="1"/>
      <c r="K369" s="106"/>
      <c r="P369" s="6" t="str">
        <f t="shared" si="107"/>
        <v/>
      </c>
      <c r="Q369" s="6"/>
    </row>
    <row r="370" spans="6:17">
      <c r="F370" s="4"/>
      <c r="H370" s="1"/>
      <c r="K370" s="106"/>
      <c r="P370" s="6" t="str">
        <f t="shared" si="107"/>
        <v/>
      </c>
      <c r="Q370" s="6"/>
    </row>
    <row r="371" spans="6:17">
      <c r="F371" s="4"/>
      <c r="H371" s="1"/>
      <c r="K371" s="106"/>
      <c r="P371" s="6" t="str">
        <f t="shared" si="107"/>
        <v/>
      </c>
      <c r="Q371" s="6"/>
    </row>
    <row r="372" spans="6:17">
      <c r="F372" s="4"/>
      <c r="H372" s="1"/>
      <c r="K372" s="106"/>
      <c r="P372" s="6" t="str">
        <f t="shared" si="107"/>
        <v/>
      </c>
      <c r="Q372" s="6"/>
    </row>
    <row r="373" spans="6:17">
      <c r="F373" s="4"/>
      <c r="H373" s="1"/>
      <c r="K373" s="106"/>
      <c r="P373" s="6" t="str">
        <f t="shared" si="107"/>
        <v/>
      </c>
      <c r="Q373" s="6"/>
    </row>
    <row r="374" spans="6:17">
      <c r="F374" s="4"/>
      <c r="H374" s="1"/>
      <c r="K374" s="106"/>
      <c r="P374" s="6" t="str">
        <f t="shared" si="107"/>
        <v/>
      </c>
      <c r="Q374" s="6"/>
    </row>
    <row r="375" spans="6:17">
      <c r="F375" s="4"/>
      <c r="H375" s="1"/>
      <c r="K375" s="106"/>
      <c r="P375" s="6" t="str">
        <f t="shared" si="107"/>
        <v/>
      </c>
      <c r="Q375" s="6"/>
    </row>
    <row r="376" spans="6:17">
      <c r="F376" s="4"/>
      <c r="H376" s="1"/>
      <c r="K376" s="106"/>
      <c r="P376" s="6" t="str">
        <f t="shared" si="107"/>
        <v/>
      </c>
      <c r="Q376" s="6"/>
    </row>
    <row r="377" spans="6:17">
      <c r="F377" s="4"/>
      <c r="H377" s="1"/>
      <c r="K377" s="106"/>
      <c r="P377" s="6" t="str">
        <f t="shared" si="107"/>
        <v/>
      </c>
      <c r="Q377" s="6"/>
    </row>
    <row r="378" spans="6:17">
      <c r="F378" s="4"/>
      <c r="H378" s="1"/>
      <c r="K378" s="106"/>
      <c r="P378" s="6" t="str">
        <f t="shared" si="107"/>
        <v/>
      </c>
      <c r="Q378" s="6"/>
    </row>
    <row r="379" spans="6:17">
      <c r="F379" s="4"/>
      <c r="H379" s="1"/>
      <c r="K379" s="106"/>
      <c r="P379" s="6" t="str">
        <f t="shared" si="107"/>
        <v/>
      </c>
      <c r="Q379" s="6"/>
    </row>
    <row r="380" spans="6:17">
      <c r="F380" s="4"/>
      <c r="H380" s="1"/>
      <c r="K380" s="106"/>
      <c r="P380" s="6" t="str">
        <f t="shared" si="107"/>
        <v/>
      </c>
      <c r="Q380" s="6"/>
    </row>
    <row r="381" spans="6:17">
      <c r="F381" s="4"/>
      <c r="H381" s="1"/>
      <c r="K381" s="106"/>
      <c r="P381" s="6" t="str">
        <f t="shared" si="107"/>
        <v/>
      </c>
      <c r="Q381" s="6"/>
    </row>
    <row r="382" spans="6:17">
      <c r="F382" s="4"/>
      <c r="H382" s="1"/>
      <c r="K382" s="106"/>
      <c r="P382" s="6" t="str">
        <f t="shared" si="107"/>
        <v/>
      </c>
      <c r="Q382" s="6"/>
    </row>
    <row r="383" spans="6:17">
      <c r="F383" s="4"/>
      <c r="H383" s="1"/>
      <c r="K383" s="106"/>
      <c r="P383" s="6" t="str">
        <f t="shared" si="107"/>
        <v/>
      </c>
      <c r="Q383" s="6"/>
    </row>
    <row r="384" spans="6:17">
      <c r="F384" s="4"/>
      <c r="H384" s="1"/>
      <c r="K384" s="106"/>
      <c r="P384" s="6" t="str">
        <f t="shared" si="107"/>
        <v/>
      </c>
      <c r="Q384" s="6"/>
    </row>
    <row r="385" spans="6:17">
      <c r="F385" s="4"/>
      <c r="H385" s="1"/>
      <c r="K385" s="106"/>
      <c r="P385" s="6" t="str">
        <f t="shared" si="107"/>
        <v/>
      </c>
      <c r="Q385" s="6"/>
    </row>
    <row r="386" spans="6:17">
      <c r="F386" s="4"/>
      <c r="H386" s="1"/>
      <c r="K386" s="106"/>
      <c r="P386" s="6" t="str">
        <f t="shared" si="107"/>
        <v/>
      </c>
      <c r="Q386" s="6"/>
    </row>
    <row r="387" spans="6:17">
      <c r="F387" s="4"/>
      <c r="H387" s="1"/>
      <c r="K387" s="106"/>
      <c r="P387" s="6" t="str">
        <f t="shared" si="107"/>
        <v/>
      </c>
      <c r="Q387" s="6"/>
    </row>
    <row r="388" spans="6:17">
      <c r="F388" s="4"/>
      <c r="H388" s="1"/>
      <c r="K388" s="106"/>
      <c r="P388" s="6" t="str">
        <f t="shared" si="107"/>
        <v/>
      </c>
      <c r="Q388" s="6"/>
    </row>
    <row r="389" spans="6:17">
      <c r="F389" s="4"/>
      <c r="H389" s="1"/>
      <c r="K389" s="106"/>
      <c r="P389" s="6" t="str">
        <f t="shared" si="107"/>
        <v/>
      </c>
      <c r="Q389" s="6"/>
    </row>
    <row r="390" spans="6:17">
      <c r="F390" s="4"/>
      <c r="H390" s="1"/>
      <c r="K390" s="106"/>
      <c r="P390" s="6" t="str">
        <f t="shared" si="107"/>
        <v/>
      </c>
      <c r="Q390" s="6"/>
    </row>
    <row r="391" spans="6:17">
      <c r="F391" s="4"/>
      <c r="H391" s="1"/>
      <c r="K391" s="106"/>
      <c r="P391" s="6" t="str">
        <f t="shared" si="107"/>
        <v/>
      </c>
      <c r="Q391" s="6"/>
    </row>
    <row r="392" spans="6:17">
      <c r="F392" s="4"/>
      <c r="H392" s="1"/>
      <c r="K392" s="106"/>
      <c r="P392" s="6" t="str">
        <f t="shared" si="107"/>
        <v/>
      </c>
      <c r="Q392" s="6"/>
    </row>
    <row r="393" spans="6:17">
      <c r="F393" s="4"/>
      <c r="H393" s="1"/>
      <c r="K393" s="106"/>
      <c r="P393" s="6" t="str">
        <f t="shared" si="107"/>
        <v/>
      </c>
      <c r="Q393" s="6"/>
    </row>
    <row r="394" spans="6:17">
      <c r="F394" s="4"/>
      <c r="H394" s="1"/>
      <c r="K394" s="106"/>
      <c r="P394" s="6" t="str">
        <f t="shared" si="107"/>
        <v/>
      </c>
      <c r="Q394" s="6"/>
    </row>
    <row r="395" spans="6:17">
      <c r="F395" s="4"/>
      <c r="H395" s="1"/>
      <c r="K395" s="106"/>
      <c r="P395" s="6" t="str">
        <f t="shared" si="107"/>
        <v/>
      </c>
      <c r="Q395" s="6"/>
    </row>
    <row r="396" spans="6:17">
      <c r="F396" s="4"/>
      <c r="H396" s="1"/>
      <c r="K396" s="106"/>
      <c r="P396" s="6" t="str">
        <f t="shared" si="107"/>
        <v/>
      </c>
      <c r="Q396" s="6"/>
    </row>
    <row r="397" spans="6:17">
      <c r="F397" s="4"/>
      <c r="H397" s="1"/>
      <c r="K397" s="106"/>
      <c r="P397" s="6" t="str">
        <f t="shared" si="107"/>
        <v/>
      </c>
      <c r="Q397" s="6"/>
    </row>
    <row r="398" spans="6:17">
      <c r="F398" s="4"/>
      <c r="H398" s="1"/>
      <c r="K398" s="106"/>
      <c r="P398" s="6" t="str">
        <f t="shared" si="107"/>
        <v/>
      </c>
      <c r="Q398" s="6"/>
    </row>
    <row r="399" spans="6:17">
      <c r="F399" s="4"/>
      <c r="H399" s="1"/>
      <c r="K399" s="106"/>
      <c r="P399" s="6" t="str">
        <f t="shared" si="107"/>
        <v/>
      </c>
      <c r="Q399" s="6"/>
    </row>
    <row r="400" spans="6:17">
      <c r="F400" s="4"/>
      <c r="H400" s="1"/>
      <c r="K400" s="106"/>
      <c r="P400" s="6" t="str">
        <f t="shared" si="107"/>
        <v/>
      </c>
      <c r="Q400" s="6"/>
    </row>
    <row r="401" spans="6:17">
      <c r="F401" s="4"/>
      <c r="H401" s="1"/>
      <c r="K401" s="106"/>
      <c r="P401" s="6" t="str">
        <f t="shared" si="107"/>
        <v/>
      </c>
      <c r="Q401" s="6"/>
    </row>
    <row r="402" spans="6:17">
      <c r="F402" s="4"/>
      <c r="H402" s="1"/>
      <c r="K402" s="106"/>
      <c r="P402" s="6" t="str">
        <f t="shared" si="107"/>
        <v/>
      </c>
      <c r="Q402" s="6"/>
    </row>
    <row r="403" spans="6:17">
      <c r="F403" s="4"/>
      <c r="H403" s="1"/>
      <c r="K403" s="106"/>
      <c r="P403" s="6" t="str">
        <f t="shared" si="107"/>
        <v/>
      </c>
      <c r="Q403" s="6"/>
    </row>
    <row r="404" spans="6:17">
      <c r="F404" s="4"/>
      <c r="H404" s="1"/>
      <c r="K404" s="106"/>
      <c r="P404" s="6" t="str">
        <f t="shared" si="107"/>
        <v/>
      </c>
      <c r="Q404" s="6"/>
    </row>
    <row r="405" spans="6:17">
      <c r="F405" s="4"/>
      <c r="H405" s="1"/>
      <c r="K405" s="106"/>
      <c r="P405" s="6" t="str">
        <f t="shared" si="107"/>
        <v/>
      </c>
      <c r="Q405" s="6"/>
    </row>
    <row r="406" spans="6:17">
      <c r="F406" s="4"/>
      <c r="H406" s="1"/>
      <c r="K406" s="106"/>
      <c r="P406" s="6" t="str">
        <f t="shared" si="107"/>
        <v/>
      </c>
      <c r="Q406" s="6"/>
    </row>
    <row r="407" spans="6:17">
      <c r="F407" s="4"/>
      <c r="H407" s="1"/>
      <c r="K407" s="106"/>
      <c r="P407" s="6" t="str">
        <f t="shared" si="107"/>
        <v/>
      </c>
      <c r="Q407" s="6"/>
    </row>
    <row r="408" spans="6:17">
      <c r="F408" s="4"/>
      <c r="H408" s="1"/>
      <c r="K408" s="106"/>
      <c r="P408" s="6" t="str">
        <f t="shared" si="107"/>
        <v/>
      </c>
      <c r="Q408" s="6"/>
    </row>
    <row r="409" spans="6:17">
      <c r="F409" s="4"/>
      <c r="H409" s="1"/>
      <c r="K409" s="106"/>
      <c r="P409" s="6" t="str">
        <f t="shared" si="107"/>
        <v/>
      </c>
      <c r="Q409" s="6"/>
    </row>
    <row r="410" spans="6:17">
      <c r="F410" s="4"/>
      <c r="H410" s="1"/>
      <c r="K410" s="106"/>
      <c r="P410" s="6" t="str">
        <f t="shared" si="107"/>
        <v/>
      </c>
      <c r="Q410" s="6"/>
    </row>
    <row r="411" spans="6:17">
      <c r="F411" s="4"/>
      <c r="H411" s="1"/>
      <c r="K411" s="106"/>
      <c r="P411" s="6" t="str">
        <f t="shared" si="107"/>
        <v/>
      </c>
      <c r="Q411" s="6"/>
    </row>
    <row r="412" spans="6:17">
      <c r="F412" s="4"/>
      <c r="H412" s="1"/>
      <c r="K412" s="106"/>
      <c r="P412" s="6" t="str">
        <f t="shared" ref="P412:P475" si="108">IF(I412=0%,"",L411/I412)</f>
        <v/>
      </c>
      <c r="Q412" s="6"/>
    </row>
    <row r="413" spans="6:17">
      <c r="F413" s="4"/>
      <c r="H413" s="1"/>
      <c r="K413" s="106"/>
      <c r="P413" s="6" t="str">
        <f t="shared" si="108"/>
        <v/>
      </c>
      <c r="Q413" s="6"/>
    </row>
    <row r="414" spans="6:17">
      <c r="F414" s="4"/>
      <c r="H414" s="1"/>
      <c r="K414" s="106"/>
      <c r="P414" s="6" t="str">
        <f t="shared" si="108"/>
        <v/>
      </c>
      <c r="Q414" s="6"/>
    </row>
    <row r="415" spans="6:17">
      <c r="F415" s="4"/>
      <c r="H415" s="1"/>
      <c r="K415" s="106"/>
      <c r="P415" s="6" t="str">
        <f t="shared" si="108"/>
        <v/>
      </c>
      <c r="Q415" s="6"/>
    </row>
    <row r="416" spans="6:17">
      <c r="F416" s="4"/>
      <c r="H416" s="1"/>
      <c r="K416" s="106"/>
      <c r="P416" s="6" t="str">
        <f t="shared" si="108"/>
        <v/>
      </c>
      <c r="Q416" s="6"/>
    </row>
    <row r="417" spans="6:17">
      <c r="F417" s="4"/>
      <c r="H417" s="1"/>
      <c r="K417" s="106"/>
      <c r="P417" s="6" t="str">
        <f t="shared" si="108"/>
        <v/>
      </c>
      <c r="Q417" s="6"/>
    </row>
    <row r="418" spans="6:17">
      <c r="F418" s="4"/>
      <c r="H418" s="1"/>
      <c r="K418" s="106"/>
      <c r="P418" s="6" t="str">
        <f t="shared" si="108"/>
        <v/>
      </c>
      <c r="Q418" s="6"/>
    </row>
    <row r="419" spans="6:17">
      <c r="F419" s="4"/>
      <c r="H419" s="1"/>
      <c r="K419" s="106"/>
      <c r="P419" s="6" t="str">
        <f t="shared" si="108"/>
        <v/>
      </c>
      <c r="Q419" s="6"/>
    </row>
    <row r="420" spans="6:17">
      <c r="F420" s="4"/>
      <c r="H420" s="1"/>
      <c r="K420" s="106"/>
      <c r="P420" s="6" t="str">
        <f t="shared" si="108"/>
        <v/>
      </c>
      <c r="Q420" s="6"/>
    </row>
    <row r="421" spans="6:17">
      <c r="F421" s="4"/>
      <c r="H421" s="1"/>
      <c r="K421" s="106"/>
      <c r="P421" s="6" t="str">
        <f t="shared" si="108"/>
        <v/>
      </c>
      <c r="Q421" s="6"/>
    </row>
    <row r="422" spans="6:17">
      <c r="F422" s="4"/>
      <c r="H422" s="1"/>
      <c r="K422" s="106"/>
      <c r="P422" s="6" t="str">
        <f t="shared" si="108"/>
        <v/>
      </c>
      <c r="Q422" s="6"/>
    </row>
    <row r="423" spans="6:17">
      <c r="F423" s="4"/>
      <c r="H423" s="1"/>
      <c r="K423" s="106"/>
      <c r="P423" s="6" t="str">
        <f t="shared" si="108"/>
        <v/>
      </c>
      <c r="Q423" s="6"/>
    </row>
    <row r="424" spans="6:17">
      <c r="F424" s="4"/>
      <c r="H424" s="1"/>
      <c r="K424" s="106"/>
      <c r="P424" s="6" t="str">
        <f t="shared" si="108"/>
        <v/>
      </c>
      <c r="Q424" s="6"/>
    </row>
    <row r="425" spans="6:17">
      <c r="F425" s="4"/>
      <c r="H425" s="1"/>
      <c r="K425" s="106"/>
      <c r="P425" s="6" t="str">
        <f t="shared" si="108"/>
        <v/>
      </c>
      <c r="Q425" s="6"/>
    </row>
    <row r="426" spans="6:17">
      <c r="F426" s="4"/>
      <c r="H426" s="1"/>
      <c r="K426" s="106"/>
      <c r="P426" s="6" t="str">
        <f t="shared" si="108"/>
        <v/>
      </c>
      <c r="Q426" s="6"/>
    </row>
    <row r="427" spans="6:17">
      <c r="F427" s="4"/>
      <c r="H427" s="1"/>
      <c r="K427" s="106"/>
      <c r="P427" s="6" t="str">
        <f t="shared" si="108"/>
        <v/>
      </c>
      <c r="Q427" s="6"/>
    </row>
    <row r="428" spans="6:17">
      <c r="F428" s="4"/>
      <c r="H428" s="1"/>
      <c r="K428" s="106"/>
      <c r="P428" s="6" t="str">
        <f t="shared" si="108"/>
        <v/>
      </c>
      <c r="Q428" s="6"/>
    </row>
    <row r="429" spans="6:17">
      <c r="F429" s="4"/>
      <c r="H429" s="1"/>
      <c r="K429" s="106"/>
      <c r="P429" s="6" t="str">
        <f t="shared" si="108"/>
        <v/>
      </c>
      <c r="Q429" s="6"/>
    </row>
    <row r="430" spans="6:17">
      <c r="F430" s="4"/>
      <c r="H430" s="1"/>
      <c r="K430" s="106"/>
      <c r="P430" s="6" t="str">
        <f t="shared" si="108"/>
        <v/>
      </c>
      <c r="Q430" s="6"/>
    </row>
    <row r="431" spans="6:17">
      <c r="F431" s="4"/>
      <c r="H431" s="1"/>
      <c r="K431" s="106"/>
      <c r="P431" s="6" t="str">
        <f t="shared" si="108"/>
        <v/>
      </c>
      <c r="Q431" s="6"/>
    </row>
    <row r="432" spans="6:17">
      <c r="F432" s="4"/>
      <c r="H432" s="1"/>
      <c r="K432" s="106"/>
      <c r="P432" s="6" t="str">
        <f t="shared" si="108"/>
        <v/>
      </c>
      <c r="Q432" s="6"/>
    </row>
    <row r="433" spans="6:17">
      <c r="F433" s="4"/>
      <c r="H433" s="1"/>
      <c r="K433" s="106"/>
      <c r="P433" s="6" t="str">
        <f t="shared" si="108"/>
        <v/>
      </c>
      <c r="Q433" s="6"/>
    </row>
    <row r="434" spans="6:17">
      <c r="F434" s="4"/>
      <c r="H434" s="1"/>
      <c r="K434" s="106"/>
      <c r="P434" s="6" t="str">
        <f t="shared" si="108"/>
        <v/>
      </c>
      <c r="Q434" s="6"/>
    </row>
    <row r="435" spans="6:17">
      <c r="F435" s="4"/>
      <c r="H435" s="1"/>
      <c r="K435" s="106"/>
      <c r="P435" s="6" t="str">
        <f t="shared" si="108"/>
        <v/>
      </c>
      <c r="Q435" s="6"/>
    </row>
    <row r="436" spans="6:17">
      <c r="F436" s="4"/>
      <c r="H436" s="1"/>
      <c r="K436" s="106"/>
      <c r="P436" s="6" t="str">
        <f t="shared" si="108"/>
        <v/>
      </c>
      <c r="Q436" s="6"/>
    </row>
    <row r="437" spans="6:17">
      <c r="F437" s="4"/>
      <c r="H437" s="1"/>
      <c r="K437" s="106"/>
      <c r="P437" s="6" t="str">
        <f t="shared" si="108"/>
        <v/>
      </c>
      <c r="Q437" s="6"/>
    </row>
    <row r="438" spans="6:17">
      <c r="F438" s="4"/>
      <c r="H438" s="1"/>
      <c r="K438" s="106"/>
      <c r="P438" s="6" t="str">
        <f t="shared" si="108"/>
        <v/>
      </c>
      <c r="Q438" s="6"/>
    </row>
    <row r="439" spans="6:17">
      <c r="F439" s="4"/>
      <c r="H439" s="1"/>
      <c r="K439" s="106"/>
      <c r="P439" s="6" t="str">
        <f t="shared" si="108"/>
        <v/>
      </c>
      <c r="Q439" s="6"/>
    </row>
    <row r="440" spans="6:17">
      <c r="F440" s="4"/>
      <c r="H440" s="1"/>
      <c r="K440" s="106"/>
      <c r="P440" s="6" t="str">
        <f t="shared" si="108"/>
        <v/>
      </c>
      <c r="Q440" s="6"/>
    </row>
    <row r="441" spans="6:17">
      <c r="F441" s="4"/>
      <c r="H441" s="1"/>
      <c r="K441" s="106"/>
      <c r="P441" s="6" t="str">
        <f t="shared" si="108"/>
        <v/>
      </c>
      <c r="Q441" s="6"/>
    </row>
    <row r="442" spans="6:17">
      <c r="F442" s="4"/>
      <c r="H442" s="1"/>
      <c r="K442" s="106"/>
      <c r="P442" s="6" t="str">
        <f t="shared" si="108"/>
        <v/>
      </c>
      <c r="Q442" s="6"/>
    </row>
    <row r="443" spans="6:17">
      <c r="F443" s="4"/>
      <c r="H443" s="1"/>
      <c r="K443" s="106"/>
      <c r="P443" s="6" t="str">
        <f t="shared" si="108"/>
        <v/>
      </c>
      <c r="Q443" s="6"/>
    </row>
    <row r="444" spans="6:17">
      <c r="F444" s="4"/>
      <c r="H444" s="1"/>
      <c r="K444" s="106"/>
      <c r="P444" s="6" t="str">
        <f t="shared" si="108"/>
        <v/>
      </c>
      <c r="Q444" s="6"/>
    </row>
    <row r="445" spans="6:17">
      <c r="F445" s="4"/>
      <c r="H445" s="1"/>
      <c r="K445" s="106"/>
      <c r="P445" s="6" t="str">
        <f t="shared" si="108"/>
        <v/>
      </c>
      <c r="Q445" s="6"/>
    </row>
    <row r="446" spans="6:17">
      <c r="F446" s="4"/>
      <c r="H446" s="1"/>
      <c r="K446" s="106"/>
      <c r="P446" s="6" t="str">
        <f t="shared" si="108"/>
        <v/>
      </c>
      <c r="Q446" s="6"/>
    </row>
    <row r="447" spans="6:17">
      <c r="F447" s="4"/>
      <c r="H447" s="1"/>
      <c r="K447" s="106"/>
      <c r="P447" s="6" t="str">
        <f t="shared" si="108"/>
        <v/>
      </c>
      <c r="Q447" s="6"/>
    </row>
    <row r="448" spans="6:17">
      <c r="F448" s="4"/>
      <c r="H448" s="1"/>
      <c r="K448" s="106"/>
      <c r="P448" s="6" t="str">
        <f t="shared" si="108"/>
        <v/>
      </c>
      <c r="Q448" s="6"/>
    </row>
    <row r="449" spans="6:17">
      <c r="F449" s="4"/>
      <c r="H449" s="1"/>
      <c r="K449" s="106"/>
      <c r="P449" s="6" t="str">
        <f t="shared" si="108"/>
        <v/>
      </c>
      <c r="Q449" s="6"/>
    </row>
    <row r="450" spans="6:17">
      <c r="F450" s="4"/>
      <c r="H450" s="1"/>
      <c r="K450" s="106"/>
      <c r="P450" s="6" t="str">
        <f t="shared" si="108"/>
        <v/>
      </c>
      <c r="Q450" s="6"/>
    </row>
    <row r="451" spans="6:17">
      <c r="F451" s="4"/>
      <c r="H451" s="1"/>
      <c r="K451" s="106"/>
      <c r="P451" s="6" t="str">
        <f t="shared" si="108"/>
        <v/>
      </c>
      <c r="Q451" s="6"/>
    </row>
    <row r="452" spans="6:17">
      <c r="F452" s="4"/>
      <c r="H452" s="1"/>
      <c r="K452" s="106"/>
      <c r="P452" s="6" t="str">
        <f t="shared" si="108"/>
        <v/>
      </c>
      <c r="Q452" s="6"/>
    </row>
    <row r="453" spans="6:17">
      <c r="F453" s="4"/>
      <c r="H453" s="1"/>
      <c r="K453" s="106"/>
      <c r="P453" s="6" t="str">
        <f t="shared" si="108"/>
        <v/>
      </c>
      <c r="Q453" s="6"/>
    </row>
    <row r="454" spans="6:17">
      <c r="F454" s="4"/>
      <c r="H454" s="1"/>
      <c r="K454" s="106"/>
      <c r="P454" s="6" t="str">
        <f t="shared" si="108"/>
        <v/>
      </c>
      <c r="Q454" s="6"/>
    </row>
    <row r="455" spans="6:17">
      <c r="F455" s="4"/>
      <c r="H455" s="1"/>
      <c r="K455" s="106"/>
      <c r="P455" s="6" t="str">
        <f t="shared" si="108"/>
        <v/>
      </c>
      <c r="Q455" s="6"/>
    </row>
    <row r="456" spans="6:17">
      <c r="F456" s="4"/>
      <c r="H456" s="1"/>
      <c r="K456" s="106"/>
      <c r="P456" s="6" t="str">
        <f t="shared" si="108"/>
        <v/>
      </c>
      <c r="Q456" s="6"/>
    </row>
    <row r="457" spans="6:17">
      <c r="F457" s="4"/>
      <c r="H457" s="1"/>
      <c r="K457" s="106"/>
      <c r="P457" s="6" t="str">
        <f t="shared" si="108"/>
        <v/>
      </c>
      <c r="Q457" s="6"/>
    </row>
    <row r="458" spans="6:17">
      <c r="F458" s="4"/>
      <c r="H458" s="1"/>
      <c r="K458" s="106"/>
      <c r="P458" s="6" t="str">
        <f t="shared" si="108"/>
        <v/>
      </c>
      <c r="Q458" s="6"/>
    </row>
    <row r="459" spans="6:17">
      <c r="F459" s="4"/>
      <c r="H459" s="1"/>
      <c r="K459" s="106"/>
      <c r="P459" s="6" t="str">
        <f t="shared" si="108"/>
        <v/>
      </c>
      <c r="Q459" s="6"/>
    </row>
    <row r="460" spans="6:17">
      <c r="F460" s="4"/>
      <c r="H460" s="1"/>
      <c r="K460" s="106"/>
      <c r="P460" s="6" t="str">
        <f t="shared" si="108"/>
        <v/>
      </c>
      <c r="Q460" s="6"/>
    </row>
    <row r="461" spans="6:17">
      <c r="F461" s="4"/>
      <c r="H461" s="1"/>
      <c r="K461" s="106"/>
      <c r="P461" s="6" t="str">
        <f t="shared" si="108"/>
        <v/>
      </c>
      <c r="Q461" s="6"/>
    </row>
    <row r="462" spans="6:17">
      <c r="F462" s="4"/>
      <c r="H462" s="1"/>
      <c r="K462" s="106"/>
      <c r="P462" s="6" t="str">
        <f t="shared" si="108"/>
        <v/>
      </c>
      <c r="Q462" s="6"/>
    </row>
    <row r="463" spans="6:17">
      <c r="F463" s="4"/>
      <c r="H463" s="1"/>
      <c r="K463" s="106"/>
      <c r="P463" s="6" t="str">
        <f t="shared" si="108"/>
        <v/>
      </c>
      <c r="Q463" s="6"/>
    </row>
    <row r="464" spans="6:17">
      <c r="F464" s="4"/>
      <c r="H464" s="1"/>
      <c r="K464" s="106"/>
      <c r="P464" s="6" t="str">
        <f t="shared" si="108"/>
        <v/>
      </c>
      <c r="Q464" s="6"/>
    </row>
    <row r="465" spans="6:17">
      <c r="F465" s="4"/>
      <c r="H465" s="1"/>
      <c r="K465" s="106"/>
      <c r="P465" s="6" t="str">
        <f t="shared" si="108"/>
        <v/>
      </c>
      <c r="Q465" s="6"/>
    </row>
    <row r="466" spans="6:17">
      <c r="F466" s="4"/>
      <c r="H466" s="1"/>
      <c r="K466" s="106"/>
      <c r="P466" s="6" t="str">
        <f t="shared" si="108"/>
        <v/>
      </c>
      <c r="Q466" s="6"/>
    </row>
    <row r="467" spans="6:17">
      <c r="F467" s="4"/>
      <c r="H467" s="1"/>
      <c r="K467" s="106"/>
      <c r="P467" s="6" t="str">
        <f t="shared" si="108"/>
        <v/>
      </c>
      <c r="Q467" s="6"/>
    </row>
    <row r="468" spans="6:17">
      <c r="F468" s="4"/>
      <c r="H468" s="1"/>
      <c r="K468" s="106"/>
      <c r="P468" s="6" t="str">
        <f t="shared" si="108"/>
        <v/>
      </c>
      <c r="Q468" s="6"/>
    </row>
    <row r="469" spans="6:17">
      <c r="F469" s="4"/>
      <c r="H469" s="1"/>
      <c r="K469" s="106"/>
      <c r="P469" s="6" t="str">
        <f t="shared" si="108"/>
        <v/>
      </c>
      <c r="Q469" s="6"/>
    </row>
    <row r="470" spans="6:17">
      <c r="F470" s="4"/>
      <c r="H470" s="1"/>
      <c r="K470" s="106"/>
      <c r="P470" s="6" t="str">
        <f t="shared" si="108"/>
        <v/>
      </c>
      <c r="Q470" s="6"/>
    </row>
    <row r="471" spans="6:17">
      <c r="F471" s="4"/>
      <c r="H471" s="1"/>
      <c r="K471" s="106"/>
      <c r="P471" s="6" t="str">
        <f t="shared" si="108"/>
        <v/>
      </c>
      <c r="Q471" s="6"/>
    </row>
    <row r="472" spans="6:17">
      <c r="F472" s="4"/>
      <c r="H472" s="1"/>
      <c r="K472" s="106"/>
      <c r="P472" s="6" t="str">
        <f t="shared" si="108"/>
        <v/>
      </c>
      <c r="Q472" s="6"/>
    </row>
    <row r="473" spans="6:17">
      <c r="F473" s="4"/>
      <c r="H473" s="1"/>
      <c r="K473" s="106"/>
      <c r="P473" s="6" t="str">
        <f t="shared" si="108"/>
        <v/>
      </c>
      <c r="Q473" s="6"/>
    </row>
    <row r="474" spans="6:17">
      <c r="F474" s="4"/>
      <c r="H474" s="1"/>
      <c r="K474" s="106"/>
      <c r="P474" s="6" t="str">
        <f t="shared" si="108"/>
        <v/>
      </c>
      <c r="Q474" s="6"/>
    </row>
    <row r="475" spans="6:17">
      <c r="F475" s="4"/>
      <c r="H475" s="1"/>
      <c r="K475" s="106"/>
      <c r="P475" s="6" t="str">
        <f t="shared" si="108"/>
        <v/>
      </c>
      <c r="Q475" s="6"/>
    </row>
    <row r="476" spans="6:17">
      <c r="F476" s="4"/>
      <c r="H476" s="1"/>
      <c r="K476" s="106"/>
      <c r="P476" s="6" t="str">
        <f t="shared" ref="P476:P539" si="109">IF(I476=0%,"",L475/I476)</f>
        <v/>
      </c>
      <c r="Q476" s="6"/>
    </row>
    <row r="477" spans="6:17">
      <c r="F477" s="4"/>
      <c r="H477" s="1"/>
      <c r="K477" s="106"/>
      <c r="P477" s="6" t="str">
        <f t="shared" si="109"/>
        <v/>
      </c>
      <c r="Q477" s="6"/>
    </row>
    <row r="478" spans="6:17">
      <c r="F478" s="4"/>
      <c r="H478" s="1"/>
      <c r="K478" s="106"/>
      <c r="P478" s="6" t="str">
        <f t="shared" si="109"/>
        <v/>
      </c>
      <c r="Q478" s="6"/>
    </row>
    <row r="479" spans="6:17">
      <c r="F479" s="4"/>
      <c r="H479" s="1"/>
      <c r="K479" s="106"/>
      <c r="P479" s="6" t="str">
        <f t="shared" si="109"/>
        <v/>
      </c>
      <c r="Q479" s="6"/>
    </row>
    <row r="480" spans="6:17">
      <c r="F480" s="4"/>
      <c r="H480" s="1"/>
      <c r="K480" s="106"/>
      <c r="P480" s="6" t="str">
        <f t="shared" si="109"/>
        <v/>
      </c>
      <c r="Q480" s="6"/>
    </row>
    <row r="481" spans="6:17">
      <c r="F481" s="4"/>
      <c r="H481" s="1"/>
      <c r="K481" s="106"/>
      <c r="P481" s="6" t="str">
        <f t="shared" si="109"/>
        <v/>
      </c>
      <c r="Q481" s="6"/>
    </row>
    <row r="482" spans="6:17">
      <c r="F482" s="4"/>
      <c r="H482" s="1"/>
      <c r="K482" s="106"/>
      <c r="P482" s="6" t="str">
        <f t="shared" si="109"/>
        <v/>
      </c>
      <c r="Q482" s="6"/>
    </row>
    <row r="483" spans="6:17">
      <c r="F483" s="4"/>
      <c r="H483" s="1"/>
      <c r="K483" s="106"/>
      <c r="P483" s="6" t="str">
        <f t="shared" si="109"/>
        <v/>
      </c>
      <c r="Q483" s="6"/>
    </row>
    <row r="484" spans="6:17">
      <c r="F484" s="4"/>
      <c r="H484" s="1"/>
      <c r="K484" s="106"/>
      <c r="P484" s="6" t="str">
        <f t="shared" si="109"/>
        <v/>
      </c>
      <c r="Q484" s="6"/>
    </row>
    <row r="485" spans="6:17">
      <c r="F485" s="4"/>
      <c r="H485" s="1"/>
      <c r="K485" s="106"/>
      <c r="P485" s="6" t="str">
        <f t="shared" si="109"/>
        <v/>
      </c>
      <c r="Q485" s="6"/>
    </row>
    <row r="486" spans="6:17">
      <c r="F486" s="4"/>
      <c r="H486" s="1"/>
      <c r="K486" s="106"/>
      <c r="P486" s="6" t="str">
        <f t="shared" si="109"/>
        <v/>
      </c>
      <c r="Q486" s="6"/>
    </row>
    <row r="487" spans="6:17">
      <c r="F487" s="4"/>
      <c r="H487" s="1"/>
      <c r="K487" s="106"/>
      <c r="P487" s="6" t="str">
        <f t="shared" si="109"/>
        <v/>
      </c>
      <c r="Q487" s="6"/>
    </row>
    <row r="488" spans="6:17">
      <c r="F488" s="4"/>
      <c r="H488" s="1"/>
      <c r="K488" s="106"/>
      <c r="P488" s="6" t="str">
        <f t="shared" si="109"/>
        <v/>
      </c>
      <c r="Q488" s="6"/>
    </row>
    <row r="489" spans="6:17">
      <c r="F489" s="4"/>
      <c r="H489" s="1"/>
      <c r="K489" s="106"/>
      <c r="P489" s="6" t="str">
        <f t="shared" si="109"/>
        <v/>
      </c>
      <c r="Q489" s="6"/>
    </row>
    <row r="490" spans="6:17">
      <c r="F490" s="4"/>
      <c r="H490" s="1"/>
      <c r="K490" s="106"/>
      <c r="P490" s="6" t="str">
        <f t="shared" si="109"/>
        <v/>
      </c>
      <c r="Q490" s="6"/>
    </row>
    <row r="491" spans="6:17">
      <c r="F491" s="4"/>
      <c r="H491" s="1"/>
      <c r="K491" s="106"/>
      <c r="P491" s="6" t="str">
        <f t="shared" si="109"/>
        <v/>
      </c>
      <c r="Q491" s="6"/>
    </row>
    <row r="492" spans="6:17">
      <c r="F492" s="4"/>
      <c r="H492" s="1"/>
      <c r="K492" s="106"/>
      <c r="P492" s="6" t="str">
        <f t="shared" si="109"/>
        <v/>
      </c>
      <c r="Q492" s="6"/>
    </row>
    <row r="493" spans="6:17">
      <c r="F493" s="4"/>
      <c r="H493" s="1"/>
      <c r="K493" s="106"/>
      <c r="P493" s="6" t="str">
        <f t="shared" si="109"/>
        <v/>
      </c>
      <c r="Q493" s="6"/>
    </row>
    <row r="494" spans="6:17">
      <c r="F494" s="4"/>
      <c r="H494" s="1"/>
      <c r="K494" s="106"/>
      <c r="P494" s="6" t="str">
        <f t="shared" si="109"/>
        <v/>
      </c>
      <c r="Q494" s="6"/>
    </row>
    <row r="495" spans="6:17">
      <c r="F495" s="4"/>
      <c r="H495" s="1"/>
      <c r="K495" s="106"/>
      <c r="P495" s="6" t="str">
        <f t="shared" si="109"/>
        <v/>
      </c>
      <c r="Q495" s="6"/>
    </row>
    <row r="496" spans="6:17">
      <c r="F496" s="4"/>
      <c r="H496" s="1"/>
      <c r="K496" s="106"/>
      <c r="P496" s="6" t="str">
        <f t="shared" si="109"/>
        <v/>
      </c>
      <c r="Q496" s="6"/>
    </row>
    <row r="497" spans="6:17">
      <c r="F497" s="4"/>
      <c r="H497" s="1"/>
      <c r="K497" s="106"/>
      <c r="P497" s="6" t="str">
        <f t="shared" si="109"/>
        <v/>
      </c>
      <c r="Q497" s="6"/>
    </row>
    <row r="498" spans="6:17">
      <c r="F498" s="4"/>
      <c r="H498" s="1"/>
      <c r="K498" s="106"/>
      <c r="P498" s="6" t="str">
        <f t="shared" si="109"/>
        <v/>
      </c>
      <c r="Q498" s="6"/>
    </row>
    <row r="499" spans="6:17">
      <c r="F499" s="4"/>
      <c r="H499" s="1"/>
      <c r="K499" s="106"/>
      <c r="P499" s="6" t="str">
        <f t="shared" si="109"/>
        <v/>
      </c>
      <c r="Q499" s="6"/>
    </row>
    <row r="500" spans="6:17">
      <c r="F500" s="4"/>
      <c r="H500" s="1"/>
      <c r="K500" s="106"/>
      <c r="P500" s="6" t="str">
        <f t="shared" si="109"/>
        <v/>
      </c>
      <c r="Q500" s="6"/>
    </row>
    <row r="501" spans="6:17">
      <c r="F501" s="4"/>
      <c r="H501" s="1"/>
      <c r="K501" s="106"/>
      <c r="P501" s="6" t="str">
        <f t="shared" si="109"/>
        <v/>
      </c>
      <c r="Q501" s="6"/>
    </row>
    <row r="502" spans="6:17">
      <c r="F502" s="4"/>
      <c r="H502" s="1"/>
      <c r="K502" s="106"/>
      <c r="P502" s="6" t="str">
        <f t="shared" si="109"/>
        <v/>
      </c>
      <c r="Q502" s="6"/>
    </row>
    <row r="503" spans="6:17">
      <c r="F503" s="4"/>
      <c r="H503" s="1"/>
      <c r="K503" s="106"/>
      <c r="P503" s="6" t="str">
        <f t="shared" si="109"/>
        <v/>
      </c>
      <c r="Q503" s="6"/>
    </row>
    <row r="504" spans="6:17">
      <c r="F504" s="4"/>
      <c r="H504" s="1"/>
      <c r="K504" s="106"/>
      <c r="P504" s="6" t="str">
        <f t="shared" si="109"/>
        <v/>
      </c>
      <c r="Q504" s="6"/>
    </row>
    <row r="505" spans="6:17">
      <c r="F505" s="4"/>
      <c r="H505" s="1"/>
      <c r="K505" s="106"/>
      <c r="P505" s="6" t="str">
        <f t="shared" si="109"/>
        <v/>
      </c>
      <c r="Q505" s="6"/>
    </row>
    <row r="506" spans="6:17">
      <c r="F506" s="4"/>
      <c r="H506" s="1"/>
      <c r="K506" s="106"/>
      <c r="P506" s="6" t="str">
        <f t="shared" si="109"/>
        <v/>
      </c>
      <c r="Q506" s="6"/>
    </row>
    <row r="507" spans="6:17">
      <c r="F507" s="4"/>
      <c r="H507" s="1"/>
      <c r="K507" s="106"/>
      <c r="P507" s="6" t="str">
        <f t="shared" si="109"/>
        <v/>
      </c>
      <c r="Q507" s="6"/>
    </row>
    <row r="508" spans="6:17">
      <c r="F508" s="4"/>
      <c r="H508" s="1"/>
      <c r="K508" s="106"/>
      <c r="P508" s="6" t="str">
        <f t="shared" si="109"/>
        <v/>
      </c>
      <c r="Q508" s="6"/>
    </row>
    <row r="509" spans="6:17">
      <c r="F509" s="4"/>
      <c r="H509" s="1"/>
      <c r="K509" s="106"/>
      <c r="P509" s="6" t="str">
        <f t="shared" si="109"/>
        <v/>
      </c>
      <c r="Q509" s="6"/>
    </row>
    <row r="510" spans="6:17">
      <c r="F510" s="4"/>
      <c r="H510" s="1"/>
      <c r="K510" s="106"/>
      <c r="P510" s="6" t="str">
        <f t="shared" si="109"/>
        <v/>
      </c>
      <c r="Q510" s="6"/>
    </row>
    <row r="511" spans="6:17">
      <c r="F511" s="4"/>
      <c r="H511" s="1"/>
      <c r="K511" s="106"/>
      <c r="P511" s="6" t="str">
        <f t="shared" si="109"/>
        <v/>
      </c>
      <c r="Q511" s="6"/>
    </row>
    <row r="512" spans="6:17">
      <c r="F512" s="4"/>
      <c r="H512" s="1"/>
      <c r="K512" s="106"/>
      <c r="P512" s="6" t="str">
        <f t="shared" si="109"/>
        <v/>
      </c>
      <c r="Q512" s="6"/>
    </row>
    <row r="513" spans="6:17">
      <c r="F513" s="4"/>
      <c r="H513" s="1"/>
      <c r="K513" s="106"/>
      <c r="P513" s="6" t="str">
        <f t="shared" si="109"/>
        <v/>
      </c>
      <c r="Q513" s="6"/>
    </row>
    <row r="514" spans="6:17">
      <c r="F514" s="4"/>
      <c r="H514" s="1"/>
      <c r="K514" s="106"/>
      <c r="P514" s="6" t="str">
        <f t="shared" si="109"/>
        <v/>
      </c>
      <c r="Q514" s="6"/>
    </row>
    <row r="515" spans="6:17">
      <c r="F515" s="4"/>
      <c r="H515" s="1"/>
      <c r="K515" s="106"/>
      <c r="P515" s="6" t="str">
        <f t="shared" si="109"/>
        <v/>
      </c>
      <c r="Q515" s="6"/>
    </row>
    <row r="516" spans="6:17">
      <c r="F516" s="4"/>
      <c r="H516" s="1"/>
      <c r="K516" s="106"/>
      <c r="P516" s="6" t="str">
        <f t="shared" si="109"/>
        <v/>
      </c>
      <c r="Q516" s="6"/>
    </row>
    <row r="517" spans="6:17">
      <c r="F517" s="4"/>
      <c r="H517" s="1"/>
      <c r="K517" s="106"/>
      <c r="P517" s="6" t="str">
        <f t="shared" si="109"/>
        <v/>
      </c>
      <c r="Q517" s="6"/>
    </row>
    <row r="518" spans="6:17">
      <c r="F518" s="4"/>
      <c r="H518" s="1"/>
      <c r="K518" s="106"/>
      <c r="P518" s="6" t="str">
        <f t="shared" si="109"/>
        <v/>
      </c>
      <c r="Q518" s="6"/>
    </row>
    <row r="519" spans="6:17">
      <c r="F519" s="4"/>
      <c r="H519" s="1"/>
      <c r="K519" s="106"/>
      <c r="P519" s="6" t="str">
        <f t="shared" si="109"/>
        <v/>
      </c>
      <c r="Q519" s="6"/>
    </row>
    <row r="520" spans="6:17">
      <c r="F520" s="4"/>
      <c r="H520" s="1"/>
      <c r="K520" s="106"/>
      <c r="P520" s="6" t="str">
        <f t="shared" si="109"/>
        <v/>
      </c>
      <c r="Q520" s="6"/>
    </row>
    <row r="521" spans="6:17">
      <c r="F521" s="4"/>
      <c r="H521" s="1"/>
      <c r="K521" s="106"/>
      <c r="P521" s="6" t="str">
        <f t="shared" si="109"/>
        <v/>
      </c>
      <c r="Q521" s="6"/>
    </row>
    <row r="522" spans="6:17">
      <c r="F522" s="4"/>
      <c r="H522" s="1"/>
      <c r="K522" s="106"/>
      <c r="P522" s="6" t="str">
        <f t="shared" si="109"/>
        <v/>
      </c>
      <c r="Q522" s="6"/>
    </row>
    <row r="523" spans="6:17">
      <c r="F523" s="4"/>
      <c r="H523" s="1"/>
      <c r="K523" s="106"/>
      <c r="P523" s="6" t="str">
        <f t="shared" si="109"/>
        <v/>
      </c>
      <c r="Q523" s="6"/>
    </row>
    <row r="524" spans="6:17">
      <c r="F524" s="4"/>
      <c r="H524" s="1"/>
      <c r="K524" s="106"/>
      <c r="P524" s="6" t="str">
        <f t="shared" si="109"/>
        <v/>
      </c>
      <c r="Q524" s="6"/>
    </row>
    <row r="525" spans="6:17">
      <c r="F525" s="4"/>
      <c r="H525" s="1"/>
      <c r="K525" s="106"/>
      <c r="P525" s="6" t="str">
        <f t="shared" si="109"/>
        <v/>
      </c>
      <c r="Q525" s="6"/>
    </row>
    <row r="526" spans="6:17">
      <c r="F526" s="4"/>
      <c r="H526" s="1"/>
      <c r="K526" s="106"/>
      <c r="P526" s="6" t="str">
        <f t="shared" si="109"/>
        <v/>
      </c>
      <c r="Q526" s="6"/>
    </row>
    <row r="527" spans="6:17">
      <c r="F527" s="4"/>
      <c r="H527" s="1"/>
      <c r="K527" s="106"/>
      <c r="P527" s="6" t="str">
        <f t="shared" si="109"/>
        <v/>
      </c>
      <c r="Q527" s="6"/>
    </row>
    <row r="528" spans="6:17">
      <c r="F528" s="4"/>
      <c r="H528" s="1"/>
      <c r="K528" s="106"/>
      <c r="P528" s="6" t="str">
        <f t="shared" si="109"/>
        <v/>
      </c>
      <c r="Q528" s="6"/>
    </row>
    <row r="529" spans="6:17">
      <c r="F529" s="4"/>
      <c r="H529" s="1"/>
      <c r="K529" s="106"/>
      <c r="P529" s="6" t="str">
        <f t="shared" si="109"/>
        <v/>
      </c>
      <c r="Q529" s="6"/>
    </row>
    <row r="530" spans="6:17">
      <c r="F530" s="4"/>
      <c r="H530" s="1"/>
      <c r="K530" s="106"/>
      <c r="P530" s="6" t="str">
        <f t="shared" si="109"/>
        <v/>
      </c>
      <c r="Q530" s="6"/>
    </row>
    <row r="531" spans="6:17">
      <c r="F531" s="4"/>
      <c r="H531" s="1"/>
      <c r="K531" s="106"/>
      <c r="P531" s="6" t="str">
        <f t="shared" si="109"/>
        <v/>
      </c>
      <c r="Q531" s="6"/>
    </row>
    <row r="532" spans="6:17">
      <c r="F532" s="4"/>
      <c r="H532" s="1"/>
      <c r="K532" s="106"/>
      <c r="P532" s="6" t="str">
        <f t="shared" si="109"/>
        <v/>
      </c>
      <c r="Q532" s="6"/>
    </row>
    <row r="533" spans="6:17">
      <c r="F533" s="4"/>
      <c r="H533" s="1"/>
      <c r="K533" s="106"/>
      <c r="P533" s="6" t="str">
        <f t="shared" si="109"/>
        <v/>
      </c>
      <c r="Q533" s="6"/>
    </row>
    <row r="534" spans="6:17">
      <c r="F534" s="4"/>
      <c r="H534" s="1"/>
      <c r="K534" s="106"/>
      <c r="P534" s="6" t="str">
        <f t="shared" si="109"/>
        <v/>
      </c>
      <c r="Q534" s="6"/>
    </row>
    <row r="535" spans="6:17">
      <c r="F535" s="4"/>
      <c r="H535" s="1"/>
      <c r="K535" s="106"/>
      <c r="P535" s="6" t="str">
        <f t="shared" si="109"/>
        <v/>
      </c>
      <c r="Q535" s="6"/>
    </row>
    <row r="536" spans="6:17">
      <c r="F536" s="4"/>
      <c r="H536" s="1"/>
      <c r="K536" s="106"/>
      <c r="P536" s="6" t="str">
        <f t="shared" si="109"/>
        <v/>
      </c>
      <c r="Q536" s="6"/>
    </row>
    <row r="537" spans="6:17">
      <c r="F537" s="4"/>
      <c r="H537" s="1"/>
      <c r="K537" s="106"/>
      <c r="P537" s="6" t="str">
        <f t="shared" si="109"/>
        <v/>
      </c>
      <c r="Q537" s="6"/>
    </row>
    <row r="538" spans="6:17">
      <c r="F538" s="4"/>
      <c r="H538" s="1"/>
      <c r="K538" s="106"/>
      <c r="P538" s="6" t="str">
        <f t="shared" si="109"/>
        <v/>
      </c>
      <c r="Q538" s="6"/>
    </row>
    <row r="539" spans="6:17">
      <c r="F539" s="4"/>
      <c r="H539" s="1"/>
      <c r="K539" s="106"/>
      <c r="P539" s="6" t="str">
        <f t="shared" si="109"/>
        <v/>
      </c>
      <c r="Q539" s="6"/>
    </row>
    <row r="540" spans="6:17">
      <c r="F540" s="4"/>
      <c r="H540" s="1"/>
      <c r="K540" s="106"/>
      <c r="P540" s="6" t="str">
        <f t="shared" ref="P540:P603" si="110">IF(I540=0%,"",L539/I540)</f>
        <v/>
      </c>
      <c r="Q540" s="6"/>
    </row>
    <row r="541" spans="6:17">
      <c r="F541" s="4"/>
      <c r="H541" s="1"/>
      <c r="K541" s="106"/>
      <c r="P541" s="6" t="str">
        <f t="shared" si="110"/>
        <v/>
      </c>
      <c r="Q541" s="6"/>
    </row>
    <row r="542" spans="6:17">
      <c r="F542" s="4"/>
      <c r="H542" s="1"/>
      <c r="K542" s="106"/>
      <c r="P542" s="6" t="str">
        <f t="shared" si="110"/>
        <v/>
      </c>
      <c r="Q542" s="6"/>
    </row>
    <row r="543" spans="6:17">
      <c r="F543" s="4"/>
      <c r="H543" s="1"/>
      <c r="K543" s="106"/>
      <c r="P543" s="6" t="str">
        <f t="shared" si="110"/>
        <v/>
      </c>
      <c r="Q543" s="6"/>
    </row>
    <row r="544" spans="6:17">
      <c r="F544" s="4"/>
      <c r="H544" s="1"/>
      <c r="K544" s="106"/>
      <c r="P544" s="6" t="str">
        <f t="shared" si="110"/>
        <v/>
      </c>
      <c r="Q544" s="6"/>
    </row>
    <row r="545" spans="6:17">
      <c r="F545" s="4"/>
      <c r="H545" s="1"/>
      <c r="K545" s="106"/>
      <c r="P545" s="6" t="str">
        <f t="shared" si="110"/>
        <v/>
      </c>
      <c r="Q545" s="6"/>
    </row>
    <row r="546" spans="6:17">
      <c r="F546" s="4"/>
      <c r="H546" s="1"/>
      <c r="K546" s="106"/>
      <c r="P546" s="6" t="str">
        <f t="shared" si="110"/>
        <v/>
      </c>
      <c r="Q546" s="6"/>
    </row>
    <row r="547" spans="6:17">
      <c r="F547" s="4"/>
      <c r="H547" s="1"/>
      <c r="K547" s="106"/>
      <c r="P547" s="6" t="str">
        <f t="shared" si="110"/>
        <v/>
      </c>
      <c r="Q547" s="6"/>
    </row>
    <row r="548" spans="6:17">
      <c r="F548" s="4"/>
      <c r="H548" s="1"/>
      <c r="K548" s="106"/>
      <c r="P548" s="6" t="str">
        <f t="shared" si="110"/>
        <v/>
      </c>
      <c r="Q548" s="6"/>
    </row>
    <row r="549" spans="6:17">
      <c r="F549" s="4"/>
      <c r="H549" s="1"/>
      <c r="K549" s="106"/>
      <c r="P549" s="6" t="str">
        <f t="shared" si="110"/>
        <v/>
      </c>
      <c r="Q549" s="6"/>
    </row>
    <row r="550" spans="6:17">
      <c r="F550" s="4"/>
      <c r="H550" s="1"/>
      <c r="K550" s="106"/>
      <c r="P550" s="6" t="str">
        <f t="shared" si="110"/>
        <v/>
      </c>
      <c r="Q550" s="6"/>
    </row>
    <row r="551" spans="6:17">
      <c r="F551" s="4"/>
      <c r="H551" s="1"/>
      <c r="K551" s="106"/>
      <c r="P551" s="6" t="str">
        <f t="shared" si="110"/>
        <v/>
      </c>
      <c r="Q551" s="6"/>
    </row>
    <row r="552" spans="6:17">
      <c r="F552" s="4"/>
      <c r="H552" s="1"/>
      <c r="K552" s="106"/>
      <c r="P552" s="6" t="str">
        <f t="shared" si="110"/>
        <v/>
      </c>
      <c r="Q552" s="6"/>
    </row>
    <row r="553" spans="6:17">
      <c r="F553" s="4"/>
      <c r="H553" s="1"/>
      <c r="K553" s="106"/>
      <c r="P553" s="6" t="str">
        <f t="shared" si="110"/>
        <v/>
      </c>
      <c r="Q553" s="6"/>
    </row>
    <row r="554" spans="6:17">
      <c r="F554" s="4"/>
      <c r="H554" s="1"/>
      <c r="K554" s="106"/>
      <c r="P554" s="6" t="str">
        <f t="shared" si="110"/>
        <v/>
      </c>
      <c r="Q554" s="6"/>
    </row>
    <row r="555" spans="6:17">
      <c r="F555" s="4"/>
      <c r="H555" s="1"/>
      <c r="K555" s="106"/>
      <c r="P555" s="6" t="str">
        <f t="shared" si="110"/>
        <v/>
      </c>
      <c r="Q555" s="6"/>
    </row>
    <row r="556" spans="6:17">
      <c r="F556" s="4"/>
      <c r="H556" s="1"/>
      <c r="K556" s="106"/>
      <c r="P556" s="6" t="str">
        <f t="shared" si="110"/>
        <v/>
      </c>
      <c r="Q556" s="6"/>
    </row>
    <row r="557" spans="6:17">
      <c r="F557" s="4"/>
      <c r="H557" s="1"/>
      <c r="K557" s="106"/>
      <c r="P557" s="6" t="str">
        <f t="shared" si="110"/>
        <v/>
      </c>
      <c r="Q557" s="6"/>
    </row>
    <row r="558" spans="6:17">
      <c r="F558" s="4"/>
      <c r="H558" s="1"/>
      <c r="K558" s="106"/>
      <c r="P558" s="6" t="str">
        <f t="shared" si="110"/>
        <v/>
      </c>
      <c r="Q558" s="6"/>
    </row>
    <row r="559" spans="6:17">
      <c r="F559" s="4"/>
      <c r="H559" s="1"/>
      <c r="K559" s="106"/>
      <c r="P559" s="6" t="str">
        <f t="shared" si="110"/>
        <v/>
      </c>
      <c r="Q559" s="6"/>
    </row>
    <row r="560" spans="6:17">
      <c r="F560" s="4"/>
      <c r="H560" s="1"/>
      <c r="K560" s="106"/>
      <c r="P560" s="6" t="str">
        <f t="shared" si="110"/>
        <v/>
      </c>
      <c r="Q560" s="6"/>
    </row>
    <row r="561" spans="6:17">
      <c r="F561" s="4"/>
      <c r="H561" s="1"/>
      <c r="K561" s="106"/>
      <c r="P561" s="6" t="str">
        <f t="shared" si="110"/>
        <v/>
      </c>
      <c r="Q561" s="6"/>
    </row>
    <row r="562" spans="6:17">
      <c r="F562" s="4"/>
      <c r="H562" s="1"/>
      <c r="K562" s="106"/>
      <c r="P562" s="6" t="str">
        <f t="shared" si="110"/>
        <v/>
      </c>
      <c r="Q562" s="6"/>
    </row>
    <row r="563" spans="6:17">
      <c r="F563" s="4"/>
      <c r="H563" s="1"/>
      <c r="K563" s="106"/>
      <c r="P563" s="6" t="str">
        <f t="shared" si="110"/>
        <v/>
      </c>
      <c r="Q563" s="6"/>
    </row>
    <row r="564" spans="6:17">
      <c r="F564" s="4"/>
      <c r="H564" s="1"/>
      <c r="K564" s="106"/>
      <c r="P564" s="6" t="str">
        <f t="shared" si="110"/>
        <v/>
      </c>
      <c r="Q564" s="6"/>
    </row>
    <row r="565" spans="6:17">
      <c r="F565" s="4"/>
      <c r="H565" s="1"/>
      <c r="K565" s="106"/>
      <c r="P565" s="6" t="str">
        <f t="shared" si="110"/>
        <v/>
      </c>
      <c r="Q565" s="6"/>
    </row>
    <row r="566" spans="6:17">
      <c r="F566" s="4"/>
      <c r="H566" s="1"/>
      <c r="K566" s="106"/>
      <c r="P566" s="6" t="str">
        <f t="shared" si="110"/>
        <v/>
      </c>
      <c r="Q566" s="6"/>
    </row>
    <row r="567" spans="6:17">
      <c r="F567" s="4"/>
      <c r="H567" s="1"/>
      <c r="K567" s="106"/>
      <c r="P567" s="6" t="str">
        <f t="shared" si="110"/>
        <v/>
      </c>
      <c r="Q567" s="6"/>
    </row>
    <row r="568" spans="6:17">
      <c r="F568" s="4"/>
      <c r="H568" s="1"/>
      <c r="K568" s="106"/>
      <c r="P568" s="6" t="str">
        <f t="shared" si="110"/>
        <v/>
      </c>
      <c r="Q568" s="6"/>
    </row>
    <row r="569" spans="6:17">
      <c r="F569" s="4"/>
      <c r="H569" s="1"/>
      <c r="K569" s="106"/>
      <c r="P569" s="6" t="str">
        <f t="shared" si="110"/>
        <v/>
      </c>
      <c r="Q569" s="6"/>
    </row>
    <row r="570" spans="6:17">
      <c r="F570" s="4"/>
      <c r="H570" s="1"/>
      <c r="K570" s="106"/>
      <c r="P570" s="6" t="str">
        <f t="shared" si="110"/>
        <v/>
      </c>
      <c r="Q570" s="6"/>
    </row>
    <row r="571" spans="6:17">
      <c r="F571" s="4"/>
      <c r="H571" s="1"/>
      <c r="K571" s="106"/>
      <c r="P571" s="6" t="str">
        <f t="shared" si="110"/>
        <v/>
      </c>
      <c r="Q571" s="6"/>
    </row>
    <row r="572" spans="6:17">
      <c r="F572" s="4"/>
      <c r="H572" s="1"/>
      <c r="K572" s="106"/>
      <c r="P572" s="6" t="str">
        <f t="shared" si="110"/>
        <v/>
      </c>
      <c r="Q572" s="6"/>
    </row>
    <row r="573" spans="6:17">
      <c r="F573" s="4"/>
      <c r="H573" s="1"/>
      <c r="K573" s="106"/>
      <c r="P573" s="6" t="str">
        <f t="shared" si="110"/>
        <v/>
      </c>
      <c r="Q573" s="6"/>
    </row>
    <row r="574" spans="6:17">
      <c r="F574" s="4"/>
      <c r="H574" s="1"/>
      <c r="K574" s="106"/>
      <c r="P574" s="6" t="str">
        <f t="shared" si="110"/>
        <v/>
      </c>
      <c r="Q574" s="6"/>
    </row>
    <row r="575" spans="6:17">
      <c r="F575" s="4"/>
      <c r="H575" s="1"/>
      <c r="K575" s="106"/>
      <c r="P575" s="6" t="str">
        <f t="shared" si="110"/>
        <v/>
      </c>
      <c r="Q575" s="6"/>
    </row>
    <row r="576" spans="6:17">
      <c r="F576" s="4"/>
      <c r="H576" s="1"/>
      <c r="K576" s="106"/>
      <c r="P576" s="6" t="str">
        <f t="shared" si="110"/>
        <v/>
      </c>
      <c r="Q576" s="6"/>
    </row>
    <row r="577" spans="6:17">
      <c r="F577" s="4"/>
      <c r="H577" s="1"/>
      <c r="K577" s="106"/>
      <c r="P577" s="6" t="str">
        <f t="shared" si="110"/>
        <v/>
      </c>
      <c r="Q577" s="6"/>
    </row>
    <row r="578" spans="6:17">
      <c r="F578" s="4"/>
      <c r="H578" s="1"/>
      <c r="K578" s="106"/>
      <c r="P578" s="6" t="str">
        <f t="shared" si="110"/>
        <v/>
      </c>
      <c r="Q578" s="6"/>
    </row>
    <row r="579" spans="6:17">
      <c r="F579" s="4"/>
      <c r="H579" s="1"/>
      <c r="K579" s="106"/>
      <c r="P579" s="6" t="str">
        <f t="shared" si="110"/>
        <v/>
      </c>
      <c r="Q579" s="6"/>
    </row>
    <row r="580" spans="6:17">
      <c r="F580" s="4"/>
      <c r="H580" s="1"/>
      <c r="K580" s="106"/>
      <c r="P580" s="6" t="str">
        <f t="shared" si="110"/>
        <v/>
      </c>
      <c r="Q580" s="6"/>
    </row>
    <row r="581" spans="6:17">
      <c r="F581" s="4"/>
      <c r="H581" s="1"/>
      <c r="K581" s="106"/>
      <c r="P581" s="6" t="str">
        <f t="shared" si="110"/>
        <v/>
      </c>
      <c r="Q581" s="6"/>
    </row>
    <row r="582" spans="6:17">
      <c r="F582" s="4"/>
      <c r="H582" s="1"/>
      <c r="K582" s="106"/>
      <c r="P582" s="6" t="str">
        <f t="shared" si="110"/>
        <v/>
      </c>
      <c r="Q582" s="6"/>
    </row>
    <row r="583" spans="6:17">
      <c r="F583" s="4"/>
      <c r="H583" s="1"/>
      <c r="K583" s="106"/>
      <c r="P583" s="6" t="str">
        <f t="shared" si="110"/>
        <v/>
      </c>
      <c r="Q583" s="6"/>
    </row>
    <row r="584" spans="6:17">
      <c r="F584" s="4"/>
      <c r="H584" s="1"/>
      <c r="K584" s="106"/>
      <c r="P584" s="6" t="str">
        <f t="shared" si="110"/>
        <v/>
      </c>
      <c r="Q584" s="6"/>
    </row>
    <row r="585" spans="6:17">
      <c r="F585" s="4"/>
      <c r="H585" s="1"/>
      <c r="K585" s="106"/>
      <c r="P585" s="6" t="str">
        <f t="shared" si="110"/>
        <v/>
      </c>
      <c r="Q585" s="6"/>
    </row>
    <row r="586" spans="6:17">
      <c r="F586" s="4"/>
      <c r="H586" s="1"/>
      <c r="K586" s="106"/>
      <c r="P586" s="6" t="str">
        <f t="shared" si="110"/>
        <v/>
      </c>
      <c r="Q586" s="6"/>
    </row>
    <row r="587" spans="6:17">
      <c r="F587" s="4"/>
      <c r="H587" s="1"/>
      <c r="K587" s="106"/>
      <c r="P587" s="6" t="str">
        <f t="shared" si="110"/>
        <v/>
      </c>
      <c r="Q587" s="6"/>
    </row>
    <row r="588" spans="6:17">
      <c r="F588" s="4"/>
      <c r="H588" s="1"/>
      <c r="K588" s="106"/>
      <c r="P588" s="6" t="str">
        <f t="shared" si="110"/>
        <v/>
      </c>
      <c r="Q588" s="6"/>
    </row>
    <row r="589" spans="6:17">
      <c r="F589" s="4"/>
      <c r="H589" s="1"/>
      <c r="K589" s="106"/>
      <c r="P589" s="6" t="str">
        <f t="shared" si="110"/>
        <v/>
      </c>
      <c r="Q589" s="6"/>
    </row>
    <row r="590" spans="6:17">
      <c r="F590" s="4"/>
      <c r="H590" s="1"/>
      <c r="K590" s="106"/>
      <c r="P590" s="6" t="str">
        <f t="shared" si="110"/>
        <v/>
      </c>
      <c r="Q590" s="6"/>
    </row>
    <row r="591" spans="6:17">
      <c r="F591" s="4"/>
      <c r="H591" s="1"/>
      <c r="K591" s="106"/>
      <c r="P591" s="6" t="str">
        <f t="shared" si="110"/>
        <v/>
      </c>
      <c r="Q591" s="6"/>
    </row>
    <row r="592" spans="6:17">
      <c r="F592" s="4"/>
      <c r="H592" s="1"/>
      <c r="K592" s="106"/>
      <c r="P592" s="6" t="str">
        <f t="shared" si="110"/>
        <v/>
      </c>
      <c r="Q592" s="6"/>
    </row>
    <row r="593" spans="6:17">
      <c r="F593" s="4"/>
      <c r="H593" s="1"/>
      <c r="K593" s="106"/>
      <c r="P593" s="6" t="str">
        <f t="shared" si="110"/>
        <v/>
      </c>
      <c r="Q593" s="6"/>
    </row>
    <row r="594" spans="6:17">
      <c r="F594" s="4"/>
      <c r="H594" s="1"/>
      <c r="K594" s="106"/>
      <c r="P594" s="6" t="str">
        <f t="shared" si="110"/>
        <v/>
      </c>
      <c r="Q594" s="6"/>
    </row>
    <row r="595" spans="6:17">
      <c r="F595" s="4"/>
      <c r="H595" s="1"/>
      <c r="K595" s="106"/>
      <c r="P595" s="6" t="str">
        <f t="shared" si="110"/>
        <v/>
      </c>
      <c r="Q595" s="6"/>
    </row>
    <row r="596" spans="6:17">
      <c r="F596" s="4"/>
      <c r="H596" s="1"/>
      <c r="K596" s="106"/>
      <c r="P596" s="6" t="str">
        <f t="shared" si="110"/>
        <v/>
      </c>
      <c r="Q596" s="6"/>
    </row>
    <row r="597" spans="6:17">
      <c r="F597" s="4"/>
      <c r="H597" s="1"/>
      <c r="K597" s="106"/>
      <c r="P597" s="6" t="str">
        <f t="shared" si="110"/>
        <v/>
      </c>
      <c r="Q597" s="6"/>
    </row>
    <row r="598" spans="6:17">
      <c r="F598" s="4"/>
      <c r="H598" s="1"/>
      <c r="K598" s="106"/>
      <c r="P598" s="6" t="str">
        <f t="shared" si="110"/>
        <v/>
      </c>
      <c r="Q598" s="6"/>
    </row>
    <row r="599" spans="6:17">
      <c r="F599" s="4"/>
      <c r="H599" s="1"/>
      <c r="K599" s="106"/>
      <c r="P599" s="6" t="str">
        <f t="shared" si="110"/>
        <v/>
      </c>
      <c r="Q599" s="6"/>
    </row>
    <row r="600" spans="6:17">
      <c r="F600" s="4"/>
      <c r="H600" s="1"/>
      <c r="K600" s="106"/>
      <c r="P600" s="6" t="str">
        <f t="shared" si="110"/>
        <v/>
      </c>
      <c r="Q600" s="6"/>
    </row>
    <row r="601" spans="6:17">
      <c r="F601" s="4"/>
      <c r="H601" s="1"/>
      <c r="K601" s="106"/>
      <c r="P601" s="6" t="str">
        <f t="shared" si="110"/>
        <v/>
      </c>
      <c r="Q601" s="6"/>
    </row>
    <row r="602" spans="6:17">
      <c r="F602" s="4"/>
      <c r="H602" s="1"/>
      <c r="K602" s="106"/>
      <c r="P602" s="6" t="str">
        <f t="shared" si="110"/>
        <v/>
      </c>
      <c r="Q602" s="6"/>
    </row>
    <row r="603" spans="6:17">
      <c r="F603" s="4"/>
      <c r="H603" s="1"/>
      <c r="K603" s="106"/>
      <c r="P603" s="6" t="str">
        <f t="shared" si="110"/>
        <v/>
      </c>
      <c r="Q603" s="6"/>
    </row>
    <row r="604" spans="6:17">
      <c r="F604" s="4"/>
      <c r="H604" s="1"/>
      <c r="K604" s="106"/>
      <c r="P604" s="6" t="str">
        <f t="shared" ref="P604:P667" si="111">IF(I604=0%,"",L603/I604)</f>
        <v/>
      </c>
      <c r="Q604" s="6"/>
    </row>
    <row r="605" spans="6:17">
      <c r="F605" s="4"/>
      <c r="H605" s="1"/>
      <c r="K605" s="106"/>
      <c r="P605" s="6" t="str">
        <f t="shared" si="111"/>
        <v/>
      </c>
      <c r="Q605" s="6"/>
    </row>
    <row r="606" spans="6:17">
      <c r="F606" s="4"/>
      <c r="H606" s="1"/>
      <c r="K606" s="106"/>
      <c r="P606" s="6" t="str">
        <f t="shared" si="111"/>
        <v/>
      </c>
      <c r="Q606" s="6"/>
    </row>
    <row r="607" spans="6:17">
      <c r="F607" s="4"/>
      <c r="H607" s="1"/>
      <c r="K607" s="106"/>
      <c r="P607" s="6" t="str">
        <f t="shared" si="111"/>
        <v/>
      </c>
      <c r="Q607" s="6"/>
    </row>
    <row r="608" spans="6:17">
      <c r="F608" s="4"/>
      <c r="H608" s="1"/>
      <c r="K608" s="106"/>
      <c r="P608" s="6" t="str">
        <f t="shared" si="111"/>
        <v/>
      </c>
      <c r="Q608" s="6"/>
    </row>
    <row r="609" spans="6:17">
      <c r="F609" s="4"/>
      <c r="H609" s="1"/>
      <c r="K609" s="106"/>
      <c r="P609" s="6" t="str">
        <f t="shared" si="111"/>
        <v/>
      </c>
      <c r="Q609" s="6"/>
    </row>
    <row r="610" spans="6:17">
      <c r="F610" s="4"/>
      <c r="H610" s="1"/>
      <c r="K610" s="106"/>
      <c r="P610" s="6" t="str">
        <f t="shared" si="111"/>
        <v/>
      </c>
      <c r="Q610" s="6"/>
    </row>
    <row r="611" spans="6:17">
      <c r="F611" s="4"/>
      <c r="H611" s="1"/>
      <c r="K611" s="106"/>
      <c r="P611" s="6" t="str">
        <f t="shared" si="111"/>
        <v/>
      </c>
      <c r="Q611" s="6"/>
    </row>
    <row r="612" spans="6:17">
      <c r="F612" s="4"/>
      <c r="H612" s="1"/>
      <c r="K612" s="106"/>
      <c r="P612" s="6" t="str">
        <f t="shared" si="111"/>
        <v/>
      </c>
      <c r="Q612" s="6"/>
    </row>
    <row r="613" spans="6:17">
      <c r="F613" s="4"/>
      <c r="H613" s="1"/>
      <c r="K613" s="106"/>
      <c r="P613" s="6" t="str">
        <f t="shared" si="111"/>
        <v/>
      </c>
      <c r="Q613" s="6"/>
    </row>
    <row r="614" spans="6:17">
      <c r="F614" s="4"/>
      <c r="H614" s="1"/>
      <c r="K614" s="106"/>
      <c r="P614" s="6" t="str">
        <f t="shared" si="111"/>
        <v/>
      </c>
      <c r="Q614" s="6"/>
    </row>
    <row r="615" spans="6:17">
      <c r="F615" s="4"/>
      <c r="H615" s="1"/>
      <c r="K615" s="106"/>
      <c r="P615" s="6" t="str">
        <f t="shared" si="111"/>
        <v/>
      </c>
      <c r="Q615" s="6"/>
    </row>
    <row r="616" spans="6:17">
      <c r="F616" s="4"/>
      <c r="H616" s="1"/>
      <c r="K616" s="106"/>
      <c r="P616" s="6" t="str">
        <f t="shared" si="111"/>
        <v/>
      </c>
      <c r="Q616" s="6"/>
    </row>
    <row r="617" spans="6:17">
      <c r="F617" s="4"/>
      <c r="H617" s="1"/>
      <c r="K617" s="106"/>
      <c r="P617" s="6" t="str">
        <f t="shared" si="111"/>
        <v/>
      </c>
      <c r="Q617" s="6"/>
    </row>
    <row r="618" spans="6:17">
      <c r="F618" s="4"/>
      <c r="H618" s="1"/>
      <c r="K618" s="106"/>
      <c r="P618" s="6" t="str">
        <f t="shared" si="111"/>
        <v/>
      </c>
      <c r="Q618" s="6"/>
    </row>
    <row r="619" spans="6:17">
      <c r="F619" s="4"/>
      <c r="H619" s="1"/>
      <c r="K619" s="106"/>
      <c r="P619" s="6" t="str">
        <f t="shared" si="111"/>
        <v/>
      </c>
      <c r="Q619" s="6"/>
    </row>
    <row r="620" spans="6:17">
      <c r="F620" s="4"/>
      <c r="H620" s="1"/>
      <c r="K620" s="106"/>
      <c r="P620" s="6" t="str">
        <f t="shared" si="111"/>
        <v/>
      </c>
      <c r="Q620" s="6"/>
    </row>
    <row r="621" spans="6:17">
      <c r="F621" s="4"/>
      <c r="H621" s="1"/>
      <c r="K621" s="106"/>
      <c r="P621" s="6" t="str">
        <f t="shared" si="111"/>
        <v/>
      </c>
      <c r="Q621" s="6"/>
    </row>
    <row r="622" spans="6:17">
      <c r="F622" s="4"/>
      <c r="H622" s="1"/>
      <c r="K622" s="106"/>
      <c r="P622" s="6" t="str">
        <f t="shared" si="111"/>
        <v/>
      </c>
      <c r="Q622" s="6"/>
    </row>
    <row r="623" spans="6:17">
      <c r="F623" s="4"/>
      <c r="H623" s="1"/>
      <c r="K623" s="106"/>
      <c r="P623" s="6" t="str">
        <f t="shared" si="111"/>
        <v/>
      </c>
      <c r="Q623" s="6"/>
    </row>
    <row r="624" spans="6:17">
      <c r="F624" s="4"/>
      <c r="H624" s="1"/>
      <c r="K624" s="106"/>
      <c r="P624" s="6" t="str">
        <f t="shared" si="111"/>
        <v/>
      </c>
      <c r="Q624" s="6"/>
    </row>
    <row r="625" spans="6:17">
      <c r="F625" s="4"/>
      <c r="H625" s="1"/>
      <c r="K625" s="106"/>
      <c r="P625" s="6" t="str">
        <f t="shared" si="111"/>
        <v/>
      </c>
      <c r="Q625" s="6"/>
    </row>
    <row r="626" spans="6:17">
      <c r="F626" s="4"/>
      <c r="H626" s="1"/>
      <c r="K626" s="106"/>
      <c r="P626" s="6" t="str">
        <f t="shared" si="111"/>
        <v/>
      </c>
      <c r="Q626" s="6"/>
    </row>
    <row r="627" spans="6:17">
      <c r="F627" s="4"/>
      <c r="H627" s="1"/>
      <c r="K627" s="106"/>
      <c r="P627" s="6" t="str">
        <f t="shared" si="111"/>
        <v/>
      </c>
      <c r="Q627" s="6"/>
    </row>
    <row r="628" spans="6:17">
      <c r="F628" s="4"/>
      <c r="H628" s="1"/>
      <c r="K628" s="106"/>
      <c r="P628" s="6" t="str">
        <f t="shared" si="111"/>
        <v/>
      </c>
      <c r="Q628" s="6"/>
    </row>
    <row r="629" spans="6:17">
      <c r="F629" s="4"/>
      <c r="H629" s="1"/>
      <c r="K629" s="106"/>
      <c r="P629" s="6" t="str">
        <f t="shared" si="111"/>
        <v/>
      </c>
      <c r="Q629" s="6"/>
    </row>
    <row r="630" spans="6:17">
      <c r="F630" s="4"/>
      <c r="H630" s="1"/>
      <c r="K630" s="106"/>
      <c r="P630" s="6" t="str">
        <f t="shared" si="111"/>
        <v/>
      </c>
      <c r="Q630" s="6"/>
    </row>
    <row r="631" spans="6:17">
      <c r="F631" s="4"/>
      <c r="H631" s="1"/>
      <c r="K631" s="106"/>
      <c r="P631" s="6" t="str">
        <f t="shared" si="111"/>
        <v/>
      </c>
      <c r="Q631" s="6"/>
    </row>
    <row r="632" spans="6:17">
      <c r="F632" s="4"/>
      <c r="H632" s="1"/>
      <c r="K632" s="106"/>
      <c r="P632" s="6" t="str">
        <f t="shared" si="111"/>
        <v/>
      </c>
      <c r="Q632" s="6"/>
    </row>
    <row r="633" spans="6:17">
      <c r="F633" s="4"/>
      <c r="H633" s="1"/>
      <c r="K633" s="106"/>
      <c r="P633" s="6" t="str">
        <f t="shared" si="111"/>
        <v/>
      </c>
      <c r="Q633" s="6"/>
    </row>
    <row r="634" spans="6:17">
      <c r="F634" s="4"/>
      <c r="H634" s="1"/>
      <c r="K634" s="106"/>
      <c r="P634" s="6" t="str">
        <f t="shared" si="111"/>
        <v/>
      </c>
      <c r="Q634" s="6"/>
    </row>
    <row r="635" spans="6:17">
      <c r="F635" s="4"/>
      <c r="H635" s="1"/>
      <c r="K635" s="106"/>
      <c r="P635" s="6" t="str">
        <f t="shared" si="111"/>
        <v/>
      </c>
      <c r="Q635" s="6"/>
    </row>
    <row r="636" spans="6:17">
      <c r="F636" s="4"/>
      <c r="H636" s="1"/>
      <c r="K636" s="106"/>
      <c r="P636" s="6" t="str">
        <f t="shared" si="111"/>
        <v/>
      </c>
      <c r="Q636" s="6"/>
    </row>
    <row r="637" spans="6:17">
      <c r="F637" s="4"/>
      <c r="H637" s="1"/>
      <c r="K637" s="106"/>
      <c r="P637" s="6" t="str">
        <f t="shared" si="111"/>
        <v/>
      </c>
      <c r="Q637" s="6"/>
    </row>
    <row r="638" spans="6:17">
      <c r="F638" s="4"/>
      <c r="H638" s="1"/>
      <c r="K638" s="106"/>
      <c r="P638" s="6" t="str">
        <f t="shared" si="111"/>
        <v/>
      </c>
      <c r="Q638" s="6"/>
    </row>
    <row r="639" spans="6:17">
      <c r="F639" s="4"/>
      <c r="H639" s="1"/>
      <c r="K639" s="106"/>
      <c r="P639" s="6" t="str">
        <f t="shared" si="111"/>
        <v/>
      </c>
      <c r="Q639" s="6"/>
    </row>
    <row r="640" spans="6:17">
      <c r="F640" s="4"/>
      <c r="H640" s="1"/>
      <c r="K640" s="106"/>
      <c r="P640" s="6" t="str">
        <f t="shared" si="111"/>
        <v/>
      </c>
      <c r="Q640" s="6"/>
    </row>
    <row r="641" spans="6:17">
      <c r="F641" s="4"/>
      <c r="H641" s="1"/>
      <c r="K641" s="106"/>
      <c r="P641" s="6" t="str">
        <f t="shared" si="111"/>
        <v/>
      </c>
      <c r="Q641" s="6"/>
    </row>
    <row r="642" spans="6:17">
      <c r="F642" s="4"/>
      <c r="H642" s="1"/>
      <c r="K642" s="106"/>
      <c r="P642" s="6" t="str">
        <f t="shared" si="111"/>
        <v/>
      </c>
      <c r="Q642" s="6"/>
    </row>
    <row r="643" spans="6:17">
      <c r="F643" s="4"/>
      <c r="H643" s="1"/>
      <c r="K643" s="106"/>
      <c r="P643" s="6" t="str">
        <f t="shared" si="111"/>
        <v/>
      </c>
      <c r="Q643" s="6"/>
    </row>
    <row r="644" spans="6:17">
      <c r="F644" s="4"/>
      <c r="H644" s="1"/>
      <c r="K644" s="106"/>
      <c r="P644" s="6" t="str">
        <f t="shared" si="111"/>
        <v/>
      </c>
      <c r="Q644" s="6"/>
    </row>
    <row r="645" spans="6:17">
      <c r="F645" s="4"/>
      <c r="H645" s="1"/>
      <c r="K645" s="106"/>
      <c r="P645" s="6" t="str">
        <f t="shared" si="111"/>
        <v/>
      </c>
      <c r="Q645" s="6"/>
    </row>
    <row r="646" spans="6:17">
      <c r="F646" s="4"/>
      <c r="H646" s="1"/>
      <c r="K646" s="106"/>
      <c r="P646" s="6" t="str">
        <f t="shared" si="111"/>
        <v/>
      </c>
      <c r="Q646" s="6"/>
    </row>
    <row r="647" spans="6:17">
      <c r="F647" s="4"/>
      <c r="H647" s="1"/>
      <c r="K647" s="106"/>
      <c r="P647" s="6" t="str">
        <f t="shared" si="111"/>
        <v/>
      </c>
      <c r="Q647" s="6"/>
    </row>
    <row r="648" spans="6:17">
      <c r="F648" s="4"/>
      <c r="H648" s="1"/>
      <c r="K648" s="106"/>
      <c r="P648" s="6" t="str">
        <f t="shared" si="111"/>
        <v/>
      </c>
      <c r="Q648" s="6"/>
    </row>
    <row r="649" spans="6:17">
      <c r="F649" s="4"/>
      <c r="H649" s="1"/>
      <c r="K649" s="106"/>
      <c r="P649" s="6" t="str">
        <f t="shared" si="111"/>
        <v/>
      </c>
      <c r="Q649" s="6"/>
    </row>
    <row r="650" spans="6:17">
      <c r="F650" s="4"/>
      <c r="H650" s="1"/>
      <c r="K650" s="106"/>
      <c r="P650" s="6" t="str">
        <f t="shared" si="111"/>
        <v/>
      </c>
      <c r="Q650" s="6"/>
    </row>
    <row r="651" spans="6:17">
      <c r="F651" s="4"/>
      <c r="H651" s="1"/>
      <c r="K651" s="106"/>
      <c r="P651" s="6" t="str">
        <f t="shared" si="111"/>
        <v/>
      </c>
      <c r="Q651" s="6"/>
    </row>
    <row r="652" spans="6:17">
      <c r="F652" s="4"/>
      <c r="H652" s="1"/>
      <c r="K652" s="106"/>
      <c r="P652" s="6" t="str">
        <f t="shared" si="111"/>
        <v/>
      </c>
      <c r="Q652" s="6"/>
    </row>
    <row r="653" spans="6:17">
      <c r="F653" s="4"/>
      <c r="H653" s="1"/>
      <c r="K653" s="106"/>
      <c r="P653" s="6" t="str">
        <f t="shared" si="111"/>
        <v/>
      </c>
      <c r="Q653" s="6"/>
    </row>
    <row r="654" spans="6:17">
      <c r="F654" s="4"/>
      <c r="H654" s="1"/>
      <c r="K654" s="106"/>
      <c r="P654" s="6" t="str">
        <f t="shared" si="111"/>
        <v/>
      </c>
      <c r="Q654" s="6"/>
    </row>
    <row r="655" spans="6:17">
      <c r="F655" s="4"/>
      <c r="H655" s="1"/>
      <c r="K655" s="106"/>
      <c r="P655" s="6" t="str">
        <f t="shared" si="111"/>
        <v/>
      </c>
      <c r="Q655" s="6"/>
    </row>
    <row r="656" spans="6:17">
      <c r="F656" s="4"/>
      <c r="H656" s="1"/>
      <c r="K656" s="106"/>
      <c r="P656" s="6" t="str">
        <f t="shared" si="111"/>
        <v/>
      </c>
      <c r="Q656" s="6"/>
    </row>
    <row r="657" spans="6:17">
      <c r="F657" s="4"/>
      <c r="H657" s="1"/>
      <c r="K657" s="106"/>
      <c r="P657" s="6" t="str">
        <f t="shared" si="111"/>
        <v/>
      </c>
      <c r="Q657" s="6"/>
    </row>
    <row r="658" spans="6:17">
      <c r="F658" s="4"/>
      <c r="H658" s="1"/>
      <c r="K658" s="106"/>
      <c r="P658" s="6" t="str">
        <f t="shared" si="111"/>
        <v/>
      </c>
      <c r="Q658" s="6"/>
    </row>
    <row r="659" spans="6:17">
      <c r="F659" s="4"/>
      <c r="H659" s="1"/>
      <c r="K659" s="106"/>
      <c r="P659" s="6" t="str">
        <f t="shared" si="111"/>
        <v/>
      </c>
      <c r="Q659" s="6"/>
    </row>
    <row r="660" spans="6:17">
      <c r="F660" s="4"/>
      <c r="H660" s="1"/>
      <c r="K660" s="106"/>
      <c r="P660" s="6" t="str">
        <f t="shared" si="111"/>
        <v/>
      </c>
      <c r="Q660" s="6"/>
    </row>
    <row r="661" spans="6:17">
      <c r="F661" s="4"/>
      <c r="H661" s="1"/>
      <c r="K661" s="106"/>
      <c r="P661" s="6" t="str">
        <f t="shared" si="111"/>
        <v/>
      </c>
      <c r="Q661" s="6"/>
    </row>
    <row r="662" spans="6:17">
      <c r="F662" s="4"/>
      <c r="H662" s="1"/>
      <c r="K662" s="106"/>
      <c r="P662" s="6" t="str">
        <f t="shared" si="111"/>
        <v/>
      </c>
      <c r="Q662" s="6"/>
    </row>
    <row r="663" spans="6:17">
      <c r="F663" s="4"/>
      <c r="H663" s="1"/>
      <c r="K663" s="106"/>
      <c r="P663" s="6" t="str">
        <f t="shared" si="111"/>
        <v/>
      </c>
      <c r="Q663" s="6"/>
    </row>
    <row r="664" spans="6:17">
      <c r="F664" s="4"/>
      <c r="H664" s="1"/>
      <c r="K664" s="106"/>
      <c r="P664" s="6" t="str">
        <f t="shared" si="111"/>
        <v/>
      </c>
      <c r="Q664" s="6"/>
    </row>
    <row r="665" spans="6:17">
      <c r="F665" s="4"/>
      <c r="H665" s="1"/>
      <c r="K665" s="106"/>
      <c r="P665" s="6" t="str">
        <f t="shared" si="111"/>
        <v/>
      </c>
      <c r="Q665" s="6"/>
    </row>
    <row r="666" spans="6:17">
      <c r="F666" s="4"/>
      <c r="H666" s="1"/>
      <c r="K666" s="106"/>
      <c r="P666" s="6" t="str">
        <f t="shared" si="111"/>
        <v/>
      </c>
      <c r="Q666" s="6"/>
    </row>
    <row r="667" spans="6:17">
      <c r="F667" s="4"/>
      <c r="H667" s="1"/>
      <c r="K667" s="106"/>
      <c r="P667" s="6" t="str">
        <f t="shared" si="111"/>
        <v/>
      </c>
      <c r="Q667" s="6"/>
    </row>
    <row r="668" spans="6:17">
      <c r="F668" s="4"/>
      <c r="H668" s="1"/>
      <c r="K668" s="106"/>
      <c r="P668" s="6" t="str">
        <f t="shared" ref="P668:P731" si="112">IF(I668=0%,"",L667/I668)</f>
        <v/>
      </c>
      <c r="Q668" s="6"/>
    </row>
    <row r="669" spans="6:17">
      <c r="F669" s="4"/>
      <c r="H669" s="1"/>
      <c r="K669" s="106"/>
      <c r="P669" s="6" t="str">
        <f t="shared" si="112"/>
        <v/>
      </c>
      <c r="Q669" s="6"/>
    </row>
    <row r="670" spans="6:17">
      <c r="F670" s="4"/>
      <c r="H670" s="1"/>
      <c r="K670" s="106"/>
      <c r="P670" s="6" t="str">
        <f t="shared" si="112"/>
        <v/>
      </c>
      <c r="Q670" s="6"/>
    </row>
    <row r="671" spans="6:17">
      <c r="F671" s="4"/>
      <c r="H671" s="1"/>
      <c r="K671" s="106"/>
      <c r="P671" s="6" t="str">
        <f t="shared" si="112"/>
        <v/>
      </c>
      <c r="Q671" s="6"/>
    </row>
    <row r="672" spans="6:17">
      <c r="F672" s="4"/>
      <c r="H672" s="1"/>
      <c r="K672" s="106"/>
      <c r="P672" s="6" t="str">
        <f t="shared" si="112"/>
        <v/>
      </c>
      <c r="Q672" s="6"/>
    </row>
    <row r="673" spans="6:17">
      <c r="F673" s="4"/>
      <c r="H673" s="1"/>
      <c r="K673" s="106"/>
      <c r="P673" s="6" t="str">
        <f t="shared" si="112"/>
        <v/>
      </c>
      <c r="Q673" s="6"/>
    </row>
    <row r="674" spans="6:17">
      <c r="F674" s="4"/>
      <c r="H674" s="1"/>
      <c r="K674" s="106"/>
      <c r="P674" s="6" t="str">
        <f t="shared" si="112"/>
        <v/>
      </c>
      <c r="Q674" s="6"/>
    </row>
    <row r="675" spans="6:17">
      <c r="F675" s="4"/>
      <c r="H675" s="1"/>
      <c r="K675" s="106"/>
      <c r="P675" s="6" t="str">
        <f t="shared" si="112"/>
        <v/>
      </c>
      <c r="Q675" s="6"/>
    </row>
    <row r="676" spans="6:17">
      <c r="F676" s="4"/>
      <c r="H676" s="1"/>
      <c r="K676" s="106"/>
      <c r="P676" s="6" t="str">
        <f t="shared" si="112"/>
        <v/>
      </c>
      <c r="Q676" s="6"/>
    </row>
    <row r="677" spans="6:17">
      <c r="F677" s="4"/>
      <c r="H677" s="1"/>
      <c r="K677" s="106"/>
      <c r="P677" s="6" t="str">
        <f t="shared" si="112"/>
        <v/>
      </c>
      <c r="Q677" s="6"/>
    </row>
    <row r="678" spans="6:17">
      <c r="F678" s="4"/>
      <c r="H678" s="1"/>
      <c r="K678" s="106"/>
      <c r="P678" s="6" t="str">
        <f t="shared" si="112"/>
        <v/>
      </c>
      <c r="Q678" s="6"/>
    </row>
    <row r="679" spans="6:17">
      <c r="F679" s="4"/>
      <c r="H679" s="1"/>
      <c r="K679" s="106"/>
      <c r="P679" s="6" t="str">
        <f t="shared" si="112"/>
        <v/>
      </c>
      <c r="Q679" s="6"/>
    </row>
    <row r="680" spans="6:17">
      <c r="F680" s="4"/>
      <c r="H680" s="1"/>
      <c r="K680" s="106"/>
      <c r="P680" s="6" t="str">
        <f t="shared" si="112"/>
        <v/>
      </c>
      <c r="Q680" s="6"/>
    </row>
    <row r="681" spans="6:17">
      <c r="F681" s="4"/>
      <c r="H681" s="1"/>
      <c r="K681" s="106"/>
      <c r="P681" s="6" t="str">
        <f t="shared" si="112"/>
        <v/>
      </c>
      <c r="Q681" s="6"/>
    </row>
    <row r="682" spans="6:17">
      <c r="F682" s="4"/>
      <c r="H682" s="1"/>
      <c r="K682" s="106"/>
      <c r="P682" s="6" t="str">
        <f t="shared" si="112"/>
        <v/>
      </c>
      <c r="Q682" s="6"/>
    </row>
    <row r="683" spans="6:17">
      <c r="F683" s="4"/>
      <c r="H683" s="1"/>
      <c r="K683" s="106"/>
      <c r="P683" s="6" t="str">
        <f t="shared" si="112"/>
        <v/>
      </c>
      <c r="Q683" s="6"/>
    </row>
    <row r="684" spans="6:17">
      <c r="F684" s="4"/>
      <c r="H684" s="1"/>
      <c r="K684" s="106"/>
      <c r="P684" s="6" t="str">
        <f t="shared" si="112"/>
        <v/>
      </c>
      <c r="Q684" s="6"/>
    </row>
    <row r="685" spans="6:17">
      <c r="F685" s="4"/>
      <c r="H685" s="1"/>
      <c r="K685" s="106"/>
      <c r="P685" s="6" t="str">
        <f t="shared" si="112"/>
        <v/>
      </c>
      <c r="Q685" s="6"/>
    </row>
    <row r="686" spans="6:17">
      <c r="F686" s="4"/>
      <c r="H686" s="1"/>
      <c r="K686" s="106"/>
      <c r="P686" s="6" t="str">
        <f t="shared" si="112"/>
        <v/>
      </c>
      <c r="Q686" s="6"/>
    </row>
    <row r="687" spans="6:17">
      <c r="F687" s="4"/>
      <c r="H687" s="1"/>
      <c r="K687" s="106"/>
      <c r="P687" s="6" t="str">
        <f t="shared" si="112"/>
        <v/>
      </c>
      <c r="Q687" s="6"/>
    </row>
    <row r="688" spans="6:17">
      <c r="F688" s="4"/>
      <c r="H688" s="1"/>
      <c r="K688" s="106"/>
      <c r="P688" s="6" t="str">
        <f t="shared" si="112"/>
        <v/>
      </c>
      <c r="Q688" s="6"/>
    </row>
    <row r="689" spans="6:17">
      <c r="F689" s="4"/>
      <c r="H689" s="1"/>
      <c r="K689" s="106"/>
      <c r="P689" s="6" t="str">
        <f t="shared" si="112"/>
        <v/>
      </c>
      <c r="Q689" s="6"/>
    </row>
    <row r="690" spans="6:17">
      <c r="F690" s="4"/>
      <c r="H690" s="1"/>
      <c r="K690" s="106"/>
      <c r="P690" s="6" t="str">
        <f t="shared" si="112"/>
        <v/>
      </c>
      <c r="Q690" s="6"/>
    </row>
    <row r="691" spans="6:17">
      <c r="F691" s="4"/>
      <c r="H691" s="1"/>
      <c r="K691" s="106"/>
      <c r="P691" s="6" t="str">
        <f t="shared" si="112"/>
        <v/>
      </c>
      <c r="Q691" s="6"/>
    </row>
    <row r="692" spans="6:17">
      <c r="F692" s="4"/>
      <c r="H692" s="1"/>
      <c r="K692" s="106"/>
      <c r="P692" s="6" t="str">
        <f t="shared" si="112"/>
        <v/>
      </c>
      <c r="Q692" s="6"/>
    </row>
    <row r="693" spans="6:17">
      <c r="F693" s="4"/>
      <c r="H693" s="1"/>
      <c r="K693" s="106"/>
      <c r="P693" s="6" t="str">
        <f t="shared" si="112"/>
        <v/>
      </c>
      <c r="Q693" s="6"/>
    </row>
    <row r="694" spans="6:17">
      <c r="F694" s="4"/>
      <c r="H694" s="1"/>
      <c r="K694" s="106"/>
      <c r="P694" s="6" t="str">
        <f t="shared" si="112"/>
        <v/>
      </c>
      <c r="Q694" s="6"/>
    </row>
    <row r="695" spans="6:17">
      <c r="F695" s="4"/>
      <c r="H695" s="1"/>
      <c r="K695" s="106"/>
      <c r="P695" s="6" t="str">
        <f t="shared" si="112"/>
        <v/>
      </c>
      <c r="Q695" s="6"/>
    </row>
    <row r="696" spans="6:17">
      <c r="F696" s="4"/>
      <c r="H696" s="1"/>
      <c r="K696" s="106"/>
      <c r="P696" s="6" t="str">
        <f t="shared" si="112"/>
        <v/>
      </c>
      <c r="Q696" s="6"/>
    </row>
    <row r="697" spans="6:17">
      <c r="F697" s="4"/>
      <c r="H697" s="1"/>
      <c r="K697" s="106"/>
      <c r="P697" s="6" t="str">
        <f t="shared" si="112"/>
        <v/>
      </c>
      <c r="Q697" s="6"/>
    </row>
    <row r="698" spans="6:17">
      <c r="F698" s="4"/>
      <c r="H698" s="1"/>
      <c r="K698" s="106"/>
      <c r="P698" s="6" t="str">
        <f t="shared" si="112"/>
        <v/>
      </c>
      <c r="Q698" s="6"/>
    </row>
    <row r="699" spans="6:17">
      <c r="F699" s="4"/>
      <c r="H699" s="1"/>
      <c r="K699" s="106"/>
      <c r="P699" s="6" t="str">
        <f t="shared" si="112"/>
        <v/>
      </c>
      <c r="Q699" s="6"/>
    </row>
    <row r="700" spans="6:17">
      <c r="F700" s="4"/>
      <c r="H700" s="1"/>
      <c r="K700" s="106"/>
      <c r="P700" s="6" t="str">
        <f t="shared" si="112"/>
        <v/>
      </c>
      <c r="Q700" s="6"/>
    </row>
    <row r="701" spans="6:17">
      <c r="F701" s="4"/>
      <c r="H701" s="1"/>
      <c r="K701" s="106"/>
      <c r="P701" s="6" t="str">
        <f t="shared" si="112"/>
        <v/>
      </c>
      <c r="Q701" s="6"/>
    </row>
    <row r="702" spans="6:17">
      <c r="F702" s="4"/>
      <c r="H702" s="1"/>
      <c r="K702" s="106"/>
      <c r="P702" s="6" t="str">
        <f t="shared" si="112"/>
        <v/>
      </c>
      <c r="Q702" s="6"/>
    </row>
    <row r="703" spans="6:17">
      <c r="F703" s="4"/>
      <c r="H703" s="1"/>
      <c r="K703" s="106"/>
      <c r="P703" s="6" t="str">
        <f t="shared" si="112"/>
        <v/>
      </c>
      <c r="Q703" s="6"/>
    </row>
    <row r="704" spans="6:17">
      <c r="F704" s="4"/>
      <c r="H704" s="1"/>
      <c r="K704" s="106"/>
      <c r="P704" s="6" t="str">
        <f t="shared" si="112"/>
        <v/>
      </c>
      <c r="Q704" s="6"/>
    </row>
    <row r="705" spans="6:17">
      <c r="F705" s="4"/>
      <c r="H705" s="1"/>
      <c r="K705" s="106"/>
      <c r="P705" s="6" t="str">
        <f t="shared" si="112"/>
        <v/>
      </c>
      <c r="Q705" s="6"/>
    </row>
    <row r="706" spans="6:17">
      <c r="F706" s="4"/>
      <c r="H706" s="1"/>
      <c r="K706" s="106"/>
      <c r="P706" s="6" t="str">
        <f t="shared" si="112"/>
        <v/>
      </c>
      <c r="Q706" s="6"/>
    </row>
    <row r="707" spans="6:17">
      <c r="F707" s="4"/>
      <c r="H707" s="1"/>
      <c r="K707" s="106"/>
      <c r="P707" s="6" t="str">
        <f t="shared" si="112"/>
        <v/>
      </c>
      <c r="Q707" s="6"/>
    </row>
    <row r="708" spans="6:17">
      <c r="F708" s="4"/>
      <c r="H708" s="1"/>
      <c r="K708" s="106"/>
      <c r="P708" s="6" t="str">
        <f t="shared" si="112"/>
        <v/>
      </c>
      <c r="Q708" s="6"/>
    </row>
    <row r="709" spans="6:17">
      <c r="F709" s="4"/>
      <c r="H709" s="1"/>
      <c r="K709" s="106"/>
      <c r="P709" s="6" t="str">
        <f t="shared" si="112"/>
        <v/>
      </c>
      <c r="Q709" s="6"/>
    </row>
    <row r="710" spans="6:17">
      <c r="F710" s="4"/>
      <c r="H710" s="1"/>
      <c r="K710" s="106"/>
      <c r="P710" s="6" t="str">
        <f t="shared" si="112"/>
        <v/>
      </c>
      <c r="Q710" s="6"/>
    </row>
    <row r="711" spans="6:17">
      <c r="F711" s="4"/>
      <c r="H711" s="1"/>
      <c r="K711" s="106"/>
      <c r="P711" s="6" t="str">
        <f t="shared" si="112"/>
        <v/>
      </c>
      <c r="Q711" s="6"/>
    </row>
    <row r="712" spans="6:17">
      <c r="F712" s="4"/>
      <c r="H712" s="1"/>
      <c r="K712" s="106"/>
      <c r="P712" s="6" t="str">
        <f t="shared" si="112"/>
        <v/>
      </c>
      <c r="Q712" s="6"/>
    </row>
    <row r="713" spans="6:17">
      <c r="F713" s="4"/>
      <c r="H713" s="1"/>
      <c r="K713" s="106"/>
      <c r="P713" s="6" t="str">
        <f t="shared" si="112"/>
        <v/>
      </c>
      <c r="Q713" s="6"/>
    </row>
    <row r="714" spans="6:17">
      <c r="F714" s="4"/>
      <c r="H714" s="1"/>
      <c r="K714" s="106"/>
      <c r="P714" s="6" t="str">
        <f t="shared" si="112"/>
        <v/>
      </c>
      <c r="Q714" s="6"/>
    </row>
    <row r="715" spans="6:17">
      <c r="F715" s="4"/>
      <c r="H715" s="1"/>
      <c r="K715" s="106"/>
      <c r="P715" s="6" t="str">
        <f t="shared" si="112"/>
        <v/>
      </c>
      <c r="Q715" s="6"/>
    </row>
    <row r="716" spans="6:17">
      <c r="F716" s="4"/>
      <c r="H716" s="1"/>
      <c r="K716" s="106"/>
      <c r="P716" s="6" t="str">
        <f t="shared" si="112"/>
        <v/>
      </c>
      <c r="Q716" s="6"/>
    </row>
    <row r="717" spans="6:17">
      <c r="F717" s="4"/>
      <c r="H717" s="1"/>
      <c r="K717" s="106"/>
      <c r="P717" s="6" t="str">
        <f t="shared" si="112"/>
        <v/>
      </c>
      <c r="Q717" s="6"/>
    </row>
    <row r="718" spans="6:17">
      <c r="F718" s="4"/>
      <c r="H718" s="1"/>
      <c r="K718" s="106"/>
      <c r="P718" s="6" t="str">
        <f t="shared" si="112"/>
        <v/>
      </c>
      <c r="Q718" s="6"/>
    </row>
    <row r="719" spans="6:17">
      <c r="F719" s="4"/>
      <c r="H719" s="1"/>
      <c r="K719" s="106"/>
      <c r="P719" s="6" t="str">
        <f t="shared" si="112"/>
        <v/>
      </c>
      <c r="Q719" s="6"/>
    </row>
    <row r="720" spans="6:17">
      <c r="F720" s="4"/>
      <c r="H720" s="1"/>
      <c r="K720" s="106"/>
      <c r="P720" s="6" t="str">
        <f t="shared" si="112"/>
        <v/>
      </c>
      <c r="Q720" s="6"/>
    </row>
    <row r="721" spans="6:17">
      <c r="F721" s="4"/>
      <c r="H721" s="1"/>
      <c r="K721" s="106"/>
      <c r="P721" s="6" t="str">
        <f t="shared" si="112"/>
        <v/>
      </c>
      <c r="Q721" s="6"/>
    </row>
    <row r="722" spans="6:17">
      <c r="F722" s="4"/>
      <c r="H722" s="1"/>
      <c r="K722" s="106"/>
      <c r="P722" s="6" t="str">
        <f t="shared" si="112"/>
        <v/>
      </c>
      <c r="Q722" s="6"/>
    </row>
    <row r="723" spans="6:17">
      <c r="F723" s="4"/>
      <c r="H723" s="1"/>
      <c r="K723" s="106"/>
      <c r="P723" s="6" t="str">
        <f t="shared" si="112"/>
        <v/>
      </c>
      <c r="Q723" s="6"/>
    </row>
    <row r="724" spans="6:17">
      <c r="F724" s="4"/>
      <c r="H724" s="1"/>
      <c r="K724" s="106"/>
      <c r="P724" s="6" t="str">
        <f t="shared" si="112"/>
        <v/>
      </c>
      <c r="Q724" s="6"/>
    </row>
    <row r="725" spans="6:17">
      <c r="F725" s="4"/>
      <c r="H725" s="1"/>
      <c r="K725" s="106"/>
      <c r="P725" s="6" t="str">
        <f t="shared" si="112"/>
        <v/>
      </c>
      <c r="Q725" s="6"/>
    </row>
    <row r="726" spans="6:17">
      <c r="F726" s="4"/>
      <c r="H726" s="1"/>
      <c r="K726" s="106"/>
      <c r="P726" s="6" t="str">
        <f t="shared" si="112"/>
        <v/>
      </c>
      <c r="Q726" s="6"/>
    </row>
    <row r="727" spans="6:17">
      <c r="F727" s="4"/>
      <c r="H727" s="1"/>
      <c r="K727" s="106"/>
      <c r="P727" s="6" t="str">
        <f t="shared" si="112"/>
        <v/>
      </c>
      <c r="Q727" s="6"/>
    </row>
    <row r="728" spans="6:17">
      <c r="F728" s="4"/>
      <c r="H728" s="1"/>
      <c r="K728" s="106"/>
      <c r="P728" s="6" t="str">
        <f t="shared" si="112"/>
        <v/>
      </c>
      <c r="Q728" s="6"/>
    </row>
    <row r="729" spans="6:17">
      <c r="F729" s="4"/>
      <c r="H729" s="1"/>
      <c r="K729" s="106"/>
      <c r="P729" s="6" t="str">
        <f t="shared" si="112"/>
        <v/>
      </c>
      <c r="Q729" s="6"/>
    </row>
    <row r="730" spans="6:17">
      <c r="F730" s="4"/>
      <c r="H730" s="1"/>
      <c r="K730" s="106"/>
      <c r="P730" s="6" t="str">
        <f t="shared" si="112"/>
        <v/>
      </c>
      <c r="Q730" s="6"/>
    </row>
    <row r="731" spans="6:17">
      <c r="F731" s="4"/>
      <c r="H731" s="1"/>
      <c r="K731" s="106"/>
      <c r="P731" s="6" t="str">
        <f t="shared" si="112"/>
        <v/>
      </c>
      <c r="Q731" s="6"/>
    </row>
    <row r="732" spans="6:17">
      <c r="F732" s="4"/>
      <c r="H732" s="1"/>
      <c r="K732" s="106"/>
      <c r="P732" s="6" t="str">
        <f t="shared" ref="P732:P795" si="113">IF(I732=0%,"",L731/I732)</f>
        <v/>
      </c>
      <c r="Q732" s="6"/>
    </row>
    <row r="733" spans="6:17">
      <c r="F733" s="4"/>
      <c r="H733" s="1"/>
      <c r="K733" s="106"/>
      <c r="P733" s="6" t="str">
        <f t="shared" si="113"/>
        <v/>
      </c>
      <c r="Q733" s="6"/>
    </row>
    <row r="734" spans="6:17">
      <c r="F734" s="4"/>
      <c r="H734" s="1"/>
      <c r="K734" s="106"/>
      <c r="P734" s="6" t="str">
        <f t="shared" si="113"/>
        <v/>
      </c>
      <c r="Q734" s="6"/>
    </row>
    <row r="735" spans="6:17">
      <c r="F735" s="4"/>
      <c r="H735" s="1"/>
      <c r="K735" s="106"/>
      <c r="P735" s="6" t="str">
        <f t="shared" si="113"/>
        <v/>
      </c>
      <c r="Q735" s="6"/>
    </row>
    <row r="736" spans="6:17">
      <c r="F736" s="4"/>
      <c r="H736" s="1"/>
      <c r="K736" s="106"/>
      <c r="P736" s="6" t="str">
        <f t="shared" si="113"/>
        <v/>
      </c>
      <c r="Q736" s="6"/>
    </row>
    <row r="737" spans="6:17">
      <c r="F737" s="4"/>
      <c r="H737" s="1"/>
      <c r="K737" s="106"/>
      <c r="P737" s="6" t="str">
        <f t="shared" si="113"/>
        <v/>
      </c>
      <c r="Q737" s="6"/>
    </row>
    <row r="738" spans="6:17">
      <c r="F738" s="4"/>
      <c r="H738" s="1"/>
      <c r="K738" s="106"/>
      <c r="P738" s="6" t="str">
        <f t="shared" si="113"/>
        <v/>
      </c>
      <c r="Q738" s="6"/>
    </row>
    <row r="739" spans="6:17">
      <c r="F739" s="4"/>
      <c r="H739" s="1"/>
      <c r="K739" s="106"/>
      <c r="P739" s="6" t="str">
        <f t="shared" si="113"/>
        <v/>
      </c>
      <c r="Q739" s="6"/>
    </row>
    <row r="740" spans="6:17">
      <c r="F740" s="4"/>
      <c r="H740" s="1"/>
      <c r="K740" s="106"/>
      <c r="P740" s="6" t="str">
        <f t="shared" si="113"/>
        <v/>
      </c>
      <c r="Q740" s="6"/>
    </row>
    <row r="741" spans="6:17">
      <c r="F741" s="4"/>
      <c r="H741" s="1"/>
      <c r="K741" s="106"/>
      <c r="P741" s="6" t="str">
        <f t="shared" si="113"/>
        <v/>
      </c>
      <c r="Q741" s="6"/>
    </row>
    <row r="742" spans="6:17">
      <c r="F742" s="4"/>
      <c r="H742" s="1"/>
      <c r="K742" s="106"/>
      <c r="P742" s="6" t="str">
        <f t="shared" si="113"/>
        <v/>
      </c>
      <c r="Q742" s="6"/>
    </row>
    <row r="743" spans="6:17">
      <c r="F743" s="4"/>
      <c r="H743" s="1"/>
      <c r="K743" s="106"/>
      <c r="P743" s="6" t="str">
        <f t="shared" si="113"/>
        <v/>
      </c>
      <c r="Q743" s="6"/>
    </row>
    <row r="744" spans="6:17">
      <c r="F744" s="4"/>
      <c r="H744" s="1"/>
      <c r="K744" s="106"/>
      <c r="P744" s="6" t="str">
        <f t="shared" si="113"/>
        <v/>
      </c>
      <c r="Q744" s="6"/>
    </row>
    <row r="745" spans="6:17">
      <c r="F745" s="4"/>
      <c r="H745" s="1"/>
      <c r="K745" s="106"/>
      <c r="P745" s="6" t="str">
        <f t="shared" si="113"/>
        <v/>
      </c>
      <c r="Q745" s="6"/>
    </row>
    <row r="746" spans="6:17">
      <c r="F746" s="4"/>
      <c r="H746" s="1"/>
      <c r="K746" s="106"/>
      <c r="P746" s="6" t="str">
        <f t="shared" si="113"/>
        <v/>
      </c>
      <c r="Q746" s="6"/>
    </row>
    <row r="747" spans="6:17">
      <c r="F747" s="4"/>
      <c r="H747" s="1"/>
      <c r="K747" s="106"/>
      <c r="P747" s="6" t="str">
        <f t="shared" si="113"/>
        <v/>
      </c>
      <c r="Q747" s="6"/>
    </row>
    <row r="748" spans="6:17">
      <c r="F748" s="4"/>
      <c r="H748" s="1"/>
      <c r="K748" s="106"/>
      <c r="P748" s="6" t="str">
        <f t="shared" si="113"/>
        <v/>
      </c>
      <c r="Q748" s="6"/>
    </row>
    <row r="749" spans="6:17">
      <c r="F749" s="4"/>
      <c r="H749" s="1"/>
      <c r="K749" s="106"/>
      <c r="P749" s="6" t="str">
        <f t="shared" si="113"/>
        <v/>
      </c>
      <c r="Q749" s="6"/>
    </row>
    <row r="750" spans="6:17">
      <c r="F750" s="4"/>
      <c r="H750" s="1"/>
      <c r="K750" s="106"/>
      <c r="P750" s="6" t="str">
        <f t="shared" si="113"/>
        <v/>
      </c>
      <c r="Q750" s="6"/>
    </row>
    <row r="751" spans="6:17">
      <c r="F751" s="4"/>
      <c r="H751" s="1"/>
      <c r="K751" s="106"/>
      <c r="P751" s="6" t="str">
        <f t="shared" si="113"/>
        <v/>
      </c>
      <c r="Q751" s="6"/>
    </row>
    <row r="752" spans="6:17">
      <c r="F752" s="4"/>
      <c r="H752" s="1"/>
      <c r="K752" s="106"/>
      <c r="P752" s="6" t="str">
        <f t="shared" si="113"/>
        <v/>
      </c>
      <c r="Q752" s="6"/>
    </row>
    <row r="753" spans="6:17">
      <c r="F753" s="4"/>
      <c r="H753" s="1"/>
      <c r="K753" s="106"/>
      <c r="P753" s="6" t="str">
        <f t="shared" si="113"/>
        <v/>
      </c>
      <c r="Q753" s="6"/>
    </row>
    <row r="754" spans="6:17">
      <c r="F754" s="4"/>
      <c r="H754" s="1"/>
      <c r="K754" s="106"/>
      <c r="P754" s="6" t="str">
        <f t="shared" si="113"/>
        <v/>
      </c>
      <c r="Q754" s="6"/>
    </row>
    <row r="755" spans="6:17">
      <c r="F755" s="4"/>
      <c r="H755" s="1"/>
      <c r="K755" s="106"/>
      <c r="P755" s="6" t="str">
        <f t="shared" si="113"/>
        <v/>
      </c>
      <c r="Q755" s="6"/>
    </row>
    <row r="756" spans="6:17">
      <c r="F756" s="4"/>
      <c r="H756" s="1"/>
      <c r="K756" s="106"/>
      <c r="P756" s="6" t="str">
        <f t="shared" si="113"/>
        <v/>
      </c>
      <c r="Q756" s="6"/>
    </row>
    <row r="757" spans="6:17">
      <c r="F757" s="4"/>
      <c r="H757" s="1"/>
      <c r="K757" s="106"/>
      <c r="P757" s="6" t="str">
        <f t="shared" si="113"/>
        <v/>
      </c>
      <c r="Q757" s="6"/>
    </row>
    <row r="758" spans="6:17">
      <c r="F758" s="4"/>
      <c r="H758" s="1"/>
      <c r="K758" s="106"/>
      <c r="P758" s="6" t="str">
        <f t="shared" si="113"/>
        <v/>
      </c>
      <c r="Q758" s="6"/>
    </row>
    <row r="759" spans="6:17">
      <c r="F759" s="4"/>
      <c r="H759" s="1"/>
      <c r="K759" s="106"/>
      <c r="P759" s="6" t="str">
        <f t="shared" si="113"/>
        <v/>
      </c>
      <c r="Q759" s="6"/>
    </row>
    <row r="760" spans="6:17">
      <c r="F760" s="4"/>
      <c r="H760" s="1"/>
      <c r="K760" s="106"/>
      <c r="P760" s="6" t="str">
        <f t="shared" si="113"/>
        <v/>
      </c>
      <c r="Q760" s="6"/>
    </row>
    <row r="761" spans="6:17">
      <c r="F761" s="4"/>
      <c r="H761" s="1"/>
      <c r="K761" s="106"/>
      <c r="P761" s="6" t="str">
        <f t="shared" si="113"/>
        <v/>
      </c>
      <c r="Q761" s="6"/>
    </row>
    <row r="762" spans="6:17">
      <c r="F762" s="4"/>
      <c r="H762" s="1"/>
      <c r="K762" s="106"/>
      <c r="P762" s="6" t="str">
        <f t="shared" si="113"/>
        <v/>
      </c>
      <c r="Q762" s="6"/>
    </row>
    <row r="763" spans="6:17">
      <c r="F763" s="4"/>
      <c r="H763" s="1"/>
      <c r="K763" s="106"/>
      <c r="P763" s="6" t="str">
        <f t="shared" si="113"/>
        <v/>
      </c>
      <c r="Q763" s="6"/>
    </row>
    <row r="764" spans="6:17">
      <c r="F764" s="4"/>
      <c r="H764" s="1"/>
      <c r="K764" s="106"/>
      <c r="P764" s="6" t="str">
        <f t="shared" si="113"/>
        <v/>
      </c>
      <c r="Q764" s="6"/>
    </row>
    <row r="765" spans="6:17">
      <c r="F765" s="4"/>
      <c r="H765" s="1"/>
      <c r="K765" s="106"/>
      <c r="P765" s="6" t="str">
        <f t="shared" si="113"/>
        <v/>
      </c>
      <c r="Q765" s="6"/>
    </row>
    <row r="766" spans="6:17">
      <c r="F766" s="4"/>
      <c r="H766" s="1"/>
      <c r="K766" s="106"/>
      <c r="P766" s="6" t="str">
        <f t="shared" si="113"/>
        <v/>
      </c>
      <c r="Q766" s="6"/>
    </row>
    <row r="767" spans="6:17">
      <c r="F767" s="4"/>
      <c r="H767" s="1"/>
      <c r="K767" s="106"/>
      <c r="P767" s="6" t="str">
        <f t="shared" si="113"/>
        <v/>
      </c>
      <c r="Q767" s="6"/>
    </row>
    <row r="768" spans="6:17">
      <c r="F768" s="4"/>
      <c r="H768" s="1"/>
      <c r="K768" s="106"/>
      <c r="P768" s="6" t="str">
        <f t="shared" si="113"/>
        <v/>
      </c>
      <c r="Q768" s="6"/>
    </row>
    <row r="769" spans="6:17">
      <c r="F769" s="4"/>
      <c r="H769" s="1"/>
      <c r="K769" s="106"/>
      <c r="P769" s="6" t="str">
        <f t="shared" si="113"/>
        <v/>
      </c>
      <c r="Q769" s="6"/>
    </row>
    <row r="770" spans="6:17">
      <c r="F770" s="4"/>
      <c r="H770" s="1"/>
      <c r="K770" s="106"/>
      <c r="P770" s="6" t="str">
        <f t="shared" si="113"/>
        <v/>
      </c>
      <c r="Q770" s="6"/>
    </row>
    <row r="771" spans="6:17">
      <c r="F771" s="4"/>
      <c r="H771" s="1"/>
      <c r="K771" s="106"/>
      <c r="P771" s="6" t="str">
        <f t="shared" si="113"/>
        <v/>
      </c>
      <c r="Q771" s="6"/>
    </row>
    <row r="772" spans="6:17">
      <c r="F772" s="4"/>
      <c r="H772" s="1"/>
      <c r="K772" s="106"/>
      <c r="P772" s="6" t="str">
        <f t="shared" si="113"/>
        <v/>
      </c>
      <c r="Q772" s="6"/>
    </row>
    <row r="773" spans="6:17">
      <c r="F773" s="4"/>
      <c r="H773" s="1"/>
      <c r="K773" s="106"/>
      <c r="P773" s="6" t="str">
        <f t="shared" si="113"/>
        <v/>
      </c>
      <c r="Q773" s="6"/>
    </row>
    <row r="774" spans="6:17">
      <c r="F774" s="4"/>
      <c r="H774" s="1"/>
      <c r="K774" s="106"/>
      <c r="P774" s="6" t="str">
        <f t="shared" si="113"/>
        <v/>
      </c>
      <c r="Q774" s="6"/>
    </row>
    <row r="775" spans="6:17">
      <c r="F775" s="4"/>
      <c r="H775" s="1"/>
      <c r="K775" s="106"/>
      <c r="P775" s="6" t="str">
        <f t="shared" si="113"/>
        <v/>
      </c>
      <c r="Q775" s="6"/>
    </row>
    <row r="776" spans="6:17">
      <c r="F776" s="4"/>
      <c r="H776" s="1"/>
      <c r="K776" s="106"/>
      <c r="P776" s="6" t="str">
        <f t="shared" si="113"/>
        <v/>
      </c>
      <c r="Q776" s="6"/>
    </row>
    <row r="777" spans="6:17">
      <c r="F777" s="4"/>
      <c r="H777" s="1"/>
      <c r="K777" s="106"/>
      <c r="P777" s="6" t="str">
        <f t="shared" si="113"/>
        <v/>
      </c>
      <c r="Q777" s="6"/>
    </row>
    <row r="778" spans="6:17">
      <c r="F778" s="4"/>
      <c r="H778" s="1"/>
      <c r="K778" s="106"/>
      <c r="P778" s="6" t="str">
        <f t="shared" si="113"/>
        <v/>
      </c>
      <c r="Q778" s="6"/>
    </row>
    <row r="779" spans="6:17">
      <c r="F779" s="4"/>
      <c r="H779" s="1"/>
      <c r="K779" s="106"/>
      <c r="P779" s="6" t="str">
        <f t="shared" si="113"/>
        <v/>
      </c>
      <c r="Q779" s="6"/>
    </row>
    <row r="780" spans="6:17">
      <c r="F780" s="4"/>
      <c r="H780" s="1"/>
      <c r="K780" s="106"/>
      <c r="P780" s="6" t="str">
        <f t="shared" si="113"/>
        <v/>
      </c>
      <c r="Q780" s="6"/>
    </row>
    <row r="781" spans="6:17">
      <c r="F781" s="4"/>
      <c r="H781" s="1"/>
      <c r="K781" s="106"/>
      <c r="P781" s="6" t="str">
        <f t="shared" si="113"/>
        <v/>
      </c>
      <c r="Q781" s="6"/>
    </row>
    <row r="782" spans="6:17">
      <c r="F782" s="4"/>
      <c r="H782" s="1"/>
      <c r="K782" s="106"/>
      <c r="P782" s="6" t="str">
        <f t="shared" si="113"/>
        <v/>
      </c>
      <c r="Q782" s="6"/>
    </row>
    <row r="783" spans="6:17">
      <c r="F783" s="4"/>
      <c r="H783" s="1"/>
      <c r="K783" s="106"/>
      <c r="P783" s="6" t="str">
        <f t="shared" si="113"/>
        <v/>
      </c>
      <c r="Q783" s="6"/>
    </row>
    <row r="784" spans="6:17">
      <c r="F784" s="4"/>
      <c r="H784" s="1"/>
      <c r="K784" s="106"/>
      <c r="P784" s="6" t="str">
        <f t="shared" si="113"/>
        <v/>
      </c>
      <c r="Q784" s="6"/>
    </row>
    <row r="785" spans="6:17">
      <c r="F785" s="4"/>
      <c r="H785" s="1"/>
      <c r="K785" s="106"/>
      <c r="P785" s="6" t="str">
        <f t="shared" si="113"/>
        <v/>
      </c>
      <c r="Q785" s="6"/>
    </row>
    <row r="786" spans="6:17">
      <c r="F786" s="4"/>
      <c r="H786" s="1"/>
      <c r="K786" s="106"/>
      <c r="P786" s="6" t="str">
        <f t="shared" si="113"/>
        <v/>
      </c>
      <c r="Q786" s="6"/>
    </row>
    <row r="787" spans="6:17">
      <c r="F787" s="4"/>
      <c r="H787" s="1"/>
      <c r="K787" s="106"/>
      <c r="P787" s="6" t="str">
        <f t="shared" si="113"/>
        <v/>
      </c>
      <c r="Q787" s="6"/>
    </row>
    <row r="788" spans="6:17">
      <c r="F788" s="4"/>
      <c r="H788" s="1"/>
      <c r="K788" s="106"/>
      <c r="P788" s="6" t="str">
        <f t="shared" si="113"/>
        <v/>
      </c>
      <c r="Q788" s="6"/>
    </row>
    <row r="789" spans="6:17">
      <c r="F789" s="4"/>
      <c r="H789" s="1"/>
      <c r="K789" s="106"/>
      <c r="P789" s="6" t="str">
        <f t="shared" si="113"/>
        <v/>
      </c>
      <c r="Q789" s="6"/>
    </row>
    <row r="790" spans="6:17">
      <c r="F790" s="4"/>
      <c r="H790" s="1"/>
      <c r="K790" s="106"/>
      <c r="P790" s="6" t="str">
        <f t="shared" si="113"/>
        <v/>
      </c>
      <c r="Q790" s="6"/>
    </row>
    <row r="791" spans="6:17">
      <c r="F791" s="4"/>
      <c r="H791" s="1"/>
      <c r="K791" s="106"/>
      <c r="P791" s="6" t="str">
        <f t="shared" si="113"/>
        <v/>
      </c>
      <c r="Q791" s="6"/>
    </row>
    <row r="792" spans="6:17">
      <c r="F792" s="4"/>
      <c r="H792" s="1"/>
      <c r="K792" s="106"/>
      <c r="P792" s="6" t="str">
        <f t="shared" si="113"/>
        <v/>
      </c>
      <c r="Q792" s="6"/>
    </row>
    <row r="793" spans="6:17">
      <c r="F793" s="4"/>
      <c r="H793" s="1"/>
      <c r="K793" s="106"/>
      <c r="P793" s="6" t="str">
        <f t="shared" si="113"/>
        <v/>
      </c>
      <c r="Q793" s="6"/>
    </row>
    <row r="794" spans="6:17">
      <c r="F794" s="4"/>
      <c r="H794" s="1"/>
      <c r="K794" s="106"/>
      <c r="P794" s="6" t="str">
        <f t="shared" si="113"/>
        <v/>
      </c>
      <c r="Q794" s="6"/>
    </row>
    <row r="795" spans="6:17">
      <c r="F795" s="4"/>
      <c r="H795" s="1"/>
      <c r="K795" s="106"/>
      <c r="P795" s="6" t="str">
        <f t="shared" si="113"/>
        <v/>
      </c>
      <c r="Q795" s="6"/>
    </row>
    <row r="796" spans="6:17">
      <c r="F796" s="4"/>
      <c r="H796" s="1"/>
      <c r="K796" s="106"/>
      <c r="P796" s="6" t="str">
        <f t="shared" ref="P796:P859" si="114">IF(I796=0%,"",L795/I796)</f>
        <v/>
      </c>
      <c r="Q796" s="6"/>
    </row>
    <row r="797" spans="6:17">
      <c r="F797" s="4"/>
      <c r="H797" s="1"/>
      <c r="K797" s="106"/>
      <c r="P797" s="6" t="str">
        <f t="shared" si="114"/>
        <v/>
      </c>
      <c r="Q797" s="6"/>
    </row>
    <row r="798" spans="6:17">
      <c r="F798" s="4"/>
      <c r="H798" s="1"/>
      <c r="K798" s="106"/>
      <c r="P798" s="6" t="str">
        <f t="shared" si="114"/>
        <v/>
      </c>
      <c r="Q798" s="6"/>
    </row>
    <row r="799" spans="6:17">
      <c r="F799" s="4"/>
      <c r="H799" s="1"/>
      <c r="K799" s="106"/>
      <c r="P799" s="6" t="str">
        <f t="shared" si="114"/>
        <v/>
      </c>
      <c r="Q799" s="6"/>
    </row>
    <row r="800" spans="6:17">
      <c r="F800" s="4"/>
      <c r="H800" s="1"/>
      <c r="K800" s="106"/>
      <c r="P800" s="6" t="str">
        <f t="shared" si="114"/>
        <v/>
      </c>
      <c r="Q800" s="6"/>
    </row>
    <row r="801" spans="6:17">
      <c r="F801" s="4"/>
      <c r="H801" s="1"/>
      <c r="K801" s="106"/>
      <c r="P801" s="6" t="str">
        <f t="shared" si="114"/>
        <v/>
      </c>
      <c r="Q801" s="6"/>
    </row>
    <row r="802" spans="6:17">
      <c r="F802" s="4"/>
      <c r="H802" s="1"/>
      <c r="K802" s="106"/>
      <c r="P802" s="6" t="str">
        <f t="shared" si="114"/>
        <v/>
      </c>
      <c r="Q802" s="6"/>
    </row>
    <row r="803" spans="6:17">
      <c r="F803" s="4"/>
      <c r="H803" s="1"/>
      <c r="K803" s="106"/>
      <c r="P803" s="6" t="str">
        <f t="shared" si="114"/>
        <v/>
      </c>
      <c r="Q803" s="6"/>
    </row>
    <row r="804" spans="6:17">
      <c r="F804" s="4"/>
      <c r="H804" s="1"/>
      <c r="K804" s="106"/>
      <c r="P804" s="6" t="str">
        <f t="shared" si="114"/>
        <v/>
      </c>
      <c r="Q804" s="6"/>
    </row>
    <row r="805" spans="6:17">
      <c r="F805" s="4"/>
      <c r="H805" s="1"/>
      <c r="K805" s="106"/>
      <c r="P805" s="6" t="str">
        <f t="shared" si="114"/>
        <v/>
      </c>
      <c r="Q805" s="6"/>
    </row>
    <row r="806" spans="6:17">
      <c r="F806" s="4"/>
      <c r="H806" s="1"/>
      <c r="K806" s="106"/>
      <c r="P806" s="6" t="str">
        <f t="shared" si="114"/>
        <v/>
      </c>
      <c r="Q806" s="6"/>
    </row>
    <row r="807" spans="6:17">
      <c r="F807" s="4"/>
      <c r="H807" s="1"/>
      <c r="K807" s="106"/>
      <c r="P807" s="6" t="str">
        <f t="shared" si="114"/>
        <v/>
      </c>
      <c r="Q807" s="6"/>
    </row>
    <row r="808" spans="6:17">
      <c r="F808" s="4"/>
      <c r="H808" s="1"/>
      <c r="K808" s="106"/>
      <c r="P808" s="6" t="str">
        <f t="shared" si="114"/>
        <v/>
      </c>
      <c r="Q808" s="6"/>
    </row>
    <row r="809" spans="6:17">
      <c r="F809" s="4"/>
      <c r="H809" s="1"/>
      <c r="K809" s="106"/>
      <c r="P809" s="6" t="str">
        <f t="shared" si="114"/>
        <v/>
      </c>
      <c r="Q809" s="6"/>
    </row>
    <row r="810" spans="6:17">
      <c r="F810" s="4"/>
      <c r="H810" s="1"/>
      <c r="K810" s="106"/>
      <c r="P810" s="6" t="str">
        <f t="shared" si="114"/>
        <v/>
      </c>
      <c r="Q810" s="6"/>
    </row>
    <row r="811" spans="6:17">
      <c r="F811" s="4"/>
      <c r="H811" s="1"/>
      <c r="K811" s="106"/>
      <c r="P811" s="6" t="str">
        <f t="shared" si="114"/>
        <v/>
      </c>
      <c r="Q811" s="6"/>
    </row>
    <row r="812" spans="6:17">
      <c r="F812" s="4"/>
      <c r="H812" s="1"/>
      <c r="K812" s="106"/>
      <c r="P812" s="6" t="str">
        <f t="shared" si="114"/>
        <v/>
      </c>
      <c r="Q812" s="6"/>
    </row>
    <row r="813" spans="6:17">
      <c r="F813" s="4"/>
      <c r="H813" s="1"/>
      <c r="K813" s="106"/>
      <c r="P813" s="6" t="str">
        <f t="shared" si="114"/>
        <v/>
      </c>
      <c r="Q813" s="6"/>
    </row>
    <row r="814" spans="6:17">
      <c r="F814" s="4"/>
      <c r="H814" s="1"/>
      <c r="K814" s="106"/>
      <c r="P814" s="6" t="str">
        <f t="shared" si="114"/>
        <v/>
      </c>
      <c r="Q814" s="6"/>
    </row>
    <row r="815" spans="6:17">
      <c r="F815" s="4"/>
      <c r="H815" s="1"/>
      <c r="K815" s="106"/>
      <c r="P815" s="6" t="str">
        <f t="shared" si="114"/>
        <v/>
      </c>
      <c r="Q815" s="6"/>
    </row>
    <row r="816" spans="6:17">
      <c r="F816" s="4"/>
      <c r="H816" s="1"/>
      <c r="K816" s="106"/>
      <c r="P816" s="6" t="str">
        <f t="shared" si="114"/>
        <v/>
      </c>
      <c r="Q816" s="6"/>
    </row>
    <row r="817" spans="6:17">
      <c r="F817" s="4"/>
      <c r="H817" s="1"/>
      <c r="K817" s="106"/>
      <c r="P817" s="6" t="str">
        <f t="shared" si="114"/>
        <v/>
      </c>
      <c r="Q817" s="6"/>
    </row>
    <row r="818" spans="6:17">
      <c r="F818" s="4"/>
      <c r="H818" s="1"/>
      <c r="K818" s="106"/>
      <c r="P818" s="6" t="str">
        <f t="shared" si="114"/>
        <v/>
      </c>
      <c r="Q818" s="6"/>
    </row>
    <row r="819" spans="6:17">
      <c r="F819" s="4"/>
      <c r="H819" s="1"/>
      <c r="K819" s="106"/>
      <c r="P819" s="6" t="str">
        <f t="shared" si="114"/>
        <v/>
      </c>
      <c r="Q819" s="6"/>
    </row>
    <row r="820" spans="6:17">
      <c r="F820" s="4"/>
      <c r="H820" s="1"/>
      <c r="K820" s="106"/>
      <c r="P820" s="6" t="str">
        <f t="shared" si="114"/>
        <v/>
      </c>
      <c r="Q820" s="6"/>
    </row>
    <row r="821" spans="6:17">
      <c r="F821" s="4"/>
      <c r="H821" s="1"/>
      <c r="K821" s="106"/>
      <c r="P821" s="6" t="str">
        <f t="shared" si="114"/>
        <v/>
      </c>
      <c r="Q821" s="6"/>
    </row>
    <row r="822" spans="6:17">
      <c r="F822" s="4"/>
      <c r="H822" s="1"/>
      <c r="K822" s="106"/>
      <c r="P822" s="6" t="str">
        <f t="shared" si="114"/>
        <v/>
      </c>
      <c r="Q822" s="6"/>
    </row>
    <row r="823" spans="6:17">
      <c r="F823" s="4"/>
      <c r="H823" s="1"/>
      <c r="K823" s="106"/>
      <c r="P823" s="6" t="str">
        <f t="shared" si="114"/>
        <v/>
      </c>
      <c r="Q823" s="6"/>
    </row>
    <row r="824" spans="6:17">
      <c r="F824" s="4"/>
      <c r="H824" s="1"/>
      <c r="K824" s="106"/>
      <c r="P824" s="6" t="str">
        <f t="shared" si="114"/>
        <v/>
      </c>
      <c r="Q824" s="6"/>
    </row>
    <row r="825" spans="6:17">
      <c r="F825" s="4"/>
      <c r="H825" s="1"/>
      <c r="K825" s="106"/>
      <c r="P825" s="6" t="str">
        <f t="shared" si="114"/>
        <v/>
      </c>
      <c r="Q825" s="6"/>
    </row>
    <row r="826" spans="6:17">
      <c r="F826" s="4"/>
      <c r="H826" s="1"/>
      <c r="K826" s="106"/>
      <c r="P826" s="6" t="str">
        <f t="shared" si="114"/>
        <v/>
      </c>
      <c r="Q826" s="6"/>
    </row>
    <row r="827" spans="6:17">
      <c r="F827" s="4"/>
      <c r="H827" s="1"/>
      <c r="K827" s="106"/>
      <c r="P827" s="6" t="str">
        <f t="shared" si="114"/>
        <v/>
      </c>
      <c r="Q827" s="6"/>
    </row>
    <row r="828" spans="6:17">
      <c r="F828" s="4"/>
      <c r="H828" s="1"/>
      <c r="K828" s="106"/>
      <c r="P828" s="6" t="str">
        <f t="shared" si="114"/>
        <v/>
      </c>
      <c r="Q828" s="6"/>
    </row>
    <row r="829" spans="6:17">
      <c r="F829" s="4"/>
      <c r="H829" s="1"/>
      <c r="K829" s="106"/>
      <c r="P829" s="6" t="str">
        <f t="shared" si="114"/>
        <v/>
      </c>
      <c r="Q829" s="6"/>
    </row>
    <row r="830" spans="6:17">
      <c r="F830" s="4"/>
      <c r="H830" s="1"/>
      <c r="K830" s="106"/>
      <c r="P830" s="6" t="str">
        <f t="shared" si="114"/>
        <v/>
      </c>
      <c r="Q830" s="6"/>
    </row>
    <row r="831" spans="6:17">
      <c r="F831" s="4"/>
      <c r="H831" s="1"/>
      <c r="K831" s="106"/>
      <c r="P831" s="6" t="str">
        <f t="shared" si="114"/>
        <v/>
      </c>
      <c r="Q831" s="6"/>
    </row>
    <row r="832" spans="6:17">
      <c r="F832" s="4"/>
      <c r="H832" s="1"/>
      <c r="K832" s="106"/>
      <c r="P832" s="6" t="str">
        <f t="shared" si="114"/>
        <v/>
      </c>
      <c r="Q832" s="6"/>
    </row>
    <row r="833" spans="6:17">
      <c r="F833" s="4"/>
      <c r="H833" s="1"/>
      <c r="K833" s="106"/>
      <c r="P833" s="6" t="str">
        <f t="shared" si="114"/>
        <v/>
      </c>
      <c r="Q833" s="6"/>
    </row>
    <row r="834" spans="6:17">
      <c r="F834" s="4"/>
      <c r="H834" s="1"/>
      <c r="K834" s="106"/>
      <c r="P834" s="6" t="str">
        <f t="shared" si="114"/>
        <v/>
      </c>
      <c r="Q834" s="6"/>
    </row>
    <row r="835" spans="6:17">
      <c r="F835" s="4"/>
      <c r="H835" s="1"/>
      <c r="K835" s="106"/>
      <c r="P835" s="6" t="str">
        <f t="shared" si="114"/>
        <v/>
      </c>
      <c r="Q835" s="6"/>
    </row>
    <row r="836" spans="6:17">
      <c r="F836" s="4"/>
      <c r="H836" s="1"/>
      <c r="K836" s="106"/>
      <c r="P836" s="6" t="str">
        <f t="shared" si="114"/>
        <v/>
      </c>
      <c r="Q836" s="6"/>
    </row>
    <row r="837" spans="6:17">
      <c r="F837" s="4"/>
      <c r="H837" s="1"/>
      <c r="K837" s="106"/>
      <c r="P837" s="6" t="str">
        <f t="shared" si="114"/>
        <v/>
      </c>
      <c r="Q837" s="6"/>
    </row>
    <row r="838" spans="6:17">
      <c r="F838" s="4"/>
      <c r="H838" s="1"/>
      <c r="K838" s="106"/>
      <c r="P838" s="6" t="str">
        <f t="shared" si="114"/>
        <v/>
      </c>
      <c r="Q838" s="6"/>
    </row>
    <row r="839" spans="6:17">
      <c r="F839" s="4"/>
      <c r="H839" s="1"/>
      <c r="K839" s="106"/>
      <c r="P839" s="6" t="str">
        <f t="shared" si="114"/>
        <v/>
      </c>
      <c r="Q839" s="6"/>
    </row>
    <row r="840" spans="6:17">
      <c r="F840" s="4"/>
      <c r="H840" s="1"/>
      <c r="K840" s="106"/>
      <c r="P840" s="6" t="str">
        <f t="shared" si="114"/>
        <v/>
      </c>
      <c r="Q840" s="6"/>
    </row>
    <row r="841" spans="6:17">
      <c r="F841" s="4"/>
      <c r="H841" s="1"/>
      <c r="K841" s="106"/>
      <c r="P841" s="6" t="str">
        <f t="shared" si="114"/>
        <v/>
      </c>
      <c r="Q841" s="6"/>
    </row>
    <row r="842" spans="6:17">
      <c r="F842" s="4"/>
      <c r="H842" s="1"/>
      <c r="K842" s="106"/>
      <c r="P842" s="6" t="str">
        <f t="shared" si="114"/>
        <v/>
      </c>
      <c r="Q842" s="6"/>
    </row>
    <row r="843" spans="6:17">
      <c r="F843" s="4"/>
      <c r="H843" s="1"/>
      <c r="K843" s="106"/>
      <c r="P843" s="6" t="str">
        <f t="shared" si="114"/>
        <v/>
      </c>
      <c r="Q843" s="6"/>
    </row>
    <row r="844" spans="6:17">
      <c r="F844" s="4"/>
      <c r="H844" s="1"/>
      <c r="K844" s="106"/>
      <c r="P844" s="6" t="str">
        <f t="shared" si="114"/>
        <v/>
      </c>
      <c r="Q844" s="6"/>
    </row>
    <row r="845" spans="6:17">
      <c r="F845" s="4"/>
      <c r="H845" s="1"/>
      <c r="K845" s="106"/>
      <c r="P845" s="6" t="str">
        <f t="shared" si="114"/>
        <v/>
      </c>
      <c r="Q845" s="6"/>
    </row>
    <row r="846" spans="6:17">
      <c r="F846" s="4"/>
      <c r="H846" s="1"/>
      <c r="K846" s="106"/>
      <c r="P846" s="6" t="str">
        <f t="shared" si="114"/>
        <v/>
      </c>
      <c r="Q846" s="6"/>
    </row>
    <row r="847" spans="6:17">
      <c r="F847" s="4"/>
      <c r="H847" s="1"/>
      <c r="K847" s="106"/>
      <c r="P847" s="6" t="str">
        <f t="shared" si="114"/>
        <v/>
      </c>
      <c r="Q847" s="6"/>
    </row>
    <row r="848" spans="6:17">
      <c r="F848" s="4"/>
      <c r="H848" s="1"/>
      <c r="K848" s="106"/>
      <c r="P848" s="6" t="str">
        <f t="shared" si="114"/>
        <v/>
      </c>
      <c r="Q848" s="6"/>
    </row>
    <row r="849" spans="6:17">
      <c r="F849" s="4"/>
      <c r="H849" s="1"/>
      <c r="K849" s="106"/>
      <c r="P849" s="6" t="str">
        <f t="shared" si="114"/>
        <v/>
      </c>
      <c r="Q849" s="6"/>
    </row>
    <row r="850" spans="6:17">
      <c r="F850" s="4"/>
      <c r="H850" s="1"/>
      <c r="K850" s="106"/>
      <c r="P850" s="6" t="str">
        <f t="shared" si="114"/>
        <v/>
      </c>
      <c r="Q850" s="6"/>
    </row>
    <row r="851" spans="6:17">
      <c r="F851" s="4"/>
      <c r="H851" s="1"/>
      <c r="K851" s="106"/>
      <c r="P851" s="6" t="str">
        <f t="shared" si="114"/>
        <v/>
      </c>
      <c r="Q851" s="6"/>
    </row>
    <row r="852" spans="6:17">
      <c r="F852" s="4"/>
      <c r="H852" s="1"/>
      <c r="K852" s="106"/>
      <c r="P852" s="6" t="str">
        <f t="shared" si="114"/>
        <v/>
      </c>
      <c r="Q852" s="6"/>
    </row>
    <row r="853" spans="6:17">
      <c r="F853" s="4"/>
      <c r="H853" s="1"/>
      <c r="K853" s="106"/>
      <c r="P853" s="6" t="str">
        <f t="shared" si="114"/>
        <v/>
      </c>
      <c r="Q853" s="6"/>
    </row>
    <row r="854" spans="6:17">
      <c r="F854" s="4"/>
      <c r="H854" s="1"/>
      <c r="K854" s="106"/>
      <c r="P854" s="6" t="str">
        <f t="shared" si="114"/>
        <v/>
      </c>
      <c r="Q854" s="6"/>
    </row>
    <row r="855" spans="6:17">
      <c r="F855" s="4"/>
      <c r="H855" s="1"/>
      <c r="K855" s="106"/>
      <c r="P855" s="6" t="str">
        <f t="shared" si="114"/>
        <v/>
      </c>
      <c r="Q855" s="6"/>
    </row>
    <row r="856" spans="6:17">
      <c r="F856" s="4"/>
      <c r="H856" s="1"/>
      <c r="K856" s="106"/>
      <c r="P856" s="6" t="str">
        <f t="shared" si="114"/>
        <v/>
      </c>
      <c r="Q856" s="6"/>
    </row>
    <row r="857" spans="6:17">
      <c r="F857" s="4"/>
      <c r="H857" s="1"/>
      <c r="K857" s="106"/>
      <c r="P857" s="6" t="str">
        <f t="shared" si="114"/>
        <v/>
      </c>
      <c r="Q857" s="6"/>
    </row>
    <row r="858" spans="6:17">
      <c r="F858" s="4"/>
      <c r="H858" s="1"/>
      <c r="K858" s="106"/>
      <c r="P858" s="6" t="str">
        <f t="shared" si="114"/>
        <v/>
      </c>
      <c r="Q858" s="6"/>
    </row>
    <row r="859" spans="6:17">
      <c r="F859" s="4"/>
      <c r="H859" s="1"/>
      <c r="K859" s="106"/>
      <c r="P859" s="6" t="str">
        <f t="shared" si="114"/>
        <v/>
      </c>
      <c r="Q859" s="6"/>
    </row>
    <row r="860" spans="6:17">
      <c r="F860" s="4"/>
      <c r="H860" s="1"/>
      <c r="K860" s="106"/>
      <c r="P860" s="6" t="str">
        <f t="shared" ref="P860:P923" si="115">IF(I860=0%,"",L859/I860)</f>
        <v/>
      </c>
      <c r="Q860" s="6"/>
    </row>
    <row r="861" spans="6:17">
      <c r="F861" s="4"/>
      <c r="H861" s="1"/>
      <c r="K861" s="106"/>
      <c r="P861" s="6" t="str">
        <f t="shared" si="115"/>
        <v/>
      </c>
      <c r="Q861" s="6"/>
    </row>
    <row r="862" spans="6:17">
      <c r="F862" s="4"/>
      <c r="H862" s="1"/>
      <c r="K862" s="106"/>
      <c r="P862" s="6" t="str">
        <f t="shared" si="115"/>
        <v/>
      </c>
      <c r="Q862" s="6"/>
    </row>
    <row r="863" spans="6:17">
      <c r="F863" s="4"/>
      <c r="H863" s="1"/>
      <c r="K863" s="106"/>
      <c r="P863" s="6" t="str">
        <f t="shared" si="115"/>
        <v/>
      </c>
      <c r="Q863" s="6"/>
    </row>
    <row r="864" spans="6:17">
      <c r="F864" s="4"/>
      <c r="H864" s="1"/>
      <c r="K864" s="106"/>
      <c r="P864" s="6" t="str">
        <f t="shared" si="115"/>
        <v/>
      </c>
      <c r="Q864" s="6"/>
    </row>
    <row r="865" spans="6:17">
      <c r="F865" s="4"/>
      <c r="H865" s="1"/>
      <c r="K865" s="106"/>
      <c r="P865" s="6" t="str">
        <f t="shared" si="115"/>
        <v/>
      </c>
      <c r="Q865" s="6"/>
    </row>
    <row r="866" spans="6:17">
      <c r="F866" s="4"/>
      <c r="H866" s="1"/>
      <c r="K866" s="106"/>
      <c r="P866" s="6" t="str">
        <f t="shared" si="115"/>
        <v/>
      </c>
      <c r="Q866" s="6"/>
    </row>
    <row r="867" spans="6:17">
      <c r="F867" s="4"/>
      <c r="H867" s="1"/>
      <c r="K867" s="106"/>
      <c r="P867" s="6" t="str">
        <f t="shared" si="115"/>
        <v/>
      </c>
      <c r="Q867" s="6"/>
    </row>
    <row r="868" spans="6:17">
      <c r="F868" s="4"/>
      <c r="H868" s="1"/>
      <c r="K868" s="106"/>
      <c r="P868" s="6" t="str">
        <f t="shared" si="115"/>
        <v/>
      </c>
      <c r="Q868" s="6"/>
    </row>
    <row r="869" spans="6:17">
      <c r="F869" s="4"/>
      <c r="H869" s="1"/>
      <c r="K869" s="106"/>
      <c r="P869" s="6" t="str">
        <f t="shared" si="115"/>
        <v/>
      </c>
      <c r="Q869" s="6"/>
    </row>
    <row r="870" spans="6:17">
      <c r="F870" s="4"/>
      <c r="H870" s="1"/>
      <c r="K870" s="106"/>
      <c r="P870" s="6" t="str">
        <f t="shared" si="115"/>
        <v/>
      </c>
      <c r="Q870" s="6"/>
    </row>
    <row r="871" spans="6:17">
      <c r="F871" s="4"/>
      <c r="H871" s="1"/>
      <c r="K871" s="106"/>
      <c r="P871" s="6" t="str">
        <f t="shared" si="115"/>
        <v/>
      </c>
      <c r="Q871" s="6"/>
    </row>
    <row r="872" spans="6:17">
      <c r="F872" s="4"/>
      <c r="H872" s="1"/>
      <c r="K872" s="106"/>
      <c r="P872" s="6" t="str">
        <f t="shared" si="115"/>
        <v/>
      </c>
      <c r="Q872" s="6"/>
    </row>
    <row r="873" spans="6:17">
      <c r="F873" s="4"/>
      <c r="H873" s="1"/>
      <c r="K873" s="106"/>
      <c r="P873" s="6" t="str">
        <f t="shared" si="115"/>
        <v/>
      </c>
      <c r="Q873" s="6"/>
    </row>
    <row r="874" spans="6:17">
      <c r="F874" s="4"/>
      <c r="H874" s="1"/>
      <c r="K874" s="106"/>
      <c r="P874" s="6" t="str">
        <f t="shared" si="115"/>
        <v/>
      </c>
      <c r="Q874" s="6"/>
    </row>
    <row r="875" spans="6:17">
      <c r="F875" s="4"/>
      <c r="H875" s="1"/>
      <c r="K875" s="106"/>
      <c r="P875" s="6" t="str">
        <f t="shared" si="115"/>
        <v/>
      </c>
      <c r="Q875" s="6"/>
    </row>
    <row r="876" spans="6:17">
      <c r="F876" s="4"/>
      <c r="H876" s="1"/>
      <c r="K876" s="106"/>
      <c r="P876" s="6" t="str">
        <f t="shared" si="115"/>
        <v/>
      </c>
      <c r="Q876" s="6"/>
    </row>
    <row r="877" spans="6:17">
      <c r="F877" s="4"/>
      <c r="H877" s="1"/>
      <c r="K877" s="106"/>
      <c r="P877" s="6" t="str">
        <f t="shared" si="115"/>
        <v/>
      </c>
      <c r="Q877" s="6"/>
    </row>
    <row r="878" spans="6:17">
      <c r="F878" s="4"/>
      <c r="H878" s="1"/>
      <c r="K878" s="106"/>
      <c r="P878" s="6" t="str">
        <f t="shared" si="115"/>
        <v/>
      </c>
      <c r="Q878" s="6"/>
    </row>
    <row r="879" spans="6:17">
      <c r="F879" s="4"/>
      <c r="H879" s="1"/>
      <c r="K879" s="106"/>
      <c r="P879" s="6" t="str">
        <f t="shared" si="115"/>
        <v/>
      </c>
      <c r="Q879" s="6"/>
    </row>
    <row r="880" spans="6:17">
      <c r="F880" s="4"/>
      <c r="H880" s="1"/>
      <c r="K880" s="106"/>
      <c r="P880" s="6" t="str">
        <f t="shared" si="115"/>
        <v/>
      </c>
      <c r="Q880" s="6"/>
    </row>
    <row r="881" spans="6:17">
      <c r="F881" s="4"/>
      <c r="H881" s="1"/>
      <c r="K881" s="106"/>
      <c r="P881" s="6" t="str">
        <f t="shared" si="115"/>
        <v/>
      </c>
      <c r="Q881" s="6"/>
    </row>
    <row r="882" spans="6:17">
      <c r="F882" s="4"/>
      <c r="H882" s="1"/>
      <c r="K882" s="106"/>
      <c r="P882" s="6" t="str">
        <f t="shared" si="115"/>
        <v/>
      </c>
      <c r="Q882" s="6"/>
    </row>
    <row r="883" spans="6:17">
      <c r="F883" s="4"/>
      <c r="H883" s="1"/>
      <c r="K883" s="106"/>
      <c r="P883" s="6" t="str">
        <f t="shared" si="115"/>
        <v/>
      </c>
      <c r="Q883" s="6"/>
    </row>
    <row r="884" spans="6:17">
      <c r="F884" s="4"/>
      <c r="H884" s="1"/>
      <c r="K884" s="106"/>
      <c r="P884" s="6" t="str">
        <f t="shared" si="115"/>
        <v/>
      </c>
      <c r="Q884" s="6"/>
    </row>
    <row r="885" spans="6:17">
      <c r="F885" s="4"/>
      <c r="H885" s="1"/>
      <c r="K885" s="106"/>
      <c r="P885" s="6" t="str">
        <f t="shared" si="115"/>
        <v/>
      </c>
      <c r="Q885" s="6"/>
    </row>
    <row r="886" spans="6:17">
      <c r="F886" s="4"/>
      <c r="H886" s="1"/>
      <c r="K886" s="106"/>
      <c r="P886" s="6" t="str">
        <f t="shared" si="115"/>
        <v/>
      </c>
      <c r="Q886" s="6"/>
    </row>
    <row r="887" spans="6:17">
      <c r="F887" s="4"/>
      <c r="H887" s="1"/>
      <c r="K887" s="106"/>
      <c r="P887" s="6" t="str">
        <f t="shared" si="115"/>
        <v/>
      </c>
      <c r="Q887" s="6"/>
    </row>
    <row r="888" spans="6:17">
      <c r="F888" s="4"/>
      <c r="H888" s="1"/>
      <c r="K888" s="106"/>
      <c r="P888" s="6" t="str">
        <f t="shared" si="115"/>
        <v/>
      </c>
      <c r="Q888" s="6"/>
    </row>
    <row r="889" spans="6:17">
      <c r="F889" s="4"/>
      <c r="H889" s="1"/>
      <c r="K889" s="106"/>
      <c r="P889" s="6" t="str">
        <f t="shared" si="115"/>
        <v/>
      </c>
      <c r="Q889" s="6"/>
    </row>
    <row r="890" spans="6:17">
      <c r="F890" s="4"/>
      <c r="H890" s="1"/>
      <c r="K890" s="106"/>
      <c r="P890" s="6" t="str">
        <f t="shared" si="115"/>
        <v/>
      </c>
      <c r="Q890" s="6"/>
    </row>
    <row r="891" spans="6:17">
      <c r="F891" s="4"/>
      <c r="H891" s="1"/>
      <c r="K891" s="106"/>
      <c r="P891" s="6" t="str">
        <f t="shared" si="115"/>
        <v/>
      </c>
      <c r="Q891" s="6"/>
    </row>
    <row r="892" spans="6:17">
      <c r="F892" s="4"/>
      <c r="H892" s="1"/>
      <c r="K892" s="106"/>
      <c r="P892" s="6" t="str">
        <f t="shared" si="115"/>
        <v/>
      </c>
      <c r="Q892" s="6"/>
    </row>
    <row r="893" spans="6:17">
      <c r="F893" s="4"/>
      <c r="H893" s="1"/>
      <c r="K893" s="106"/>
      <c r="P893" s="6" t="str">
        <f t="shared" si="115"/>
        <v/>
      </c>
      <c r="Q893" s="6"/>
    </row>
    <row r="894" spans="6:17">
      <c r="F894" s="4"/>
      <c r="H894" s="1"/>
      <c r="K894" s="106"/>
      <c r="P894" s="6" t="str">
        <f t="shared" si="115"/>
        <v/>
      </c>
      <c r="Q894" s="6"/>
    </row>
    <row r="895" spans="6:17">
      <c r="F895" s="4"/>
      <c r="H895" s="1"/>
      <c r="K895" s="106"/>
      <c r="P895" s="6" t="str">
        <f t="shared" si="115"/>
        <v/>
      </c>
      <c r="Q895" s="6"/>
    </row>
    <row r="896" spans="6:17">
      <c r="F896" s="4"/>
      <c r="H896" s="1"/>
      <c r="K896" s="106"/>
      <c r="P896" s="6" t="str">
        <f t="shared" si="115"/>
        <v/>
      </c>
      <c r="Q896" s="6"/>
    </row>
    <row r="897" spans="6:17">
      <c r="F897" s="4"/>
      <c r="H897" s="1"/>
      <c r="K897" s="106"/>
      <c r="P897" s="6" t="str">
        <f t="shared" si="115"/>
        <v/>
      </c>
      <c r="Q897" s="6"/>
    </row>
    <row r="898" spans="6:17">
      <c r="F898" s="4"/>
      <c r="H898" s="1"/>
      <c r="K898" s="106"/>
      <c r="P898" s="6" t="str">
        <f t="shared" si="115"/>
        <v/>
      </c>
      <c r="Q898" s="6"/>
    </row>
    <row r="899" spans="6:17">
      <c r="F899" s="4"/>
      <c r="H899" s="1"/>
      <c r="K899" s="106"/>
      <c r="P899" s="6" t="str">
        <f t="shared" si="115"/>
        <v/>
      </c>
      <c r="Q899" s="6"/>
    </row>
    <row r="900" spans="6:17">
      <c r="F900" s="4"/>
      <c r="H900" s="1"/>
      <c r="K900" s="106"/>
      <c r="P900" s="6" t="str">
        <f t="shared" si="115"/>
        <v/>
      </c>
      <c r="Q900" s="6"/>
    </row>
    <row r="901" spans="6:17">
      <c r="F901" s="4"/>
      <c r="H901" s="1"/>
      <c r="K901" s="106"/>
      <c r="P901" s="6" t="str">
        <f t="shared" si="115"/>
        <v/>
      </c>
      <c r="Q901" s="6"/>
    </row>
    <row r="902" spans="6:17">
      <c r="F902" s="4"/>
      <c r="H902" s="1"/>
      <c r="K902" s="106"/>
      <c r="P902" s="6" t="str">
        <f t="shared" si="115"/>
        <v/>
      </c>
      <c r="Q902" s="6"/>
    </row>
    <row r="903" spans="6:17">
      <c r="F903" s="4"/>
      <c r="H903" s="1"/>
      <c r="K903" s="106"/>
      <c r="P903" s="6" t="str">
        <f t="shared" si="115"/>
        <v/>
      </c>
      <c r="Q903" s="6"/>
    </row>
    <row r="904" spans="6:17">
      <c r="F904" s="4"/>
      <c r="H904" s="1"/>
      <c r="K904" s="106"/>
      <c r="P904" s="6" t="str">
        <f t="shared" si="115"/>
        <v/>
      </c>
      <c r="Q904" s="6"/>
    </row>
    <row r="905" spans="6:17">
      <c r="F905" s="4"/>
      <c r="H905" s="1"/>
      <c r="K905" s="106"/>
      <c r="P905" s="6" t="str">
        <f t="shared" si="115"/>
        <v/>
      </c>
      <c r="Q905" s="6"/>
    </row>
    <row r="906" spans="6:17">
      <c r="F906" s="4"/>
      <c r="H906" s="1"/>
      <c r="K906" s="106"/>
      <c r="P906" s="6" t="str">
        <f t="shared" si="115"/>
        <v/>
      </c>
      <c r="Q906" s="6"/>
    </row>
    <row r="907" spans="6:17">
      <c r="F907" s="4"/>
      <c r="H907" s="1"/>
      <c r="K907" s="106"/>
      <c r="P907" s="6" t="str">
        <f t="shared" si="115"/>
        <v/>
      </c>
      <c r="Q907" s="6"/>
    </row>
    <row r="908" spans="6:17">
      <c r="F908" s="4"/>
      <c r="H908" s="1"/>
      <c r="K908" s="106"/>
      <c r="P908" s="6" t="str">
        <f t="shared" si="115"/>
        <v/>
      </c>
      <c r="Q908" s="6"/>
    </row>
    <row r="909" spans="6:17">
      <c r="F909" s="4"/>
      <c r="H909" s="1"/>
      <c r="K909" s="106"/>
      <c r="P909" s="6" t="str">
        <f t="shared" si="115"/>
        <v/>
      </c>
      <c r="Q909" s="6"/>
    </row>
    <row r="910" spans="6:17">
      <c r="F910" s="4"/>
      <c r="H910" s="1"/>
      <c r="K910" s="106"/>
      <c r="P910" s="6" t="str">
        <f t="shared" si="115"/>
        <v/>
      </c>
      <c r="Q910" s="6"/>
    </row>
    <row r="911" spans="6:17">
      <c r="F911" s="4"/>
      <c r="H911" s="1"/>
      <c r="K911" s="106"/>
      <c r="P911" s="6" t="str">
        <f t="shared" si="115"/>
        <v/>
      </c>
      <c r="Q911" s="6"/>
    </row>
    <row r="912" spans="6:17">
      <c r="F912" s="4"/>
      <c r="H912" s="1"/>
      <c r="K912" s="106"/>
      <c r="P912" s="6" t="str">
        <f t="shared" si="115"/>
        <v/>
      </c>
      <c r="Q912" s="6"/>
    </row>
    <row r="913" spans="6:17">
      <c r="F913" s="4"/>
      <c r="H913" s="1"/>
      <c r="K913" s="106"/>
      <c r="P913" s="6" t="str">
        <f t="shared" si="115"/>
        <v/>
      </c>
      <c r="Q913" s="6"/>
    </row>
    <row r="914" spans="6:17">
      <c r="F914" s="4"/>
      <c r="H914" s="1"/>
      <c r="K914" s="106"/>
      <c r="P914" s="6" t="str">
        <f t="shared" si="115"/>
        <v/>
      </c>
      <c r="Q914" s="6"/>
    </row>
    <row r="915" spans="6:17">
      <c r="F915" s="4"/>
      <c r="H915" s="1"/>
      <c r="K915" s="106"/>
      <c r="P915" s="6" t="str">
        <f t="shared" si="115"/>
        <v/>
      </c>
      <c r="Q915" s="6"/>
    </row>
    <row r="916" spans="6:17">
      <c r="F916" s="4"/>
      <c r="H916" s="1"/>
      <c r="K916" s="106"/>
      <c r="P916" s="6" t="str">
        <f t="shared" si="115"/>
        <v/>
      </c>
      <c r="Q916" s="6"/>
    </row>
    <row r="917" spans="6:17">
      <c r="F917" s="4"/>
      <c r="H917" s="1"/>
      <c r="K917" s="106"/>
      <c r="P917" s="6" t="str">
        <f t="shared" si="115"/>
        <v/>
      </c>
      <c r="Q917" s="6"/>
    </row>
    <row r="918" spans="6:17">
      <c r="F918" s="4"/>
      <c r="H918" s="1"/>
      <c r="K918" s="106"/>
      <c r="P918" s="6" t="str">
        <f t="shared" si="115"/>
        <v/>
      </c>
      <c r="Q918" s="6"/>
    </row>
    <row r="919" spans="6:17">
      <c r="F919" s="4"/>
      <c r="H919" s="1"/>
      <c r="K919" s="106"/>
      <c r="P919" s="6" t="str">
        <f t="shared" si="115"/>
        <v/>
      </c>
      <c r="Q919" s="6"/>
    </row>
    <row r="920" spans="6:17">
      <c r="F920" s="4"/>
      <c r="H920" s="1"/>
      <c r="K920" s="106"/>
      <c r="P920" s="6" t="str">
        <f t="shared" si="115"/>
        <v/>
      </c>
      <c r="Q920" s="6"/>
    </row>
    <row r="921" spans="6:17">
      <c r="F921" s="4"/>
      <c r="H921" s="1"/>
      <c r="K921" s="106"/>
      <c r="P921" s="6" t="str">
        <f t="shared" si="115"/>
        <v/>
      </c>
      <c r="Q921" s="6"/>
    </row>
    <row r="922" spans="6:17">
      <c r="F922" s="4"/>
      <c r="H922" s="1"/>
      <c r="K922" s="106"/>
      <c r="P922" s="6" t="str">
        <f t="shared" si="115"/>
        <v/>
      </c>
      <c r="Q922" s="6"/>
    </row>
    <row r="923" spans="6:17">
      <c r="F923" s="4"/>
      <c r="H923" s="1"/>
      <c r="K923" s="106"/>
      <c r="P923" s="6" t="str">
        <f t="shared" si="115"/>
        <v/>
      </c>
      <c r="Q923" s="6"/>
    </row>
    <row r="924" spans="6:17">
      <c r="F924" s="4"/>
      <c r="H924" s="1"/>
      <c r="K924" s="106"/>
      <c r="P924" s="6" t="str">
        <f t="shared" ref="P924:P987" si="116">IF(I924=0%,"",L923/I924)</f>
        <v/>
      </c>
      <c r="Q924" s="6"/>
    </row>
    <row r="925" spans="6:17">
      <c r="F925" s="4"/>
      <c r="H925" s="1"/>
      <c r="K925" s="106"/>
      <c r="P925" s="6" t="str">
        <f t="shared" si="116"/>
        <v/>
      </c>
      <c r="Q925" s="6"/>
    </row>
    <row r="926" spans="6:17">
      <c r="F926" s="4"/>
      <c r="H926" s="1"/>
      <c r="K926" s="106"/>
      <c r="P926" s="6" t="str">
        <f t="shared" si="116"/>
        <v/>
      </c>
      <c r="Q926" s="6"/>
    </row>
    <row r="927" spans="6:17">
      <c r="F927" s="4"/>
      <c r="H927" s="1"/>
      <c r="K927" s="106"/>
      <c r="P927" s="6" t="str">
        <f t="shared" si="116"/>
        <v/>
      </c>
      <c r="Q927" s="6"/>
    </row>
    <row r="928" spans="6:17">
      <c r="F928" s="4"/>
      <c r="H928" s="1"/>
      <c r="K928" s="106"/>
      <c r="P928" s="6" t="str">
        <f t="shared" si="116"/>
        <v/>
      </c>
      <c r="Q928" s="6"/>
    </row>
    <row r="929" spans="6:17">
      <c r="F929" s="4"/>
      <c r="H929" s="1"/>
      <c r="K929" s="106"/>
      <c r="P929" s="6" t="str">
        <f t="shared" si="116"/>
        <v/>
      </c>
      <c r="Q929" s="6"/>
    </row>
    <row r="930" spans="6:17">
      <c r="F930" s="4"/>
      <c r="H930" s="1"/>
      <c r="K930" s="106"/>
      <c r="P930" s="6" t="str">
        <f t="shared" si="116"/>
        <v/>
      </c>
      <c r="Q930" s="6"/>
    </row>
    <row r="931" spans="6:17">
      <c r="F931" s="4"/>
      <c r="H931" s="1"/>
      <c r="K931" s="106"/>
      <c r="P931" s="6" t="str">
        <f t="shared" si="116"/>
        <v/>
      </c>
      <c r="Q931" s="6"/>
    </row>
    <row r="932" spans="6:17">
      <c r="F932" s="4"/>
      <c r="H932" s="1"/>
      <c r="K932" s="106"/>
      <c r="P932" s="6" t="str">
        <f t="shared" si="116"/>
        <v/>
      </c>
      <c r="Q932" s="6"/>
    </row>
    <row r="933" spans="6:17">
      <c r="F933" s="4"/>
      <c r="H933" s="1"/>
      <c r="K933" s="106"/>
      <c r="P933" s="6" t="str">
        <f t="shared" si="116"/>
        <v/>
      </c>
      <c r="Q933" s="6"/>
    </row>
    <row r="934" spans="6:17">
      <c r="F934" s="4"/>
      <c r="H934" s="1"/>
      <c r="K934" s="106"/>
      <c r="P934" s="6" t="str">
        <f t="shared" si="116"/>
        <v/>
      </c>
      <c r="Q934" s="6"/>
    </row>
    <row r="935" spans="6:17">
      <c r="F935" s="4"/>
      <c r="H935" s="1"/>
      <c r="K935" s="106"/>
      <c r="P935" s="6" t="str">
        <f t="shared" si="116"/>
        <v/>
      </c>
      <c r="Q935" s="6"/>
    </row>
    <row r="936" spans="6:17">
      <c r="F936" s="4"/>
      <c r="H936" s="1"/>
      <c r="K936" s="106"/>
      <c r="P936" s="6" t="str">
        <f t="shared" si="116"/>
        <v/>
      </c>
      <c r="Q936" s="6"/>
    </row>
    <row r="937" spans="6:17">
      <c r="F937" s="4"/>
      <c r="H937" s="1"/>
      <c r="K937" s="106"/>
      <c r="P937" s="6" t="str">
        <f t="shared" si="116"/>
        <v/>
      </c>
      <c r="Q937" s="6"/>
    </row>
    <row r="938" spans="6:17">
      <c r="F938" s="4"/>
      <c r="H938" s="1"/>
      <c r="K938" s="106"/>
      <c r="P938" s="6" t="str">
        <f t="shared" si="116"/>
        <v/>
      </c>
      <c r="Q938" s="6"/>
    </row>
    <row r="939" spans="6:17">
      <c r="F939" s="4"/>
      <c r="H939" s="1"/>
      <c r="K939" s="106"/>
      <c r="P939" s="6" t="str">
        <f t="shared" si="116"/>
        <v/>
      </c>
      <c r="Q939" s="6"/>
    </row>
    <row r="940" spans="6:17">
      <c r="F940" s="4"/>
      <c r="H940" s="1"/>
      <c r="K940" s="106"/>
      <c r="P940" s="6" t="str">
        <f t="shared" si="116"/>
        <v/>
      </c>
      <c r="Q940" s="6"/>
    </row>
    <row r="941" spans="6:17">
      <c r="F941" s="4"/>
      <c r="H941" s="1"/>
      <c r="K941" s="106"/>
      <c r="P941" s="6" t="str">
        <f t="shared" si="116"/>
        <v/>
      </c>
      <c r="Q941" s="6"/>
    </row>
    <row r="942" spans="6:17">
      <c r="F942" s="4"/>
      <c r="H942" s="1"/>
      <c r="K942" s="106"/>
      <c r="P942" s="6" t="str">
        <f t="shared" si="116"/>
        <v/>
      </c>
      <c r="Q942" s="6"/>
    </row>
    <row r="943" spans="6:17">
      <c r="F943" s="4"/>
      <c r="H943" s="1"/>
      <c r="K943" s="106"/>
      <c r="P943" s="6" t="str">
        <f t="shared" si="116"/>
        <v/>
      </c>
      <c r="Q943" s="6"/>
    </row>
    <row r="944" spans="6:17">
      <c r="F944" s="4"/>
      <c r="H944" s="1"/>
      <c r="K944" s="106"/>
      <c r="P944" s="6" t="str">
        <f t="shared" si="116"/>
        <v/>
      </c>
      <c r="Q944" s="6"/>
    </row>
    <row r="945" spans="6:17">
      <c r="F945" s="4"/>
      <c r="H945" s="1"/>
      <c r="K945" s="106"/>
      <c r="P945" s="6" t="str">
        <f t="shared" si="116"/>
        <v/>
      </c>
      <c r="Q945" s="6"/>
    </row>
    <row r="946" spans="6:17">
      <c r="F946" s="4"/>
      <c r="H946" s="1"/>
      <c r="K946" s="106"/>
      <c r="P946" s="6" t="str">
        <f t="shared" si="116"/>
        <v/>
      </c>
      <c r="Q946" s="6"/>
    </row>
    <row r="947" spans="6:17">
      <c r="F947" s="4"/>
      <c r="H947" s="1"/>
      <c r="K947" s="106"/>
      <c r="P947" s="6" t="str">
        <f t="shared" si="116"/>
        <v/>
      </c>
      <c r="Q947" s="6"/>
    </row>
    <row r="948" spans="6:17">
      <c r="F948" s="4"/>
      <c r="H948" s="1"/>
      <c r="K948" s="106"/>
      <c r="P948" s="6" t="str">
        <f t="shared" si="116"/>
        <v/>
      </c>
      <c r="Q948" s="6"/>
    </row>
    <row r="949" spans="6:17">
      <c r="F949" s="4"/>
      <c r="H949" s="1"/>
      <c r="K949" s="106"/>
      <c r="P949" s="6" t="str">
        <f t="shared" si="116"/>
        <v/>
      </c>
      <c r="Q949" s="6"/>
    </row>
    <row r="950" spans="6:17">
      <c r="F950" s="4"/>
      <c r="H950" s="1"/>
      <c r="K950" s="106"/>
      <c r="P950" s="6" t="str">
        <f t="shared" si="116"/>
        <v/>
      </c>
      <c r="Q950" s="6"/>
    </row>
    <row r="951" spans="6:17">
      <c r="F951" s="4"/>
      <c r="H951" s="1"/>
      <c r="K951" s="106"/>
      <c r="P951" s="6" t="str">
        <f t="shared" si="116"/>
        <v/>
      </c>
      <c r="Q951" s="6"/>
    </row>
    <row r="952" spans="6:17">
      <c r="F952" s="4"/>
      <c r="H952" s="1"/>
      <c r="K952" s="106"/>
      <c r="P952" s="6" t="str">
        <f t="shared" si="116"/>
        <v/>
      </c>
      <c r="Q952" s="6"/>
    </row>
    <row r="953" spans="6:17">
      <c r="F953" s="4"/>
      <c r="H953" s="1"/>
      <c r="K953" s="106"/>
      <c r="P953" s="6" t="str">
        <f t="shared" si="116"/>
        <v/>
      </c>
      <c r="Q953" s="6"/>
    </row>
    <row r="954" spans="6:17">
      <c r="F954" s="4"/>
      <c r="H954" s="1"/>
      <c r="K954" s="106"/>
      <c r="P954" s="6" t="str">
        <f t="shared" si="116"/>
        <v/>
      </c>
      <c r="Q954" s="6"/>
    </row>
    <row r="955" spans="6:17">
      <c r="F955" s="4"/>
      <c r="H955" s="1"/>
      <c r="K955" s="106"/>
      <c r="P955" s="6" t="str">
        <f t="shared" si="116"/>
        <v/>
      </c>
      <c r="Q955" s="6"/>
    </row>
    <row r="956" spans="6:17">
      <c r="F956" s="4"/>
      <c r="H956" s="1"/>
      <c r="K956" s="106"/>
      <c r="P956" s="6" t="str">
        <f t="shared" si="116"/>
        <v/>
      </c>
      <c r="Q956" s="6"/>
    </row>
    <row r="957" spans="6:17">
      <c r="F957" s="4"/>
      <c r="H957" s="1"/>
      <c r="K957" s="106"/>
      <c r="P957" s="6" t="str">
        <f t="shared" si="116"/>
        <v/>
      </c>
      <c r="Q957" s="6"/>
    </row>
    <row r="958" spans="6:17">
      <c r="F958" s="4"/>
      <c r="H958" s="1"/>
      <c r="K958" s="106"/>
      <c r="P958" s="6" t="str">
        <f t="shared" si="116"/>
        <v/>
      </c>
      <c r="Q958" s="6"/>
    </row>
    <row r="959" spans="6:17">
      <c r="F959" s="4"/>
      <c r="H959" s="1"/>
      <c r="K959" s="106"/>
      <c r="P959" s="6" t="str">
        <f t="shared" si="116"/>
        <v/>
      </c>
      <c r="Q959" s="6"/>
    </row>
    <row r="960" spans="6:17">
      <c r="F960" s="4"/>
      <c r="H960" s="1"/>
      <c r="K960" s="106"/>
      <c r="P960" s="6" t="str">
        <f t="shared" si="116"/>
        <v/>
      </c>
      <c r="Q960" s="6"/>
    </row>
    <row r="961" spans="6:17">
      <c r="F961" s="4"/>
      <c r="H961" s="1"/>
      <c r="K961" s="106"/>
      <c r="P961" s="6" t="str">
        <f t="shared" si="116"/>
        <v/>
      </c>
      <c r="Q961" s="6"/>
    </row>
    <row r="962" spans="6:17">
      <c r="F962" s="4"/>
      <c r="H962" s="1"/>
      <c r="K962" s="106"/>
      <c r="P962" s="6" t="str">
        <f t="shared" si="116"/>
        <v/>
      </c>
      <c r="Q962" s="6"/>
    </row>
    <row r="963" spans="6:17">
      <c r="F963" s="4"/>
      <c r="H963" s="1"/>
      <c r="K963" s="106"/>
      <c r="P963" s="6" t="str">
        <f t="shared" si="116"/>
        <v/>
      </c>
      <c r="Q963" s="6"/>
    </row>
    <row r="964" spans="6:17">
      <c r="F964" s="4"/>
      <c r="H964" s="1"/>
      <c r="K964" s="106"/>
      <c r="P964" s="6" t="str">
        <f t="shared" si="116"/>
        <v/>
      </c>
      <c r="Q964" s="6"/>
    </row>
    <row r="965" spans="6:17">
      <c r="F965" s="4"/>
      <c r="H965" s="1"/>
      <c r="K965" s="106"/>
      <c r="P965" s="6" t="str">
        <f t="shared" si="116"/>
        <v/>
      </c>
      <c r="Q965" s="6"/>
    </row>
    <row r="966" spans="6:17">
      <c r="F966" s="4"/>
      <c r="H966" s="1"/>
      <c r="K966" s="106"/>
      <c r="P966" s="6" t="str">
        <f t="shared" si="116"/>
        <v/>
      </c>
      <c r="Q966" s="6"/>
    </row>
    <row r="967" spans="6:17">
      <c r="F967" s="4"/>
      <c r="H967" s="1"/>
      <c r="K967" s="106"/>
      <c r="P967" s="6" t="str">
        <f t="shared" si="116"/>
        <v/>
      </c>
      <c r="Q967" s="6"/>
    </row>
    <row r="968" spans="6:17">
      <c r="F968" s="4"/>
      <c r="H968" s="1"/>
      <c r="K968" s="106"/>
      <c r="P968" s="6" t="str">
        <f t="shared" si="116"/>
        <v/>
      </c>
      <c r="Q968" s="6"/>
    </row>
    <row r="969" spans="6:17">
      <c r="F969" s="4"/>
      <c r="H969" s="1"/>
      <c r="K969" s="106"/>
      <c r="P969" s="6" t="str">
        <f t="shared" si="116"/>
        <v/>
      </c>
      <c r="Q969" s="6"/>
    </row>
    <row r="970" spans="6:17">
      <c r="F970" s="4"/>
      <c r="H970" s="1"/>
      <c r="K970" s="106"/>
      <c r="P970" s="6" t="str">
        <f t="shared" si="116"/>
        <v/>
      </c>
      <c r="Q970" s="6"/>
    </row>
    <row r="971" spans="6:17">
      <c r="F971" s="4"/>
      <c r="H971" s="1"/>
      <c r="K971" s="106"/>
      <c r="P971" s="6" t="str">
        <f t="shared" si="116"/>
        <v/>
      </c>
      <c r="Q971" s="6"/>
    </row>
    <row r="972" spans="6:17">
      <c r="F972" s="4"/>
      <c r="H972" s="1"/>
      <c r="K972" s="106"/>
      <c r="P972" s="6" t="str">
        <f t="shared" si="116"/>
        <v/>
      </c>
      <c r="Q972" s="6"/>
    </row>
    <row r="973" spans="6:17">
      <c r="F973" s="4"/>
      <c r="H973" s="1"/>
      <c r="K973" s="106"/>
      <c r="P973" s="6" t="str">
        <f t="shared" si="116"/>
        <v/>
      </c>
      <c r="Q973" s="6"/>
    </row>
    <row r="974" spans="6:17">
      <c r="F974" s="4"/>
      <c r="H974" s="1"/>
      <c r="K974" s="106"/>
      <c r="P974" s="6" t="str">
        <f t="shared" si="116"/>
        <v/>
      </c>
      <c r="Q974" s="6"/>
    </row>
    <row r="975" spans="6:17">
      <c r="F975" s="4"/>
      <c r="H975" s="1"/>
      <c r="K975" s="106"/>
      <c r="P975" s="6" t="str">
        <f t="shared" si="116"/>
        <v/>
      </c>
      <c r="Q975" s="6"/>
    </row>
    <row r="976" spans="6:17">
      <c r="F976" s="4"/>
      <c r="H976" s="1"/>
      <c r="K976" s="106"/>
      <c r="P976" s="6" t="str">
        <f t="shared" si="116"/>
        <v/>
      </c>
      <c r="Q976" s="6"/>
    </row>
    <row r="977" spans="6:17">
      <c r="F977" s="4"/>
      <c r="H977" s="1"/>
      <c r="K977" s="106"/>
      <c r="P977" s="6" t="str">
        <f t="shared" si="116"/>
        <v/>
      </c>
      <c r="Q977" s="6"/>
    </row>
    <row r="978" spans="6:17">
      <c r="F978" s="4"/>
      <c r="H978" s="1"/>
      <c r="K978" s="106"/>
      <c r="P978" s="6" t="str">
        <f t="shared" si="116"/>
        <v/>
      </c>
      <c r="Q978" s="6"/>
    </row>
    <row r="979" spans="6:17">
      <c r="F979" s="4"/>
      <c r="H979" s="1"/>
      <c r="K979" s="106"/>
      <c r="P979" s="6" t="str">
        <f t="shared" si="116"/>
        <v/>
      </c>
      <c r="Q979" s="6"/>
    </row>
    <row r="980" spans="6:17">
      <c r="F980" s="4"/>
      <c r="H980" s="1"/>
      <c r="K980" s="106"/>
      <c r="P980" s="6" t="str">
        <f t="shared" si="116"/>
        <v/>
      </c>
      <c r="Q980" s="6"/>
    </row>
    <row r="981" spans="6:17">
      <c r="F981" s="4"/>
      <c r="H981" s="1"/>
      <c r="K981" s="106"/>
      <c r="P981" s="6" t="str">
        <f t="shared" si="116"/>
        <v/>
      </c>
      <c r="Q981" s="6"/>
    </row>
    <row r="982" spans="6:17">
      <c r="F982" s="4"/>
      <c r="H982" s="1"/>
      <c r="K982" s="106"/>
      <c r="P982" s="6" t="str">
        <f t="shared" si="116"/>
        <v/>
      </c>
      <c r="Q982" s="6"/>
    </row>
    <row r="983" spans="6:17">
      <c r="F983" s="4"/>
      <c r="H983" s="1"/>
      <c r="K983" s="106"/>
      <c r="P983" s="6" t="str">
        <f t="shared" si="116"/>
        <v/>
      </c>
      <c r="Q983" s="6"/>
    </row>
    <row r="984" spans="6:17">
      <c r="F984" s="4"/>
      <c r="H984" s="1"/>
      <c r="K984" s="106"/>
      <c r="P984" s="6" t="str">
        <f t="shared" si="116"/>
        <v/>
      </c>
      <c r="Q984" s="6"/>
    </row>
    <row r="985" spans="6:17">
      <c r="F985" s="4"/>
      <c r="H985" s="1"/>
      <c r="K985" s="106"/>
      <c r="P985" s="6" t="str">
        <f t="shared" si="116"/>
        <v/>
      </c>
      <c r="Q985" s="6"/>
    </row>
    <row r="986" spans="6:17">
      <c r="F986" s="4"/>
      <c r="H986" s="1"/>
      <c r="K986" s="106"/>
      <c r="P986" s="6" t="str">
        <f t="shared" si="116"/>
        <v/>
      </c>
      <c r="Q986" s="6"/>
    </row>
    <row r="987" spans="6:17">
      <c r="F987" s="4"/>
      <c r="H987" s="1"/>
      <c r="K987" s="106"/>
      <c r="P987" s="6" t="str">
        <f t="shared" si="116"/>
        <v/>
      </c>
      <c r="Q987" s="6"/>
    </row>
    <row r="988" spans="6:17">
      <c r="F988" s="4"/>
      <c r="H988" s="1"/>
      <c r="K988" s="106"/>
      <c r="P988" s="6" t="str">
        <f t="shared" ref="P988:P1051" si="117">IF(I988=0%,"",L987/I988)</f>
        <v/>
      </c>
      <c r="Q988" s="6"/>
    </row>
    <row r="989" spans="6:17">
      <c r="F989" s="4"/>
      <c r="H989" s="1"/>
      <c r="K989" s="106"/>
      <c r="P989" s="6" t="str">
        <f t="shared" si="117"/>
        <v/>
      </c>
      <c r="Q989" s="6"/>
    </row>
    <row r="990" spans="6:17">
      <c r="F990" s="4"/>
      <c r="H990" s="1"/>
      <c r="K990" s="106"/>
      <c r="P990" s="6" t="str">
        <f t="shared" si="117"/>
        <v/>
      </c>
      <c r="Q990" s="6"/>
    </row>
    <row r="991" spans="6:17">
      <c r="F991" s="4"/>
      <c r="H991" s="1"/>
      <c r="K991" s="106"/>
      <c r="P991" s="6" t="str">
        <f t="shared" si="117"/>
        <v/>
      </c>
      <c r="Q991" s="6"/>
    </row>
    <row r="992" spans="6:17">
      <c r="F992" s="4"/>
      <c r="H992" s="1"/>
      <c r="K992" s="106"/>
      <c r="P992" s="6" t="str">
        <f t="shared" si="117"/>
        <v/>
      </c>
      <c r="Q992" s="6"/>
    </row>
    <row r="993" spans="6:17">
      <c r="F993" s="4"/>
      <c r="H993" s="1"/>
      <c r="K993" s="106"/>
      <c r="P993" s="6" t="str">
        <f t="shared" si="117"/>
        <v/>
      </c>
      <c r="Q993" s="6"/>
    </row>
    <row r="994" spans="6:17">
      <c r="F994" s="4"/>
      <c r="H994" s="1"/>
      <c r="K994" s="106"/>
      <c r="P994" s="6" t="str">
        <f t="shared" si="117"/>
        <v/>
      </c>
      <c r="Q994" s="6"/>
    </row>
    <row r="995" spans="6:17">
      <c r="F995" s="4"/>
      <c r="H995" s="1"/>
      <c r="K995" s="106"/>
      <c r="P995" s="6" t="str">
        <f t="shared" si="117"/>
        <v/>
      </c>
      <c r="Q995" s="6"/>
    </row>
    <row r="996" spans="6:17">
      <c r="F996" s="4"/>
      <c r="H996" s="1"/>
      <c r="K996" s="106"/>
      <c r="P996" s="6" t="str">
        <f t="shared" si="117"/>
        <v/>
      </c>
      <c r="Q996" s="6"/>
    </row>
    <row r="997" spans="6:17">
      <c r="F997" s="4"/>
      <c r="H997" s="1"/>
      <c r="K997" s="106"/>
      <c r="P997" s="6" t="str">
        <f t="shared" si="117"/>
        <v/>
      </c>
      <c r="Q997" s="6"/>
    </row>
    <row r="998" spans="6:17">
      <c r="F998" s="4"/>
      <c r="H998" s="1"/>
      <c r="K998" s="106"/>
      <c r="P998" s="6" t="str">
        <f t="shared" si="117"/>
        <v/>
      </c>
      <c r="Q998" s="6"/>
    </row>
    <row r="999" spans="6:17">
      <c r="F999" s="4"/>
      <c r="H999" s="1"/>
      <c r="K999" s="106"/>
      <c r="P999" s="6" t="str">
        <f t="shared" si="117"/>
        <v/>
      </c>
      <c r="Q999" s="6"/>
    </row>
    <row r="1000" spans="6:17">
      <c r="F1000" s="4"/>
      <c r="H1000" s="1"/>
      <c r="K1000" s="106"/>
      <c r="P1000" s="6" t="str">
        <f t="shared" si="117"/>
        <v/>
      </c>
      <c r="Q1000" s="6"/>
    </row>
    <row r="1001" spans="6:17">
      <c r="F1001" s="4"/>
      <c r="H1001" s="1"/>
      <c r="K1001" s="106"/>
      <c r="P1001" s="6" t="str">
        <f t="shared" si="117"/>
        <v/>
      </c>
      <c r="Q1001" s="6"/>
    </row>
    <row r="1002" spans="6:17">
      <c r="F1002" s="4"/>
      <c r="H1002" s="1"/>
      <c r="K1002" s="106"/>
      <c r="P1002" s="6" t="str">
        <f t="shared" si="117"/>
        <v/>
      </c>
      <c r="Q1002" s="6"/>
    </row>
    <row r="1003" spans="6:17">
      <c r="F1003" s="4"/>
      <c r="H1003" s="1"/>
      <c r="K1003" s="106"/>
      <c r="P1003" s="6" t="str">
        <f t="shared" si="117"/>
        <v/>
      </c>
      <c r="Q1003" s="6"/>
    </row>
    <row r="1004" spans="6:17">
      <c r="F1004" s="4"/>
      <c r="H1004" s="1"/>
      <c r="K1004" s="106"/>
      <c r="P1004" s="6" t="str">
        <f t="shared" si="117"/>
        <v/>
      </c>
      <c r="Q1004" s="6"/>
    </row>
    <row r="1005" spans="6:17">
      <c r="F1005" s="4"/>
      <c r="H1005" s="1"/>
      <c r="K1005" s="106"/>
      <c r="P1005" s="6" t="str">
        <f t="shared" si="117"/>
        <v/>
      </c>
      <c r="Q1005" s="6"/>
    </row>
    <row r="1006" spans="6:17">
      <c r="F1006" s="4"/>
      <c r="H1006" s="1"/>
      <c r="K1006" s="106"/>
      <c r="P1006" s="6" t="str">
        <f t="shared" si="117"/>
        <v/>
      </c>
      <c r="Q1006" s="6"/>
    </row>
    <row r="1007" spans="6:17">
      <c r="F1007" s="4"/>
      <c r="H1007" s="1"/>
      <c r="K1007" s="106"/>
      <c r="P1007" s="6" t="str">
        <f t="shared" si="117"/>
        <v/>
      </c>
      <c r="Q1007" s="6"/>
    </row>
    <row r="1008" spans="6:17">
      <c r="F1008" s="4"/>
      <c r="H1008" s="1"/>
      <c r="K1008" s="106"/>
      <c r="P1008" s="6" t="str">
        <f t="shared" si="117"/>
        <v/>
      </c>
      <c r="Q1008" s="6"/>
    </row>
    <row r="1009" spans="6:17">
      <c r="F1009" s="4"/>
      <c r="H1009" s="1"/>
      <c r="K1009" s="106"/>
      <c r="P1009" s="6" t="str">
        <f t="shared" si="117"/>
        <v/>
      </c>
      <c r="Q1009" s="6"/>
    </row>
    <row r="1010" spans="6:17">
      <c r="F1010" s="4"/>
      <c r="H1010" s="1"/>
      <c r="K1010" s="106"/>
      <c r="P1010" s="6" t="str">
        <f t="shared" si="117"/>
        <v/>
      </c>
      <c r="Q1010" s="6"/>
    </row>
    <row r="1011" spans="6:17">
      <c r="F1011" s="4"/>
      <c r="H1011" s="1"/>
      <c r="K1011" s="106"/>
      <c r="P1011" s="6" t="str">
        <f t="shared" si="117"/>
        <v/>
      </c>
      <c r="Q1011" s="6"/>
    </row>
    <row r="1012" spans="6:17">
      <c r="F1012" s="4"/>
      <c r="H1012" s="1"/>
      <c r="K1012" s="106"/>
      <c r="P1012" s="6" t="str">
        <f t="shared" si="117"/>
        <v/>
      </c>
      <c r="Q1012" s="6"/>
    </row>
    <row r="1013" spans="6:17">
      <c r="F1013" s="4"/>
      <c r="H1013" s="1"/>
      <c r="K1013" s="106"/>
      <c r="P1013" s="6" t="str">
        <f t="shared" si="117"/>
        <v/>
      </c>
      <c r="Q1013" s="6"/>
    </row>
    <row r="1014" spans="6:17">
      <c r="F1014" s="4"/>
      <c r="H1014" s="1"/>
      <c r="K1014" s="106"/>
      <c r="P1014" s="6" t="str">
        <f t="shared" si="117"/>
        <v/>
      </c>
      <c r="Q1014" s="6"/>
    </row>
    <row r="1015" spans="6:17">
      <c r="F1015" s="4"/>
      <c r="H1015" s="1"/>
      <c r="K1015" s="106"/>
      <c r="P1015" s="6" t="str">
        <f t="shared" si="117"/>
        <v/>
      </c>
      <c r="Q1015" s="6"/>
    </row>
    <row r="1016" spans="6:17">
      <c r="F1016" s="4"/>
      <c r="H1016" s="1"/>
      <c r="K1016" s="106"/>
      <c r="P1016" s="6" t="str">
        <f t="shared" si="117"/>
        <v/>
      </c>
      <c r="Q1016" s="6"/>
    </row>
    <row r="1017" spans="6:17">
      <c r="F1017" s="4"/>
      <c r="H1017" s="1"/>
      <c r="K1017" s="106"/>
      <c r="P1017" s="6" t="str">
        <f t="shared" si="117"/>
        <v/>
      </c>
      <c r="Q1017" s="6"/>
    </row>
    <row r="1018" spans="6:17">
      <c r="F1018" s="4"/>
      <c r="H1018" s="1"/>
      <c r="K1018" s="106"/>
      <c r="P1018" s="6" t="str">
        <f t="shared" si="117"/>
        <v/>
      </c>
      <c r="Q1018" s="6"/>
    </row>
    <row r="1019" spans="6:17">
      <c r="F1019" s="4"/>
      <c r="H1019" s="1"/>
      <c r="K1019" s="106"/>
      <c r="P1019" s="6" t="str">
        <f t="shared" si="117"/>
        <v/>
      </c>
      <c r="Q1019" s="6"/>
    </row>
    <row r="1020" spans="6:17">
      <c r="F1020" s="4"/>
      <c r="H1020" s="1"/>
      <c r="K1020" s="106"/>
      <c r="P1020" s="6" t="str">
        <f t="shared" si="117"/>
        <v/>
      </c>
      <c r="Q1020" s="6"/>
    </row>
    <row r="1021" spans="6:17">
      <c r="F1021" s="4"/>
      <c r="H1021" s="1"/>
      <c r="K1021" s="106"/>
      <c r="P1021" s="6" t="str">
        <f t="shared" si="117"/>
        <v/>
      </c>
      <c r="Q1021" s="6"/>
    </row>
    <row r="1022" spans="6:17">
      <c r="F1022" s="4"/>
      <c r="H1022" s="1"/>
      <c r="K1022" s="106"/>
      <c r="P1022" s="6" t="str">
        <f t="shared" si="117"/>
        <v/>
      </c>
      <c r="Q1022" s="6"/>
    </row>
    <row r="1023" spans="6:17">
      <c r="F1023" s="4"/>
      <c r="H1023" s="1"/>
      <c r="K1023" s="106"/>
      <c r="P1023" s="6" t="str">
        <f t="shared" si="117"/>
        <v/>
      </c>
      <c r="Q1023" s="6"/>
    </row>
    <row r="1024" spans="6:17">
      <c r="F1024" s="4"/>
      <c r="H1024" s="1"/>
      <c r="K1024" s="106"/>
      <c r="P1024" s="6" t="str">
        <f t="shared" si="117"/>
        <v/>
      </c>
      <c r="Q1024" s="6"/>
    </row>
    <row r="1025" spans="6:17">
      <c r="F1025" s="4"/>
      <c r="H1025" s="1"/>
      <c r="K1025" s="106"/>
      <c r="P1025" s="6" t="str">
        <f t="shared" si="117"/>
        <v/>
      </c>
      <c r="Q1025" s="6"/>
    </row>
    <row r="1026" spans="6:17">
      <c r="F1026" s="4"/>
      <c r="H1026" s="1"/>
      <c r="K1026" s="106"/>
      <c r="P1026" s="6" t="str">
        <f t="shared" si="117"/>
        <v/>
      </c>
      <c r="Q1026" s="6"/>
    </row>
    <row r="1027" spans="6:17">
      <c r="F1027" s="4"/>
      <c r="H1027" s="1"/>
      <c r="K1027" s="106"/>
      <c r="P1027" s="6" t="str">
        <f t="shared" si="117"/>
        <v/>
      </c>
      <c r="Q1027" s="6"/>
    </row>
    <row r="1028" spans="6:17">
      <c r="F1028" s="4"/>
      <c r="H1028" s="1"/>
      <c r="K1028" s="106"/>
      <c r="P1028" s="6" t="str">
        <f t="shared" si="117"/>
        <v/>
      </c>
      <c r="Q1028" s="6"/>
    </row>
    <row r="1029" spans="6:17">
      <c r="F1029" s="4"/>
      <c r="H1029" s="1"/>
      <c r="K1029" s="106"/>
      <c r="P1029" s="6" t="str">
        <f t="shared" si="117"/>
        <v/>
      </c>
      <c r="Q1029" s="6"/>
    </row>
    <row r="1030" spans="6:17">
      <c r="F1030" s="4"/>
      <c r="H1030" s="1"/>
      <c r="K1030" s="106"/>
      <c r="P1030" s="6" t="str">
        <f t="shared" si="117"/>
        <v/>
      </c>
      <c r="Q1030" s="6"/>
    </row>
    <row r="1031" spans="6:17">
      <c r="F1031" s="4"/>
      <c r="H1031" s="1"/>
      <c r="K1031" s="106"/>
      <c r="P1031" s="6" t="str">
        <f t="shared" si="117"/>
        <v/>
      </c>
      <c r="Q1031" s="6"/>
    </row>
    <row r="1032" spans="6:17">
      <c r="F1032" s="4"/>
      <c r="H1032" s="1"/>
      <c r="K1032" s="106"/>
      <c r="P1032" s="6" t="str">
        <f t="shared" si="117"/>
        <v/>
      </c>
      <c r="Q1032" s="6"/>
    </row>
    <row r="1033" spans="6:17">
      <c r="F1033" s="4"/>
      <c r="H1033" s="1"/>
      <c r="K1033" s="106"/>
      <c r="P1033" s="6" t="str">
        <f t="shared" si="117"/>
        <v/>
      </c>
      <c r="Q1033" s="6"/>
    </row>
    <row r="1034" spans="6:17">
      <c r="F1034" s="4"/>
      <c r="H1034" s="1"/>
      <c r="K1034" s="106"/>
      <c r="P1034" s="6" t="str">
        <f t="shared" si="117"/>
        <v/>
      </c>
      <c r="Q1034" s="6"/>
    </row>
    <row r="1035" spans="6:17">
      <c r="F1035" s="4"/>
      <c r="H1035" s="1"/>
      <c r="K1035" s="106"/>
      <c r="P1035" s="6" t="str">
        <f t="shared" si="117"/>
        <v/>
      </c>
      <c r="Q1035" s="6"/>
    </row>
    <row r="1036" spans="6:17">
      <c r="F1036" s="4"/>
      <c r="H1036" s="1"/>
      <c r="K1036" s="106"/>
      <c r="P1036" s="6" t="str">
        <f t="shared" si="117"/>
        <v/>
      </c>
      <c r="Q1036" s="6"/>
    </row>
    <row r="1037" spans="6:17">
      <c r="F1037" s="4"/>
      <c r="H1037" s="1"/>
      <c r="K1037" s="106"/>
      <c r="P1037" s="6" t="str">
        <f t="shared" si="117"/>
        <v/>
      </c>
      <c r="Q1037" s="6"/>
    </row>
    <row r="1038" spans="6:17">
      <c r="F1038" s="4"/>
      <c r="H1038" s="1"/>
      <c r="K1038" s="106"/>
      <c r="P1038" s="6" t="str">
        <f t="shared" si="117"/>
        <v/>
      </c>
      <c r="Q1038" s="6"/>
    </row>
    <row r="1039" spans="6:17">
      <c r="F1039" s="4"/>
      <c r="H1039" s="1"/>
      <c r="K1039" s="106"/>
      <c r="P1039" s="6" t="str">
        <f t="shared" si="117"/>
        <v/>
      </c>
      <c r="Q1039" s="6"/>
    </row>
    <row r="1040" spans="6:17">
      <c r="F1040" s="4"/>
      <c r="H1040" s="1"/>
      <c r="K1040" s="106"/>
      <c r="P1040" s="6" t="str">
        <f t="shared" si="117"/>
        <v/>
      </c>
      <c r="Q1040" s="6"/>
    </row>
    <row r="1041" spans="6:17">
      <c r="F1041" s="4"/>
      <c r="H1041" s="1"/>
      <c r="K1041" s="106"/>
      <c r="P1041" s="6" t="str">
        <f t="shared" si="117"/>
        <v/>
      </c>
      <c r="Q1041" s="6"/>
    </row>
    <row r="1042" spans="6:17">
      <c r="F1042" s="4"/>
      <c r="H1042" s="1"/>
      <c r="K1042" s="106"/>
      <c r="P1042" s="6" t="str">
        <f t="shared" si="117"/>
        <v/>
      </c>
      <c r="Q1042" s="6"/>
    </row>
    <row r="1043" spans="6:17">
      <c r="F1043" s="4"/>
      <c r="H1043" s="1"/>
      <c r="K1043" s="106"/>
      <c r="P1043" s="6" t="str">
        <f t="shared" si="117"/>
        <v/>
      </c>
      <c r="Q1043" s="6"/>
    </row>
    <row r="1044" spans="6:17">
      <c r="F1044" s="4"/>
      <c r="H1044" s="1"/>
      <c r="K1044" s="106"/>
      <c r="P1044" s="6" t="str">
        <f t="shared" si="117"/>
        <v/>
      </c>
      <c r="Q1044" s="6"/>
    </row>
    <row r="1045" spans="6:17">
      <c r="F1045" s="4"/>
      <c r="H1045" s="1"/>
      <c r="K1045" s="106"/>
      <c r="P1045" s="6" t="str">
        <f t="shared" si="117"/>
        <v/>
      </c>
      <c r="Q1045" s="6"/>
    </row>
    <row r="1046" spans="6:17">
      <c r="F1046" s="4"/>
      <c r="H1046" s="1"/>
      <c r="K1046" s="106"/>
      <c r="P1046" s="6" t="str">
        <f t="shared" si="117"/>
        <v/>
      </c>
      <c r="Q1046" s="6"/>
    </row>
    <row r="1047" spans="6:17">
      <c r="F1047" s="4"/>
      <c r="H1047" s="1"/>
      <c r="K1047" s="106"/>
      <c r="P1047" s="6" t="str">
        <f t="shared" si="117"/>
        <v/>
      </c>
      <c r="Q1047" s="6"/>
    </row>
    <row r="1048" spans="6:17">
      <c r="F1048" s="4"/>
      <c r="H1048" s="1"/>
      <c r="K1048" s="106"/>
      <c r="P1048" s="6" t="str">
        <f t="shared" si="117"/>
        <v/>
      </c>
      <c r="Q1048" s="6"/>
    </row>
    <row r="1049" spans="6:17">
      <c r="F1049" s="4"/>
      <c r="H1049" s="1"/>
      <c r="K1049" s="106"/>
      <c r="P1049" s="6" t="str">
        <f t="shared" si="117"/>
        <v/>
      </c>
      <c r="Q1049" s="6"/>
    </row>
    <row r="1050" spans="6:17">
      <c r="F1050" s="4"/>
      <c r="H1050" s="1"/>
      <c r="K1050" s="106"/>
      <c r="P1050" s="6" t="str">
        <f t="shared" si="117"/>
        <v/>
      </c>
      <c r="Q1050" s="6"/>
    </row>
    <row r="1051" spans="6:17">
      <c r="F1051" s="4"/>
      <c r="H1051" s="1"/>
      <c r="K1051" s="106"/>
      <c r="P1051" s="6" t="str">
        <f t="shared" si="117"/>
        <v/>
      </c>
      <c r="Q1051" s="6"/>
    </row>
    <row r="1052" spans="6:17">
      <c r="F1052" s="4"/>
      <c r="H1052" s="1"/>
      <c r="K1052" s="106"/>
      <c r="P1052" s="6" t="str">
        <f t="shared" ref="P1052:P1115" si="118">IF(I1052=0%,"",L1051/I1052)</f>
        <v/>
      </c>
      <c r="Q1052" s="6"/>
    </row>
    <row r="1053" spans="6:17">
      <c r="F1053" s="4"/>
      <c r="H1053" s="1"/>
      <c r="K1053" s="106"/>
      <c r="P1053" s="6" t="str">
        <f t="shared" si="118"/>
        <v/>
      </c>
      <c r="Q1053" s="6"/>
    </row>
    <row r="1054" spans="6:17">
      <c r="F1054" s="4"/>
      <c r="H1054" s="1"/>
      <c r="K1054" s="106"/>
      <c r="P1054" s="6" t="str">
        <f t="shared" si="118"/>
        <v/>
      </c>
      <c r="Q1054" s="6"/>
    </row>
    <row r="1055" spans="6:17">
      <c r="F1055" s="4"/>
      <c r="H1055" s="1"/>
      <c r="K1055" s="106"/>
      <c r="P1055" s="6" t="str">
        <f t="shared" si="118"/>
        <v/>
      </c>
      <c r="Q1055" s="6"/>
    </row>
    <row r="1056" spans="6:17">
      <c r="F1056" s="4"/>
      <c r="H1056" s="1"/>
      <c r="K1056" s="106"/>
      <c r="P1056" s="6" t="str">
        <f t="shared" si="118"/>
        <v/>
      </c>
      <c r="Q1056" s="6"/>
    </row>
    <row r="1057" spans="6:17">
      <c r="F1057" s="4"/>
      <c r="H1057" s="1"/>
      <c r="K1057" s="106"/>
      <c r="P1057" s="6" t="str">
        <f t="shared" si="118"/>
        <v/>
      </c>
      <c r="Q1057" s="6"/>
    </row>
    <row r="1058" spans="6:17">
      <c r="F1058" s="4"/>
      <c r="H1058" s="1"/>
      <c r="K1058" s="106"/>
      <c r="P1058" s="6" t="str">
        <f t="shared" si="118"/>
        <v/>
      </c>
      <c r="Q1058" s="6"/>
    </row>
    <row r="1059" spans="6:17">
      <c r="F1059" s="4"/>
      <c r="H1059" s="1"/>
      <c r="K1059" s="106"/>
      <c r="P1059" s="6" t="str">
        <f t="shared" si="118"/>
        <v/>
      </c>
      <c r="Q1059" s="6"/>
    </row>
    <row r="1060" spans="6:17">
      <c r="F1060" s="4"/>
      <c r="H1060" s="1"/>
      <c r="K1060" s="106"/>
      <c r="P1060" s="6" t="str">
        <f t="shared" si="118"/>
        <v/>
      </c>
      <c r="Q1060" s="6"/>
    </row>
    <row r="1061" spans="6:17">
      <c r="F1061" s="4"/>
      <c r="H1061" s="1"/>
      <c r="K1061" s="106"/>
      <c r="P1061" s="6" t="str">
        <f t="shared" si="118"/>
        <v/>
      </c>
      <c r="Q1061" s="6"/>
    </row>
    <row r="1062" spans="6:17">
      <c r="F1062" s="4"/>
      <c r="H1062" s="1"/>
      <c r="K1062" s="106"/>
      <c r="P1062" s="6" t="str">
        <f t="shared" si="118"/>
        <v/>
      </c>
      <c r="Q1062" s="6"/>
    </row>
    <row r="1063" spans="6:17">
      <c r="F1063" s="4"/>
      <c r="H1063" s="1"/>
      <c r="K1063" s="106"/>
      <c r="P1063" s="6" t="str">
        <f t="shared" si="118"/>
        <v/>
      </c>
      <c r="Q1063" s="6"/>
    </row>
    <row r="1064" spans="6:17">
      <c r="F1064" s="4"/>
      <c r="H1064" s="1"/>
      <c r="K1064" s="106"/>
      <c r="P1064" s="6" t="str">
        <f t="shared" si="118"/>
        <v/>
      </c>
      <c r="Q1064" s="6"/>
    </row>
    <row r="1065" spans="6:17">
      <c r="F1065" s="4"/>
      <c r="H1065" s="1"/>
      <c r="K1065" s="106"/>
      <c r="P1065" s="6" t="str">
        <f t="shared" si="118"/>
        <v/>
      </c>
      <c r="Q1065" s="6"/>
    </row>
    <row r="1066" spans="6:17">
      <c r="F1066" s="4"/>
      <c r="H1066" s="1"/>
      <c r="K1066" s="106"/>
      <c r="P1066" s="6" t="str">
        <f t="shared" si="118"/>
        <v/>
      </c>
      <c r="Q1066" s="6"/>
    </row>
    <row r="1067" spans="6:17">
      <c r="F1067" s="4"/>
      <c r="H1067" s="1"/>
      <c r="K1067" s="106"/>
      <c r="P1067" s="6" t="str">
        <f t="shared" si="118"/>
        <v/>
      </c>
      <c r="Q1067" s="6"/>
    </row>
    <row r="1068" spans="6:17">
      <c r="F1068" s="4"/>
      <c r="H1068" s="1"/>
      <c r="K1068" s="106"/>
      <c r="P1068" s="6" t="str">
        <f t="shared" si="118"/>
        <v/>
      </c>
      <c r="Q1068" s="6"/>
    </row>
    <row r="1069" spans="6:17">
      <c r="F1069" s="4"/>
      <c r="H1069" s="1"/>
      <c r="K1069" s="106"/>
      <c r="P1069" s="6" t="str">
        <f t="shared" si="118"/>
        <v/>
      </c>
      <c r="Q1069" s="6"/>
    </row>
    <row r="1070" spans="6:17">
      <c r="F1070" s="4"/>
      <c r="H1070" s="1"/>
      <c r="K1070" s="106"/>
      <c r="P1070" s="6" t="str">
        <f t="shared" si="118"/>
        <v/>
      </c>
      <c r="Q1070" s="6"/>
    </row>
    <row r="1071" spans="6:17">
      <c r="F1071" s="4"/>
      <c r="H1071" s="1"/>
      <c r="K1071" s="106"/>
      <c r="P1071" s="6" t="str">
        <f t="shared" si="118"/>
        <v/>
      </c>
      <c r="Q1071" s="6"/>
    </row>
    <row r="1072" spans="6:17">
      <c r="F1072" s="4"/>
      <c r="H1072" s="1"/>
      <c r="K1072" s="106"/>
      <c r="P1072" s="6" t="str">
        <f t="shared" si="118"/>
        <v/>
      </c>
      <c r="Q1072" s="6"/>
    </row>
    <row r="1073" spans="6:17">
      <c r="F1073" s="4"/>
      <c r="H1073" s="1"/>
      <c r="K1073" s="106"/>
      <c r="P1073" s="6" t="str">
        <f t="shared" si="118"/>
        <v/>
      </c>
      <c r="Q1073" s="6"/>
    </row>
    <row r="1074" spans="6:17">
      <c r="F1074" s="4"/>
      <c r="H1074" s="1"/>
      <c r="K1074" s="106"/>
      <c r="P1074" s="6" t="str">
        <f t="shared" si="118"/>
        <v/>
      </c>
      <c r="Q1074" s="6"/>
    </row>
    <row r="1075" spans="6:17">
      <c r="F1075" s="4"/>
      <c r="H1075" s="1"/>
      <c r="K1075" s="106"/>
      <c r="P1075" s="6" t="str">
        <f t="shared" si="118"/>
        <v/>
      </c>
      <c r="Q1075" s="6"/>
    </row>
    <row r="1076" spans="6:17">
      <c r="F1076" s="4"/>
      <c r="H1076" s="1"/>
      <c r="K1076" s="106"/>
      <c r="P1076" s="6" t="str">
        <f t="shared" si="118"/>
        <v/>
      </c>
      <c r="Q1076" s="6"/>
    </row>
    <row r="1077" spans="6:17">
      <c r="F1077" s="4"/>
      <c r="H1077" s="1"/>
      <c r="K1077" s="106"/>
      <c r="P1077" s="6" t="str">
        <f t="shared" si="118"/>
        <v/>
      </c>
      <c r="Q1077" s="6"/>
    </row>
    <row r="1078" spans="6:17">
      <c r="F1078" s="4"/>
      <c r="H1078" s="1"/>
      <c r="K1078" s="106"/>
      <c r="P1078" s="6" t="str">
        <f t="shared" si="118"/>
        <v/>
      </c>
      <c r="Q1078" s="6"/>
    </row>
    <row r="1079" spans="6:17">
      <c r="F1079" s="4"/>
      <c r="H1079" s="1"/>
      <c r="K1079" s="106"/>
      <c r="P1079" s="6" t="str">
        <f t="shared" si="118"/>
        <v/>
      </c>
      <c r="Q1079" s="6"/>
    </row>
    <row r="1080" spans="6:17">
      <c r="F1080" s="4"/>
      <c r="H1080" s="1"/>
      <c r="K1080" s="106"/>
      <c r="P1080" s="6" t="str">
        <f t="shared" si="118"/>
        <v/>
      </c>
      <c r="Q1080" s="6"/>
    </row>
    <row r="1081" spans="6:17">
      <c r="F1081" s="4"/>
      <c r="H1081" s="1"/>
      <c r="K1081" s="106"/>
      <c r="P1081" s="6" t="str">
        <f t="shared" si="118"/>
        <v/>
      </c>
      <c r="Q1081" s="6"/>
    </row>
    <row r="1082" spans="6:17">
      <c r="F1082" s="4"/>
      <c r="H1082" s="1"/>
      <c r="K1082" s="106"/>
      <c r="P1082" s="6" t="str">
        <f t="shared" si="118"/>
        <v/>
      </c>
      <c r="Q1082" s="6"/>
    </row>
    <row r="1083" spans="6:17">
      <c r="F1083" s="4"/>
      <c r="H1083" s="1"/>
      <c r="K1083" s="106"/>
      <c r="P1083" s="6" t="str">
        <f t="shared" si="118"/>
        <v/>
      </c>
      <c r="Q1083" s="6"/>
    </row>
    <row r="1084" spans="6:17">
      <c r="F1084" s="4"/>
      <c r="H1084" s="1"/>
      <c r="K1084" s="106"/>
      <c r="P1084" s="6" t="str">
        <f t="shared" si="118"/>
        <v/>
      </c>
      <c r="Q1084" s="6"/>
    </row>
    <row r="1085" spans="6:17">
      <c r="F1085" s="4"/>
      <c r="H1085" s="1"/>
      <c r="K1085" s="106"/>
      <c r="P1085" s="6" t="str">
        <f t="shared" si="118"/>
        <v/>
      </c>
      <c r="Q1085" s="6"/>
    </row>
    <row r="1086" spans="6:17">
      <c r="F1086" s="4"/>
      <c r="H1086" s="1"/>
      <c r="K1086" s="106"/>
      <c r="P1086" s="6" t="str">
        <f t="shared" si="118"/>
        <v/>
      </c>
      <c r="Q1086" s="6"/>
    </row>
    <row r="1087" spans="6:17">
      <c r="F1087" s="4"/>
      <c r="H1087" s="1"/>
      <c r="K1087" s="106"/>
      <c r="P1087" s="6" t="str">
        <f t="shared" si="118"/>
        <v/>
      </c>
      <c r="Q1087" s="6"/>
    </row>
    <row r="1088" spans="6:17">
      <c r="F1088" s="4"/>
      <c r="H1088" s="1"/>
      <c r="K1088" s="106"/>
      <c r="P1088" s="6" t="str">
        <f t="shared" si="118"/>
        <v/>
      </c>
      <c r="Q1088" s="6"/>
    </row>
    <row r="1089" spans="6:17">
      <c r="F1089" s="4"/>
      <c r="H1089" s="1"/>
      <c r="K1089" s="106"/>
      <c r="P1089" s="6" t="str">
        <f t="shared" si="118"/>
        <v/>
      </c>
      <c r="Q1089" s="6"/>
    </row>
    <row r="1090" spans="6:17">
      <c r="F1090" s="4"/>
      <c r="H1090" s="1"/>
      <c r="K1090" s="106"/>
      <c r="P1090" s="6" t="str">
        <f t="shared" si="118"/>
        <v/>
      </c>
      <c r="Q1090" s="6"/>
    </row>
    <row r="1091" spans="6:17">
      <c r="F1091" s="4"/>
      <c r="H1091" s="1"/>
      <c r="K1091" s="106"/>
      <c r="P1091" s="6" t="str">
        <f t="shared" si="118"/>
        <v/>
      </c>
      <c r="Q1091" s="6"/>
    </row>
    <row r="1092" spans="6:17">
      <c r="F1092" s="4"/>
      <c r="H1092" s="1"/>
      <c r="K1092" s="106"/>
      <c r="P1092" s="6" t="str">
        <f t="shared" si="118"/>
        <v/>
      </c>
      <c r="Q1092" s="6"/>
    </row>
    <row r="1093" spans="6:17">
      <c r="F1093" s="4"/>
      <c r="H1093" s="1"/>
      <c r="K1093" s="106"/>
      <c r="P1093" s="6" t="str">
        <f t="shared" si="118"/>
        <v/>
      </c>
      <c r="Q1093" s="6"/>
    </row>
    <row r="1094" spans="6:17">
      <c r="F1094" s="4"/>
      <c r="H1094" s="1"/>
      <c r="K1094" s="106"/>
      <c r="P1094" s="6" t="str">
        <f t="shared" si="118"/>
        <v/>
      </c>
      <c r="Q1094" s="6"/>
    </row>
    <row r="1095" spans="6:17">
      <c r="F1095" s="4"/>
      <c r="H1095" s="1"/>
      <c r="K1095" s="106"/>
      <c r="P1095" s="6" t="str">
        <f t="shared" si="118"/>
        <v/>
      </c>
      <c r="Q1095" s="6"/>
    </row>
    <row r="1096" spans="6:17">
      <c r="F1096" s="4"/>
      <c r="H1096" s="1"/>
      <c r="K1096" s="106"/>
      <c r="P1096" s="6" t="str">
        <f t="shared" si="118"/>
        <v/>
      </c>
      <c r="Q1096" s="6"/>
    </row>
    <row r="1097" spans="6:17">
      <c r="F1097" s="4"/>
      <c r="H1097" s="1"/>
      <c r="K1097" s="106"/>
      <c r="P1097" s="6" t="str">
        <f t="shared" si="118"/>
        <v/>
      </c>
      <c r="Q1097" s="6"/>
    </row>
    <row r="1098" spans="6:17">
      <c r="F1098" s="4"/>
      <c r="H1098" s="1"/>
      <c r="K1098" s="106"/>
      <c r="P1098" s="6" t="str">
        <f t="shared" si="118"/>
        <v/>
      </c>
      <c r="Q1098" s="6"/>
    </row>
    <row r="1099" spans="6:17">
      <c r="F1099" s="4"/>
      <c r="H1099" s="1"/>
      <c r="K1099" s="106"/>
      <c r="P1099" s="6" t="str">
        <f t="shared" si="118"/>
        <v/>
      </c>
      <c r="Q1099" s="6"/>
    </row>
    <row r="1100" spans="6:17">
      <c r="F1100" s="4"/>
      <c r="H1100" s="1"/>
      <c r="K1100" s="106"/>
      <c r="P1100" s="6" t="str">
        <f t="shared" si="118"/>
        <v/>
      </c>
      <c r="Q1100" s="6"/>
    </row>
    <row r="1101" spans="6:17">
      <c r="F1101" s="4"/>
      <c r="H1101" s="1"/>
      <c r="K1101" s="106"/>
      <c r="P1101" s="6" t="str">
        <f t="shared" si="118"/>
        <v/>
      </c>
      <c r="Q1101" s="6"/>
    </row>
    <row r="1102" spans="6:17">
      <c r="F1102" s="4"/>
      <c r="H1102" s="1"/>
      <c r="K1102" s="106"/>
      <c r="P1102" s="6" t="str">
        <f t="shared" si="118"/>
        <v/>
      </c>
      <c r="Q1102" s="6"/>
    </row>
    <row r="1103" spans="6:17">
      <c r="F1103" s="4"/>
      <c r="H1103" s="1"/>
      <c r="K1103" s="106"/>
      <c r="P1103" s="6" t="str">
        <f t="shared" si="118"/>
        <v/>
      </c>
      <c r="Q1103" s="6"/>
    </row>
    <row r="1104" spans="6:17">
      <c r="F1104" s="4"/>
      <c r="H1104" s="1"/>
      <c r="K1104" s="106"/>
      <c r="P1104" s="6" t="str">
        <f t="shared" si="118"/>
        <v/>
      </c>
      <c r="Q1104" s="6"/>
    </row>
    <row r="1105" spans="6:17">
      <c r="F1105" s="4"/>
      <c r="H1105" s="1"/>
      <c r="K1105" s="106"/>
      <c r="P1105" s="6" t="str">
        <f t="shared" si="118"/>
        <v/>
      </c>
      <c r="Q1105" s="6"/>
    </row>
    <row r="1106" spans="6:17">
      <c r="F1106" s="4"/>
      <c r="H1106" s="1"/>
      <c r="K1106" s="106"/>
      <c r="P1106" s="6" t="str">
        <f t="shared" si="118"/>
        <v/>
      </c>
      <c r="Q1106" s="6"/>
    </row>
    <row r="1107" spans="6:17">
      <c r="F1107" s="4"/>
      <c r="H1107" s="1"/>
      <c r="K1107" s="106"/>
      <c r="P1107" s="6" t="str">
        <f t="shared" si="118"/>
        <v/>
      </c>
      <c r="Q1107" s="6"/>
    </row>
    <row r="1108" spans="6:17">
      <c r="F1108" s="4"/>
      <c r="H1108" s="1"/>
      <c r="K1108" s="106"/>
      <c r="P1108" s="6" t="str">
        <f t="shared" si="118"/>
        <v/>
      </c>
      <c r="Q1108" s="6"/>
    </row>
    <row r="1109" spans="6:17">
      <c r="F1109" s="4"/>
      <c r="H1109" s="1"/>
      <c r="K1109" s="106"/>
      <c r="P1109" s="6" t="str">
        <f t="shared" si="118"/>
        <v/>
      </c>
      <c r="Q1109" s="6"/>
    </row>
    <row r="1110" spans="6:17">
      <c r="F1110" s="4"/>
      <c r="H1110" s="1"/>
      <c r="K1110" s="106"/>
      <c r="P1110" s="6" t="str">
        <f t="shared" si="118"/>
        <v/>
      </c>
      <c r="Q1110" s="6"/>
    </row>
    <row r="1111" spans="6:17">
      <c r="F1111" s="4"/>
      <c r="H1111" s="1"/>
      <c r="K1111" s="106"/>
      <c r="P1111" s="6" t="str">
        <f t="shared" si="118"/>
        <v/>
      </c>
      <c r="Q1111" s="6"/>
    </row>
    <row r="1112" spans="6:17">
      <c r="F1112" s="4"/>
      <c r="H1112" s="1"/>
      <c r="K1112" s="106"/>
      <c r="P1112" s="6" t="str">
        <f t="shared" si="118"/>
        <v/>
      </c>
      <c r="Q1112" s="6"/>
    </row>
    <row r="1113" spans="6:17">
      <c r="F1113" s="4"/>
      <c r="H1113" s="1"/>
      <c r="K1113" s="106"/>
      <c r="P1113" s="6" t="str">
        <f t="shared" si="118"/>
        <v/>
      </c>
      <c r="Q1113" s="6"/>
    </row>
    <row r="1114" spans="6:17">
      <c r="F1114" s="4"/>
      <c r="H1114" s="1"/>
      <c r="K1114" s="106"/>
      <c r="P1114" s="6" t="str">
        <f t="shared" si="118"/>
        <v/>
      </c>
      <c r="Q1114" s="6"/>
    </row>
    <row r="1115" spans="6:17">
      <c r="F1115" s="4"/>
      <c r="H1115" s="1"/>
      <c r="K1115" s="106"/>
      <c r="P1115" s="6" t="str">
        <f t="shared" si="118"/>
        <v/>
      </c>
      <c r="Q1115" s="6"/>
    </row>
    <row r="1116" spans="6:17">
      <c r="F1116" s="4"/>
      <c r="H1116" s="1"/>
      <c r="K1116" s="106"/>
      <c r="P1116" s="6" t="str">
        <f t="shared" ref="P1116:P1179" si="119">IF(I1116=0%,"",L1115/I1116)</f>
        <v/>
      </c>
      <c r="Q1116" s="6"/>
    </row>
    <row r="1117" spans="6:17">
      <c r="F1117" s="4"/>
      <c r="H1117" s="1"/>
      <c r="K1117" s="106"/>
      <c r="P1117" s="6" t="str">
        <f t="shared" si="119"/>
        <v/>
      </c>
      <c r="Q1117" s="6"/>
    </row>
    <row r="1118" spans="6:17">
      <c r="F1118" s="4"/>
      <c r="H1118" s="1"/>
      <c r="K1118" s="106"/>
      <c r="P1118" s="6" t="str">
        <f t="shared" si="119"/>
        <v/>
      </c>
      <c r="Q1118" s="6"/>
    </row>
    <row r="1119" spans="6:17">
      <c r="F1119" s="4"/>
      <c r="H1119" s="1"/>
      <c r="K1119" s="106"/>
      <c r="P1119" s="6" t="str">
        <f t="shared" si="119"/>
        <v/>
      </c>
      <c r="Q1119" s="6"/>
    </row>
    <row r="1120" spans="6:17">
      <c r="F1120" s="4"/>
      <c r="H1120" s="1"/>
      <c r="K1120" s="106"/>
      <c r="P1120" s="6" t="str">
        <f t="shared" si="119"/>
        <v/>
      </c>
      <c r="Q1120" s="6"/>
    </row>
    <row r="1121" spans="6:17">
      <c r="F1121" s="4"/>
      <c r="H1121" s="1"/>
      <c r="K1121" s="106"/>
      <c r="P1121" s="6" t="str">
        <f t="shared" si="119"/>
        <v/>
      </c>
      <c r="Q1121" s="6"/>
    </row>
    <row r="1122" spans="6:17">
      <c r="F1122" s="4"/>
      <c r="H1122" s="1"/>
      <c r="K1122" s="106"/>
      <c r="P1122" s="6" t="str">
        <f t="shared" si="119"/>
        <v/>
      </c>
      <c r="Q1122" s="6"/>
    </row>
    <row r="1123" spans="6:17">
      <c r="F1123" s="4"/>
      <c r="H1123" s="1"/>
      <c r="K1123" s="106"/>
      <c r="P1123" s="6" t="str">
        <f t="shared" si="119"/>
        <v/>
      </c>
      <c r="Q1123" s="6"/>
    </row>
    <row r="1124" spans="6:17">
      <c r="F1124" s="4"/>
      <c r="H1124" s="1"/>
      <c r="K1124" s="106"/>
      <c r="P1124" s="6" t="str">
        <f t="shared" si="119"/>
        <v/>
      </c>
      <c r="Q1124" s="6"/>
    </row>
    <row r="1125" spans="6:17">
      <c r="F1125" s="4"/>
      <c r="H1125" s="1"/>
      <c r="K1125" s="106"/>
      <c r="P1125" s="6" t="str">
        <f t="shared" si="119"/>
        <v/>
      </c>
      <c r="Q1125" s="6"/>
    </row>
    <row r="1126" spans="6:17">
      <c r="F1126" s="4"/>
      <c r="H1126" s="1"/>
      <c r="K1126" s="106"/>
      <c r="P1126" s="6" t="str">
        <f t="shared" si="119"/>
        <v/>
      </c>
      <c r="Q1126" s="6"/>
    </row>
    <row r="1127" spans="6:17">
      <c r="F1127" s="4"/>
      <c r="H1127" s="1"/>
      <c r="K1127" s="106"/>
      <c r="P1127" s="6" t="str">
        <f t="shared" si="119"/>
        <v/>
      </c>
      <c r="Q1127" s="6"/>
    </row>
    <row r="1128" spans="6:17">
      <c r="F1128" s="4"/>
      <c r="H1128" s="1"/>
      <c r="K1128" s="106"/>
      <c r="P1128" s="6" t="str">
        <f t="shared" si="119"/>
        <v/>
      </c>
      <c r="Q1128" s="6"/>
    </row>
    <row r="1129" spans="6:17">
      <c r="F1129" s="4"/>
      <c r="H1129" s="1"/>
      <c r="K1129" s="106"/>
      <c r="P1129" s="6" t="str">
        <f t="shared" si="119"/>
        <v/>
      </c>
      <c r="Q1129" s="6"/>
    </row>
    <row r="1130" spans="6:17">
      <c r="F1130" s="4"/>
      <c r="H1130" s="1"/>
      <c r="K1130" s="106"/>
      <c r="P1130" s="6" t="str">
        <f t="shared" si="119"/>
        <v/>
      </c>
      <c r="Q1130" s="6"/>
    </row>
    <row r="1131" spans="6:17">
      <c r="F1131" s="4"/>
      <c r="H1131" s="1"/>
      <c r="K1131" s="106"/>
      <c r="P1131" s="6" t="str">
        <f t="shared" si="119"/>
        <v/>
      </c>
      <c r="Q1131" s="6"/>
    </row>
    <row r="1132" spans="6:17">
      <c r="F1132" s="4"/>
      <c r="H1132" s="1"/>
      <c r="K1132" s="106"/>
      <c r="P1132" s="6" t="str">
        <f t="shared" si="119"/>
        <v/>
      </c>
      <c r="Q1132" s="6"/>
    </row>
    <row r="1133" spans="6:17">
      <c r="F1133" s="4"/>
      <c r="H1133" s="1"/>
      <c r="K1133" s="106"/>
      <c r="P1133" s="6" t="str">
        <f t="shared" si="119"/>
        <v/>
      </c>
      <c r="Q1133" s="6"/>
    </row>
    <row r="1134" spans="6:17">
      <c r="F1134" s="4"/>
      <c r="H1134" s="1"/>
      <c r="K1134" s="106"/>
      <c r="P1134" s="6" t="str">
        <f t="shared" si="119"/>
        <v/>
      </c>
      <c r="Q1134" s="6"/>
    </row>
    <row r="1135" spans="6:17">
      <c r="F1135" s="4"/>
      <c r="H1135" s="1"/>
      <c r="K1135" s="106"/>
      <c r="P1135" s="6" t="str">
        <f t="shared" si="119"/>
        <v/>
      </c>
      <c r="Q1135" s="6"/>
    </row>
    <row r="1136" spans="6:17">
      <c r="F1136" s="4"/>
      <c r="H1136" s="1"/>
      <c r="K1136" s="106"/>
      <c r="P1136" s="6" t="str">
        <f t="shared" si="119"/>
        <v/>
      </c>
      <c r="Q1136" s="6"/>
    </row>
    <row r="1137" spans="6:17">
      <c r="F1137" s="4"/>
      <c r="H1137" s="1"/>
      <c r="K1137" s="106"/>
      <c r="P1137" s="6" t="str">
        <f t="shared" si="119"/>
        <v/>
      </c>
      <c r="Q1137" s="6"/>
    </row>
    <row r="1138" spans="6:17">
      <c r="F1138" s="4"/>
      <c r="H1138" s="1"/>
      <c r="K1138" s="106"/>
      <c r="P1138" s="6" t="str">
        <f t="shared" si="119"/>
        <v/>
      </c>
      <c r="Q1138" s="6"/>
    </row>
    <row r="1139" spans="6:17">
      <c r="F1139" s="4"/>
      <c r="H1139" s="1"/>
      <c r="K1139" s="106"/>
      <c r="P1139" s="6" t="str">
        <f t="shared" si="119"/>
        <v/>
      </c>
      <c r="Q1139" s="6"/>
    </row>
    <row r="1140" spans="6:17">
      <c r="F1140" s="4"/>
      <c r="H1140" s="1"/>
      <c r="K1140" s="106"/>
      <c r="P1140" s="6" t="str">
        <f t="shared" si="119"/>
        <v/>
      </c>
      <c r="Q1140" s="6"/>
    </row>
    <row r="1141" spans="6:17">
      <c r="F1141" s="4"/>
      <c r="H1141" s="1"/>
      <c r="K1141" s="106"/>
      <c r="P1141" s="6" t="str">
        <f t="shared" si="119"/>
        <v/>
      </c>
      <c r="Q1141" s="6"/>
    </row>
    <row r="1142" spans="6:17">
      <c r="F1142" s="4"/>
      <c r="H1142" s="1"/>
      <c r="K1142" s="106"/>
      <c r="P1142" s="6" t="str">
        <f t="shared" si="119"/>
        <v/>
      </c>
      <c r="Q1142" s="6"/>
    </row>
    <row r="1143" spans="6:17">
      <c r="F1143" s="4"/>
      <c r="H1143" s="1"/>
      <c r="K1143" s="106"/>
      <c r="P1143" s="6" t="str">
        <f t="shared" si="119"/>
        <v/>
      </c>
      <c r="Q1143" s="6"/>
    </row>
    <row r="1144" spans="6:17">
      <c r="F1144" s="4"/>
      <c r="H1144" s="1"/>
      <c r="K1144" s="106"/>
      <c r="P1144" s="6" t="str">
        <f t="shared" si="119"/>
        <v/>
      </c>
      <c r="Q1144" s="6"/>
    </row>
    <row r="1145" spans="6:17">
      <c r="F1145" s="4"/>
      <c r="H1145" s="1"/>
      <c r="K1145" s="106"/>
      <c r="P1145" s="6" t="str">
        <f t="shared" si="119"/>
        <v/>
      </c>
      <c r="Q1145" s="6"/>
    </row>
    <row r="1146" spans="6:17">
      <c r="F1146" s="4"/>
      <c r="H1146" s="1"/>
      <c r="K1146" s="106"/>
      <c r="P1146" s="6" t="str">
        <f t="shared" si="119"/>
        <v/>
      </c>
      <c r="Q1146" s="6"/>
    </row>
    <row r="1147" spans="6:17">
      <c r="F1147" s="4"/>
      <c r="H1147" s="1"/>
      <c r="K1147" s="106"/>
      <c r="P1147" s="6" t="str">
        <f t="shared" si="119"/>
        <v/>
      </c>
      <c r="Q1147" s="6"/>
    </row>
    <row r="1148" spans="6:17">
      <c r="F1148" s="4"/>
      <c r="H1148" s="1"/>
      <c r="K1148" s="106"/>
      <c r="P1148" s="6" t="str">
        <f t="shared" si="119"/>
        <v/>
      </c>
      <c r="Q1148" s="6"/>
    </row>
    <row r="1149" spans="6:17">
      <c r="F1149" s="4"/>
      <c r="H1149" s="1"/>
      <c r="K1149" s="106"/>
      <c r="P1149" s="6" t="str">
        <f t="shared" si="119"/>
        <v/>
      </c>
      <c r="Q1149" s="6"/>
    </row>
    <row r="1150" spans="6:17">
      <c r="F1150" s="4"/>
      <c r="H1150" s="1"/>
      <c r="K1150" s="106"/>
      <c r="P1150" s="6" t="str">
        <f t="shared" si="119"/>
        <v/>
      </c>
      <c r="Q1150" s="6"/>
    </row>
    <row r="1151" spans="6:17">
      <c r="F1151" s="4"/>
      <c r="H1151" s="1"/>
      <c r="K1151" s="106"/>
      <c r="P1151" s="6" t="str">
        <f t="shared" si="119"/>
        <v/>
      </c>
      <c r="Q1151" s="6"/>
    </row>
    <row r="1152" spans="6:17">
      <c r="F1152" s="4"/>
      <c r="H1152" s="1"/>
      <c r="K1152" s="106"/>
      <c r="P1152" s="6" t="str">
        <f t="shared" si="119"/>
        <v/>
      </c>
      <c r="Q1152" s="6"/>
    </row>
    <row r="1153" spans="6:17">
      <c r="F1153" s="4"/>
      <c r="H1153" s="1"/>
      <c r="K1153" s="106"/>
      <c r="P1153" s="6" t="str">
        <f t="shared" si="119"/>
        <v/>
      </c>
      <c r="Q1153" s="6"/>
    </row>
    <row r="1154" spans="6:17">
      <c r="F1154" s="4"/>
      <c r="H1154" s="1"/>
      <c r="K1154" s="106"/>
      <c r="P1154" s="6" t="str">
        <f t="shared" si="119"/>
        <v/>
      </c>
      <c r="Q1154" s="6"/>
    </row>
    <row r="1155" spans="6:17">
      <c r="F1155" s="4"/>
      <c r="H1155" s="1"/>
      <c r="K1155" s="106"/>
      <c r="P1155" s="6" t="str">
        <f t="shared" si="119"/>
        <v/>
      </c>
      <c r="Q1155" s="6"/>
    </row>
    <row r="1156" spans="6:17">
      <c r="F1156" s="4"/>
      <c r="H1156" s="1"/>
      <c r="K1156" s="106"/>
      <c r="P1156" s="6" t="str">
        <f t="shared" si="119"/>
        <v/>
      </c>
      <c r="Q1156" s="6"/>
    </row>
    <row r="1157" spans="6:17">
      <c r="F1157" s="4"/>
      <c r="H1157" s="1"/>
      <c r="K1157" s="106"/>
      <c r="P1157" s="6" t="str">
        <f t="shared" si="119"/>
        <v/>
      </c>
      <c r="Q1157" s="6"/>
    </row>
    <row r="1158" spans="6:17">
      <c r="F1158" s="4"/>
      <c r="H1158" s="1"/>
      <c r="K1158" s="106"/>
      <c r="P1158" s="6" t="str">
        <f t="shared" si="119"/>
        <v/>
      </c>
      <c r="Q1158" s="6"/>
    </row>
    <row r="1159" spans="6:17">
      <c r="F1159" s="4"/>
      <c r="H1159" s="1"/>
      <c r="K1159" s="106"/>
      <c r="P1159" s="6" t="str">
        <f t="shared" si="119"/>
        <v/>
      </c>
      <c r="Q1159" s="6"/>
    </row>
    <row r="1160" spans="6:17">
      <c r="F1160" s="4"/>
      <c r="H1160" s="1"/>
      <c r="K1160" s="106"/>
      <c r="P1160" s="6" t="str">
        <f t="shared" si="119"/>
        <v/>
      </c>
      <c r="Q1160" s="6"/>
    </row>
    <row r="1161" spans="6:17">
      <c r="F1161" s="4"/>
      <c r="H1161" s="1"/>
      <c r="K1161" s="106"/>
      <c r="P1161" s="6" t="str">
        <f t="shared" si="119"/>
        <v/>
      </c>
      <c r="Q1161" s="6"/>
    </row>
    <row r="1162" spans="6:17">
      <c r="F1162" s="4"/>
      <c r="H1162" s="1"/>
      <c r="K1162" s="106"/>
      <c r="P1162" s="6" t="str">
        <f t="shared" si="119"/>
        <v/>
      </c>
      <c r="Q1162" s="6"/>
    </row>
    <row r="1163" spans="6:17">
      <c r="F1163" s="4"/>
      <c r="H1163" s="1"/>
      <c r="K1163" s="106"/>
      <c r="P1163" s="6" t="str">
        <f t="shared" si="119"/>
        <v/>
      </c>
      <c r="Q1163" s="6"/>
    </row>
    <row r="1164" spans="6:17">
      <c r="F1164" s="4"/>
      <c r="H1164" s="1"/>
      <c r="K1164" s="106"/>
      <c r="P1164" s="6" t="str">
        <f t="shared" si="119"/>
        <v/>
      </c>
      <c r="Q1164" s="6"/>
    </row>
    <row r="1165" spans="6:17">
      <c r="F1165" s="4"/>
      <c r="H1165" s="1"/>
      <c r="K1165" s="106"/>
      <c r="P1165" s="6" t="str">
        <f t="shared" si="119"/>
        <v/>
      </c>
      <c r="Q1165" s="6"/>
    </row>
    <row r="1166" spans="6:17">
      <c r="F1166" s="4"/>
      <c r="H1166" s="1"/>
      <c r="K1166" s="106"/>
      <c r="P1166" s="6" t="str">
        <f t="shared" si="119"/>
        <v/>
      </c>
      <c r="Q1166" s="6"/>
    </row>
    <row r="1167" spans="6:17">
      <c r="F1167" s="4"/>
      <c r="H1167" s="1"/>
      <c r="K1167" s="106"/>
      <c r="P1167" s="6" t="str">
        <f t="shared" si="119"/>
        <v/>
      </c>
      <c r="Q1167" s="6"/>
    </row>
    <row r="1168" spans="6:17">
      <c r="F1168" s="4"/>
      <c r="H1168" s="1"/>
      <c r="K1168" s="106"/>
      <c r="P1168" s="6" t="str">
        <f t="shared" si="119"/>
        <v/>
      </c>
      <c r="Q1168" s="6"/>
    </row>
    <row r="1169" spans="6:17">
      <c r="F1169" s="4"/>
      <c r="H1169" s="1"/>
      <c r="K1169" s="106"/>
      <c r="P1169" s="6" t="str">
        <f t="shared" si="119"/>
        <v/>
      </c>
      <c r="Q1169" s="6"/>
    </row>
    <row r="1170" spans="6:17">
      <c r="F1170" s="4"/>
      <c r="H1170" s="1"/>
      <c r="K1170" s="106"/>
      <c r="P1170" s="6" t="str">
        <f t="shared" si="119"/>
        <v/>
      </c>
      <c r="Q1170" s="6"/>
    </row>
    <row r="1171" spans="6:17">
      <c r="F1171" s="4"/>
      <c r="H1171" s="1"/>
      <c r="K1171" s="106"/>
      <c r="P1171" s="6" t="str">
        <f t="shared" si="119"/>
        <v/>
      </c>
      <c r="Q1171" s="6"/>
    </row>
    <row r="1172" spans="6:17">
      <c r="F1172" s="4"/>
      <c r="H1172" s="1"/>
      <c r="K1172" s="106"/>
      <c r="P1172" s="6" t="str">
        <f t="shared" si="119"/>
        <v/>
      </c>
      <c r="Q1172" s="6"/>
    </row>
    <row r="1173" spans="6:17">
      <c r="F1173" s="4"/>
      <c r="H1173" s="1"/>
      <c r="K1173" s="106"/>
      <c r="P1173" s="6" t="str">
        <f t="shared" si="119"/>
        <v/>
      </c>
      <c r="Q1173" s="6"/>
    </row>
    <row r="1174" spans="6:17">
      <c r="F1174" s="4"/>
      <c r="H1174" s="1"/>
      <c r="K1174" s="106"/>
      <c r="P1174" s="6" t="str">
        <f t="shared" si="119"/>
        <v/>
      </c>
      <c r="Q1174" s="6"/>
    </row>
    <row r="1175" spans="6:17">
      <c r="F1175" s="4"/>
      <c r="H1175" s="1"/>
      <c r="K1175" s="106"/>
      <c r="P1175" s="6" t="str">
        <f t="shared" si="119"/>
        <v/>
      </c>
      <c r="Q1175" s="6"/>
    </row>
    <row r="1176" spans="6:17">
      <c r="F1176" s="4"/>
      <c r="H1176" s="1"/>
      <c r="K1176" s="106"/>
      <c r="P1176" s="6" t="str">
        <f t="shared" si="119"/>
        <v/>
      </c>
      <c r="Q1176" s="6"/>
    </row>
    <row r="1177" spans="6:17">
      <c r="F1177" s="4"/>
      <c r="H1177" s="1"/>
      <c r="K1177" s="106"/>
      <c r="P1177" s="6" t="str">
        <f t="shared" si="119"/>
        <v/>
      </c>
      <c r="Q1177" s="6"/>
    </row>
    <row r="1178" spans="6:17">
      <c r="F1178" s="4"/>
      <c r="H1178" s="1"/>
      <c r="K1178" s="106"/>
      <c r="P1178" s="6" t="str">
        <f t="shared" si="119"/>
        <v/>
      </c>
      <c r="Q1178" s="6"/>
    </row>
    <row r="1179" spans="6:17">
      <c r="F1179" s="4"/>
      <c r="H1179" s="1"/>
      <c r="K1179" s="106"/>
      <c r="P1179" s="6" t="str">
        <f t="shared" si="119"/>
        <v/>
      </c>
      <c r="Q1179" s="6"/>
    </row>
    <row r="1180" spans="6:17">
      <c r="F1180" s="4"/>
      <c r="H1180" s="1"/>
      <c r="K1180" s="106"/>
      <c r="P1180" s="6" t="str">
        <f t="shared" ref="P1180:P1243" si="120">IF(I1180=0%,"",L1179/I1180)</f>
        <v/>
      </c>
      <c r="Q1180" s="6"/>
    </row>
    <row r="1181" spans="6:17">
      <c r="F1181" s="4"/>
      <c r="H1181" s="1"/>
      <c r="K1181" s="106"/>
      <c r="P1181" s="6" t="str">
        <f t="shared" si="120"/>
        <v/>
      </c>
      <c r="Q1181" s="6"/>
    </row>
    <row r="1182" spans="6:17">
      <c r="F1182" s="4"/>
      <c r="H1182" s="1"/>
      <c r="K1182" s="106"/>
      <c r="P1182" s="6" t="str">
        <f t="shared" si="120"/>
        <v/>
      </c>
      <c r="Q1182" s="6"/>
    </row>
    <row r="1183" spans="6:17">
      <c r="F1183" s="4"/>
      <c r="H1183" s="1"/>
      <c r="K1183" s="106"/>
      <c r="P1183" s="6" t="str">
        <f t="shared" si="120"/>
        <v/>
      </c>
      <c r="Q1183" s="6"/>
    </row>
    <row r="1184" spans="6:17">
      <c r="F1184" s="4"/>
      <c r="H1184" s="1"/>
      <c r="K1184" s="106"/>
      <c r="P1184" s="6" t="str">
        <f t="shared" si="120"/>
        <v/>
      </c>
      <c r="Q1184" s="6"/>
    </row>
    <row r="1185" spans="6:17">
      <c r="F1185" s="4"/>
      <c r="H1185" s="1"/>
      <c r="K1185" s="106"/>
      <c r="P1185" s="6" t="str">
        <f t="shared" si="120"/>
        <v/>
      </c>
      <c r="Q1185" s="6"/>
    </row>
    <row r="1186" spans="6:17">
      <c r="F1186" s="4"/>
      <c r="H1186" s="1"/>
      <c r="K1186" s="106"/>
      <c r="P1186" s="6" t="str">
        <f t="shared" si="120"/>
        <v/>
      </c>
      <c r="Q1186" s="6"/>
    </row>
    <row r="1187" spans="6:17">
      <c r="F1187" s="4"/>
      <c r="H1187" s="1"/>
      <c r="K1187" s="106"/>
      <c r="P1187" s="6" t="str">
        <f t="shared" si="120"/>
        <v/>
      </c>
      <c r="Q1187" s="6"/>
    </row>
    <row r="1188" spans="6:17">
      <c r="F1188" s="4"/>
      <c r="H1188" s="1"/>
      <c r="K1188" s="106"/>
      <c r="P1188" s="6" t="str">
        <f t="shared" si="120"/>
        <v/>
      </c>
      <c r="Q1188" s="6"/>
    </row>
    <row r="1189" spans="6:17">
      <c r="F1189" s="4"/>
      <c r="H1189" s="1"/>
      <c r="K1189" s="106"/>
      <c r="P1189" s="6" t="str">
        <f t="shared" si="120"/>
        <v/>
      </c>
      <c r="Q1189" s="6"/>
    </row>
    <row r="1190" spans="6:17">
      <c r="F1190" s="4"/>
      <c r="H1190" s="1"/>
      <c r="K1190" s="106"/>
      <c r="P1190" s="6" t="str">
        <f t="shared" si="120"/>
        <v/>
      </c>
      <c r="Q1190" s="6"/>
    </row>
    <row r="1191" spans="6:17">
      <c r="F1191" s="4"/>
      <c r="H1191" s="1"/>
      <c r="K1191" s="106"/>
      <c r="P1191" s="6" t="str">
        <f t="shared" si="120"/>
        <v/>
      </c>
      <c r="Q1191" s="6"/>
    </row>
    <row r="1192" spans="6:17">
      <c r="F1192" s="4"/>
      <c r="H1192" s="1"/>
      <c r="K1192" s="106"/>
      <c r="P1192" s="6" t="str">
        <f t="shared" si="120"/>
        <v/>
      </c>
      <c r="Q1192" s="6"/>
    </row>
    <row r="1193" spans="6:17">
      <c r="F1193" s="4"/>
      <c r="H1193" s="1"/>
      <c r="K1193" s="106"/>
      <c r="P1193" s="6" t="str">
        <f t="shared" si="120"/>
        <v/>
      </c>
      <c r="Q1193" s="6"/>
    </row>
    <row r="1194" spans="6:17">
      <c r="F1194" s="4"/>
      <c r="H1194" s="1"/>
      <c r="K1194" s="106"/>
      <c r="P1194" s="6" t="str">
        <f t="shared" si="120"/>
        <v/>
      </c>
      <c r="Q1194" s="6"/>
    </row>
    <row r="1195" spans="6:17">
      <c r="F1195" s="4"/>
      <c r="H1195" s="1"/>
      <c r="K1195" s="106"/>
      <c r="P1195" s="6" t="str">
        <f t="shared" si="120"/>
        <v/>
      </c>
      <c r="Q1195" s="6"/>
    </row>
    <row r="1196" spans="6:17">
      <c r="F1196" s="4"/>
      <c r="H1196" s="1"/>
      <c r="K1196" s="106"/>
      <c r="P1196" s="6" t="str">
        <f t="shared" si="120"/>
        <v/>
      </c>
      <c r="Q1196" s="6"/>
    </row>
    <row r="1197" spans="6:17">
      <c r="F1197" s="4"/>
      <c r="H1197" s="1"/>
      <c r="K1197" s="106"/>
      <c r="P1197" s="6" t="str">
        <f t="shared" si="120"/>
        <v/>
      </c>
      <c r="Q1197" s="6"/>
    </row>
    <row r="1198" spans="6:17">
      <c r="F1198" s="4"/>
      <c r="H1198" s="1"/>
      <c r="K1198" s="106"/>
      <c r="P1198" s="6" t="str">
        <f t="shared" si="120"/>
        <v/>
      </c>
      <c r="Q1198" s="6"/>
    </row>
    <row r="1199" spans="6:17">
      <c r="F1199" s="4"/>
      <c r="H1199" s="1"/>
      <c r="K1199" s="106"/>
      <c r="P1199" s="6" t="str">
        <f t="shared" si="120"/>
        <v/>
      </c>
      <c r="Q1199" s="6"/>
    </row>
    <row r="1200" spans="6:17">
      <c r="F1200" s="4"/>
      <c r="H1200" s="1"/>
      <c r="K1200" s="106"/>
      <c r="P1200" s="6" t="str">
        <f t="shared" si="120"/>
        <v/>
      </c>
      <c r="Q1200" s="6"/>
    </row>
    <row r="1201" spans="6:17">
      <c r="F1201" s="4"/>
      <c r="H1201" s="1"/>
      <c r="K1201" s="106"/>
      <c r="P1201" s="6" t="str">
        <f t="shared" si="120"/>
        <v/>
      </c>
      <c r="Q1201" s="6"/>
    </row>
    <row r="1202" spans="6:17">
      <c r="F1202" s="4"/>
      <c r="H1202" s="1"/>
      <c r="K1202" s="106"/>
      <c r="P1202" s="6" t="str">
        <f t="shared" si="120"/>
        <v/>
      </c>
      <c r="Q1202" s="6"/>
    </row>
    <row r="1203" spans="6:17">
      <c r="F1203" s="4"/>
      <c r="H1203" s="1"/>
      <c r="K1203" s="106"/>
      <c r="P1203" s="6" t="str">
        <f t="shared" si="120"/>
        <v/>
      </c>
      <c r="Q1203" s="6"/>
    </row>
    <row r="1204" spans="6:17">
      <c r="F1204" s="4"/>
      <c r="H1204" s="1"/>
      <c r="K1204" s="106"/>
      <c r="P1204" s="6" t="str">
        <f t="shared" si="120"/>
        <v/>
      </c>
      <c r="Q1204" s="6"/>
    </row>
    <row r="1205" spans="6:17">
      <c r="F1205" s="4"/>
      <c r="H1205" s="1"/>
      <c r="K1205" s="106"/>
      <c r="P1205" s="6" t="str">
        <f t="shared" si="120"/>
        <v/>
      </c>
      <c r="Q1205" s="6"/>
    </row>
    <row r="1206" spans="6:17">
      <c r="F1206" s="4"/>
      <c r="H1206" s="1"/>
      <c r="K1206" s="106"/>
      <c r="P1206" s="6" t="str">
        <f t="shared" si="120"/>
        <v/>
      </c>
      <c r="Q1206" s="6"/>
    </row>
    <row r="1207" spans="6:17">
      <c r="F1207" s="4"/>
      <c r="H1207" s="1"/>
      <c r="K1207" s="106"/>
      <c r="P1207" s="6" t="str">
        <f t="shared" si="120"/>
        <v/>
      </c>
      <c r="Q1207" s="6"/>
    </row>
    <row r="1208" spans="6:17">
      <c r="F1208" s="4"/>
      <c r="H1208" s="1"/>
      <c r="K1208" s="106"/>
      <c r="P1208" s="6" t="str">
        <f t="shared" si="120"/>
        <v/>
      </c>
      <c r="Q1208" s="6"/>
    </row>
    <row r="1209" spans="6:17">
      <c r="F1209" s="4"/>
      <c r="H1209" s="1"/>
      <c r="K1209" s="106"/>
      <c r="P1209" s="6" t="str">
        <f t="shared" si="120"/>
        <v/>
      </c>
      <c r="Q1209" s="6"/>
    </row>
    <row r="1210" spans="6:17">
      <c r="F1210" s="4"/>
      <c r="H1210" s="1"/>
      <c r="K1210" s="106"/>
      <c r="P1210" s="6" t="str">
        <f t="shared" si="120"/>
        <v/>
      </c>
      <c r="Q1210" s="6"/>
    </row>
    <row r="1211" spans="6:17">
      <c r="F1211" s="4"/>
      <c r="H1211" s="1"/>
      <c r="K1211" s="106"/>
      <c r="P1211" s="6" t="str">
        <f t="shared" si="120"/>
        <v/>
      </c>
      <c r="Q1211" s="6"/>
    </row>
    <row r="1212" spans="6:17">
      <c r="F1212" s="4"/>
      <c r="H1212" s="1"/>
      <c r="K1212" s="106"/>
      <c r="P1212" s="6" t="str">
        <f t="shared" si="120"/>
        <v/>
      </c>
      <c r="Q1212" s="6"/>
    </row>
    <row r="1213" spans="6:17">
      <c r="F1213" s="4"/>
      <c r="H1213" s="1"/>
      <c r="K1213" s="106"/>
      <c r="P1213" s="6" t="str">
        <f t="shared" si="120"/>
        <v/>
      </c>
      <c r="Q1213" s="6"/>
    </row>
    <row r="1214" spans="6:17">
      <c r="F1214" s="4"/>
      <c r="H1214" s="1"/>
      <c r="K1214" s="106"/>
      <c r="P1214" s="6" t="str">
        <f t="shared" si="120"/>
        <v/>
      </c>
      <c r="Q1214" s="6"/>
    </row>
    <row r="1215" spans="6:17">
      <c r="F1215" s="4"/>
      <c r="H1215" s="1"/>
      <c r="K1215" s="106"/>
      <c r="P1215" s="6" t="str">
        <f t="shared" si="120"/>
        <v/>
      </c>
      <c r="Q1215" s="6"/>
    </row>
    <row r="1216" spans="6:17">
      <c r="F1216" s="4"/>
      <c r="H1216" s="1"/>
      <c r="K1216" s="106"/>
      <c r="P1216" s="6" t="str">
        <f t="shared" si="120"/>
        <v/>
      </c>
      <c r="Q1216" s="6"/>
    </row>
    <row r="1217" spans="6:17">
      <c r="F1217" s="4"/>
      <c r="H1217" s="1"/>
      <c r="K1217" s="106"/>
      <c r="P1217" s="6" t="str">
        <f t="shared" si="120"/>
        <v/>
      </c>
      <c r="Q1217" s="6"/>
    </row>
    <row r="1218" spans="6:17">
      <c r="F1218" s="4"/>
      <c r="H1218" s="1"/>
      <c r="K1218" s="106"/>
      <c r="P1218" s="6" t="str">
        <f t="shared" si="120"/>
        <v/>
      </c>
      <c r="Q1218" s="6"/>
    </row>
    <row r="1219" spans="6:17">
      <c r="F1219" s="4"/>
      <c r="H1219" s="1"/>
      <c r="K1219" s="106"/>
      <c r="P1219" s="6" t="str">
        <f t="shared" si="120"/>
        <v/>
      </c>
      <c r="Q1219" s="6"/>
    </row>
    <row r="1220" spans="6:17">
      <c r="F1220" s="4"/>
      <c r="H1220" s="1"/>
      <c r="K1220" s="106"/>
      <c r="P1220" s="6" t="str">
        <f t="shared" si="120"/>
        <v/>
      </c>
      <c r="Q1220" s="6"/>
    </row>
    <row r="1221" spans="6:17">
      <c r="F1221" s="4"/>
      <c r="H1221" s="1"/>
      <c r="K1221" s="106"/>
      <c r="P1221" s="6" t="str">
        <f t="shared" si="120"/>
        <v/>
      </c>
      <c r="Q1221" s="6"/>
    </row>
    <row r="1222" spans="6:17">
      <c r="F1222" s="4"/>
      <c r="H1222" s="1"/>
      <c r="K1222" s="106"/>
      <c r="P1222" s="6" t="str">
        <f t="shared" si="120"/>
        <v/>
      </c>
      <c r="Q1222" s="6"/>
    </row>
    <row r="1223" spans="6:17">
      <c r="F1223" s="4"/>
      <c r="H1223" s="1"/>
      <c r="K1223" s="106"/>
      <c r="P1223" s="6" t="str">
        <f t="shared" si="120"/>
        <v/>
      </c>
      <c r="Q1223" s="6"/>
    </row>
    <row r="1224" spans="6:17">
      <c r="F1224" s="4"/>
      <c r="H1224" s="1"/>
      <c r="K1224" s="106"/>
      <c r="P1224" s="6" t="str">
        <f t="shared" si="120"/>
        <v/>
      </c>
      <c r="Q1224" s="6"/>
    </row>
    <row r="1225" spans="6:17">
      <c r="F1225" s="4"/>
      <c r="H1225" s="1"/>
      <c r="K1225" s="106"/>
      <c r="P1225" s="6" t="str">
        <f t="shared" si="120"/>
        <v/>
      </c>
      <c r="Q1225" s="6"/>
    </row>
    <row r="1226" spans="6:17">
      <c r="F1226" s="4"/>
      <c r="H1226" s="1"/>
      <c r="K1226" s="106"/>
      <c r="P1226" s="6" t="str">
        <f t="shared" si="120"/>
        <v/>
      </c>
      <c r="Q1226" s="6"/>
    </row>
    <row r="1227" spans="6:17">
      <c r="F1227" s="4"/>
      <c r="H1227" s="1"/>
      <c r="K1227" s="106"/>
      <c r="P1227" s="6" t="str">
        <f t="shared" si="120"/>
        <v/>
      </c>
      <c r="Q1227" s="6"/>
    </row>
    <row r="1228" spans="6:17">
      <c r="F1228" s="4"/>
      <c r="H1228" s="1"/>
      <c r="K1228" s="106"/>
      <c r="P1228" s="6" t="str">
        <f t="shared" si="120"/>
        <v/>
      </c>
      <c r="Q1228" s="6"/>
    </row>
    <row r="1229" spans="6:17">
      <c r="F1229" s="4"/>
      <c r="H1229" s="1"/>
      <c r="K1229" s="106"/>
      <c r="P1229" s="6" t="str">
        <f t="shared" si="120"/>
        <v/>
      </c>
      <c r="Q1229" s="6"/>
    </row>
    <row r="1230" spans="6:17">
      <c r="F1230" s="4"/>
      <c r="H1230" s="1"/>
      <c r="K1230" s="106"/>
      <c r="P1230" s="6" t="str">
        <f t="shared" si="120"/>
        <v/>
      </c>
      <c r="Q1230" s="6"/>
    </row>
    <row r="1231" spans="6:17">
      <c r="F1231" s="4"/>
      <c r="H1231" s="1"/>
      <c r="K1231" s="106"/>
      <c r="P1231" s="6" t="str">
        <f t="shared" si="120"/>
        <v/>
      </c>
      <c r="Q1231" s="6"/>
    </row>
    <row r="1232" spans="6:17">
      <c r="F1232" s="4"/>
      <c r="H1232" s="1"/>
      <c r="K1232" s="106"/>
      <c r="P1232" s="6" t="str">
        <f t="shared" si="120"/>
        <v/>
      </c>
      <c r="Q1232" s="6"/>
    </row>
    <row r="1233" spans="6:17">
      <c r="F1233" s="4"/>
      <c r="H1233" s="1"/>
      <c r="K1233" s="106"/>
      <c r="P1233" s="6" t="str">
        <f t="shared" si="120"/>
        <v/>
      </c>
      <c r="Q1233" s="6"/>
    </row>
    <row r="1234" spans="6:17">
      <c r="F1234" s="4"/>
      <c r="H1234" s="1"/>
      <c r="K1234" s="106"/>
      <c r="P1234" s="6" t="str">
        <f t="shared" si="120"/>
        <v/>
      </c>
      <c r="Q1234" s="6"/>
    </row>
    <row r="1235" spans="6:17">
      <c r="F1235" s="4"/>
      <c r="H1235" s="1"/>
      <c r="K1235" s="106"/>
      <c r="P1235" s="6" t="str">
        <f t="shared" si="120"/>
        <v/>
      </c>
      <c r="Q1235" s="6"/>
    </row>
    <row r="1236" spans="6:17">
      <c r="F1236" s="4"/>
      <c r="H1236" s="1"/>
      <c r="K1236" s="106"/>
      <c r="P1236" s="6" t="str">
        <f t="shared" si="120"/>
        <v/>
      </c>
      <c r="Q1236" s="6"/>
    </row>
    <row r="1237" spans="6:17">
      <c r="F1237" s="4"/>
      <c r="H1237" s="1"/>
      <c r="K1237" s="106"/>
      <c r="P1237" s="6" t="str">
        <f t="shared" si="120"/>
        <v/>
      </c>
      <c r="Q1237" s="6"/>
    </row>
    <row r="1238" spans="6:17">
      <c r="F1238" s="4"/>
      <c r="H1238" s="1"/>
      <c r="K1238" s="106"/>
      <c r="P1238" s="6" t="str">
        <f t="shared" si="120"/>
        <v/>
      </c>
      <c r="Q1238" s="6"/>
    </row>
    <row r="1239" spans="6:17">
      <c r="F1239" s="4"/>
      <c r="H1239" s="1"/>
      <c r="K1239" s="106"/>
      <c r="P1239" s="6" t="str">
        <f t="shared" si="120"/>
        <v/>
      </c>
      <c r="Q1239" s="6"/>
    </row>
    <row r="1240" spans="6:17">
      <c r="F1240" s="4"/>
      <c r="H1240" s="1"/>
      <c r="K1240" s="106"/>
      <c r="P1240" s="6" t="str">
        <f t="shared" si="120"/>
        <v/>
      </c>
      <c r="Q1240" s="6"/>
    </row>
    <row r="1241" spans="6:17">
      <c r="F1241" s="4"/>
      <c r="H1241" s="1"/>
      <c r="K1241" s="106"/>
      <c r="P1241" s="6" t="str">
        <f t="shared" si="120"/>
        <v/>
      </c>
      <c r="Q1241" s="6"/>
    </row>
    <row r="1242" spans="6:17">
      <c r="F1242" s="4"/>
      <c r="H1242" s="1"/>
      <c r="K1242" s="106"/>
      <c r="P1242" s="6" t="str">
        <f t="shared" si="120"/>
        <v/>
      </c>
      <c r="Q1242" s="6"/>
    </row>
    <row r="1243" spans="6:17">
      <c r="F1243" s="4"/>
      <c r="H1243" s="1"/>
      <c r="K1243" s="106"/>
      <c r="P1243" s="6" t="str">
        <f t="shared" si="120"/>
        <v/>
      </c>
      <c r="Q1243" s="6"/>
    </row>
    <row r="1244" spans="6:17">
      <c r="F1244" s="4"/>
      <c r="H1244" s="1"/>
      <c r="K1244" s="106"/>
      <c r="P1244" s="6" t="str">
        <f t="shared" ref="P1244:P1309" si="121">IF(I1244=0%,"",L1243/I1244)</f>
        <v/>
      </c>
      <c r="Q1244" s="6"/>
    </row>
    <row r="1245" spans="6:17">
      <c r="F1245" s="4"/>
      <c r="H1245" s="1"/>
      <c r="K1245" s="106"/>
      <c r="P1245" s="6" t="str">
        <f t="shared" si="121"/>
        <v/>
      </c>
      <c r="Q1245" s="6"/>
    </row>
    <row r="1246" spans="6:17">
      <c r="F1246" s="4"/>
      <c r="H1246" s="1"/>
      <c r="K1246" s="106"/>
      <c r="P1246" s="6" t="str">
        <f t="shared" si="121"/>
        <v/>
      </c>
      <c r="Q1246" s="6"/>
    </row>
    <row r="1247" spans="6:17">
      <c r="F1247" s="4"/>
      <c r="H1247" s="1"/>
      <c r="K1247" s="106"/>
      <c r="P1247" s="6" t="str">
        <f t="shared" si="121"/>
        <v/>
      </c>
      <c r="Q1247" s="6"/>
    </row>
    <row r="1248" spans="6:17">
      <c r="F1248" s="4"/>
      <c r="H1248" s="1"/>
      <c r="K1248" s="106"/>
      <c r="P1248" s="6" t="str">
        <f t="shared" si="121"/>
        <v/>
      </c>
      <c r="Q1248" s="6"/>
    </row>
    <row r="1249" spans="6:17">
      <c r="F1249" s="4"/>
      <c r="H1249" s="1"/>
      <c r="K1249" s="106"/>
      <c r="P1249" s="6" t="str">
        <f t="shared" si="121"/>
        <v/>
      </c>
      <c r="Q1249" s="6"/>
    </row>
    <row r="1250" spans="6:17">
      <c r="F1250" s="4"/>
      <c r="H1250" s="1"/>
      <c r="K1250" s="106"/>
      <c r="P1250" s="6" t="str">
        <f t="shared" si="121"/>
        <v/>
      </c>
      <c r="Q1250" s="6"/>
    </row>
    <row r="1251" spans="6:17">
      <c r="F1251" s="4"/>
      <c r="H1251" s="1"/>
      <c r="K1251" s="106"/>
      <c r="P1251" s="6" t="str">
        <f t="shared" si="121"/>
        <v/>
      </c>
      <c r="Q1251" s="6"/>
    </row>
    <row r="1252" spans="6:17">
      <c r="F1252" s="4"/>
      <c r="H1252" s="1"/>
      <c r="K1252" s="106"/>
      <c r="P1252" s="6" t="str">
        <f t="shared" si="121"/>
        <v/>
      </c>
      <c r="Q1252" s="6"/>
    </row>
    <row r="1253" spans="6:17">
      <c r="F1253" s="4"/>
      <c r="H1253" s="1"/>
      <c r="K1253" s="106"/>
      <c r="P1253" s="6" t="str">
        <f t="shared" si="121"/>
        <v/>
      </c>
      <c r="Q1253" s="6"/>
    </row>
    <row r="1254" spans="6:17">
      <c r="F1254" s="4"/>
      <c r="H1254" s="1"/>
      <c r="K1254" s="106"/>
      <c r="P1254" s="6" t="str">
        <f t="shared" si="121"/>
        <v/>
      </c>
      <c r="Q1254" s="6"/>
    </row>
    <row r="1255" spans="6:17">
      <c r="F1255" s="4"/>
      <c r="H1255" s="1"/>
      <c r="K1255" s="106"/>
      <c r="P1255" s="6" t="str">
        <f t="shared" si="121"/>
        <v/>
      </c>
      <c r="Q1255" s="6"/>
    </row>
    <row r="1256" spans="6:17">
      <c r="F1256" s="4"/>
      <c r="H1256" s="1"/>
      <c r="K1256" s="106"/>
      <c r="P1256" s="6" t="str">
        <f t="shared" si="121"/>
        <v/>
      </c>
      <c r="Q1256" s="6"/>
    </row>
    <row r="1257" spans="6:17">
      <c r="F1257" s="4"/>
      <c r="H1257" s="1"/>
      <c r="K1257" s="106"/>
      <c r="P1257" s="6" t="str">
        <f t="shared" si="121"/>
        <v/>
      </c>
      <c r="Q1257" s="6"/>
    </row>
    <row r="1258" spans="6:17">
      <c r="F1258" s="4"/>
      <c r="H1258" s="1"/>
      <c r="K1258" s="106"/>
      <c r="P1258" s="6" t="str">
        <f t="shared" si="121"/>
        <v/>
      </c>
      <c r="Q1258" s="6"/>
    </row>
    <row r="1259" spans="6:17">
      <c r="F1259" s="4"/>
      <c r="H1259" s="1"/>
      <c r="K1259" s="106"/>
      <c r="P1259" s="6" t="str">
        <f t="shared" si="121"/>
        <v/>
      </c>
      <c r="Q1259" s="6"/>
    </row>
    <row r="1260" spans="6:17">
      <c r="F1260" s="4"/>
      <c r="H1260" s="1"/>
      <c r="K1260" s="106"/>
      <c r="P1260" s="6" t="str">
        <f t="shared" si="121"/>
        <v/>
      </c>
      <c r="Q1260" s="6"/>
    </row>
    <row r="1261" spans="6:17">
      <c r="F1261" s="4"/>
      <c r="H1261" s="1"/>
      <c r="K1261" s="106"/>
      <c r="P1261" s="6" t="str">
        <f t="shared" si="121"/>
        <v/>
      </c>
      <c r="Q1261" s="6"/>
    </row>
    <row r="1262" spans="6:17">
      <c r="F1262" s="4"/>
      <c r="H1262" s="1"/>
      <c r="K1262" s="106"/>
      <c r="P1262" s="6" t="str">
        <f t="shared" si="121"/>
        <v/>
      </c>
      <c r="Q1262" s="6"/>
    </row>
    <row r="1263" spans="6:17">
      <c r="F1263" s="4"/>
      <c r="H1263" s="1"/>
      <c r="K1263" s="106"/>
      <c r="P1263" s="6" t="str">
        <f t="shared" si="121"/>
        <v/>
      </c>
      <c r="Q1263" s="6"/>
    </row>
    <row r="1264" spans="6:17">
      <c r="F1264" s="4"/>
      <c r="H1264" s="1"/>
      <c r="K1264" s="106"/>
      <c r="P1264" s="6" t="str">
        <f t="shared" si="121"/>
        <v/>
      </c>
      <c r="Q1264" s="6"/>
    </row>
    <row r="1265" spans="6:17">
      <c r="F1265" s="4"/>
      <c r="H1265" s="1"/>
      <c r="K1265" s="106"/>
      <c r="P1265" s="6" t="str">
        <f t="shared" si="121"/>
        <v/>
      </c>
      <c r="Q1265" s="6"/>
    </row>
    <row r="1266" spans="6:17">
      <c r="F1266" s="4"/>
      <c r="H1266" s="1"/>
      <c r="K1266" s="106"/>
      <c r="P1266" s="6" t="str">
        <f t="shared" si="121"/>
        <v/>
      </c>
      <c r="Q1266" s="6"/>
    </row>
    <row r="1267" spans="6:17">
      <c r="F1267" s="4"/>
      <c r="H1267" s="1"/>
      <c r="K1267" s="106"/>
      <c r="P1267" s="6" t="str">
        <f t="shared" si="121"/>
        <v/>
      </c>
      <c r="Q1267" s="6"/>
    </row>
    <row r="1268" spans="6:17">
      <c r="F1268" s="4"/>
      <c r="H1268" s="1"/>
      <c r="K1268" s="106"/>
      <c r="P1268" s="6" t="str">
        <f t="shared" si="121"/>
        <v/>
      </c>
      <c r="Q1268" s="6"/>
    </row>
    <row r="1269" spans="6:17">
      <c r="F1269" s="4"/>
      <c r="H1269" s="1"/>
      <c r="K1269" s="106"/>
      <c r="P1269" s="6" t="str">
        <f t="shared" si="121"/>
        <v/>
      </c>
      <c r="Q1269" s="6"/>
    </row>
    <row r="1270" spans="6:17">
      <c r="F1270" s="4"/>
      <c r="H1270" s="1"/>
      <c r="K1270" s="106"/>
      <c r="P1270" s="6" t="str">
        <f t="shared" si="121"/>
        <v/>
      </c>
      <c r="Q1270" s="6"/>
    </row>
    <row r="1271" spans="6:17">
      <c r="F1271" s="4"/>
      <c r="H1271" s="1"/>
      <c r="K1271" s="106"/>
      <c r="P1271" s="6" t="str">
        <f t="shared" si="121"/>
        <v/>
      </c>
      <c r="Q1271" s="6"/>
    </row>
    <row r="1272" spans="6:17">
      <c r="F1272" s="4"/>
      <c r="H1272" s="1"/>
      <c r="K1272" s="106"/>
      <c r="P1272" s="6" t="str">
        <f t="shared" si="121"/>
        <v/>
      </c>
      <c r="Q1272" s="6"/>
    </row>
    <row r="1273" spans="6:17">
      <c r="F1273" s="4"/>
      <c r="H1273" s="1"/>
      <c r="K1273" s="106"/>
      <c r="P1273" s="6" t="str">
        <f t="shared" si="121"/>
        <v/>
      </c>
      <c r="Q1273" s="6"/>
    </row>
    <row r="1274" spans="6:17">
      <c r="F1274" s="4"/>
      <c r="H1274" s="1"/>
      <c r="K1274" s="106"/>
      <c r="P1274" s="6" t="str">
        <f t="shared" si="121"/>
        <v/>
      </c>
      <c r="Q1274" s="6"/>
    </row>
    <row r="1275" spans="6:17">
      <c r="F1275" s="4"/>
      <c r="H1275" s="1"/>
      <c r="K1275" s="106"/>
      <c r="P1275" s="6" t="str">
        <f t="shared" si="121"/>
        <v/>
      </c>
      <c r="Q1275" s="6"/>
    </row>
    <row r="1276" spans="6:17">
      <c r="F1276" s="4"/>
      <c r="H1276" s="1"/>
      <c r="K1276" s="106"/>
      <c r="P1276" s="6" t="str">
        <f t="shared" si="121"/>
        <v/>
      </c>
      <c r="Q1276" s="6"/>
    </row>
    <row r="1277" spans="6:17">
      <c r="F1277" s="4"/>
      <c r="H1277" s="1"/>
      <c r="K1277" s="106"/>
      <c r="P1277" s="6" t="str">
        <f t="shared" si="121"/>
        <v/>
      </c>
      <c r="Q1277" s="6"/>
    </row>
    <row r="1278" spans="6:17">
      <c r="F1278" s="4"/>
      <c r="H1278" s="1"/>
      <c r="K1278" s="106"/>
      <c r="P1278" s="6" t="str">
        <f t="shared" si="121"/>
        <v/>
      </c>
      <c r="Q1278" s="6"/>
    </row>
    <row r="1279" spans="6:17">
      <c r="F1279" s="4"/>
      <c r="H1279" s="1"/>
      <c r="K1279" s="106"/>
      <c r="P1279" s="6" t="str">
        <f t="shared" si="121"/>
        <v/>
      </c>
      <c r="Q1279" s="6"/>
    </row>
    <row r="1280" spans="6:17">
      <c r="F1280" s="4"/>
      <c r="H1280" s="1"/>
      <c r="K1280" s="106"/>
      <c r="P1280" s="6" t="str">
        <f t="shared" si="121"/>
        <v/>
      </c>
      <c r="Q1280" s="6"/>
    </row>
    <row r="1281" spans="6:17">
      <c r="F1281" s="4"/>
      <c r="H1281" s="1"/>
      <c r="K1281" s="106"/>
      <c r="P1281" s="6" t="str">
        <f t="shared" si="121"/>
        <v/>
      </c>
      <c r="Q1281" s="6"/>
    </row>
    <row r="1282" spans="6:17">
      <c r="F1282" s="4"/>
      <c r="H1282" s="1"/>
      <c r="K1282" s="106"/>
      <c r="P1282" s="6" t="str">
        <f t="shared" si="121"/>
        <v/>
      </c>
      <c r="Q1282" s="6"/>
    </row>
    <row r="1283" spans="6:17">
      <c r="F1283" s="4"/>
      <c r="H1283" s="1"/>
      <c r="K1283" s="106"/>
      <c r="P1283" s="6" t="str">
        <f t="shared" si="121"/>
        <v/>
      </c>
      <c r="Q1283" s="6"/>
    </row>
    <row r="1284" spans="6:17">
      <c r="F1284" s="4"/>
      <c r="H1284" s="1"/>
      <c r="K1284" s="106"/>
      <c r="P1284" s="6" t="str">
        <f t="shared" si="121"/>
        <v/>
      </c>
      <c r="Q1284" s="6"/>
    </row>
    <row r="1285" spans="6:17">
      <c r="F1285" s="4"/>
      <c r="H1285" s="1"/>
      <c r="K1285" s="106"/>
      <c r="P1285" s="6" t="str">
        <f t="shared" si="121"/>
        <v/>
      </c>
      <c r="Q1285" s="6"/>
    </row>
    <row r="1286" spans="6:17">
      <c r="F1286" s="4"/>
      <c r="H1286" s="1"/>
      <c r="K1286" s="106"/>
      <c r="P1286" s="6" t="str">
        <f t="shared" si="121"/>
        <v/>
      </c>
      <c r="Q1286" s="6"/>
    </row>
    <row r="1287" spans="6:17">
      <c r="F1287" s="4"/>
      <c r="H1287" s="1"/>
      <c r="K1287" s="106"/>
      <c r="P1287" s="6" t="str">
        <f t="shared" si="121"/>
        <v/>
      </c>
      <c r="Q1287" s="6"/>
    </row>
    <row r="1288" spans="6:17">
      <c r="F1288" s="4"/>
      <c r="H1288" s="1"/>
      <c r="K1288" s="106"/>
      <c r="P1288" s="6" t="str">
        <f t="shared" si="121"/>
        <v/>
      </c>
      <c r="Q1288" s="6"/>
    </row>
    <row r="1289" spans="6:17">
      <c r="F1289" s="4"/>
      <c r="H1289" s="1"/>
      <c r="K1289" s="106"/>
      <c r="P1289" s="6" t="str">
        <f t="shared" si="121"/>
        <v/>
      </c>
      <c r="Q1289" s="6"/>
    </row>
    <row r="1290" spans="6:17">
      <c r="F1290" s="4"/>
      <c r="H1290" s="1"/>
      <c r="K1290" s="106"/>
      <c r="P1290" s="6" t="str">
        <f t="shared" si="121"/>
        <v/>
      </c>
      <c r="Q1290" s="6"/>
    </row>
    <row r="1291" spans="6:17">
      <c r="F1291" s="4"/>
      <c r="H1291" s="1"/>
      <c r="K1291" s="106"/>
      <c r="P1291" s="6" t="str">
        <f t="shared" si="121"/>
        <v/>
      </c>
      <c r="Q1291" s="6"/>
    </row>
    <row r="1292" spans="6:17">
      <c r="F1292" s="4"/>
      <c r="H1292" s="1"/>
      <c r="K1292" s="106"/>
      <c r="P1292" s="6" t="str">
        <f t="shared" si="121"/>
        <v/>
      </c>
      <c r="Q1292" s="6"/>
    </row>
    <row r="1293" spans="6:17">
      <c r="F1293" s="4"/>
      <c r="H1293" s="1"/>
      <c r="K1293" s="106"/>
      <c r="P1293" s="6" t="str">
        <f t="shared" si="121"/>
        <v/>
      </c>
      <c r="Q1293" s="6"/>
    </row>
    <row r="1294" spans="6:17">
      <c r="F1294" s="4"/>
      <c r="H1294" s="1"/>
      <c r="K1294" s="106"/>
      <c r="P1294" s="6" t="str">
        <f t="shared" si="121"/>
        <v/>
      </c>
      <c r="Q1294" s="6"/>
    </row>
    <row r="1295" spans="6:17">
      <c r="F1295" s="4"/>
      <c r="H1295" s="1"/>
      <c r="K1295" s="106"/>
      <c r="P1295" s="6" t="str">
        <f t="shared" si="121"/>
        <v/>
      </c>
      <c r="Q1295" s="6"/>
    </row>
    <row r="1296" spans="6:17">
      <c r="F1296" s="4"/>
      <c r="H1296" s="1"/>
      <c r="K1296" s="106"/>
      <c r="P1296" s="6" t="str">
        <f t="shared" si="121"/>
        <v/>
      </c>
      <c r="Q1296" s="6"/>
    </row>
    <row r="1297" spans="6:17">
      <c r="F1297" s="4"/>
      <c r="H1297" s="1"/>
      <c r="K1297" s="106"/>
      <c r="P1297" s="6" t="str">
        <f t="shared" si="121"/>
        <v/>
      </c>
      <c r="Q1297" s="6"/>
    </row>
    <row r="1298" spans="6:17">
      <c r="F1298" s="4"/>
      <c r="H1298" s="1"/>
      <c r="K1298" s="106"/>
      <c r="P1298" s="6" t="str">
        <f t="shared" si="121"/>
        <v/>
      </c>
      <c r="Q1298" s="6"/>
    </row>
    <row r="1299" spans="6:17">
      <c r="H1299" s="1"/>
      <c r="K1299" s="106"/>
      <c r="P1299" s="6" t="str">
        <f t="shared" si="121"/>
        <v/>
      </c>
      <c r="Q1299" s="6"/>
    </row>
    <row r="1300" spans="6:17">
      <c r="H1300" s="1"/>
      <c r="K1300" s="106"/>
      <c r="P1300" s="6" t="str">
        <f t="shared" si="121"/>
        <v/>
      </c>
      <c r="Q1300" s="6"/>
    </row>
    <row r="1301" spans="6:17">
      <c r="H1301" s="1"/>
      <c r="K1301" s="106"/>
      <c r="P1301" s="6" t="str">
        <f t="shared" si="121"/>
        <v/>
      </c>
      <c r="Q1301" s="6"/>
    </row>
    <row r="1302" spans="6:17">
      <c r="H1302" s="1"/>
      <c r="K1302" s="106"/>
      <c r="P1302" s="6" t="str">
        <f t="shared" si="121"/>
        <v/>
      </c>
      <c r="Q1302" s="6"/>
    </row>
    <row r="1303" spans="6:17">
      <c r="H1303" s="1"/>
      <c r="K1303" s="106"/>
      <c r="P1303" s="6" t="str">
        <f t="shared" si="121"/>
        <v/>
      </c>
      <c r="Q1303" s="6"/>
    </row>
    <row r="1304" spans="6:17">
      <c r="H1304" s="1"/>
      <c r="K1304" s="106"/>
      <c r="P1304" s="6" t="str">
        <f t="shared" si="121"/>
        <v/>
      </c>
      <c r="Q1304" s="6"/>
    </row>
    <row r="1305" spans="6:17">
      <c r="H1305" s="1"/>
      <c r="K1305" s="106"/>
      <c r="P1305" s="6" t="str">
        <f t="shared" si="121"/>
        <v/>
      </c>
      <c r="Q1305" s="6"/>
    </row>
    <row r="1306" spans="6:17">
      <c r="H1306" s="1"/>
      <c r="K1306" s="106"/>
      <c r="P1306" s="6" t="str">
        <f t="shared" si="121"/>
        <v/>
      </c>
      <c r="Q1306" s="6"/>
    </row>
    <row r="1307" spans="6:17">
      <c r="H1307" s="1"/>
      <c r="K1307" s="106"/>
      <c r="P1307" s="6" t="str">
        <f t="shared" si="121"/>
        <v/>
      </c>
      <c r="Q1307" s="6"/>
    </row>
    <row r="1308" spans="6:17">
      <c r="H1308" s="1"/>
      <c r="K1308" s="106"/>
      <c r="P1308" s="6" t="str">
        <f t="shared" si="121"/>
        <v/>
      </c>
      <c r="Q1308" s="6"/>
    </row>
    <row r="1309" spans="6:17">
      <c r="K1309" s="106"/>
      <c r="P1309" s="6" t="str">
        <f t="shared" si="121"/>
        <v/>
      </c>
      <c r="Q1309" s="6"/>
    </row>
  </sheetData>
  <autoFilter ref="A2:R2" xr:uid="{00000000-0009-0000-0000-00001C000000}">
    <sortState xmlns:xlrd2="http://schemas.microsoft.com/office/spreadsheetml/2017/richdata2" ref="A3:U1301">
      <sortCondition ref="I2"/>
    </sortState>
  </autoFilter>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
    <tabColor rgb="FFFF0000"/>
  </sheetPr>
  <dimension ref="A1:R1288"/>
  <sheetViews>
    <sheetView topLeftCell="E1" workbookViewId="0">
      <pane ySplit="2" topLeftCell="A40" activePane="bottomLeft" state="frozen"/>
      <selection pane="bottomLeft" activeCell="M55" sqref="M55"/>
    </sheetView>
  </sheetViews>
  <sheetFormatPr defaultRowHeight="14.4"/>
  <cols>
    <col min="1" max="1" width="3.44140625" bestFit="1" customWidth="1"/>
    <col min="2" max="2" width="10" customWidth="1"/>
    <col min="3" max="3" width="42" customWidth="1"/>
    <col min="4" max="4" width="14.5546875" bestFit="1" customWidth="1"/>
    <col min="5" max="5" width="15.109375" bestFit="1" customWidth="1"/>
    <col min="6" max="6" width="10.5546875" hidden="1" customWidth="1"/>
    <col min="7" max="7" width="12.44140625" hidden="1" customWidth="1"/>
    <col min="8" max="8" width="14" hidden="1" customWidth="1"/>
    <col min="9" max="9" width="11.88671875" bestFit="1" customWidth="1"/>
    <col min="10" max="10" width="13.6640625" bestFit="1" customWidth="1"/>
    <col min="11" max="11" width="11.88671875" bestFit="1" customWidth="1"/>
    <col min="12" max="12" width="13.6640625" bestFit="1" customWidth="1"/>
    <col min="13" max="13" width="11" bestFit="1" customWidth="1"/>
    <col min="14" max="14" width="13.6640625" customWidth="1"/>
    <col min="15" max="15" width="8.88671875" bestFit="1" customWidth="1"/>
    <col min="16" max="16" width="8.6640625" style="7" bestFit="1" customWidth="1"/>
    <col min="17" max="17" width="9.44140625" bestFit="1" customWidth="1"/>
    <col min="18" max="18" width="21.88671875" bestFit="1" customWidth="1"/>
  </cols>
  <sheetData>
    <row r="1" spans="1:18">
      <c r="O1">
        <f>SUM(O3:O1008)</f>
        <v>172</v>
      </c>
      <c r="P1" s="104">
        <f ca="1">SUM(P3:P1008)</f>
        <v>236</v>
      </c>
      <c r="Q1" s="63">
        <f ca="1">SUM(Q3:Q1008)</f>
        <v>-64</v>
      </c>
    </row>
    <row r="2" spans="1:18" ht="14.25" customHeight="1">
      <c r="A2" s="28" t="s">
        <v>480</v>
      </c>
      <c r="B2" s="28" t="s">
        <v>221</v>
      </c>
      <c r="C2" s="28" t="s">
        <v>294</v>
      </c>
      <c r="D2" s="28" t="s">
        <v>267</v>
      </c>
      <c r="E2" s="28" t="s">
        <v>3177</v>
      </c>
      <c r="F2" s="28" t="s">
        <v>295</v>
      </c>
      <c r="G2" s="28" t="s">
        <v>296</v>
      </c>
      <c r="H2" s="28" t="s">
        <v>297</v>
      </c>
      <c r="I2" s="28" t="s">
        <v>298</v>
      </c>
      <c r="J2" s="28" t="s">
        <v>299</v>
      </c>
      <c r="K2" s="28" t="s">
        <v>300</v>
      </c>
      <c r="L2" s="28" t="s">
        <v>301</v>
      </c>
      <c r="M2" s="28" t="s">
        <v>302</v>
      </c>
      <c r="N2" s="28" t="s">
        <v>3178</v>
      </c>
      <c r="O2" s="28" t="s">
        <v>303</v>
      </c>
      <c r="P2" s="28" t="s">
        <v>304</v>
      </c>
      <c r="Q2" s="28" t="s">
        <v>305</v>
      </c>
      <c r="R2" s="28" t="s">
        <v>306</v>
      </c>
    </row>
    <row r="3" spans="1:18" hidden="1">
      <c r="A3" s="16">
        <v>1</v>
      </c>
      <c r="B3" s="11" t="s">
        <v>231</v>
      </c>
      <c r="C3" s="12" t="s">
        <v>3179</v>
      </c>
      <c r="D3" s="12"/>
      <c r="E3" s="12" t="s">
        <v>483</v>
      </c>
      <c r="F3" s="13" t="s">
        <v>279</v>
      </c>
      <c r="G3" s="13" t="s">
        <v>279</v>
      </c>
      <c r="H3" s="13" t="s">
        <v>279</v>
      </c>
      <c r="I3" s="14">
        <v>44816</v>
      </c>
      <c r="J3" s="14">
        <v>44816</v>
      </c>
      <c r="K3" s="14">
        <v>44817</v>
      </c>
      <c r="L3" s="14">
        <v>44817</v>
      </c>
      <c r="M3" s="14"/>
      <c r="N3" s="14"/>
      <c r="O3" s="11">
        <f>IF(IF(I3="",0,IF(J3="",0,J3-I3))="",0,J3-I3+1)</f>
        <v>1</v>
      </c>
      <c r="P3" s="37">
        <f t="shared" ref="P3:P24" ca="1" si="0">IF(K3="",0,IF(L3="",TODAY()-K3,L3-K3+1))</f>
        <v>1</v>
      </c>
      <c r="Q3" s="37">
        <f t="shared" ref="Q3:Q24" ca="1" si="1">IF(P3=0,0,O3-P3)</f>
        <v>0</v>
      </c>
      <c r="R3" s="15"/>
    </row>
    <row r="4" spans="1:18" ht="14.25" hidden="1" customHeight="1">
      <c r="A4" s="16">
        <v>2</v>
      </c>
      <c r="B4" s="11" t="s">
        <v>231</v>
      </c>
      <c r="C4" s="12" t="s">
        <v>3180</v>
      </c>
      <c r="D4" s="12"/>
      <c r="E4" s="12" t="s">
        <v>483</v>
      </c>
      <c r="F4" s="12" t="s">
        <v>483</v>
      </c>
      <c r="G4" s="13" t="s">
        <v>279</v>
      </c>
      <c r="H4" s="12" t="s">
        <v>483</v>
      </c>
      <c r="I4" s="14"/>
      <c r="J4" s="14"/>
      <c r="K4" s="14"/>
      <c r="L4" s="14"/>
      <c r="M4" s="14"/>
      <c r="N4" s="14"/>
      <c r="O4" s="11"/>
      <c r="P4" s="37">
        <f t="shared" ca="1" si="0"/>
        <v>0</v>
      </c>
      <c r="Q4" s="37">
        <f t="shared" ca="1" si="1"/>
        <v>0</v>
      </c>
      <c r="R4" s="15"/>
    </row>
    <row r="5" spans="1:18" ht="14.25" hidden="1" customHeight="1">
      <c r="A5" s="16">
        <v>3</v>
      </c>
      <c r="B5" s="11" t="s">
        <v>231</v>
      </c>
      <c r="C5" s="12" t="s">
        <v>3181</v>
      </c>
      <c r="D5" s="12"/>
      <c r="E5" s="12" t="s">
        <v>483</v>
      </c>
      <c r="F5" s="12" t="s">
        <v>483</v>
      </c>
      <c r="G5" s="13" t="s">
        <v>279</v>
      </c>
      <c r="H5" s="12" t="s">
        <v>483</v>
      </c>
      <c r="I5" s="14"/>
      <c r="J5" s="14"/>
      <c r="K5" s="14"/>
      <c r="L5" s="14"/>
      <c r="M5" s="14"/>
      <c r="N5" s="14"/>
      <c r="O5" s="11"/>
      <c r="P5" s="37">
        <f t="shared" ca="1" si="0"/>
        <v>0</v>
      </c>
      <c r="Q5" s="37">
        <f t="shared" ca="1" si="1"/>
        <v>0</v>
      </c>
      <c r="R5" s="15"/>
    </row>
    <row r="6" spans="1:18" ht="14.25" hidden="1" customHeight="1">
      <c r="A6" s="16">
        <v>4</v>
      </c>
      <c r="B6" s="11" t="s">
        <v>231</v>
      </c>
      <c r="C6" s="12" t="s">
        <v>3182</v>
      </c>
      <c r="D6" s="12"/>
      <c r="E6" s="12" t="s">
        <v>483</v>
      </c>
      <c r="F6" s="12" t="s">
        <v>483</v>
      </c>
      <c r="G6" s="13" t="s">
        <v>279</v>
      </c>
      <c r="H6" s="12" t="s">
        <v>483</v>
      </c>
      <c r="I6" s="14"/>
      <c r="J6" s="14"/>
      <c r="K6" s="14"/>
      <c r="L6" s="14"/>
      <c r="M6" s="14"/>
      <c r="N6" s="14"/>
      <c r="O6" s="11"/>
      <c r="P6" s="37">
        <f t="shared" ca="1" si="0"/>
        <v>0</v>
      </c>
      <c r="Q6" s="37">
        <f t="shared" ca="1" si="1"/>
        <v>0</v>
      </c>
      <c r="R6" s="15"/>
    </row>
    <row r="7" spans="1:18" hidden="1">
      <c r="A7" s="16">
        <v>5</v>
      </c>
      <c r="B7" s="11" t="s">
        <v>231</v>
      </c>
      <c r="C7" s="12" t="s">
        <v>3183</v>
      </c>
      <c r="D7" s="12"/>
      <c r="E7" s="12" t="s">
        <v>483</v>
      </c>
      <c r="F7" s="12" t="s">
        <v>483</v>
      </c>
      <c r="G7" s="13" t="s">
        <v>279</v>
      </c>
      <c r="H7" s="12" t="s">
        <v>483</v>
      </c>
      <c r="I7" s="14"/>
      <c r="J7" s="14"/>
      <c r="K7" s="14"/>
      <c r="L7" s="14"/>
      <c r="M7" s="14"/>
      <c r="N7" s="14"/>
      <c r="O7" s="11"/>
      <c r="P7" s="37">
        <f t="shared" ca="1" si="0"/>
        <v>0</v>
      </c>
      <c r="Q7" s="37">
        <f t="shared" ca="1" si="1"/>
        <v>0</v>
      </c>
      <c r="R7" s="15"/>
    </row>
    <row r="8" spans="1:18" hidden="1">
      <c r="A8" s="16">
        <v>6</v>
      </c>
      <c r="B8" s="11" t="s">
        <v>231</v>
      </c>
      <c r="C8" s="12" t="s">
        <v>3184</v>
      </c>
      <c r="D8" s="12"/>
      <c r="E8" s="12" t="s">
        <v>483</v>
      </c>
      <c r="F8" s="12" t="s">
        <v>483</v>
      </c>
      <c r="G8" s="13" t="s">
        <v>279</v>
      </c>
      <c r="H8" s="12" t="s">
        <v>483</v>
      </c>
      <c r="I8" s="14"/>
      <c r="J8" s="14"/>
      <c r="K8" s="14"/>
      <c r="L8" s="14"/>
      <c r="M8" s="14"/>
      <c r="N8" s="14"/>
      <c r="O8" s="11"/>
      <c r="P8" s="37">
        <f t="shared" ca="1" si="0"/>
        <v>0</v>
      </c>
      <c r="Q8" s="37">
        <f t="shared" ca="1" si="1"/>
        <v>0</v>
      </c>
      <c r="R8" s="15"/>
    </row>
    <row r="9" spans="1:18" hidden="1">
      <c r="A9" s="16">
        <v>7</v>
      </c>
      <c r="B9" s="11" t="s">
        <v>231</v>
      </c>
      <c r="C9" s="78" t="s">
        <v>3185</v>
      </c>
      <c r="D9" s="78"/>
      <c r="E9" s="12" t="s">
        <v>483</v>
      </c>
      <c r="F9" s="13" t="s">
        <v>279</v>
      </c>
      <c r="G9" s="13" t="s">
        <v>279</v>
      </c>
      <c r="H9" s="13" t="s">
        <v>279</v>
      </c>
      <c r="I9" s="14">
        <v>44817</v>
      </c>
      <c r="J9" s="14">
        <v>44817</v>
      </c>
      <c r="K9" s="14">
        <v>44818</v>
      </c>
      <c r="L9" s="14">
        <v>44818</v>
      </c>
      <c r="M9" s="14"/>
      <c r="N9" s="14"/>
      <c r="O9" s="11">
        <f>IF(IF(I9="",0,IF(J9="",0,J9-I9))="",0,J9-I9+1)</f>
        <v>1</v>
      </c>
      <c r="P9" s="37">
        <f t="shared" ca="1" si="0"/>
        <v>1</v>
      </c>
      <c r="Q9" s="37">
        <f t="shared" ca="1" si="1"/>
        <v>0</v>
      </c>
      <c r="R9" s="15"/>
    </row>
    <row r="10" spans="1:18" hidden="1">
      <c r="A10" s="16">
        <v>8</v>
      </c>
      <c r="B10" s="11" t="s">
        <v>231</v>
      </c>
      <c r="C10" s="78" t="s">
        <v>3186</v>
      </c>
      <c r="D10" s="78"/>
      <c r="E10" s="12" t="s">
        <v>483</v>
      </c>
      <c r="F10" s="13" t="s">
        <v>279</v>
      </c>
      <c r="G10" s="13" t="s">
        <v>279</v>
      </c>
      <c r="H10" s="13" t="s">
        <v>279</v>
      </c>
      <c r="I10" s="14">
        <v>44818</v>
      </c>
      <c r="J10" s="14">
        <v>44818</v>
      </c>
      <c r="K10" s="14">
        <v>44818</v>
      </c>
      <c r="L10" s="14">
        <v>44818</v>
      </c>
      <c r="M10" s="14"/>
      <c r="N10" s="14"/>
      <c r="O10" s="11">
        <f>IF(IF(I10="",0,IF(J10="",0,J10-I10))="",0,J10-I10+1)</f>
        <v>1</v>
      </c>
      <c r="P10" s="37">
        <f t="shared" ca="1" si="0"/>
        <v>1</v>
      </c>
      <c r="Q10" s="37">
        <f t="shared" ca="1" si="1"/>
        <v>0</v>
      </c>
      <c r="R10" s="15"/>
    </row>
    <row r="11" spans="1:18" hidden="1">
      <c r="A11" s="16">
        <v>9</v>
      </c>
      <c r="B11" s="11" t="s">
        <v>231</v>
      </c>
      <c r="C11" s="12" t="s">
        <v>896</v>
      </c>
      <c r="D11" s="12"/>
      <c r="E11" s="12" t="s">
        <v>483</v>
      </c>
      <c r="F11" s="13" t="s">
        <v>279</v>
      </c>
      <c r="G11" s="13" t="s">
        <v>279</v>
      </c>
      <c r="H11" s="13" t="s">
        <v>279</v>
      </c>
      <c r="I11" s="14"/>
      <c r="J11" s="14"/>
      <c r="K11" s="14"/>
      <c r="L11" s="14"/>
      <c r="M11" s="14"/>
      <c r="N11" s="14"/>
      <c r="O11" s="11"/>
      <c r="P11" s="37">
        <f t="shared" ca="1" si="0"/>
        <v>0</v>
      </c>
      <c r="Q11" s="37">
        <f t="shared" ca="1" si="1"/>
        <v>0</v>
      </c>
      <c r="R11" s="15"/>
    </row>
    <row r="12" spans="1:18" hidden="1">
      <c r="A12" s="16">
        <v>10</v>
      </c>
      <c r="B12" s="11" t="s">
        <v>231</v>
      </c>
      <c r="C12" s="12" t="s">
        <v>3187</v>
      </c>
      <c r="D12" s="12"/>
      <c r="E12" s="12" t="s">
        <v>483</v>
      </c>
      <c r="F12" s="13" t="s">
        <v>279</v>
      </c>
      <c r="G12" s="13" t="s">
        <v>279</v>
      </c>
      <c r="H12" s="13" t="s">
        <v>279</v>
      </c>
      <c r="I12" s="14"/>
      <c r="J12" s="14"/>
      <c r="K12" s="14"/>
      <c r="L12" s="14"/>
      <c r="M12" s="14"/>
      <c r="N12" s="14"/>
      <c r="O12" s="11"/>
      <c r="P12" s="37">
        <f t="shared" ca="1" si="0"/>
        <v>0</v>
      </c>
      <c r="Q12" s="37">
        <f t="shared" ca="1" si="1"/>
        <v>0</v>
      </c>
      <c r="R12" s="15"/>
    </row>
    <row r="13" spans="1:18" hidden="1">
      <c r="A13" s="16">
        <v>11</v>
      </c>
      <c r="B13" s="11" t="s">
        <v>231</v>
      </c>
      <c r="C13" s="12" t="s">
        <v>3188</v>
      </c>
      <c r="D13" s="12"/>
      <c r="E13" s="12" t="s">
        <v>483</v>
      </c>
      <c r="F13" s="13" t="s">
        <v>279</v>
      </c>
      <c r="G13" s="13" t="s">
        <v>279</v>
      </c>
      <c r="H13" s="13" t="s">
        <v>279</v>
      </c>
      <c r="I13" s="14"/>
      <c r="J13" s="14"/>
      <c r="K13" s="14"/>
      <c r="L13" s="14"/>
      <c r="M13" s="14"/>
      <c r="N13" s="14"/>
      <c r="O13" s="11"/>
      <c r="P13" s="37">
        <f t="shared" ca="1" si="0"/>
        <v>0</v>
      </c>
      <c r="Q13" s="37">
        <f t="shared" ca="1" si="1"/>
        <v>0</v>
      </c>
      <c r="R13" s="15"/>
    </row>
    <row r="14" spans="1:18" hidden="1">
      <c r="A14" s="16">
        <v>12</v>
      </c>
      <c r="B14" s="11" t="s">
        <v>227</v>
      </c>
      <c r="C14" s="44" t="s">
        <v>3189</v>
      </c>
      <c r="D14" s="44"/>
      <c r="E14" s="12" t="s">
        <v>483</v>
      </c>
      <c r="F14" s="13" t="s">
        <v>279</v>
      </c>
      <c r="G14" s="13" t="s">
        <v>279</v>
      </c>
      <c r="H14" s="13" t="s">
        <v>279</v>
      </c>
      <c r="I14" s="14">
        <v>44824</v>
      </c>
      <c r="J14" s="14">
        <f>+I14+3</f>
        <v>44827</v>
      </c>
      <c r="K14" s="14">
        <v>44824</v>
      </c>
      <c r="L14" s="14">
        <f>+K14+3</f>
        <v>44827</v>
      </c>
      <c r="M14" s="14"/>
      <c r="N14" s="14"/>
      <c r="O14" s="11">
        <f t="shared" ref="O14:O24" si="2">IF(IF(I14="",0,IF(J14="",0,J14-I14))="",0,J14-I14+1)</f>
        <v>4</v>
      </c>
      <c r="P14" s="37">
        <f t="shared" ca="1" si="0"/>
        <v>4</v>
      </c>
      <c r="Q14" s="37">
        <f t="shared" ca="1" si="1"/>
        <v>0</v>
      </c>
      <c r="R14" s="2"/>
    </row>
    <row r="15" spans="1:18" hidden="1">
      <c r="A15" s="16">
        <v>13</v>
      </c>
      <c r="B15" s="11" t="s">
        <v>231</v>
      </c>
      <c r="C15" s="12" t="s">
        <v>3190</v>
      </c>
      <c r="D15" s="12"/>
      <c r="E15" s="12" t="s">
        <v>483</v>
      </c>
      <c r="F15" s="13" t="s">
        <v>279</v>
      </c>
      <c r="G15" s="13" t="s">
        <v>279</v>
      </c>
      <c r="H15" s="75" t="s">
        <v>483</v>
      </c>
      <c r="I15" s="14">
        <f>+J14+1</f>
        <v>44828</v>
      </c>
      <c r="J15" s="45">
        <v>44831</v>
      </c>
      <c r="K15" s="14">
        <f>+L14+1</f>
        <v>44828</v>
      </c>
      <c r="L15" s="45">
        <v>44831</v>
      </c>
      <c r="M15" s="45"/>
      <c r="N15" s="45"/>
      <c r="O15" s="11">
        <f t="shared" si="2"/>
        <v>4</v>
      </c>
      <c r="P15" s="37">
        <f t="shared" ca="1" si="0"/>
        <v>4</v>
      </c>
      <c r="Q15" s="37">
        <f t="shared" ca="1" si="1"/>
        <v>0</v>
      </c>
      <c r="R15" s="2"/>
    </row>
    <row r="16" spans="1:18" hidden="1">
      <c r="A16" s="16">
        <v>14</v>
      </c>
      <c r="B16" s="11" t="s">
        <v>231</v>
      </c>
      <c r="C16" s="12" t="s">
        <v>3191</v>
      </c>
      <c r="D16" s="12"/>
      <c r="E16" s="12" t="s">
        <v>483</v>
      </c>
      <c r="F16" s="13" t="s">
        <v>279</v>
      </c>
      <c r="G16" s="13" t="s">
        <v>279</v>
      </c>
      <c r="H16" s="75" t="s">
        <v>483</v>
      </c>
      <c r="I16" s="14">
        <v>44832</v>
      </c>
      <c r="J16" s="45">
        <v>44834</v>
      </c>
      <c r="K16" s="14">
        <v>44832</v>
      </c>
      <c r="L16" s="45">
        <v>44833</v>
      </c>
      <c r="M16" s="45"/>
      <c r="N16" s="45"/>
      <c r="O16" s="11">
        <f t="shared" si="2"/>
        <v>3</v>
      </c>
      <c r="P16" s="37">
        <f t="shared" ca="1" si="0"/>
        <v>2</v>
      </c>
      <c r="Q16" s="37">
        <f t="shared" ca="1" si="1"/>
        <v>1</v>
      </c>
      <c r="R16" s="2"/>
    </row>
    <row r="17" spans="1:18" ht="16.5" hidden="1" customHeight="1">
      <c r="A17" s="16">
        <v>15</v>
      </c>
      <c r="B17" s="11" t="s">
        <v>231</v>
      </c>
      <c r="C17" s="12" t="s">
        <v>3192</v>
      </c>
      <c r="D17" s="12"/>
      <c r="E17" s="12" t="s">
        <v>483</v>
      </c>
      <c r="F17" s="13" t="s">
        <v>279</v>
      </c>
      <c r="G17" s="13" t="s">
        <v>279</v>
      </c>
      <c r="H17" s="12" t="s">
        <v>483</v>
      </c>
      <c r="I17" s="14">
        <v>44835</v>
      </c>
      <c r="J17" s="45">
        <v>44841</v>
      </c>
      <c r="K17" s="14">
        <v>44834</v>
      </c>
      <c r="L17" s="46">
        <v>44835</v>
      </c>
      <c r="M17" s="46"/>
      <c r="N17" s="46"/>
      <c r="O17" s="11">
        <f t="shared" si="2"/>
        <v>7</v>
      </c>
      <c r="P17" s="37">
        <f t="shared" ca="1" si="0"/>
        <v>2</v>
      </c>
      <c r="Q17" s="37">
        <f t="shared" ca="1" si="1"/>
        <v>5</v>
      </c>
      <c r="R17" s="2"/>
    </row>
    <row r="18" spans="1:18" hidden="1">
      <c r="A18" s="16">
        <v>16</v>
      </c>
      <c r="B18" s="11" t="s">
        <v>231</v>
      </c>
      <c r="C18" s="12" t="s">
        <v>3193</v>
      </c>
      <c r="D18" s="12"/>
      <c r="E18" s="12" t="s">
        <v>483</v>
      </c>
      <c r="F18" s="13" t="s">
        <v>279</v>
      </c>
      <c r="G18" s="13" t="s">
        <v>279</v>
      </c>
      <c r="H18" s="12" t="s">
        <v>483</v>
      </c>
      <c r="I18" s="14">
        <v>44844</v>
      </c>
      <c r="J18" s="45">
        <v>44846</v>
      </c>
      <c r="K18" s="14">
        <v>44837</v>
      </c>
      <c r="L18" s="43">
        <v>44840</v>
      </c>
      <c r="M18" s="43"/>
      <c r="N18" s="43"/>
      <c r="O18" s="11">
        <f t="shared" si="2"/>
        <v>3</v>
      </c>
      <c r="P18" s="37">
        <f t="shared" ca="1" si="0"/>
        <v>4</v>
      </c>
      <c r="Q18" s="37">
        <f t="shared" ca="1" si="1"/>
        <v>-1</v>
      </c>
      <c r="R18" s="2"/>
    </row>
    <row r="19" spans="1:18" hidden="1">
      <c r="A19" s="16">
        <v>17</v>
      </c>
      <c r="B19" s="11" t="s">
        <v>231</v>
      </c>
      <c r="C19" s="12" t="s">
        <v>3194</v>
      </c>
      <c r="D19" s="12"/>
      <c r="E19" s="12" t="s">
        <v>483</v>
      </c>
      <c r="F19" s="13" t="s">
        <v>279</v>
      </c>
      <c r="G19" s="13" t="s">
        <v>279</v>
      </c>
      <c r="H19" s="12" t="s">
        <v>483</v>
      </c>
      <c r="I19" s="14">
        <v>44847</v>
      </c>
      <c r="J19" s="45">
        <v>44851</v>
      </c>
      <c r="K19" s="14">
        <v>44841</v>
      </c>
      <c r="L19" s="46">
        <v>44842</v>
      </c>
      <c r="M19" s="46"/>
      <c r="N19" s="46"/>
      <c r="O19" s="11">
        <f t="shared" si="2"/>
        <v>5</v>
      </c>
      <c r="P19" s="37">
        <f t="shared" ca="1" si="0"/>
        <v>2</v>
      </c>
      <c r="Q19" s="37">
        <f t="shared" ca="1" si="1"/>
        <v>3</v>
      </c>
      <c r="R19" s="2"/>
    </row>
    <row r="20" spans="1:18" hidden="1">
      <c r="A20" s="16">
        <v>18</v>
      </c>
      <c r="B20" s="11" t="s">
        <v>231</v>
      </c>
      <c r="C20" s="12" t="s">
        <v>3195</v>
      </c>
      <c r="D20" s="12"/>
      <c r="E20" s="12" t="s">
        <v>483</v>
      </c>
      <c r="F20" s="13" t="s">
        <v>279</v>
      </c>
      <c r="G20" s="13" t="s">
        <v>279</v>
      </c>
      <c r="H20" s="12" t="s">
        <v>483</v>
      </c>
      <c r="I20" s="14">
        <v>44852</v>
      </c>
      <c r="J20" s="45">
        <v>44854</v>
      </c>
      <c r="K20" s="14">
        <v>44844</v>
      </c>
      <c r="L20" s="46">
        <v>44845</v>
      </c>
      <c r="M20" s="46"/>
      <c r="N20" s="46"/>
      <c r="O20" s="11">
        <f t="shared" si="2"/>
        <v>3</v>
      </c>
      <c r="P20" s="37">
        <f t="shared" ca="1" si="0"/>
        <v>2</v>
      </c>
      <c r="Q20" s="37">
        <f t="shared" ca="1" si="1"/>
        <v>1</v>
      </c>
      <c r="R20" s="2"/>
    </row>
    <row r="21" spans="1:18" hidden="1">
      <c r="A21" s="16">
        <v>19</v>
      </c>
      <c r="B21" s="11" t="s">
        <v>231</v>
      </c>
      <c r="C21" s="12" t="s">
        <v>3196</v>
      </c>
      <c r="D21" s="12"/>
      <c r="E21" s="12" t="s">
        <v>483</v>
      </c>
      <c r="F21" s="13" t="s">
        <v>279</v>
      </c>
      <c r="G21" s="13" t="s">
        <v>279</v>
      </c>
      <c r="H21" s="12" t="s">
        <v>483</v>
      </c>
      <c r="I21" s="14">
        <v>44855</v>
      </c>
      <c r="J21" s="45">
        <v>44860</v>
      </c>
      <c r="K21" s="14">
        <v>44846</v>
      </c>
      <c r="L21" s="14">
        <v>44847</v>
      </c>
      <c r="M21" s="14"/>
      <c r="N21" s="14"/>
      <c r="O21" s="11">
        <f t="shared" si="2"/>
        <v>6</v>
      </c>
      <c r="P21" s="37">
        <f t="shared" ca="1" si="0"/>
        <v>2</v>
      </c>
      <c r="Q21" s="37">
        <f t="shared" ca="1" si="1"/>
        <v>4</v>
      </c>
      <c r="R21" s="2"/>
    </row>
    <row r="22" spans="1:18" hidden="1">
      <c r="A22" s="16">
        <v>20</v>
      </c>
      <c r="B22" s="11" t="s">
        <v>231</v>
      </c>
      <c r="C22" s="12" t="s">
        <v>3197</v>
      </c>
      <c r="D22" s="12"/>
      <c r="E22" s="12" t="s">
        <v>483</v>
      </c>
      <c r="F22" s="13" t="s">
        <v>279</v>
      </c>
      <c r="G22" s="13" t="s">
        <v>279</v>
      </c>
      <c r="H22" s="12" t="s">
        <v>483</v>
      </c>
      <c r="I22" s="14">
        <v>44861</v>
      </c>
      <c r="J22" s="45">
        <v>44863</v>
      </c>
      <c r="K22" s="14">
        <v>44846</v>
      </c>
      <c r="L22" s="14">
        <v>44847</v>
      </c>
      <c r="M22" s="14"/>
      <c r="N22" s="14"/>
      <c r="O22" s="11">
        <f t="shared" si="2"/>
        <v>3</v>
      </c>
      <c r="P22" s="37">
        <f t="shared" ca="1" si="0"/>
        <v>2</v>
      </c>
      <c r="Q22" s="37">
        <f t="shared" ca="1" si="1"/>
        <v>1</v>
      </c>
      <c r="R22" s="2"/>
    </row>
    <row r="23" spans="1:18" hidden="1">
      <c r="A23" s="16">
        <v>21</v>
      </c>
      <c r="B23" s="11" t="s">
        <v>231</v>
      </c>
      <c r="C23" s="48" t="s">
        <v>3198</v>
      </c>
      <c r="D23" s="48" t="s">
        <v>157</v>
      </c>
      <c r="E23" s="17" t="s">
        <v>279</v>
      </c>
      <c r="F23" s="12" t="s">
        <v>508</v>
      </c>
      <c r="G23" s="12" t="s">
        <v>508</v>
      </c>
      <c r="H23" s="12" t="s">
        <v>508</v>
      </c>
      <c r="I23" s="43">
        <v>44855</v>
      </c>
      <c r="J23" s="14">
        <v>44860</v>
      </c>
      <c r="K23" s="46">
        <v>44855</v>
      </c>
      <c r="L23" s="43">
        <v>44863</v>
      </c>
      <c r="M23" s="43"/>
      <c r="N23" s="43"/>
      <c r="O23" s="11">
        <f t="shared" si="2"/>
        <v>6</v>
      </c>
      <c r="P23" s="39">
        <f t="shared" ca="1" si="0"/>
        <v>9</v>
      </c>
      <c r="Q23" s="37">
        <f t="shared" ca="1" si="1"/>
        <v>-3</v>
      </c>
      <c r="R23" s="2"/>
    </row>
    <row r="24" spans="1:18" hidden="1">
      <c r="A24" s="16">
        <v>22</v>
      </c>
      <c r="B24" s="11" t="s">
        <v>231</v>
      </c>
      <c r="C24" s="48" t="s">
        <v>3199</v>
      </c>
      <c r="D24" s="48" t="s">
        <v>157</v>
      </c>
      <c r="E24" s="17" t="s">
        <v>279</v>
      </c>
      <c r="F24" s="12" t="s">
        <v>508</v>
      </c>
      <c r="G24" s="12" t="s">
        <v>508</v>
      </c>
      <c r="H24" s="12" t="s">
        <v>508</v>
      </c>
      <c r="I24" s="86">
        <v>44865</v>
      </c>
      <c r="J24" s="53">
        <v>44868</v>
      </c>
      <c r="K24" s="86">
        <v>44865</v>
      </c>
      <c r="L24" s="79">
        <v>44869</v>
      </c>
      <c r="M24" s="79"/>
      <c r="N24" s="79"/>
      <c r="O24" s="51">
        <f t="shared" si="2"/>
        <v>4</v>
      </c>
      <c r="P24" s="55">
        <f t="shared" ca="1" si="0"/>
        <v>5</v>
      </c>
      <c r="Q24" s="56">
        <f t="shared" ca="1" si="1"/>
        <v>-1</v>
      </c>
      <c r="R24" s="2"/>
    </row>
    <row r="25" spans="1:18" hidden="1">
      <c r="A25" s="16">
        <v>23</v>
      </c>
      <c r="B25" s="11" t="s">
        <v>231</v>
      </c>
      <c r="C25" s="40" t="s">
        <v>3200</v>
      </c>
      <c r="D25" s="24"/>
      <c r="E25" s="13" t="s">
        <v>279</v>
      </c>
      <c r="F25" s="12" t="s">
        <v>508</v>
      </c>
      <c r="G25" s="12" t="s">
        <v>508</v>
      </c>
      <c r="H25" s="12" t="s">
        <v>508</v>
      </c>
      <c r="I25" s="43">
        <v>44872</v>
      </c>
      <c r="J25" s="14">
        <v>44876</v>
      </c>
      <c r="K25" s="53">
        <v>44872</v>
      </c>
      <c r="L25" s="53">
        <v>44881</v>
      </c>
      <c r="M25" s="14"/>
      <c r="N25" s="14"/>
      <c r="O25" s="51">
        <f>IF(IF(I25="",0,IF(J25="",0,J25-I25))="",0,J25-I25+1)</f>
        <v>5</v>
      </c>
      <c r="P25" s="55">
        <f ca="1">IF(K25="",0,IF(L25="",TODAY()-K25,L25-K25+1))</f>
        <v>10</v>
      </c>
      <c r="Q25" s="56">
        <f ca="1">IF(P25=0,0,O25-P25)</f>
        <v>-5</v>
      </c>
      <c r="R25" s="2"/>
    </row>
    <row r="26" spans="1:18" hidden="1">
      <c r="A26" s="16">
        <v>24</v>
      </c>
      <c r="B26" s="11" t="s">
        <v>231</v>
      </c>
      <c r="C26" s="40" t="s">
        <v>3201</v>
      </c>
      <c r="D26" s="24"/>
      <c r="E26" s="13" t="s">
        <v>279</v>
      </c>
      <c r="F26" s="12" t="s">
        <v>508</v>
      </c>
      <c r="G26" s="12" t="s">
        <v>508</v>
      </c>
      <c r="H26" s="12" t="s">
        <v>508</v>
      </c>
      <c r="I26" s="14">
        <v>44877</v>
      </c>
      <c r="J26" s="14">
        <v>44882</v>
      </c>
      <c r="K26" s="53">
        <v>44882</v>
      </c>
      <c r="L26" s="53">
        <v>44887</v>
      </c>
      <c r="M26" s="14"/>
      <c r="N26" s="14"/>
      <c r="O26" s="51">
        <f>IF(IF(I26="",0,IF(J26="",0,J26-I26))="",0,J26-I26+1)</f>
        <v>6</v>
      </c>
      <c r="P26" s="55">
        <f ca="1">IF(K26="",0,IF(L26="",TODAY()-K26,L26-K26+1))</f>
        <v>6</v>
      </c>
      <c r="Q26" s="56">
        <f ca="1">IF(P26=0,0,O26-P26)</f>
        <v>0</v>
      </c>
      <c r="R26" s="2"/>
    </row>
    <row r="27" spans="1:18" ht="28.8" hidden="1">
      <c r="A27" s="16">
        <v>25</v>
      </c>
      <c r="B27" s="11" t="s">
        <v>231</v>
      </c>
      <c r="C27" s="47" t="s">
        <v>3202</v>
      </c>
      <c r="D27" s="80"/>
      <c r="E27" s="13" t="s">
        <v>279</v>
      </c>
      <c r="F27" s="12" t="s">
        <v>508</v>
      </c>
      <c r="G27" s="12" t="s">
        <v>508</v>
      </c>
      <c r="H27" s="12" t="s">
        <v>508</v>
      </c>
      <c r="I27" s="14">
        <f>J26+1</f>
        <v>44883</v>
      </c>
      <c r="J27" s="14">
        <f>I27+1</f>
        <v>44884</v>
      </c>
      <c r="K27" s="53">
        <v>44887</v>
      </c>
      <c r="L27" s="53">
        <v>44888</v>
      </c>
      <c r="M27" s="14"/>
      <c r="N27" s="14"/>
      <c r="O27" s="51">
        <f t="shared" ref="O27:O28" si="3">IF(IF(I27="",0,IF(J27="",0,J27-I27))="",0,J27-I27+1)</f>
        <v>2</v>
      </c>
      <c r="P27" s="55">
        <f t="shared" ref="P27:P28" ca="1" si="4">IF(K27="",0,IF(L27="",TODAY()-K27,L27-K27+1))</f>
        <v>2</v>
      </c>
      <c r="Q27" s="56">
        <f t="shared" ref="Q27:Q28" ca="1" si="5">IF(P27=0,0,O27-P27)</f>
        <v>0</v>
      </c>
      <c r="R27" s="2"/>
    </row>
    <row r="28" spans="1:18" hidden="1">
      <c r="A28" s="16">
        <v>26</v>
      </c>
      <c r="B28" s="11" t="s">
        <v>231</v>
      </c>
      <c r="C28" s="40" t="s">
        <v>3203</v>
      </c>
      <c r="D28" s="41"/>
      <c r="E28" s="13" t="s">
        <v>279</v>
      </c>
      <c r="F28" s="12" t="s">
        <v>508</v>
      </c>
      <c r="G28" s="12" t="s">
        <v>508</v>
      </c>
      <c r="H28" s="12" t="s">
        <v>508</v>
      </c>
      <c r="I28" s="14">
        <f>J27+1</f>
        <v>44885</v>
      </c>
      <c r="J28" s="14">
        <f>I28+4</f>
        <v>44889</v>
      </c>
      <c r="K28" s="53">
        <v>44889</v>
      </c>
      <c r="L28" s="53">
        <v>44893</v>
      </c>
      <c r="M28" s="14"/>
      <c r="N28" s="14"/>
      <c r="O28" s="51">
        <f t="shared" si="3"/>
        <v>5</v>
      </c>
      <c r="P28" s="55">
        <f t="shared" ca="1" si="4"/>
        <v>5</v>
      </c>
      <c r="Q28" s="56">
        <f t="shared" ca="1" si="5"/>
        <v>0</v>
      </c>
      <c r="R28" s="2"/>
    </row>
    <row r="29" spans="1:18" ht="28.8" hidden="1">
      <c r="A29" s="16">
        <v>27</v>
      </c>
      <c r="B29" s="11" t="s">
        <v>231</v>
      </c>
      <c r="C29" s="47" t="s">
        <v>3204</v>
      </c>
      <c r="D29" s="41"/>
      <c r="E29" s="13" t="s">
        <v>279</v>
      </c>
      <c r="F29" s="12" t="s">
        <v>508</v>
      </c>
      <c r="G29" s="12" t="s">
        <v>508</v>
      </c>
      <c r="H29" s="12" t="s">
        <v>508</v>
      </c>
      <c r="I29" s="14">
        <v>44890</v>
      </c>
      <c r="J29" s="14">
        <v>44896</v>
      </c>
      <c r="K29" s="53">
        <v>44898</v>
      </c>
      <c r="L29" s="53">
        <v>44904</v>
      </c>
      <c r="M29" s="14"/>
      <c r="N29" s="14"/>
      <c r="O29" s="51">
        <f t="shared" ref="O29" si="6">IF(IF(I29="",0,IF(J29="",0,J29-I29))="",0,J29-I29+1)</f>
        <v>7</v>
      </c>
      <c r="P29" s="55">
        <f t="shared" ref="P29" ca="1" si="7">IF(K29="",0,IF(L29="",TODAY()-K29,L29-K29+1))</f>
        <v>7</v>
      </c>
      <c r="Q29" s="56">
        <f t="shared" ref="Q29" ca="1" si="8">IF(P29=0,0,O29-P29)</f>
        <v>0</v>
      </c>
      <c r="R29" s="2"/>
    </row>
    <row r="30" spans="1:18" ht="28.8" hidden="1">
      <c r="A30" s="16">
        <v>28</v>
      </c>
      <c r="B30" s="11" t="s">
        <v>231</v>
      </c>
      <c r="C30" s="47" t="s">
        <v>3205</v>
      </c>
      <c r="D30" s="80"/>
      <c r="E30" s="13" t="s">
        <v>279</v>
      </c>
      <c r="F30" s="12" t="s">
        <v>508</v>
      </c>
      <c r="G30" s="12" t="s">
        <v>508</v>
      </c>
      <c r="H30" s="12" t="s">
        <v>508</v>
      </c>
      <c r="I30" s="14">
        <f t="shared" ref="I30:I34" si="9">J29+1</f>
        <v>44897</v>
      </c>
      <c r="J30" s="14">
        <f>I30+1</f>
        <v>44898</v>
      </c>
      <c r="K30" s="53">
        <v>44908</v>
      </c>
      <c r="L30" s="53">
        <v>44909</v>
      </c>
      <c r="M30" s="14"/>
      <c r="N30" s="14"/>
      <c r="O30" s="51">
        <f t="shared" ref="O30:O33" si="10">IF(IF(I30="",0,IF(J30="",0,J30-I30))="",0,J30-I30+1)</f>
        <v>2</v>
      </c>
      <c r="P30" s="55">
        <f t="shared" ref="P30:P33" ca="1" si="11">IF(K30="",0,IF(L30="",TODAY()-K30,L30-K30+1))</f>
        <v>2</v>
      </c>
      <c r="Q30" s="56">
        <f t="shared" ref="Q30:Q33" ca="1" si="12">IF(P30=0,0,O30-P30)</f>
        <v>0</v>
      </c>
      <c r="R30" s="2"/>
    </row>
    <row r="31" spans="1:18" ht="28.8" hidden="1">
      <c r="A31" s="16">
        <v>29</v>
      </c>
      <c r="B31" s="11" t="s">
        <v>231</v>
      </c>
      <c r="C31" s="47" t="s">
        <v>3206</v>
      </c>
      <c r="D31" s="80"/>
      <c r="E31" s="13" t="s">
        <v>279</v>
      </c>
      <c r="F31" s="12" t="s">
        <v>508</v>
      </c>
      <c r="G31" s="12" t="s">
        <v>508</v>
      </c>
      <c r="H31" s="12" t="s">
        <v>508</v>
      </c>
      <c r="I31" s="14">
        <f t="shared" si="9"/>
        <v>44899</v>
      </c>
      <c r="J31" s="14">
        <f>I31+1+1</f>
        <v>44901</v>
      </c>
      <c r="K31" s="53">
        <v>44910</v>
      </c>
      <c r="L31" s="53">
        <v>44914</v>
      </c>
      <c r="M31" s="14"/>
      <c r="N31" s="14"/>
      <c r="O31" s="51">
        <f t="shared" si="10"/>
        <v>3</v>
      </c>
      <c r="P31" s="55">
        <f t="shared" ca="1" si="11"/>
        <v>5</v>
      </c>
      <c r="Q31" s="56">
        <f t="shared" ca="1" si="12"/>
        <v>-2</v>
      </c>
      <c r="R31" s="2"/>
    </row>
    <row r="32" spans="1:18" ht="28.8" hidden="1">
      <c r="A32" s="16">
        <v>30</v>
      </c>
      <c r="B32" s="11" t="s">
        <v>231</v>
      </c>
      <c r="C32" s="47" t="s">
        <v>3207</v>
      </c>
      <c r="D32" s="80"/>
      <c r="E32" s="13" t="s">
        <v>279</v>
      </c>
      <c r="F32" s="12" t="s">
        <v>508</v>
      </c>
      <c r="G32" s="12" t="s">
        <v>508</v>
      </c>
      <c r="H32" s="12" t="s">
        <v>508</v>
      </c>
      <c r="I32" s="14">
        <f t="shared" si="9"/>
        <v>44902</v>
      </c>
      <c r="J32" s="14">
        <f>I32+1</f>
        <v>44903</v>
      </c>
      <c r="K32" s="53">
        <f>L31+1</f>
        <v>44915</v>
      </c>
      <c r="L32" s="53">
        <f>K32</f>
        <v>44915</v>
      </c>
      <c r="M32" s="14"/>
      <c r="N32" s="14"/>
      <c r="O32" s="51">
        <f t="shared" si="10"/>
        <v>2</v>
      </c>
      <c r="P32" s="55">
        <f t="shared" ca="1" si="11"/>
        <v>1</v>
      </c>
      <c r="Q32" s="56">
        <f t="shared" ca="1" si="12"/>
        <v>1</v>
      </c>
      <c r="R32" s="2"/>
    </row>
    <row r="33" spans="1:18" ht="28.8" hidden="1">
      <c r="A33" s="16">
        <v>31</v>
      </c>
      <c r="B33" s="11" t="s">
        <v>231</v>
      </c>
      <c r="C33" s="47" t="s">
        <v>3208</v>
      </c>
      <c r="D33" s="47"/>
      <c r="E33" s="13" t="s">
        <v>279</v>
      </c>
      <c r="F33" s="12" t="s">
        <v>508</v>
      </c>
      <c r="G33" s="12" t="s">
        <v>508</v>
      </c>
      <c r="H33" s="12" t="s">
        <v>508</v>
      </c>
      <c r="I33" s="14">
        <f t="shared" si="9"/>
        <v>44904</v>
      </c>
      <c r="J33" s="14">
        <f>I33+2</f>
        <v>44906</v>
      </c>
      <c r="K33" s="53">
        <f>L32+1</f>
        <v>44916</v>
      </c>
      <c r="L33" s="53">
        <f>K33+2</f>
        <v>44918</v>
      </c>
      <c r="M33" s="14"/>
      <c r="N33" s="14"/>
      <c r="O33" s="51">
        <f t="shared" si="10"/>
        <v>3</v>
      </c>
      <c r="P33" s="55">
        <f t="shared" ca="1" si="11"/>
        <v>3</v>
      </c>
      <c r="Q33" s="56">
        <f t="shared" ca="1" si="12"/>
        <v>0</v>
      </c>
      <c r="R33" s="2"/>
    </row>
    <row r="34" spans="1:18" ht="18.75" hidden="1" customHeight="1">
      <c r="A34" s="16">
        <v>32</v>
      </c>
      <c r="B34" s="11" t="s">
        <v>231</v>
      </c>
      <c r="C34" s="47" t="s">
        <v>3209</v>
      </c>
      <c r="D34" s="12" t="s">
        <v>274</v>
      </c>
      <c r="E34" s="13" t="s">
        <v>279</v>
      </c>
      <c r="F34" s="12"/>
      <c r="G34" s="12" t="s">
        <v>508</v>
      </c>
      <c r="H34" s="12" t="s">
        <v>508</v>
      </c>
      <c r="I34" s="14">
        <f t="shared" si="9"/>
        <v>44907</v>
      </c>
      <c r="J34" s="14">
        <f>I34</f>
        <v>44907</v>
      </c>
      <c r="K34" s="53">
        <v>44923</v>
      </c>
      <c r="L34" s="53">
        <v>44923</v>
      </c>
      <c r="M34" s="14"/>
      <c r="N34" s="14"/>
      <c r="O34" s="51">
        <f t="shared" ref="O34:O38" si="13">IF(IF(I34="",0,IF(J34="",0,J34-I34))="",0,J34-I34+1)</f>
        <v>1</v>
      </c>
      <c r="P34" s="55">
        <f t="shared" ref="P34:P38" ca="1" si="14">IF(K34="",0,IF(L34="",TODAY()-K34,L34-K34+1))</f>
        <v>1</v>
      </c>
      <c r="Q34" s="56">
        <f t="shared" ref="Q34:Q38" ca="1" si="15">IF(P34=0,0,O34-P34)</f>
        <v>0</v>
      </c>
      <c r="R34" s="2"/>
    </row>
    <row r="35" spans="1:18" hidden="1">
      <c r="A35" s="16">
        <v>33</v>
      </c>
      <c r="B35" s="11" t="s">
        <v>231</v>
      </c>
      <c r="C35" s="112" t="s">
        <v>3210</v>
      </c>
      <c r="D35" s="48" t="s">
        <v>274</v>
      </c>
      <c r="E35" s="13" t="s">
        <v>279</v>
      </c>
      <c r="F35" s="12" t="s">
        <v>508</v>
      </c>
      <c r="G35" s="12" t="s">
        <v>508</v>
      </c>
      <c r="H35" s="12" t="s">
        <v>508</v>
      </c>
      <c r="I35" s="14">
        <f>J34+1</f>
        <v>44908</v>
      </c>
      <c r="J35" s="14">
        <f>I35+1</f>
        <v>44909</v>
      </c>
      <c r="K35" s="53">
        <v>44928</v>
      </c>
      <c r="L35" s="53">
        <v>44929</v>
      </c>
      <c r="M35" s="14"/>
      <c r="N35" s="14"/>
      <c r="O35" s="51">
        <f t="shared" ref="O35" si="16">IF(IF(I35="",0,IF(J35="",0,J35-I35))="",0,J35-I35+1)</f>
        <v>2</v>
      </c>
      <c r="P35" s="55">
        <f t="shared" ref="P35" ca="1" si="17">IF(K35="",0,IF(L35="",TODAY()-K35,L35-K35+1))</f>
        <v>2</v>
      </c>
      <c r="Q35" s="56">
        <f t="shared" ref="Q35" ca="1" si="18">IF(P35=0,0,O35-P35)</f>
        <v>0</v>
      </c>
      <c r="R35" s="2"/>
    </row>
    <row r="36" spans="1:18" ht="28.8" hidden="1">
      <c r="A36" s="16">
        <v>34</v>
      </c>
      <c r="B36" s="11" t="s">
        <v>518</v>
      </c>
      <c r="C36" s="112" t="s">
        <v>3211</v>
      </c>
      <c r="D36" s="48"/>
      <c r="E36" s="90" t="s">
        <v>270</v>
      </c>
      <c r="F36" s="12" t="s">
        <v>508</v>
      </c>
      <c r="G36" s="12" t="s">
        <v>508</v>
      </c>
      <c r="H36" s="12" t="s">
        <v>508</v>
      </c>
      <c r="I36" s="14">
        <v>44932</v>
      </c>
      <c r="J36" s="14">
        <v>44935</v>
      </c>
      <c r="K36" s="53">
        <v>44932</v>
      </c>
      <c r="L36" s="53">
        <v>44935</v>
      </c>
      <c r="M36" s="14"/>
      <c r="N36" s="14"/>
      <c r="O36" s="51">
        <f t="shared" ref="O36" si="19">IF(IF(I36="",0,IF(J36="",0,J36-I36))="",0,J36-I36+1)</f>
        <v>4</v>
      </c>
      <c r="P36" s="55">
        <f t="shared" ref="P36" ca="1" si="20">IF(K36="",0,IF(L36="",TODAY()-K36,L36-K36+1))</f>
        <v>4</v>
      </c>
      <c r="Q36" s="56">
        <f t="shared" ref="Q36" ca="1" si="21">IF(P36=0,0,O36-P36)</f>
        <v>0</v>
      </c>
      <c r="R36" s="2"/>
    </row>
    <row r="37" spans="1:18" ht="28.8" hidden="1">
      <c r="A37" s="16">
        <v>35</v>
      </c>
      <c r="B37" s="11" t="s">
        <v>518</v>
      </c>
      <c r="C37" s="112" t="s">
        <v>3212</v>
      </c>
      <c r="D37" s="48"/>
      <c r="E37" s="90" t="s">
        <v>270</v>
      </c>
      <c r="F37" s="12" t="s">
        <v>508</v>
      </c>
      <c r="G37" s="12" t="s">
        <v>508</v>
      </c>
      <c r="H37" s="12" t="s">
        <v>508</v>
      </c>
      <c r="I37" s="14">
        <f t="shared" ref="I37:I47" si="22">J36+1</f>
        <v>44936</v>
      </c>
      <c r="J37" s="14">
        <f>I37+1</f>
        <v>44937</v>
      </c>
      <c r="K37" s="53">
        <f>L36+1</f>
        <v>44936</v>
      </c>
      <c r="L37" s="53">
        <v>44937</v>
      </c>
      <c r="M37" s="14"/>
      <c r="N37" s="14"/>
      <c r="O37" s="51">
        <f t="shared" ref="O37" si="23">IF(IF(I37="",0,IF(J37="",0,J37-I37))="",0,J37-I37+1)</f>
        <v>2</v>
      </c>
      <c r="P37" s="55">
        <f t="shared" ref="P37" ca="1" si="24">IF(K37="",0,IF(L37="",TODAY()-K37,L37-K37+1))</f>
        <v>2</v>
      </c>
      <c r="Q37" s="56">
        <f t="shared" ref="Q37" ca="1" si="25">IF(P37=0,0,O37-P37)</f>
        <v>0</v>
      </c>
      <c r="R37" s="2"/>
    </row>
    <row r="38" spans="1:18" ht="28.8" hidden="1">
      <c r="A38" s="16">
        <v>36</v>
      </c>
      <c r="B38" s="11" t="s">
        <v>231</v>
      </c>
      <c r="C38" s="88" t="s">
        <v>3213</v>
      </c>
      <c r="D38" s="48" t="s">
        <v>274</v>
      </c>
      <c r="E38" s="13" t="s">
        <v>279</v>
      </c>
      <c r="F38" s="12" t="s">
        <v>508</v>
      </c>
      <c r="G38" s="12" t="s">
        <v>508</v>
      </c>
      <c r="H38" s="12" t="s">
        <v>508</v>
      </c>
      <c r="I38" s="14">
        <f t="shared" si="22"/>
        <v>44938</v>
      </c>
      <c r="J38" s="14">
        <f>I38+2</f>
        <v>44940</v>
      </c>
      <c r="K38" s="14">
        <v>44938</v>
      </c>
      <c r="L38" s="14">
        <v>44940</v>
      </c>
      <c r="M38" s="14"/>
      <c r="N38" s="14"/>
      <c r="O38" s="11">
        <f t="shared" si="13"/>
        <v>3</v>
      </c>
      <c r="P38" s="39">
        <f t="shared" ca="1" si="14"/>
        <v>3</v>
      </c>
      <c r="Q38" s="37">
        <f t="shared" ca="1" si="15"/>
        <v>0</v>
      </c>
      <c r="R38" s="2"/>
    </row>
    <row r="39" spans="1:18" ht="28.8" hidden="1">
      <c r="A39" s="16">
        <v>37</v>
      </c>
      <c r="B39" s="11" t="s">
        <v>231</v>
      </c>
      <c r="C39" s="112" t="s">
        <v>3214</v>
      </c>
      <c r="D39" s="101"/>
      <c r="E39" s="13" t="s">
        <v>279</v>
      </c>
      <c r="F39" s="12" t="s">
        <v>508</v>
      </c>
      <c r="G39" s="12" t="s">
        <v>508</v>
      </c>
      <c r="H39" s="12" t="s">
        <v>508</v>
      </c>
      <c r="I39" s="14">
        <f t="shared" si="22"/>
        <v>44941</v>
      </c>
      <c r="J39" s="14">
        <f>I39+2</f>
        <v>44943</v>
      </c>
      <c r="K39" s="14">
        <v>44942</v>
      </c>
      <c r="L39" s="14">
        <v>44946</v>
      </c>
      <c r="M39" s="14"/>
      <c r="N39" s="14"/>
      <c r="O39" s="11">
        <f t="shared" ref="O39" si="26">IF(IF(I39="",0,IF(J39="",0,J39-I39))="",0,J39-I39+1)</f>
        <v>3</v>
      </c>
      <c r="P39" s="39">
        <f t="shared" ref="P39" ca="1" si="27">IF(K39="",0,IF(L39="",TODAY()-K39,L39-K39+1))</f>
        <v>5</v>
      </c>
      <c r="Q39" s="37">
        <f t="shared" ref="Q39" ca="1" si="28">IF(P39=0,0,O39-P39)</f>
        <v>-2</v>
      </c>
      <c r="R39" s="2"/>
    </row>
    <row r="40" spans="1:18" ht="28.8">
      <c r="A40" s="16">
        <v>38</v>
      </c>
      <c r="B40" s="11" t="s">
        <v>231</v>
      </c>
      <c r="C40" s="112" t="s">
        <v>3215</v>
      </c>
      <c r="D40" s="101" t="s">
        <v>274</v>
      </c>
      <c r="E40" s="13" t="s">
        <v>279</v>
      </c>
      <c r="F40" s="12" t="s">
        <v>508</v>
      </c>
      <c r="G40" s="12" t="s">
        <v>508</v>
      </c>
      <c r="H40" s="12" t="s">
        <v>508</v>
      </c>
      <c r="I40" s="14">
        <f t="shared" si="22"/>
        <v>44944</v>
      </c>
      <c r="J40" s="14">
        <f>I40</f>
        <v>44944</v>
      </c>
      <c r="K40" s="14">
        <v>44951</v>
      </c>
      <c r="L40" s="14">
        <v>44951</v>
      </c>
      <c r="M40" s="14"/>
      <c r="N40" s="14"/>
      <c r="O40" s="11">
        <f t="shared" ref="O40:O41" si="29">IF(IF(I40="",0,IF(J40="",0,J40-I40))="",0,J40-I40+1)</f>
        <v>1</v>
      </c>
      <c r="P40" s="39">
        <f t="shared" ref="P40:P41" ca="1" si="30">IF(K40="",0,IF(L40="",TODAY()-K40,L40-K40+1))</f>
        <v>1</v>
      </c>
      <c r="Q40" s="37">
        <f t="shared" ref="Q40:Q41" ca="1" si="31">IF(P40=0,0,O40-P40)</f>
        <v>0</v>
      </c>
      <c r="R40" s="26" t="s">
        <v>3216</v>
      </c>
    </row>
    <row r="41" spans="1:18" ht="28.8">
      <c r="A41" s="16">
        <v>39</v>
      </c>
      <c r="B41" s="51" t="s">
        <v>231</v>
      </c>
      <c r="C41" s="112" t="s">
        <v>3217</v>
      </c>
      <c r="D41" s="101" t="s">
        <v>274</v>
      </c>
      <c r="E41" s="147" t="s">
        <v>286</v>
      </c>
      <c r="F41" s="12" t="s">
        <v>508</v>
      </c>
      <c r="G41" s="12" t="s">
        <v>508</v>
      </c>
      <c r="H41" s="12" t="s">
        <v>508</v>
      </c>
      <c r="I41" s="46">
        <f t="shared" si="22"/>
        <v>44945</v>
      </c>
      <c r="J41" s="14">
        <f>I41+6</f>
        <v>44951</v>
      </c>
      <c r="K41" s="14">
        <v>44951</v>
      </c>
      <c r="L41" s="14">
        <v>44960</v>
      </c>
      <c r="M41" s="14"/>
      <c r="N41" s="14"/>
      <c r="O41" s="11">
        <f t="shared" si="29"/>
        <v>7</v>
      </c>
      <c r="P41" s="39">
        <f t="shared" ca="1" si="30"/>
        <v>10</v>
      </c>
      <c r="Q41" s="37">
        <f t="shared" ca="1" si="31"/>
        <v>-3</v>
      </c>
      <c r="R41" s="2"/>
    </row>
    <row r="42" spans="1:18">
      <c r="A42" s="16">
        <v>40</v>
      </c>
      <c r="B42" s="51" t="s">
        <v>231</v>
      </c>
      <c r="C42" s="112" t="s">
        <v>3218</v>
      </c>
      <c r="D42" s="101"/>
      <c r="E42" s="13" t="s">
        <v>279</v>
      </c>
      <c r="F42" s="12" t="s">
        <v>508</v>
      </c>
      <c r="G42" s="12" t="s">
        <v>508</v>
      </c>
      <c r="H42" s="12" t="s">
        <v>508</v>
      </c>
      <c r="I42" s="46">
        <f t="shared" si="22"/>
        <v>44952</v>
      </c>
      <c r="J42" s="14">
        <f>I42+7</f>
        <v>44959</v>
      </c>
      <c r="K42" s="14">
        <v>44961</v>
      </c>
      <c r="L42" s="14">
        <f>K42+25+2+1+5</f>
        <v>44994</v>
      </c>
      <c r="M42" s="14">
        <f>K42</f>
        <v>44961</v>
      </c>
      <c r="N42" s="14">
        <f>M42+O42-1</f>
        <v>44968</v>
      </c>
      <c r="O42" s="11">
        <f t="shared" ref="O42" si="32">IF(IF(I42="",0,IF(J42="",0,J42-I42))="",0,J42-I42+1)</f>
        <v>8</v>
      </c>
      <c r="P42" s="39">
        <f t="shared" ref="P42" ca="1" si="33">IF(K42="",0,IF(L42="",TODAY()-K42,L42-K42+1))</f>
        <v>34</v>
      </c>
      <c r="Q42" s="37">
        <f t="shared" ref="Q42" ca="1" si="34">IF(P42=0,0,O42-P42)</f>
        <v>-26</v>
      </c>
      <c r="R42" s="2"/>
    </row>
    <row r="43" spans="1:18">
      <c r="A43" s="240">
        <v>41</v>
      </c>
      <c r="B43" s="11" t="s">
        <v>227</v>
      </c>
      <c r="C43" s="119" t="s">
        <v>3219</v>
      </c>
      <c r="D43" s="101"/>
      <c r="E43" s="13" t="s">
        <v>279</v>
      </c>
      <c r="F43" s="12" t="s">
        <v>508</v>
      </c>
      <c r="G43" s="12" t="s">
        <v>508</v>
      </c>
      <c r="H43" s="12" t="s">
        <v>508</v>
      </c>
      <c r="I43" s="46">
        <f t="shared" si="22"/>
        <v>44960</v>
      </c>
      <c r="J43" s="46">
        <f>I43+2</f>
        <v>44962</v>
      </c>
      <c r="K43" s="14">
        <v>44988</v>
      </c>
      <c r="L43" s="14">
        <f>K43</f>
        <v>44988</v>
      </c>
      <c r="M43" s="14">
        <f>IF(K43="",IF(L42="",N42+1,L42+1),K43)</f>
        <v>44988</v>
      </c>
      <c r="N43" s="14">
        <f>+M43+O43-1</f>
        <v>44990</v>
      </c>
      <c r="O43" s="11">
        <f t="shared" ref="O43:O44" si="35">IF(IF(I43="",0,IF(J43="",0,J43-I43))="",0,J43-I43+1)</f>
        <v>3</v>
      </c>
      <c r="P43" s="39">
        <f t="shared" ref="P43:P44" ca="1" si="36">IF(K43="",0,IF(L43="",TODAY()-K43,L43-K43+1))</f>
        <v>1</v>
      </c>
      <c r="Q43" s="37">
        <f t="shared" ref="Q43:Q44" ca="1" si="37">IF(P43=0,0,O43-P43)</f>
        <v>2</v>
      </c>
      <c r="R43" s="2"/>
    </row>
    <row r="44" spans="1:18">
      <c r="A44" s="248">
        <v>42</v>
      </c>
      <c r="B44" s="142" t="s">
        <v>231</v>
      </c>
      <c r="C44" s="119" t="s">
        <v>3220</v>
      </c>
      <c r="D44" s="101"/>
      <c r="E44" s="13" t="s">
        <v>279</v>
      </c>
      <c r="F44" s="12" t="s">
        <v>508</v>
      </c>
      <c r="G44" s="12" t="s">
        <v>508</v>
      </c>
      <c r="H44" s="12" t="s">
        <v>508</v>
      </c>
      <c r="I44" s="46">
        <f t="shared" si="22"/>
        <v>44963</v>
      </c>
      <c r="J44" s="46">
        <f>I44+2+5+2</f>
        <v>44972</v>
      </c>
      <c r="K44" s="14">
        <v>44995</v>
      </c>
      <c r="L44" s="14">
        <v>45006</v>
      </c>
      <c r="M44" s="14">
        <f>IF(K44="",IF(L43="",N43+1,L43+1),K44)</f>
        <v>44995</v>
      </c>
      <c r="N44" s="14">
        <f>+M44+O44-1</f>
        <v>45004</v>
      </c>
      <c r="O44" s="11">
        <f t="shared" si="35"/>
        <v>10</v>
      </c>
      <c r="P44" s="39">
        <f t="shared" ca="1" si="36"/>
        <v>12</v>
      </c>
      <c r="Q44" s="37">
        <f t="shared" ca="1" si="37"/>
        <v>-2</v>
      </c>
      <c r="R44" s="2"/>
    </row>
    <row r="45" spans="1:18" ht="28.8">
      <c r="A45" s="248">
        <v>43</v>
      </c>
      <c r="B45" s="142" t="s">
        <v>231</v>
      </c>
      <c r="C45" s="119" t="s">
        <v>3221</v>
      </c>
      <c r="D45" s="101" t="s">
        <v>274</v>
      </c>
      <c r="E45" s="81" t="s">
        <v>178</v>
      </c>
      <c r="F45" s="12" t="s">
        <v>508</v>
      </c>
      <c r="G45" s="12" t="s">
        <v>508</v>
      </c>
      <c r="H45" s="12" t="s">
        <v>508</v>
      </c>
      <c r="I45" s="46">
        <f t="shared" si="22"/>
        <v>44973</v>
      </c>
      <c r="J45" s="46">
        <f>I45+5</f>
        <v>44978</v>
      </c>
      <c r="K45" s="14">
        <v>45068</v>
      </c>
      <c r="L45" s="14">
        <v>45068</v>
      </c>
      <c r="M45" s="14">
        <f>IF(K45="",IF(L44="",N44+1,L44+1),K45)</f>
        <v>45068</v>
      </c>
      <c r="N45" s="14">
        <f>+M45+O45-1</f>
        <v>45073</v>
      </c>
      <c r="O45" s="11">
        <f t="shared" ref="O45" si="38">IF(IF(I45="",0,IF(J45="",0,J45-I45))="",0,J45-I45+1)</f>
        <v>6</v>
      </c>
      <c r="P45" s="39">
        <f t="shared" ref="P45" ca="1" si="39">IF(K45="",0,IF(L45="",TODAY()-K45,L45-K45+1))</f>
        <v>1</v>
      </c>
      <c r="Q45" s="37">
        <f t="shared" ref="Q45" ca="1" si="40">IF(P45=0,0,O45-P45)</f>
        <v>5</v>
      </c>
      <c r="R45" s="2"/>
    </row>
    <row r="46" spans="1:18">
      <c r="A46" s="248">
        <v>44</v>
      </c>
      <c r="B46" s="142" t="s">
        <v>236</v>
      </c>
      <c r="C46" s="119" t="s">
        <v>3222</v>
      </c>
      <c r="D46" s="101"/>
      <c r="E46" s="13" t="s">
        <v>279</v>
      </c>
      <c r="F46" s="12" t="s">
        <v>508</v>
      </c>
      <c r="G46" s="12" t="s">
        <v>508</v>
      </c>
      <c r="H46" s="12" t="s">
        <v>508</v>
      </c>
      <c r="I46" s="46">
        <f t="shared" si="22"/>
        <v>44979</v>
      </c>
      <c r="J46" s="46">
        <f>I46+16</f>
        <v>44995</v>
      </c>
      <c r="K46" s="14">
        <v>45020</v>
      </c>
      <c r="L46" s="14">
        <v>45063</v>
      </c>
      <c r="M46" s="14">
        <f t="shared" ref="M46" si="41">IF(K46="",IF(L45="",N45+1,L45+1),K46)</f>
        <v>45020</v>
      </c>
      <c r="N46" s="14">
        <f t="shared" ref="N46" si="42">+M46+O46-1</f>
        <v>45036</v>
      </c>
      <c r="O46" s="11">
        <f t="shared" ref="O46" si="43">IF(IF(I46="",0,IF(J46="",0,J46-I46))="",0,J46-I46+1)</f>
        <v>17</v>
      </c>
      <c r="P46" s="39">
        <f t="shared" ref="P46" ca="1" si="44">IF(K46="",0,IF(L46="",TODAY()-K46,L46-K46+1))</f>
        <v>44</v>
      </c>
      <c r="Q46" s="37">
        <f t="shared" ref="Q46" ca="1" si="45">IF(P46=0,0,O46-P46)</f>
        <v>-27</v>
      </c>
      <c r="R46" s="2"/>
    </row>
    <row r="47" spans="1:18" ht="21" customHeight="1">
      <c r="A47" s="248">
        <v>45</v>
      </c>
      <c r="B47" s="142" t="s">
        <v>231</v>
      </c>
      <c r="C47" s="88" t="s">
        <v>3223</v>
      </c>
      <c r="D47" s="101"/>
      <c r="E47" s="13" t="s">
        <v>279</v>
      </c>
      <c r="F47" s="12" t="s">
        <v>508</v>
      </c>
      <c r="G47" s="12" t="s">
        <v>508</v>
      </c>
      <c r="H47" s="12" t="s">
        <v>508</v>
      </c>
      <c r="I47" s="46">
        <f t="shared" si="22"/>
        <v>44996</v>
      </c>
      <c r="J47" s="46">
        <f>I47+1</f>
        <v>44997</v>
      </c>
      <c r="K47" s="14">
        <v>45064</v>
      </c>
      <c r="L47" s="14">
        <v>45065</v>
      </c>
      <c r="M47" s="14">
        <f t="shared" ref="M47:M48" si="46">IF(K47="",IF(L46="",N46+1,L46+1),K47)</f>
        <v>45064</v>
      </c>
      <c r="N47" s="14">
        <f t="shared" ref="N47:N48" si="47">+M47+O47-1</f>
        <v>45065</v>
      </c>
      <c r="O47" s="11">
        <f>IF(IF(I47="",0,IF(J47="",0,J47-I47))="",0,J47-I47+1)</f>
        <v>2</v>
      </c>
      <c r="P47" s="39">
        <f t="shared" ref="P47" ca="1" si="48">IF(K47="",0,IF(L47="",TODAY()-K47,L47-K47+1))</f>
        <v>2</v>
      </c>
      <c r="Q47" s="37">
        <f t="shared" ref="Q47" ca="1" si="49">IF(P47=0,0,O47-P47)</f>
        <v>0</v>
      </c>
      <c r="R47" s="2"/>
    </row>
    <row r="48" spans="1:18" ht="21" customHeight="1">
      <c r="A48" s="248">
        <v>46</v>
      </c>
      <c r="B48" s="200" t="s">
        <v>231</v>
      </c>
      <c r="C48" s="112" t="s">
        <v>3224</v>
      </c>
      <c r="D48" s="101" t="s">
        <v>274</v>
      </c>
      <c r="E48" s="13" t="s">
        <v>279</v>
      </c>
      <c r="F48" s="12" t="s">
        <v>508</v>
      </c>
      <c r="G48" s="12" t="s">
        <v>508</v>
      </c>
      <c r="H48" s="12" t="s">
        <v>508</v>
      </c>
      <c r="I48" s="46">
        <v>45078</v>
      </c>
      <c r="J48" s="46">
        <f>I48+1</f>
        <v>45079</v>
      </c>
      <c r="K48" s="14">
        <v>45079</v>
      </c>
      <c r="L48" s="14">
        <f>K48</f>
        <v>45079</v>
      </c>
      <c r="M48" s="14">
        <f t="shared" si="46"/>
        <v>45079</v>
      </c>
      <c r="N48" s="14">
        <f t="shared" si="47"/>
        <v>45080</v>
      </c>
      <c r="O48" s="11">
        <f t="shared" ref="O48:O49" si="50">IF(IF(I48="",0,IF(J48="",0,J48-I48))="",0,J48-I48+1)</f>
        <v>2</v>
      </c>
      <c r="P48" s="39">
        <f t="shared" ref="P48:P49" ca="1" si="51">IF(K48="",0,IF(L48="",TODAY()-K48,L48-K48+1))</f>
        <v>1</v>
      </c>
      <c r="Q48" s="37">
        <f t="shared" ref="Q48:Q49" ca="1" si="52">IF(P48=0,0,O48-P48)</f>
        <v>1</v>
      </c>
      <c r="R48" s="2"/>
    </row>
    <row r="49" spans="1:18" s="113" customFormat="1" ht="21" customHeight="1">
      <c r="A49" s="248">
        <v>47</v>
      </c>
      <c r="B49" s="260" t="s">
        <v>231</v>
      </c>
      <c r="C49" s="288" t="s">
        <v>3225</v>
      </c>
      <c r="D49" s="133" t="s">
        <v>274</v>
      </c>
      <c r="E49" s="289" t="s">
        <v>268</v>
      </c>
      <c r="F49" s="242"/>
      <c r="G49" s="52"/>
      <c r="H49" s="52"/>
      <c r="I49" s="79">
        <f>J48+1</f>
        <v>45080</v>
      </c>
      <c r="J49" s="79">
        <f>I49+2</f>
        <v>45082</v>
      </c>
      <c r="K49" s="53">
        <v>45085</v>
      </c>
      <c r="L49" s="53">
        <v>45087</v>
      </c>
      <c r="M49" s="53">
        <f t="shared" ref="M49:M50" si="53">IF(K49="",IF(L48="",N48+1,L48+1),K49)</f>
        <v>45085</v>
      </c>
      <c r="N49" s="53">
        <f t="shared" ref="N49:N50" si="54">+M49+O49-1</f>
        <v>45087</v>
      </c>
      <c r="O49" s="51">
        <f t="shared" si="50"/>
        <v>3</v>
      </c>
      <c r="P49" s="55">
        <f t="shared" ca="1" si="51"/>
        <v>3</v>
      </c>
      <c r="Q49" s="56">
        <f t="shared" ca="1" si="52"/>
        <v>0</v>
      </c>
      <c r="R49" s="72"/>
    </row>
    <row r="50" spans="1:18" s="113" customFormat="1" ht="28.8">
      <c r="A50" s="248">
        <v>48</v>
      </c>
      <c r="B50" s="260" t="s">
        <v>231</v>
      </c>
      <c r="C50" s="279" t="s">
        <v>3226</v>
      </c>
      <c r="D50" s="164" t="s">
        <v>274</v>
      </c>
      <c r="E50" s="275" t="s">
        <v>279</v>
      </c>
      <c r="F50" s="169"/>
      <c r="G50" s="149"/>
      <c r="H50" s="266"/>
      <c r="I50" s="162">
        <v>45093</v>
      </c>
      <c r="J50" s="162">
        <v>45098</v>
      </c>
      <c r="K50" s="162">
        <v>45093</v>
      </c>
      <c r="L50" s="162">
        <v>45103</v>
      </c>
      <c r="M50" s="14">
        <f t="shared" si="53"/>
        <v>45093</v>
      </c>
      <c r="N50" s="14">
        <f t="shared" si="54"/>
        <v>45098</v>
      </c>
      <c r="O50" s="51">
        <f>IF(IF(I50="",0,IF(J50="",0,J50-I50))="",0,J50-I50+1)</f>
        <v>6</v>
      </c>
      <c r="P50" s="55">
        <f ca="1">IF(K50="",0,IF(L50="",TODAY()-K50,L50-K50+1))</f>
        <v>11</v>
      </c>
      <c r="Q50" s="56">
        <f ca="1">IF(P50=0,0,O50-P50)</f>
        <v>-5</v>
      </c>
      <c r="R50" s="287"/>
    </row>
    <row r="51" spans="1:18" s="113" customFormat="1" ht="21" customHeight="1">
      <c r="A51" s="248">
        <v>49</v>
      </c>
      <c r="B51" s="260" t="s">
        <v>231</v>
      </c>
      <c r="C51" s="291" t="s">
        <v>3227</v>
      </c>
      <c r="D51" s="164" t="s">
        <v>274</v>
      </c>
      <c r="E51" s="275" t="s">
        <v>279</v>
      </c>
      <c r="F51" s="169"/>
      <c r="G51" s="149"/>
      <c r="H51" s="266"/>
      <c r="I51" s="158">
        <v>45099</v>
      </c>
      <c r="J51" s="158">
        <v>45104</v>
      </c>
      <c r="K51" s="158">
        <v>45103</v>
      </c>
      <c r="L51" s="158">
        <v>45119</v>
      </c>
      <c r="M51" s="213">
        <f>IF(K51="",IF(L50="",N50+1,L50+1),K51)</f>
        <v>45103</v>
      </c>
      <c r="N51" s="53">
        <f>+M51+O51-1</f>
        <v>45108</v>
      </c>
      <c r="O51" s="51">
        <f>IF(IF(I51="",0,IF(J51="",0,J51-I51))="",0,J51-I51+1)</f>
        <v>6</v>
      </c>
      <c r="P51" s="55">
        <f ca="1">IF(K51="",0,IF(L51="",TODAY()-K51,L51-K51+1))</f>
        <v>17</v>
      </c>
      <c r="Q51" s="56">
        <f ca="1">IF(P51=0,0,O51-P51)</f>
        <v>-11</v>
      </c>
      <c r="R51" s="287"/>
    </row>
    <row r="52" spans="1:18" s="113" customFormat="1" ht="28.8">
      <c r="A52" s="248">
        <v>50</v>
      </c>
      <c r="B52" s="260" t="s">
        <v>231</v>
      </c>
      <c r="C52" s="291" t="s">
        <v>3228</v>
      </c>
      <c r="D52" s="164" t="s">
        <v>274</v>
      </c>
      <c r="E52" s="309" t="s">
        <v>279</v>
      </c>
      <c r="F52" s="169"/>
      <c r="G52" s="149"/>
      <c r="H52" s="266"/>
      <c r="I52" s="158"/>
      <c r="J52" s="158"/>
      <c r="K52" s="158"/>
      <c r="L52" s="158"/>
      <c r="M52" s="213"/>
      <c r="N52" s="53"/>
      <c r="O52" s="51"/>
      <c r="P52" s="55"/>
      <c r="Q52" s="56"/>
      <c r="R52" s="287"/>
    </row>
    <row r="53" spans="1:18" s="113" customFormat="1" ht="21" customHeight="1">
      <c r="A53" s="290">
        <v>51</v>
      </c>
      <c r="B53" s="121" t="s">
        <v>231</v>
      </c>
      <c r="C53" s="219" t="s">
        <v>3229</v>
      </c>
      <c r="D53" s="122" t="s">
        <v>274</v>
      </c>
      <c r="E53" s="275" t="s">
        <v>279</v>
      </c>
      <c r="F53" s="169"/>
      <c r="G53" s="149"/>
      <c r="H53" s="266"/>
      <c r="I53" s="158">
        <v>45105</v>
      </c>
      <c r="J53" s="158">
        <v>45105</v>
      </c>
      <c r="K53" s="158">
        <v>45121</v>
      </c>
      <c r="L53" s="158">
        <v>45134</v>
      </c>
      <c r="M53" s="213"/>
      <c r="N53" s="53"/>
      <c r="O53" s="51"/>
      <c r="P53" s="55"/>
      <c r="Q53" s="56"/>
      <c r="R53" s="287"/>
    </row>
    <row r="54" spans="1:18" s="113" customFormat="1" ht="21" customHeight="1">
      <c r="A54" s="248"/>
      <c r="B54" s="121" t="s">
        <v>231</v>
      </c>
      <c r="C54" s="279" t="s">
        <v>3230</v>
      </c>
      <c r="D54" s="122" t="s">
        <v>274</v>
      </c>
      <c r="E54" s="122" t="s">
        <v>291</v>
      </c>
      <c r="F54" s="149"/>
      <c r="G54" s="149"/>
      <c r="H54" s="266"/>
      <c r="I54" s="829" t="s">
        <v>3231</v>
      </c>
      <c r="J54" s="830"/>
      <c r="K54" s="831"/>
      <c r="L54" s="218"/>
      <c r="M54" s="145"/>
      <c r="N54" s="14"/>
      <c r="O54" s="51"/>
      <c r="P54" s="55"/>
      <c r="Q54" s="56"/>
      <c r="R54" s="287"/>
    </row>
    <row r="55" spans="1:18" s="113" customFormat="1" ht="28.8">
      <c r="A55" s="248"/>
      <c r="B55" s="121" t="s">
        <v>231</v>
      </c>
      <c r="C55" s="279" t="s">
        <v>3232</v>
      </c>
      <c r="D55" s="122" t="s">
        <v>274</v>
      </c>
      <c r="E55" s="122" t="s">
        <v>291</v>
      </c>
      <c r="F55" s="192"/>
      <c r="G55" s="192"/>
      <c r="H55" s="277"/>
      <c r="I55" s="832"/>
      <c r="J55" s="833"/>
      <c r="K55" s="834"/>
      <c r="L55" s="218"/>
      <c r="M55" s="213"/>
      <c r="N55" s="53"/>
      <c r="O55" s="51"/>
      <c r="P55" s="55"/>
      <c r="Q55" s="56"/>
      <c r="R55" s="292"/>
    </row>
    <row r="56" spans="1:18" s="113" customFormat="1" ht="21" customHeight="1">
      <c r="A56" s="248"/>
      <c r="B56" s="121" t="s">
        <v>231</v>
      </c>
      <c r="C56" s="279" t="s">
        <v>3233</v>
      </c>
      <c r="D56" s="122" t="s">
        <v>274</v>
      </c>
      <c r="E56" s="122" t="s">
        <v>291</v>
      </c>
      <c r="F56" s="149"/>
      <c r="G56" s="149"/>
      <c r="H56" s="266"/>
      <c r="I56" s="832"/>
      <c r="J56" s="833"/>
      <c r="K56" s="834"/>
      <c r="L56" s="218"/>
      <c r="M56" s="204"/>
      <c r="N56" s="130"/>
      <c r="O56" s="121"/>
      <c r="P56" s="124"/>
      <c r="Q56" s="125"/>
      <c r="R56" s="271"/>
    </row>
    <row r="57" spans="1:18" s="113" customFormat="1" ht="21" customHeight="1">
      <c r="A57" s="248"/>
      <c r="B57" s="121" t="s">
        <v>231</v>
      </c>
      <c r="C57" s="279" t="s">
        <v>3234</v>
      </c>
      <c r="D57" s="122" t="s">
        <v>274</v>
      </c>
      <c r="E57" s="122" t="s">
        <v>291</v>
      </c>
      <c r="F57" s="149"/>
      <c r="G57" s="149"/>
      <c r="H57" s="266"/>
      <c r="I57" s="832"/>
      <c r="J57" s="833"/>
      <c r="K57" s="834"/>
      <c r="L57" s="218"/>
      <c r="M57" s="204"/>
      <c r="N57" s="130"/>
      <c r="O57" s="121"/>
      <c r="P57" s="124"/>
      <c r="Q57" s="125"/>
      <c r="R57" s="271"/>
    </row>
    <row r="58" spans="1:18" s="113" customFormat="1" ht="21" customHeight="1">
      <c r="A58" s="248"/>
      <c r="B58" s="121" t="s">
        <v>231</v>
      </c>
      <c r="C58" s="279" t="s">
        <v>3235</v>
      </c>
      <c r="D58" s="122" t="s">
        <v>274</v>
      </c>
      <c r="E58" s="122" t="s">
        <v>291</v>
      </c>
      <c r="F58" s="149"/>
      <c r="G58" s="149"/>
      <c r="H58" s="266"/>
      <c r="I58" s="835"/>
      <c r="J58" s="836"/>
      <c r="K58" s="837"/>
      <c r="L58" s="218"/>
      <c r="M58" s="204"/>
      <c r="N58" s="130"/>
      <c r="O58" s="121"/>
      <c r="P58" s="124"/>
      <c r="Q58" s="125"/>
      <c r="R58" s="271"/>
    </row>
    <row r="59" spans="1:18">
      <c r="C59" s="4"/>
      <c r="D59" s="4"/>
      <c r="E59" s="4"/>
      <c r="G59" s="1"/>
      <c r="J59" s="6" t="str">
        <f>IF(H59=0%,"",#REF!/H59)</f>
        <v/>
      </c>
      <c r="O59" s="7"/>
      <c r="P59" s="65">
        <f t="shared" ref="P59:P86" ca="1" si="55">IF(K59="",0,IF(L59="",TODAY()-K59,L59-K59+1))</f>
        <v>0</v>
      </c>
      <c r="Q59" s="65">
        <f t="shared" ref="Q59:Q86" ca="1" si="56">IF(P59=0,0,O59-P59)</f>
        <v>0</v>
      </c>
    </row>
    <row r="60" spans="1:18">
      <c r="C60" s="4"/>
      <c r="D60" s="4"/>
      <c r="E60" s="4"/>
      <c r="G60" s="1"/>
      <c r="J60" s="6" t="str">
        <f>IF(H60=0%,"",#REF!/H60)</f>
        <v/>
      </c>
      <c r="O60" s="7"/>
      <c r="P60" s="65">
        <f t="shared" ca="1" si="55"/>
        <v>0</v>
      </c>
      <c r="Q60" s="65">
        <f t="shared" ca="1" si="56"/>
        <v>0</v>
      </c>
    </row>
    <row r="61" spans="1:18">
      <c r="C61" s="4"/>
      <c r="D61" s="4"/>
      <c r="E61" s="4"/>
      <c r="G61" s="1"/>
      <c r="J61" s="6" t="str">
        <f>IF(H61=0%,"",#REF!/H61)</f>
        <v/>
      </c>
      <c r="O61" s="7"/>
      <c r="P61" s="65">
        <f t="shared" ca="1" si="55"/>
        <v>0</v>
      </c>
      <c r="Q61" s="65">
        <f t="shared" ca="1" si="56"/>
        <v>0</v>
      </c>
    </row>
    <row r="62" spans="1:18">
      <c r="C62" s="4"/>
      <c r="D62" s="4"/>
      <c r="E62" s="4"/>
      <c r="G62" s="1"/>
      <c r="J62" s="6" t="str">
        <f>IF(H62=0%,"",#REF!/H62)</f>
        <v/>
      </c>
      <c r="O62" s="7"/>
      <c r="P62" s="65">
        <f t="shared" ca="1" si="55"/>
        <v>0</v>
      </c>
      <c r="Q62" s="65">
        <f t="shared" ca="1" si="56"/>
        <v>0</v>
      </c>
    </row>
    <row r="63" spans="1:18">
      <c r="C63" s="4"/>
      <c r="D63" s="4"/>
      <c r="E63" s="4"/>
      <c r="G63" s="1"/>
      <c r="J63" s="6" t="str">
        <f>IF(H63=0%,"",#REF!/H63)</f>
        <v/>
      </c>
      <c r="O63" s="7"/>
      <c r="P63" s="65">
        <f t="shared" ca="1" si="55"/>
        <v>0</v>
      </c>
      <c r="Q63" s="65">
        <f t="shared" ca="1" si="56"/>
        <v>0</v>
      </c>
    </row>
    <row r="64" spans="1:18">
      <c r="C64" s="4"/>
      <c r="D64" s="4"/>
      <c r="E64" s="4"/>
      <c r="G64" s="1"/>
      <c r="J64" s="6" t="str">
        <f>IF(H64=0%,"",#REF!/H64)</f>
        <v/>
      </c>
      <c r="O64" s="7"/>
      <c r="P64" s="65">
        <f t="shared" ca="1" si="55"/>
        <v>0</v>
      </c>
      <c r="Q64" s="65">
        <f t="shared" ca="1" si="56"/>
        <v>0</v>
      </c>
    </row>
    <row r="65" spans="3:17">
      <c r="C65" s="4"/>
      <c r="D65" s="4"/>
      <c r="E65" s="4"/>
      <c r="G65" s="1"/>
      <c r="J65" s="6" t="str">
        <f>IF(H65=0%,"",#REF!/H65)</f>
        <v/>
      </c>
      <c r="O65" s="7"/>
      <c r="P65" s="65">
        <f t="shared" ca="1" si="55"/>
        <v>0</v>
      </c>
      <c r="Q65" s="65">
        <f t="shared" ca="1" si="56"/>
        <v>0</v>
      </c>
    </row>
    <row r="66" spans="3:17">
      <c r="C66" s="4"/>
      <c r="D66" s="4"/>
      <c r="E66" s="4"/>
      <c r="G66" s="1"/>
      <c r="J66" s="6" t="str">
        <f>IF(H66=0%,"",#REF!/H66)</f>
        <v/>
      </c>
      <c r="O66" s="7"/>
      <c r="P66" s="65">
        <f t="shared" ca="1" si="55"/>
        <v>0</v>
      </c>
      <c r="Q66" s="65">
        <f t="shared" ca="1" si="56"/>
        <v>0</v>
      </c>
    </row>
    <row r="67" spans="3:17">
      <c r="C67" s="4"/>
      <c r="D67" s="4"/>
      <c r="E67" s="4"/>
      <c r="G67" s="1"/>
      <c r="J67" s="6" t="str">
        <f>IF(H67=0%,"",#REF!/H67)</f>
        <v/>
      </c>
      <c r="O67" s="7"/>
      <c r="P67" s="65">
        <f t="shared" ca="1" si="55"/>
        <v>0</v>
      </c>
      <c r="Q67" s="65">
        <f t="shared" ca="1" si="56"/>
        <v>0</v>
      </c>
    </row>
    <row r="68" spans="3:17">
      <c r="C68" s="4"/>
      <c r="D68" s="4"/>
      <c r="E68" s="4"/>
      <c r="G68" s="1"/>
      <c r="J68" s="6" t="str">
        <f>IF(H68=0%,"",#REF!/H68)</f>
        <v/>
      </c>
      <c r="O68" s="7"/>
      <c r="P68" s="65">
        <f t="shared" ca="1" si="55"/>
        <v>0</v>
      </c>
      <c r="Q68" s="65">
        <f t="shared" ca="1" si="56"/>
        <v>0</v>
      </c>
    </row>
    <row r="69" spans="3:17">
      <c r="C69" s="4"/>
      <c r="D69" s="4"/>
      <c r="E69" s="4"/>
      <c r="G69" s="1"/>
      <c r="J69" s="6" t="str">
        <f>IF(H69=0%,"",#REF!/H69)</f>
        <v/>
      </c>
      <c r="O69" s="7"/>
      <c r="P69" s="65">
        <f t="shared" ca="1" si="55"/>
        <v>0</v>
      </c>
      <c r="Q69" s="65">
        <f t="shared" ca="1" si="56"/>
        <v>0</v>
      </c>
    </row>
    <row r="70" spans="3:17">
      <c r="C70" s="4"/>
      <c r="D70" s="4"/>
      <c r="E70" s="4"/>
      <c r="G70" s="1"/>
      <c r="J70" s="6" t="str">
        <f>IF(H70=0%,"",#REF!/H70)</f>
        <v/>
      </c>
      <c r="O70" s="7"/>
      <c r="P70" s="65">
        <f t="shared" ca="1" si="55"/>
        <v>0</v>
      </c>
      <c r="Q70" s="65">
        <f t="shared" ca="1" si="56"/>
        <v>0</v>
      </c>
    </row>
    <row r="71" spans="3:17">
      <c r="C71" s="4"/>
      <c r="D71" s="4"/>
      <c r="E71" s="4"/>
      <c r="G71" s="1"/>
      <c r="J71" s="6" t="str">
        <f>IF(H71=0%,"",#REF!/H71)</f>
        <v/>
      </c>
      <c r="O71" s="7"/>
      <c r="P71" s="65">
        <f t="shared" ca="1" si="55"/>
        <v>0</v>
      </c>
      <c r="Q71" s="65">
        <f t="shared" ca="1" si="56"/>
        <v>0</v>
      </c>
    </row>
    <row r="72" spans="3:17">
      <c r="C72" s="4"/>
      <c r="D72" s="4"/>
      <c r="E72" s="4"/>
      <c r="G72" s="1"/>
      <c r="J72" s="6" t="str">
        <f>IF(H72=0%,"",#REF!/H72)</f>
        <v/>
      </c>
      <c r="O72" s="7"/>
      <c r="P72" s="65">
        <f t="shared" ca="1" si="55"/>
        <v>0</v>
      </c>
      <c r="Q72" s="65">
        <f t="shared" ca="1" si="56"/>
        <v>0</v>
      </c>
    </row>
    <row r="73" spans="3:17">
      <c r="C73" s="4"/>
      <c r="D73" s="4"/>
      <c r="E73" s="4"/>
      <c r="G73" s="1"/>
      <c r="J73" s="6" t="str">
        <f>IF(H73=0%,"",#REF!/H73)</f>
        <v/>
      </c>
      <c r="O73" s="7"/>
      <c r="P73" s="65">
        <f t="shared" ca="1" si="55"/>
        <v>0</v>
      </c>
      <c r="Q73" s="65">
        <f t="shared" ca="1" si="56"/>
        <v>0</v>
      </c>
    </row>
    <row r="74" spans="3:17">
      <c r="C74" s="4"/>
      <c r="D74" s="4"/>
      <c r="E74" s="4"/>
      <c r="G74" s="1"/>
      <c r="J74" s="6" t="str">
        <f>IF(H74=0%,"",#REF!/H74)</f>
        <v/>
      </c>
      <c r="O74" s="7"/>
      <c r="P74" s="65">
        <f t="shared" ca="1" si="55"/>
        <v>0</v>
      </c>
      <c r="Q74" s="65">
        <f t="shared" ca="1" si="56"/>
        <v>0</v>
      </c>
    </row>
    <row r="75" spans="3:17">
      <c r="C75" s="4"/>
      <c r="D75" s="4"/>
      <c r="E75" s="4"/>
      <c r="G75" s="1"/>
      <c r="J75" s="6" t="str">
        <f>IF(H75=0%,"",#REF!/H75)</f>
        <v/>
      </c>
      <c r="O75" s="7"/>
      <c r="P75" s="65">
        <f t="shared" ca="1" si="55"/>
        <v>0</v>
      </c>
      <c r="Q75" s="65">
        <f t="shared" ca="1" si="56"/>
        <v>0</v>
      </c>
    </row>
    <row r="76" spans="3:17">
      <c r="C76" s="4"/>
      <c r="D76" s="4"/>
      <c r="E76" s="4"/>
      <c r="G76" s="1"/>
      <c r="J76" s="6" t="str">
        <f>IF(H76=0%,"",#REF!/H76)</f>
        <v/>
      </c>
      <c r="O76" s="7"/>
      <c r="P76" s="65">
        <f t="shared" ca="1" si="55"/>
        <v>0</v>
      </c>
      <c r="Q76" s="65">
        <f t="shared" ca="1" si="56"/>
        <v>0</v>
      </c>
    </row>
    <row r="77" spans="3:17">
      <c r="C77" s="4"/>
      <c r="D77" s="4"/>
      <c r="E77" s="4"/>
      <c r="G77" s="1"/>
      <c r="J77" s="6" t="str">
        <f>IF(H77=0%,"",#REF!/H77)</f>
        <v/>
      </c>
      <c r="O77" s="7"/>
      <c r="P77" s="65">
        <f t="shared" ca="1" si="55"/>
        <v>0</v>
      </c>
      <c r="Q77" s="65">
        <f t="shared" ca="1" si="56"/>
        <v>0</v>
      </c>
    </row>
    <row r="78" spans="3:17">
      <c r="C78" s="4"/>
      <c r="D78" s="4"/>
      <c r="E78" s="4"/>
      <c r="G78" s="1"/>
      <c r="J78" s="6" t="str">
        <f>IF(H78=0%,"",#REF!/H78)</f>
        <v/>
      </c>
      <c r="O78" s="7"/>
      <c r="P78" s="65">
        <f t="shared" ca="1" si="55"/>
        <v>0</v>
      </c>
      <c r="Q78" s="65">
        <f t="shared" ca="1" si="56"/>
        <v>0</v>
      </c>
    </row>
    <row r="79" spans="3:17">
      <c r="C79" s="4"/>
      <c r="D79" s="4"/>
      <c r="E79" s="4"/>
      <c r="G79" s="1"/>
      <c r="J79" s="6" t="str">
        <f>IF(H79=0%,"",#REF!/H79)</f>
        <v/>
      </c>
      <c r="O79" s="7"/>
      <c r="P79" s="65">
        <f t="shared" ca="1" si="55"/>
        <v>0</v>
      </c>
      <c r="Q79" s="65">
        <f t="shared" ca="1" si="56"/>
        <v>0</v>
      </c>
    </row>
    <row r="80" spans="3:17">
      <c r="C80" s="4"/>
      <c r="D80" s="4"/>
      <c r="E80" s="4"/>
      <c r="G80" s="1"/>
      <c r="J80" s="6" t="str">
        <f>IF(H80=0%,"",#REF!/H80)</f>
        <v/>
      </c>
      <c r="O80" s="7"/>
      <c r="P80" s="65">
        <f t="shared" ca="1" si="55"/>
        <v>0</v>
      </c>
      <c r="Q80" s="65">
        <f t="shared" ca="1" si="56"/>
        <v>0</v>
      </c>
    </row>
    <row r="81" spans="3:17">
      <c r="C81" s="4"/>
      <c r="D81" s="4"/>
      <c r="E81" s="4"/>
      <c r="G81" s="1"/>
      <c r="J81" s="6" t="str">
        <f>IF(H81=0%,"",#REF!/H81)</f>
        <v/>
      </c>
      <c r="O81" s="7"/>
      <c r="P81" s="65">
        <f t="shared" ca="1" si="55"/>
        <v>0</v>
      </c>
      <c r="Q81" s="65">
        <f t="shared" ca="1" si="56"/>
        <v>0</v>
      </c>
    </row>
    <row r="82" spans="3:17">
      <c r="C82" s="4"/>
      <c r="D82" s="4"/>
      <c r="E82" s="4"/>
      <c r="G82" s="1"/>
      <c r="J82" s="6" t="str">
        <f>IF(H82=0%,"",#REF!/H82)</f>
        <v/>
      </c>
      <c r="O82" s="7"/>
      <c r="P82" s="65">
        <f t="shared" ca="1" si="55"/>
        <v>0</v>
      </c>
      <c r="Q82" s="65">
        <f t="shared" ca="1" si="56"/>
        <v>0</v>
      </c>
    </row>
    <row r="83" spans="3:17">
      <c r="C83" s="4"/>
      <c r="D83" s="4"/>
      <c r="E83" s="4"/>
      <c r="G83" s="1"/>
      <c r="J83" s="6" t="str">
        <f>IF(H83=0%,"",#REF!/H83)</f>
        <v/>
      </c>
      <c r="O83" s="7"/>
      <c r="P83" s="65">
        <f t="shared" ca="1" si="55"/>
        <v>0</v>
      </c>
      <c r="Q83" s="65">
        <f t="shared" ca="1" si="56"/>
        <v>0</v>
      </c>
    </row>
    <row r="84" spans="3:17">
      <c r="C84" s="4"/>
      <c r="D84" s="4"/>
      <c r="E84" s="4"/>
      <c r="G84" s="1"/>
      <c r="J84" s="6" t="str">
        <f>IF(H84=0%,"",#REF!/H84)</f>
        <v/>
      </c>
      <c r="O84" s="7"/>
      <c r="P84" s="65">
        <f t="shared" ca="1" si="55"/>
        <v>0</v>
      </c>
      <c r="Q84" s="65">
        <f t="shared" ca="1" si="56"/>
        <v>0</v>
      </c>
    </row>
    <row r="85" spans="3:17">
      <c r="C85" s="4"/>
      <c r="D85" s="4"/>
      <c r="E85" s="4"/>
      <c r="G85" s="1"/>
      <c r="J85" s="6" t="str">
        <f>IF(H85=0%,"",#REF!/H85)</f>
        <v/>
      </c>
      <c r="O85" s="7"/>
      <c r="P85" s="65">
        <f t="shared" ca="1" si="55"/>
        <v>0</v>
      </c>
      <c r="Q85" s="65">
        <f t="shared" ca="1" si="56"/>
        <v>0</v>
      </c>
    </row>
    <row r="86" spans="3:17">
      <c r="C86" s="4"/>
      <c r="D86" s="4"/>
      <c r="E86" s="4"/>
      <c r="G86" s="1"/>
      <c r="J86" s="6" t="str">
        <f>IF(H86=0%,"",#REF!/H86)</f>
        <v/>
      </c>
      <c r="O86" s="7"/>
      <c r="P86" s="65">
        <f t="shared" ca="1" si="55"/>
        <v>0</v>
      </c>
      <c r="Q86" s="65">
        <f t="shared" ca="1" si="56"/>
        <v>0</v>
      </c>
    </row>
    <row r="87" spans="3:17">
      <c r="C87" s="4"/>
      <c r="D87" s="4"/>
      <c r="E87" s="4"/>
      <c r="G87" s="1"/>
      <c r="J87" s="6" t="str">
        <f>IF(H87=0%,"",#REF!/H87)</f>
        <v/>
      </c>
      <c r="O87" s="7"/>
      <c r="P87" s="65">
        <f t="shared" ref="P87:P118" ca="1" si="57">IF(K87="",0,IF(L87="",TODAY()-K87,L87-K87+1))</f>
        <v>0</v>
      </c>
      <c r="Q87" s="65">
        <f t="shared" ref="Q87:Q118" ca="1" si="58">IF(P87=0,0,O87-P87)</f>
        <v>0</v>
      </c>
    </row>
    <row r="88" spans="3:17">
      <c r="C88" s="4"/>
      <c r="D88" s="4"/>
      <c r="E88" s="4"/>
      <c r="G88" s="1"/>
      <c r="J88" s="6" t="str">
        <f>IF(H88=0%,"",#REF!/H88)</f>
        <v/>
      </c>
      <c r="O88" s="7"/>
      <c r="P88" s="65">
        <f t="shared" ca="1" si="57"/>
        <v>0</v>
      </c>
      <c r="Q88" s="65">
        <f t="shared" ca="1" si="58"/>
        <v>0</v>
      </c>
    </row>
    <row r="89" spans="3:17">
      <c r="C89" s="4"/>
      <c r="D89" s="4"/>
      <c r="E89" s="4"/>
      <c r="G89" s="1"/>
      <c r="J89" s="6" t="str">
        <f>IF(H89=0%,"",#REF!/H89)</f>
        <v/>
      </c>
      <c r="O89" s="7"/>
      <c r="P89" s="65">
        <f t="shared" ca="1" si="57"/>
        <v>0</v>
      </c>
      <c r="Q89" s="65">
        <f t="shared" ca="1" si="58"/>
        <v>0</v>
      </c>
    </row>
    <row r="90" spans="3:17">
      <c r="C90" s="4"/>
      <c r="D90" s="4"/>
      <c r="E90" s="4"/>
      <c r="G90" s="1"/>
      <c r="J90" s="6" t="str">
        <f>IF(H90=0%,"",#REF!/H90)</f>
        <v/>
      </c>
      <c r="O90" s="7"/>
      <c r="P90" s="65">
        <f t="shared" ca="1" si="57"/>
        <v>0</v>
      </c>
      <c r="Q90" s="65">
        <f t="shared" ca="1" si="58"/>
        <v>0</v>
      </c>
    </row>
    <row r="91" spans="3:17">
      <c r="C91" s="4"/>
      <c r="D91" s="4"/>
      <c r="E91" s="4"/>
      <c r="G91" s="1"/>
      <c r="J91" s="6" t="str">
        <f>IF(H91=0%,"",#REF!/H91)</f>
        <v/>
      </c>
      <c r="O91" s="7"/>
      <c r="P91" s="65">
        <f t="shared" ca="1" si="57"/>
        <v>0</v>
      </c>
      <c r="Q91" s="65">
        <f t="shared" ca="1" si="58"/>
        <v>0</v>
      </c>
    </row>
    <row r="92" spans="3:17">
      <c r="C92" s="4"/>
      <c r="D92" s="4"/>
      <c r="E92" s="4"/>
      <c r="G92" s="1"/>
      <c r="J92" s="6" t="str">
        <f>IF(H92=0%,"",#REF!/H92)</f>
        <v/>
      </c>
      <c r="O92" s="7"/>
      <c r="P92" s="65">
        <f t="shared" ca="1" si="57"/>
        <v>0</v>
      </c>
      <c r="Q92" s="65">
        <f t="shared" ca="1" si="58"/>
        <v>0</v>
      </c>
    </row>
    <row r="93" spans="3:17">
      <c r="C93" s="4"/>
      <c r="D93" s="4"/>
      <c r="E93" s="4"/>
      <c r="G93" s="1"/>
      <c r="J93" s="6" t="str">
        <f>IF(H93=0%,"",#REF!/H93)</f>
        <v/>
      </c>
      <c r="O93" s="7"/>
      <c r="P93" s="65">
        <f t="shared" ca="1" si="57"/>
        <v>0</v>
      </c>
      <c r="Q93" s="65">
        <f t="shared" ca="1" si="58"/>
        <v>0</v>
      </c>
    </row>
    <row r="94" spans="3:17">
      <c r="C94" s="4"/>
      <c r="D94" s="4"/>
      <c r="E94" s="4"/>
      <c r="G94" s="1"/>
      <c r="J94" s="6" t="str">
        <f>IF(H94=0%,"",#REF!/H94)</f>
        <v/>
      </c>
      <c r="O94" s="7"/>
      <c r="P94" s="65">
        <f t="shared" ca="1" si="57"/>
        <v>0</v>
      </c>
      <c r="Q94" s="65">
        <f t="shared" ca="1" si="58"/>
        <v>0</v>
      </c>
    </row>
    <row r="95" spans="3:17">
      <c r="C95" s="4"/>
      <c r="D95" s="4"/>
      <c r="E95" s="4"/>
      <c r="G95" s="1"/>
      <c r="J95" s="6" t="str">
        <f>IF(H95=0%,"",#REF!/H95)</f>
        <v/>
      </c>
      <c r="O95" s="7"/>
      <c r="P95" s="65">
        <f t="shared" ca="1" si="57"/>
        <v>0</v>
      </c>
      <c r="Q95" s="65">
        <f t="shared" ca="1" si="58"/>
        <v>0</v>
      </c>
    </row>
    <row r="96" spans="3:17">
      <c r="C96" s="4"/>
      <c r="D96" s="4"/>
      <c r="E96" s="4"/>
      <c r="G96" s="1"/>
      <c r="J96" s="6" t="str">
        <f>IF(H96=0%,"",#REF!/H96)</f>
        <v/>
      </c>
      <c r="O96" s="7"/>
      <c r="P96" s="65">
        <f t="shared" ca="1" si="57"/>
        <v>0</v>
      </c>
      <c r="Q96" s="65">
        <f t="shared" ca="1" si="58"/>
        <v>0</v>
      </c>
    </row>
    <row r="97" spans="3:17">
      <c r="C97" s="4"/>
      <c r="D97" s="4"/>
      <c r="E97" s="4"/>
      <c r="G97" s="1"/>
      <c r="J97" s="6" t="str">
        <f>IF(H97=0%,"",#REF!/H97)</f>
        <v/>
      </c>
      <c r="O97" s="7"/>
      <c r="P97" s="65">
        <f t="shared" ca="1" si="57"/>
        <v>0</v>
      </c>
      <c r="Q97" s="65">
        <f t="shared" ca="1" si="58"/>
        <v>0</v>
      </c>
    </row>
    <row r="98" spans="3:17">
      <c r="C98" s="4"/>
      <c r="D98" s="4"/>
      <c r="E98" s="4"/>
      <c r="G98" s="1"/>
      <c r="J98" s="6" t="str">
        <f>IF(H98=0%,"",#REF!/H98)</f>
        <v/>
      </c>
      <c r="O98" s="7"/>
      <c r="P98" s="65">
        <f t="shared" ca="1" si="57"/>
        <v>0</v>
      </c>
      <c r="Q98" s="65">
        <f t="shared" ca="1" si="58"/>
        <v>0</v>
      </c>
    </row>
    <row r="99" spans="3:17">
      <c r="C99" s="4"/>
      <c r="D99" s="4"/>
      <c r="E99" s="4"/>
      <c r="G99" s="1"/>
      <c r="J99" s="6" t="str">
        <f>IF(H99=0%,"",#REF!/H99)</f>
        <v/>
      </c>
      <c r="O99" s="7"/>
      <c r="P99" s="65">
        <f t="shared" ca="1" si="57"/>
        <v>0</v>
      </c>
      <c r="Q99" s="65">
        <f t="shared" ca="1" si="58"/>
        <v>0</v>
      </c>
    </row>
    <row r="100" spans="3:17">
      <c r="C100" s="4"/>
      <c r="D100" s="4"/>
      <c r="E100" s="4"/>
      <c r="G100" s="1"/>
      <c r="J100" s="6" t="str">
        <f>IF(H100=0%,"",#REF!/H100)</f>
        <v/>
      </c>
      <c r="O100" s="7"/>
      <c r="P100" s="65">
        <f t="shared" ca="1" si="57"/>
        <v>0</v>
      </c>
      <c r="Q100" s="65">
        <f t="shared" ca="1" si="58"/>
        <v>0</v>
      </c>
    </row>
    <row r="101" spans="3:17">
      <c r="C101" s="4"/>
      <c r="D101" s="4"/>
      <c r="E101" s="4"/>
      <c r="G101" s="1"/>
      <c r="J101" s="6" t="str">
        <f>IF(H101=0%,"",#REF!/H101)</f>
        <v/>
      </c>
      <c r="O101" s="7"/>
      <c r="P101" s="65">
        <f t="shared" ca="1" si="57"/>
        <v>0</v>
      </c>
      <c r="Q101" s="65">
        <f t="shared" ca="1" si="58"/>
        <v>0</v>
      </c>
    </row>
    <row r="102" spans="3:17">
      <c r="C102" s="4"/>
      <c r="D102" s="4"/>
      <c r="E102" s="4"/>
      <c r="G102" s="1"/>
      <c r="J102" s="6" t="str">
        <f>IF(H102=0%,"",#REF!/H102)</f>
        <v/>
      </c>
      <c r="O102" s="7"/>
      <c r="P102" s="65">
        <f t="shared" ca="1" si="57"/>
        <v>0</v>
      </c>
      <c r="Q102" s="65">
        <f t="shared" ca="1" si="58"/>
        <v>0</v>
      </c>
    </row>
    <row r="103" spans="3:17">
      <c r="C103" s="4"/>
      <c r="D103" s="4"/>
      <c r="E103" s="4"/>
      <c r="G103" s="1"/>
      <c r="J103" s="6" t="str">
        <f>IF(H103=0%,"",#REF!/H103)</f>
        <v/>
      </c>
      <c r="O103" s="7"/>
      <c r="P103" s="65">
        <f t="shared" ca="1" si="57"/>
        <v>0</v>
      </c>
      <c r="Q103" s="65">
        <f t="shared" ca="1" si="58"/>
        <v>0</v>
      </c>
    </row>
    <row r="104" spans="3:17">
      <c r="C104" s="4"/>
      <c r="D104" s="4"/>
      <c r="E104" s="4"/>
      <c r="G104" s="1"/>
      <c r="J104" s="6" t="str">
        <f>IF(H104=0%,"",#REF!/H104)</f>
        <v/>
      </c>
      <c r="O104" s="7"/>
      <c r="P104" s="65">
        <f t="shared" ca="1" si="57"/>
        <v>0</v>
      </c>
      <c r="Q104" s="65">
        <f t="shared" ca="1" si="58"/>
        <v>0</v>
      </c>
    </row>
    <row r="105" spans="3:17">
      <c r="C105" s="4"/>
      <c r="D105" s="4"/>
      <c r="E105" s="4"/>
      <c r="G105" s="1"/>
      <c r="J105" s="6" t="str">
        <f>IF(H105=0%,"",#REF!/H105)</f>
        <v/>
      </c>
      <c r="O105" s="7"/>
      <c r="P105" s="65">
        <f t="shared" ca="1" si="57"/>
        <v>0</v>
      </c>
      <c r="Q105" s="65">
        <f t="shared" ca="1" si="58"/>
        <v>0</v>
      </c>
    </row>
    <row r="106" spans="3:17">
      <c r="C106" s="4"/>
      <c r="D106" s="4"/>
      <c r="E106" s="4"/>
      <c r="G106" s="1"/>
      <c r="J106" s="6" t="str">
        <f>IF(H106=0%,"",#REF!/H106)</f>
        <v/>
      </c>
      <c r="O106" s="7"/>
      <c r="P106" s="65">
        <f t="shared" ca="1" si="57"/>
        <v>0</v>
      </c>
      <c r="Q106" s="65">
        <f t="shared" ca="1" si="58"/>
        <v>0</v>
      </c>
    </row>
    <row r="107" spans="3:17">
      <c r="C107" s="4"/>
      <c r="D107" s="4"/>
      <c r="E107" s="4"/>
      <c r="G107" s="1"/>
      <c r="J107" s="6" t="str">
        <f>IF(H107=0%,"",#REF!/H107)</f>
        <v/>
      </c>
      <c r="O107" s="7"/>
      <c r="P107" s="65">
        <f t="shared" ca="1" si="57"/>
        <v>0</v>
      </c>
      <c r="Q107" s="65">
        <f t="shared" ca="1" si="58"/>
        <v>0</v>
      </c>
    </row>
    <row r="108" spans="3:17">
      <c r="C108" s="4"/>
      <c r="D108" s="4"/>
      <c r="E108" s="4"/>
      <c r="G108" s="1"/>
      <c r="J108" s="6" t="str">
        <f>IF(H108=0%,"",#REF!/H108)</f>
        <v/>
      </c>
      <c r="O108" s="7"/>
      <c r="P108" s="65">
        <f t="shared" ca="1" si="57"/>
        <v>0</v>
      </c>
      <c r="Q108" s="65">
        <f t="shared" ca="1" si="58"/>
        <v>0</v>
      </c>
    </row>
    <row r="109" spans="3:17">
      <c r="C109" s="4"/>
      <c r="D109" s="4"/>
      <c r="E109" s="4"/>
      <c r="G109" s="1"/>
      <c r="J109" s="6" t="str">
        <f>IF(H109=0%,"",#REF!/H109)</f>
        <v/>
      </c>
      <c r="O109" s="7"/>
      <c r="P109" s="65">
        <f t="shared" ca="1" si="57"/>
        <v>0</v>
      </c>
      <c r="Q109" s="65">
        <f t="shared" ca="1" si="58"/>
        <v>0</v>
      </c>
    </row>
    <row r="110" spans="3:17">
      <c r="C110" s="4"/>
      <c r="D110" s="4"/>
      <c r="E110" s="4"/>
      <c r="G110" s="1"/>
      <c r="J110" s="6" t="str">
        <f>IF(H110=0%,"",#REF!/H110)</f>
        <v/>
      </c>
      <c r="O110" s="7"/>
      <c r="P110" s="65">
        <f t="shared" ca="1" si="57"/>
        <v>0</v>
      </c>
      <c r="Q110" s="65">
        <f t="shared" ca="1" si="58"/>
        <v>0</v>
      </c>
    </row>
    <row r="111" spans="3:17">
      <c r="C111" s="4"/>
      <c r="D111" s="4"/>
      <c r="E111" s="4"/>
      <c r="G111" s="1"/>
      <c r="J111" s="6" t="str">
        <f>IF(H111=0%,"",#REF!/H111)</f>
        <v/>
      </c>
      <c r="O111" s="7"/>
      <c r="P111" s="65">
        <f t="shared" ca="1" si="57"/>
        <v>0</v>
      </c>
      <c r="Q111" s="65">
        <f t="shared" ca="1" si="58"/>
        <v>0</v>
      </c>
    </row>
    <row r="112" spans="3:17">
      <c r="C112" s="4"/>
      <c r="D112" s="4"/>
      <c r="E112" s="4"/>
      <c r="G112" s="1"/>
      <c r="J112" s="6" t="str">
        <f>IF(H112=0%,"",#REF!/H112)</f>
        <v/>
      </c>
      <c r="O112" s="7"/>
      <c r="P112" s="65">
        <f t="shared" ca="1" si="57"/>
        <v>0</v>
      </c>
      <c r="Q112" s="65">
        <f t="shared" ca="1" si="58"/>
        <v>0</v>
      </c>
    </row>
    <row r="113" spans="3:17">
      <c r="C113" s="4"/>
      <c r="D113" s="4"/>
      <c r="E113" s="4"/>
      <c r="G113" s="1"/>
      <c r="J113" s="6" t="str">
        <f>IF(H113=0%,"",#REF!/H113)</f>
        <v/>
      </c>
      <c r="O113" s="7"/>
      <c r="P113" s="65">
        <f t="shared" ca="1" si="57"/>
        <v>0</v>
      </c>
      <c r="Q113" s="65">
        <f t="shared" ca="1" si="58"/>
        <v>0</v>
      </c>
    </row>
    <row r="114" spans="3:17">
      <c r="C114" s="4"/>
      <c r="D114" s="4"/>
      <c r="E114" s="4"/>
      <c r="G114" s="1"/>
      <c r="J114" s="6" t="str">
        <f>IF(H114=0%,"",#REF!/H114)</f>
        <v/>
      </c>
      <c r="O114" s="7"/>
      <c r="P114" s="65">
        <f t="shared" ca="1" si="57"/>
        <v>0</v>
      </c>
      <c r="Q114" s="65">
        <f t="shared" ca="1" si="58"/>
        <v>0</v>
      </c>
    </row>
    <row r="115" spans="3:17">
      <c r="C115" s="4"/>
      <c r="D115" s="4"/>
      <c r="E115" s="4"/>
      <c r="G115" s="1"/>
      <c r="J115" s="6" t="str">
        <f>IF(H115=0%,"",#REF!/H115)</f>
        <v/>
      </c>
      <c r="O115" s="7"/>
      <c r="P115" s="65">
        <f t="shared" ca="1" si="57"/>
        <v>0</v>
      </c>
      <c r="Q115" s="65">
        <f t="shared" ca="1" si="58"/>
        <v>0</v>
      </c>
    </row>
    <row r="116" spans="3:17">
      <c r="C116" s="4"/>
      <c r="D116" s="4"/>
      <c r="E116" s="4"/>
      <c r="G116" s="1"/>
      <c r="J116" s="6" t="str">
        <f>IF(H116=0%,"",#REF!/H116)</f>
        <v/>
      </c>
      <c r="O116" s="7"/>
      <c r="P116" s="65">
        <f t="shared" ca="1" si="57"/>
        <v>0</v>
      </c>
      <c r="Q116" s="65">
        <f t="shared" ca="1" si="58"/>
        <v>0</v>
      </c>
    </row>
    <row r="117" spans="3:17">
      <c r="C117" s="4"/>
      <c r="D117" s="4"/>
      <c r="E117" s="4"/>
      <c r="G117" s="1"/>
      <c r="J117" s="6" t="str">
        <f>IF(H117=0%,"",#REF!/H117)</f>
        <v/>
      </c>
      <c r="O117" s="7"/>
      <c r="P117" s="65">
        <f t="shared" ca="1" si="57"/>
        <v>0</v>
      </c>
      <c r="Q117" s="65">
        <f t="shared" ca="1" si="58"/>
        <v>0</v>
      </c>
    </row>
    <row r="118" spans="3:17">
      <c r="C118" s="4"/>
      <c r="D118" s="4"/>
      <c r="E118" s="4"/>
      <c r="G118" s="1"/>
      <c r="J118" s="6" t="str">
        <f>IF(H118=0%,"",#REF!/H118)</f>
        <v/>
      </c>
      <c r="O118" s="7"/>
      <c r="P118" s="65">
        <f t="shared" ca="1" si="57"/>
        <v>0</v>
      </c>
      <c r="Q118" s="65">
        <f t="shared" ca="1" si="58"/>
        <v>0</v>
      </c>
    </row>
    <row r="119" spans="3:17">
      <c r="C119" s="4"/>
      <c r="D119" s="4"/>
      <c r="E119" s="4"/>
      <c r="G119" s="1"/>
      <c r="J119" s="6" t="str">
        <f>IF(H119=0%,"",#REF!/H119)</f>
        <v/>
      </c>
      <c r="O119" s="7"/>
      <c r="P119" s="65">
        <f t="shared" ref="P119:P150" ca="1" si="59">IF(K119="",0,IF(L119="",TODAY()-K119,L119-K119+1))</f>
        <v>0</v>
      </c>
      <c r="Q119" s="65">
        <f t="shared" ref="Q119:Q150" ca="1" si="60">IF(P119=0,0,O119-P119)</f>
        <v>0</v>
      </c>
    </row>
    <row r="120" spans="3:17">
      <c r="C120" s="4"/>
      <c r="D120" s="4"/>
      <c r="E120" s="4"/>
      <c r="G120" s="1"/>
      <c r="J120" s="6" t="str">
        <f>IF(H120=0%,"",#REF!/H120)</f>
        <v/>
      </c>
      <c r="O120" s="7"/>
      <c r="P120" s="65">
        <f t="shared" ca="1" si="59"/>
        <v>0</v>
      </c>
      <c r="Q120" s="65">
        <f t="shared" ca="1" si="60"/>
        <v>0</v>
      </c>
    </row>
    <row r="121" spans="3:17">
      <c r="C121" s="4"/>
      <c r="D121" s="4"/>
      <c r="E121" s="4"/>
      <c r="G121" s="1"/>
      <c r="J121" s="6" t="str">
        <f>IF(H121=0%,"",#REF!/H121)</f>
        <v/>
      </c>
      <c r="O121" s="7"/>
      <c r="P121" s="65">
        <f t="shared" ca="1" si="59"/>
        <v>0</v>
      </c>
      <c r="Q121" s="65">
        <f t="shared" ca="1" si="60"/>
        <v>0</v>
      </c>
    </row>
    <row r="122" spans="3:17">
      <c r="C122" s="4"/>
      <c r="D122" s="4"/>
      <c r="E122" s="4"/>
      <c r="G122" s="1"/>
      <c r="J122" s="6" t="str">
        <f>IF(H122=0%,"",#REF!/H122)</f>
        <v/>
      </c>
      <c r="O122" s="7"/>
      <c r="P122" s="65">
        <f t="shared" ca="1" si="59"/>
        <v>0</v>
      </c>
      <c r="Q122" s="65">
        <f t="shared" ca="1" si="60"/>
        <v>0</v>
      </c>
    </row>
    <row r="123" spans="3:17">
      <c r="C123" s="4"/>
      <c r="D123" s="4"/>
      <c r="E123" s="4"/>
      <c r="G123" s="1"/>
      <c r="J123" s="6" t="str">
        <f>IF(H123=0%,"",#REF!/H123)</f>
        <v/>
      </c>
      <c r="O123" s="7"/>
      <c r="P123" s="65">
        <f t="shared" ca="1" si="59"/>
        <v>0</v>
      </c>
      <c r="Q123" s="65">
        <f t="shared" ca="1" si="60"/>
        <v>0</v>
      </c>
    </row>
    <row r="124" spans="3:17">
      <c r="C124" s="4"/>
      <c r="D124" s="4"/>
      <c r="E124" s="4"/>
      <c r="G124" s="1"/>
      <c r="J124" s="6" t="str">
        <f>IF(H124=0%,"",#REF!/H124)</f>
        <v/>
      </c>
      <c r="O124" s="7"/>
      <c r="P124" s="65">
        <f t="shared" ca="1" si="59"/>
        <v>0</v>
      </c>
      <c r="Q124" s="65">
        <f t="shared" ca="1" si="60"/>
        <v>0</v>
      </c>
    </row>
    <row r="125" spans="3:17">
      <c r="C125" s="4"/>
      <c r="D125" s="4"/>
      <c r="E125" s="4"/>
      <c r="G125" s="1"/>
      <c r="J125" s="6" t="str">
        <f>IF(H125=0%,"",#REF!/H125)</f>
        <v/>
      </c>
      <c r="O125" s="7"/>
      <c r="P125" s="65">
        <f t="shared" ca="1" si="59"/>
        <v>0</v>
      </c>
      <c r="Q125" s="65">
        <f t="shared" ca="1" si="60"/>
        <v>0</v>
      </c>
    </row>
    <row r="126" spans="3:17">
      <c r="C126" s="4"/>
      <c r="D126" s="4"/>
      <c r="E126" s="4"/>
      <c r="G126" s="1"/>
      <c r="J126" s="6" t="str">
        <f>IF(H126=0%,"",#REF!/H126)</f>
        <v/>
      </c>
      <c r="O126" s="7"/>
      <c r="P126" s="65">
        <f t="shared" ca="1" si="59"/>
        <v>0</v>
      </c>
      <c r="Q126" s="65">
        <f t="shared" ca="1" si="60"/>
        <v>0</v>
      </c>
    </row>
    <row r="127" spans="3:17">
      <c r="C127" s="4"/>
      <c r="D127" s="4"/>
      <c r="E127" s="4"/>
      <c r="G127" s="1"/>
      <c r="J127" s="6" t="str">
        <f>IF(H127=0%,"",#REF!/H127)</f>
        <v/>
      </c>
      <c r="O127" s="49"/>
      <c r="P127" s="50">
        <f t="shared" ca="1" si="59"/>
        <v>0</v>
      </c>
      <c r="Q127" s="50">
        <f t="shared" ca="1" si="60"/>
        <v>0</v>
      </c>
    </row>
    <row r="128" spans="3:17">
      <c r="C128" s="4"/>
      <c r="D128" s="4"/>
      <c r="E128" s="4"/>
      <c r="G128" s="1"/>
      <c r="J128" s="6" t="str">
        <f>IF(H128=0%,"",#REF!/H128)</f>
        <v/>
      </c>
      <c r="O128" s="11"/>
      <c r="P128" s="37">
        <f t="shared" ca="1" si="59"/>
        <v>0</v>
      </c>
      <c r="Q128" s="37">
        <f t="shared" ca="1" si="60"/>
        <v>0</v>
      </c>
    </row>
    <row r="129" spans="3:17">
      <c r="C129" s="4"/>
      <c r="D129" s="4"/>
      <c r="E129" s="4"/>
      <c r="G129" s="1"/>
      <c r="J129" s="6" t="str">
        <f>IF(H129=0%,"",#REF!/H129)</f>
        <v/>
      </c>
      <c r="O129" s="11"/>
      <c r="P129" s="37">
        <f t="shared" ca="1" si="59"/>
        <v>0</v>
      </c>
      <c r="Q129" s="37">
        <f t="shared" ca="1" si="60"/>
        <v>0</v>
      </c>
    </row>
    <row r="130" spans="3:17">
      <c r="C130" s="4"/>
      <c r="D130" s="4"/>
      <c r="E130" s="4"/>
      <c r="G130" s="1"/>
      <c r="J130" s="6" t="str">
        <f>IF(H130=0%,"",#REF!/H130)</f>
        <v/>
      </c>
      <c r="O130" s="11"/>
      <c r="P130" s="37">
        <f t="shared" ca="1" si="59"/>
        <v>0</v>
      </c>
      <c r="Q130" s="37">
        <f t="shared" ca="1" si="60"/>
        <v>0</v>
      </c>
    </row>
    <row r="131" spans="3:17">
      <c r="C131" s="4"/>
      <c r="D131" s="4"/>
      <c r="E131" s="4"/>
      <c r="G131" s="1"/>
      <c r="J131" s="6" t="str">
        <f>IF(H131=0%,"",#REF!/H131)</f>
        <v/>
      </c>
      <c r="O131" s="11"/>
      <c r="P131" s="37">
        <f t="shared" ca="1" si="59"/>
        <v>0</v>
      </c>
      <c r="Q131" s="37">
        <f t="shared" ca="1" si="60"/>
        <v>0</v>
      </c>
    </row>
    <row r="132" spans="3:17">
      <c r="C132" s="4"/>
      <c r="D132" s="4"/>
      <c r="E132" s="4"/>
      <c r="G132" s="1"/>
      <c r="J132" s="6" t="str">
        <f>IF(H132=0%,"",#REF!/H132)</f>
        <v/>
      </c>
      <c r="O132" s="11"/>
      <c r="P132" s="37">
        <f t="shared" ca="1" si="59"/>
        <v>0</v>
      </c>
      <c r="Q132" s="37">
        <f t="shared" ca="1" si="60"/>
        <v>0</v>
      </c>
    </row>
    <row r="133" spans="3:17">
      <c r="C133" s="4"/>
      <c r="D133" s="4"/>
      <c r="E133" s="4"/>
      <c r="G133" s="1"/>
      <c r="J133" s="6" t="str">
        <f>IF(H133=0%,"",#REF!/H133)</f>
        <v/>
      </c>
      <c r="O133" s="11"/>
      <c r="P133" s="37">
        <f t="shared" ca="1" si="59"/>
        <v>0</v>
      </c>
      <c r="Q133" s="37">
        <f t="shared" ca="1" si="60"/>
        <v>0</v>
      </c>
    </row>
    <row r="134" spans="3:17">
      <c r="C134" s="4"/>
      <c r="D134" s="4"/>
      <c r="E134" s="4"/>
      <c r="G134" s="1"/>
      <c r="J134" s="6" t="str">
        <f>IF(H134=0%,"",#REF!/H134)</f>
        <v/>
      </c>
      <c r="O134" s="11"/>
      <c r="P134" s="37">
        <f t="shared" ca="1" si="59"/>
        <v>0</v>
      </c>
      <c r="Q134" s="37">
        <f t="shared" ca="1" si="60"/>
        <v>0</v>
      </c>
    </row>
    <row r="135" spans="3:17">
      <c r="C135" s="4"/>
      <c r="D135" s="4"/>
      <c r="E135" s="4"/>
      <c r="G135" s="1"/>
      <c r="J135" s="6" t="str">
        <f>IF(H135=0%,"",#REF!/H135)</f>
        <v/>
      </c>
      <c r="O135" s="11"/>
      <c r="P135" s="37">
        <f t="shared" ca="1" si="59"/>
        <v>0</v>
      </c>
      <c r="Q135" s="37">
        <f t="shared" ca="1" si="60"/>
        <v>0</v>
      </c>
    </row>
    <row r="136" spans="3:17">
      <c r="C136" s="4"/>
      <c r="D136" s="4"/>
      <c r="E136" s="4"/>
      <c r="G136" s="1"/>
      <c r="J136" s="6" t="str">
        <f>IF(H136=0%,"",#REF!/H136)</f>
        <v/>
      </c>
      <c r="O136" s="11"/>
      <c r="P136" s="37">
        <f t="shared" ca="1" si="59"/>
        <v>0</v>
      </c>
      <c r="Q136" s="37">
        <f t="shared" ca="1" si="60"/>
        <v>0</v>
      </c>
    </row>
    <row r="137" spans="3:17">
      <c r="C137" s="4"/>
      <c r="D137" s="4"/>
      <c r="E137" s="4"/>
      <c r="G137" s="1"/>
      <c r="J137" s="6" t="str">
        <f>IF(H137=0%,"",#REF!/H137)</f>
        <v/>
      </c>
      <c r="O137" s="11"/>
      <c r="P137" s="37">
        <f t="shared" ca="1" si="59"/>
        <v>0</v>
      </c>
      <c r="Q137" s="37">
        <f t="shared" ca="1" si="60"/>
        <v>0</v>
      </c>
    </row>
    <row r="138" spans="3:17">
      <c r="C138" s="4"/>
      <c r="D138" s="4"/>
      <c r="E138" s="4"/>
      <c r="G138" s="1"/>
      <c r="J138" s="6" t="str">
        <f>IF(H138=0%,"",#REF!/H138)</f>
        <v/>
      </c>
      <c r="O138" s="11"/>
      <c r="P138" s="37">
        <f t="shared" ca="1" si="59"/>
        <v>0</v>
      </c>
      <c r="Q138" s="37">
        <f t="shared" ca="1" si="60"/>
        <v>0</v>
      </c>
    </row>
    <row r="139" spans="3:17">
      <c r="C139" s="4"/>
      <c r="D139" s="4"/>
      <c r="E139" s="4"/>
      <c r="G139" s="1"/>
      <c r="J139" s="6" t="str">
        <f>IF(H139=0%,"",#REF!/H139)</f>
        <v/>
      </c>
      <c r="O139" s="11"/>
      <c r="P139" s="37">
        <f t="shared" ca="1" si="59"/>
        <v>0</v>
      </c>
      <c r="Q139" s="37">
        <f t="shared" ca="1" si="60"/>
        <v>0</v>
      </c>
    </row>
    <row r="140" spans="3:17">
      <c r="C140" s="4"/>
      <c r="D140" s="4"/>
      <c r="E140" s="4"/>
      <c r="G140" s="1"/>
      <c r="J140" s="6" t="str">
        <f>IF(H140=0%,"",#REF!/H140)</f>
        <v/>
      </c>
      <c r="O140" s="11"/>
      <c r="P140" s="37">
        <f t="shared" ca="1" si="59"/>
        <v>0</v>
      </c>
      <c r="Q140" s="37">
        <f t="shared" ca="1" si="60"/>
        <v>0</v>
      </c>
    </row>
    <row r="141" spans="3:17">
      <c r="C141" s="4"/>
      <c r="D141" s="4"/>
      <c r="E141" s="4"/>
      <c r="G141" s="1"/>
      <c r="J141" s="6" t="str">
        <f>IF(H141=0%,"",#REF!/H141)</f>
        <v/>
      </c>
      <c r="O141" s="11"/>
      <c r="P141" s="37">
        <f t="shared" ca="1" si="59"/>
        <v>0</v>
      </c>
      <c r="Q141" s="37">
        <f t="shared" ca="1" si="60"/>
        <v>0</v>
      </c>
    </row>
    <row r="142" spans="3:17">
      <c r="C142" s="4"/>
      <c r="D142" s="4"/>
      <c r="E142" s="4"/>
      <c r="G142" s="1"/>
      <c r="J142" s="6" t="str">
        <f>IF(H142=0%,"",#REF!/H142)</f>
        <v/>
      </c>
      <c r="O142" s="11"/>
      <c r="P142" s="37">
        <f t="shared" ca="1" si="59"/>
        <v>0</v>
      </c>
      <c r="Q142" s="37">
        <f t="shared" ca="1" si="60"/>
        <v>0</v>
      </c>
    </row>
    <row r="143" spans="3:17">
      <c r="C143" s="4"/>
      <c r="D143" s="4"/>
      <c r="E143" s="4"/>
      <c r="G143" s="1"/>
      <c r="J143" s="6" t="str">
        <f>IF(H143=0%,"",#REF!/H143)</f>
        <v/>
      </c>
      <c r="O143" s="11"/>
      <c r="P143" s="37">
        <f t="shared" ca="1" si="59"/>
        <v>0</v>
      </c>
      <c r="Q143" s="37">
        <f t="shared" ca="1" si="60"/>
        <v>0</v>
      </c>
    </row>
    <row r="144" spans="3:17">
      <c r="C144" s="4"/>
      <c r="D144" s="4"/>
      <c r="E144" s="4"/>
      <c r="G144" s="1"/>
      <c r="J144" s="6" t="str">
        <f>IF(H144=0%,"",#REF!/H144)</f>
        <v/>
      </c>
      <c r="O144" s="11"/>
      <c r="P144" s="37">
        <f t="shared" ca="1" si="59"/>
        <v>0</v>
      </c>
      <c r="Q144" s="37">
        <f t="shared" ca="1" si="60"/>
        <v>0</v>
      </c>
    </row>
    <row r="145" spans="3:17">
      <c r="C145" s="4"/>
      <c r="D145" s="4"/>
      <c r="E145" s="4"/>
      <c r="G145" s="1"/>
      <c r="J145" s="6" t="str">
        <f>IF(H145=0%,"",#REF!/H145)</f>
        <v/>
      </c>
      <c r="O145" s="11"/>
      <c r="P145" s="37">
        <f t="shared" ca="1" si="59"/>
        <v>0</v>
      </c>
      <c r="Q145" s="37">
        <f t="shared" ca="1" si="60"/>
        <v>0</v>
      </c>
    </row>
    <row r="146" spans="3:17">
      <c r="C146" s="4"/>
      <c r="D146" s="4"/>
      <c r="E146" s="4"/>
      <c r="G146" s="1"/>
      <c r="J146" s="6" t="str">
        <f>IF(H146=0%,"",#REF!/H146)</f>
        <v/>
      </c>
      <c r="O146" s="11"/>
      <c r="P146" s="37">
        <f t="shared" ca="1" si="59"/>
        <v>0</v>
      </c>
      <c r="Q146" s="37">
        <f t="shared" ca="1" si="60"/>
        <v>0</v>
      </c>
    </row>
    <row r="147" spans="3:17">
      <c r="C147" s="4"/>
      <c r="D147" s="4"/>
      <c r="E147" s="4"/>
      <c r="G147" s="1"/>
      <c r="J147" s="6" t="str">
        <f>IF(H147=0%,"",#REF!/H147)</f>
        <v/>
      </c>
      <c r="O147" s="11"/>
      <c r="P147" s="37">
        <f t="shared" ca="1" si="59"/>
        <v>0</v>
      </c>
      <c r="Q147" s="37">
        <f t="shared" ca="1" si="60"/>
        <v>0</v>
      </c>
    </row>
    <row r="148" spans="3:17">
      <c r="C148" s="4"/>
      <c r="D148" s="4"/>
      <c r="E148" s="4"/>
      <c r="G148" s="1"/>
      <c r="J148" s="6" t="str">
        <f>IF(H148=0%,"",#REF!/H148)</f>
        <v/>
      </c>
      <c r="O148" s="11"/>
      <c r="P148" s="37">
        <f t="shared" ca="1" si="59"/>
        <v>0</v>
      </c>
      <c r="Q148" s="37">
        <f t="shared" ca="1" si="60"/>
        <v>0</v>
      </c>
    </row>
    <row r="149" spans="3:17">
      <c r="C149" s="4"/>
      <c r="D149" s="4"/>
      <c r="E149" s="4"/>
      <c r="G149" s="1"/>
      <c r="J149" s="6" t="str">
        <f>IF(H149=0%,"",#REF!/H149)</f>
        <v/>
      </c>
      <c r="O149" s="11"/>
      <c r="P149" s="37">
        <f t="shared" ca="1" si="59"/>
        <v>0</v>
      </c>
      <c r="Q149" s="37">
        <f t="shared" ca="1" si="60"/>
        <v>0</v>
      </c>
    </row>
    <row r="150" spans="3:17">
      <c r="C150" s="4"/>
      <c r="D150" s="4"/>
      <c r="E150" s="4"/>
      <c r="G150" s="1"/>
      <c r="J150" s="6" t="str">
        <f>IF(H150=0%,"",#REF!/H150)</f>
        <v/>
      </c>
      <c r="O150" s="11"/>
      <c r="P150" s="37">
        <f t="shared" ca="1" si="59"/>
        <v>0</v>
      </c>
      <c r="Q150" s="37">
        <f t="shared" ca="1" si="60"/>
        <v>0</v>
      </c>
    </row>
    <row r="151" spans="3:17">
      <c r="C151" s="4"/>
      <c r="D151" s="4"/>
      <c r="E151" s="4"/>
      <c r="G151" s="1"/>
      <c r="J151" s="6" t="str">
        <f>IF(H151=0%,"",#REF!/H151)</f>
        <v/>
      </c>
      <c r="O151" s="11"/>
      <c r="P151" s="37">
        <f t="shared" ref="P151:P182" ca="1" si="61">IF(K151="",0,IF(L151="",TODAY()-K151,L151-K151+1))</f>
        <v>0</v>
      </c>
      <c r="Q151" s="37">
        <f t="shared" ref="Q151:Q182" ca="1" si="62">IF(P151=0,0,O151-P151)</f>
        <v>0</v>
      </c>
    </row>
    <row r="152" spans="3:17">
      <c r="C152" s="4"/>
      <c r="D152" s="4"/>
      <c r="E152" s="4"/>
      <c r="G152" s="1"/>
      <c r="J152" s="6" t="str">
        <f>IF(H152=0%,"",#REF!/H152)</f>
        <v/>
      </c>
      <c r="O152" s="11"/>
      <c r="P152" s="37">
        <f t="shared" ca="1" si="61"/>
        <v>0</v>
      </c>
      <c r="Q152" s="37">
        <f t="shared" ca="1" si="62"/>
        <v>0</v>
      </c>
    </row>
    <row r="153" spans="3:17">
      <c r="C153" s="4"/>
      <c r="D153" s="4"/>
      <c r="E153" s="4"/>
      <c r="G153" s="1"/>
      <c r="J153" s="6" t="str">
        <f>IF(H153=0%,"",#REF!/H153)</f>
        <v/>
      </c>
      <c r="O153" s="11"/>
      <c r="P153" s="37">
        <f t="shared" ca="1" si="61"/>
        <v>0</v>
      </c>
      <c r="Q153" s="37">
        <f t="shared" ca="1" si="62"/>
        <v>0</v>
      </c>
    </row>
    <row r="154" spans="3:17">
      <c r="C154" s="4"/>
      <c r="D154" s="4"/>
      <c r="E154" s="4"/>
      <c r="G154" s="1"/>
      <c r="J154" s="6" t="str">
        <f>IF(H154=0%,"",#REF!/H154)</f>
        <v/>
      </c>
      <c r="O154" s="11"/>
      <c r="P154" s="37">
        <f t="shared" ca="1" si="61"/>
        <v>0</v>
      </c>
      <c r="Q154" s="37">
        <f t="shared" ca="1" si="62"/>
        <v>0</v>
      </c>
    </row>
    <row r="155" spans="3:17">
      <c r="C155" s="4"/>
      <c r="D155" s="4"/>
      <c r="E155" s="4"/>
      <c r="G155" s="1"/>
      <c r="J155" s="6" t="str">
        <f>IF(H155=0%,"",#REF!/H155)</f>
        <v/>
      </c>
      <c r="O155" s="11"/>
      <c r="P155" s="37">
        <f t="shared" ca="1" si="61"/>
        <v>0</v>
      </c>
      <c r="Q155" s="37">
        <f t="shared" ca="1" si="62"/>
        <v>0</v>
      </c>
    </row>
    <row r="156" spans="3:17">
      <c r="C156" s="4"/>
      <c r="D156" s="4"/>
      <c r="E156" s="4"/>
      <c r="G156" s="1"/>
      <c r="J156" s="6" t="str">
        <f>IF(H156=0%,"",#REF!/H156)</f>
        <v/>
      </c>
      <c r="O156" s="11"/>
      <c r="P156" s="37">
        <f t="shared" ca="1" si="61"/>
        <v>0</v>
      </c>
      <c r="Q156" s="37">
        <f t="shared" ca="1" si="62"/>
        <v>0</v>
      </c>
    </row>
    <row r="157" spans="3:17">
      <c r="C157" s="4"/>
      <c r="D157" s="4"/>
      <c r="E157" s="4"/>
      <c r="G157" s="1"/>
      <c r="J157" s="6" t="str">
        <f>IF(H157=0%,"",#REF!/H157)</f>
        <v/>
      </c>
      <c r="O157" s="11"/>
      <c r="P157" s="37">
        <f t="shared" ca="1" si="61"/>
        <v>0</v>
      </c>
      <c r="Q157" s="37">
        <f t="shared" ca="1" si="62"/>
        <v>0</v>
      </c>
    </row>
    <row r="158" spans="3:17">
      <c r="C158" s="4"/>
      <c r="D158" s="4"/>
      <c r="E158" s="4"/>
      <c r="G158" s="1"/>
      <c r="J158" s="6" t="str">
        <f>IF(H158=0%,"",#REF!/H158)</f>
        <v/>
      </c>
      <c r="O158" s="11"/>
      <c r="P158" s="37">
        <f t="shared" ca="1" si="61"/>
        <v>0</v>
      </c>
      <c r="Q158" s="37">
        <f t="shared" ca="1" si="62"/>
        <v>0</v>
      </c>
    </row>
    <row r="159" spans="3:17">
      <c r="C159" s="4"/>
      <c r="D159" s="4"/>
      <c r="E159" s="4"/>
      <c r="G159" s="1"/>
      <c r="J159" s="6" t="str">
        <f>IF(H159=0%,"",#REF!/H159)</f>
        <v/>
      </c>
      <c r="O159" s="11"/>
      <c r="P159" s="37">
        <f t="shared" ca="1" si="61"/>
        <v>0</v>
      </c>
      <c r="Q159" s="37">
        <f t="shared" ca="1" si="62"/>
        <v>0</v>
      </c>
    </row>
    <row r="160" spans="3:17">
      <c r="C160" s="4"/>
      <c r="D160" s="4"/>
      <c r="E160" s="4"/>
      <c r="G160" s="1"/>
      <c r="J160" s="6" t="str">
        <f>IF(H160=0%,"",#REF!/H160)</f>
        <v/>
      </c>
      <c r="O160" s="11"/>
      <c r="P160" s="37">
        <f t="shared" ca="1" si="61"/>
        <v>0</v>
      </c>
      <c r="Q160" s="37">
        <f t="shared" ca="1" si="62"/>
        <v>0</v>
      </c>
    </row>
    <row r="161" spans="3:17">
      <c r="C161" s="4"/>
      <c r="D161" s="4"/>
      <c r="E161" s="4"/>
      <c r="G161" s="1"/>
      <c r="J161" s="6" t="str">
        <f>IF(H161=0%,"",#REF!/H161)</f>
        <v/>
      </c>
      <c r="O161" s="11"/>
      <c r="P161" s="37">
        <f t="shared" ca="1" si="61"/>
        <v>0</v>
      </c>
      <c r="Q161" s="37">
        <f t="shared" ca="1" si="62"/>
        <v>0</v>
      </c>
    </row>
    <row r="162" spans="3:17">
      <c r="C162" s="4"/>
      <c r="D162" s="4"/>
      <c r="E162" s="4"/>
      <c r="G162" s="1"/>
      <c r="J162" s="6" t="str">
        <f>IF(H162=0%,"",#REF!/H162)</f>
        <v/>
      </c>
      <c r="O162" s="11"/>
      <c r="P162" s="37">
        <f t="shared" ca="1" si="61"/>
        <v>0</v>
      </c>
      <c r="Q162" s="37">
        <f t="shared" ca="1" si="62"/>
        <v>0</v>
      </c>
    </row>
    <row r="163" spans="3:17">
      <c r="C163" s="4"/>
      <c r="D163" s="4"/>
      <c r="E163" s="4"/>
      <c r="G163" s="1"/>
      <c r="J163" s="6" t="str">
        <f>IF(H163=0%,"",#REF!/H163)</f>
        <v/>
      </c>
      <c r="O163" s="11"/>
      <c r="P163" s="37">
        <f t="shared" ca="1" si="61"/>
        <v>0</v>
      </c>
      <c r="Q163" s="37">
        <f t="shared" ca="1" si="62"/>
        <v>0</v>
      </c>
    </row>
    <row r="164" spans="3:17">
      <c r="C164" s="4"/>
      <c r="D164" s="4"/>
      <c r="E164" s="4"/>
      <c r="G164" s="1"/>
      <c r="J164" s="6" t="str">
        <f>IF(H164=0%,"",#REF!/H164)</f>
        <v/>
      </c>
      <c r="O164" s="11"/>
      <c r="P164" s="37">
        <f t="shared" ca="1" si="61"/>
        <v>0</v>
      </c>
      <c r="Q164" s="37">
        <f t="shared" ca="1" si="62"/>
        <v>0</v>
      </c>
    </row>
    <row r="165" spans="3:17">
      <c r="C165" s="4"/>
      <c r="D165" s="4"/>
      <c r="E165" s="4"/>
      <c r="G165" s="1"/>
      <c r="J165" s="6" t="str">
        <f>IF(H165=0%,"",#REF!/H165)</f>
        <v/>
      </c>
      <c r="O165" s="11"/>
      <c r="P165" s="37">
        <f t="shared" ca="1" si="61"/>
        <v>0</v>
      </c>
      <c r="Q165" s="37">
        <f t="shared" ca="1" si="62"/>
        <v>0</v>
      </c>
    </row>
    <row r="166" spans="3:17">
      <c r="C166" s="4"/>
      <c r="D166" s="4"/>
      <c r="E166" s="4"/>
      <c r="G166" s="1"/>
      <c r="J166" s="6" t="str">
        <f>IF(H166=0%,"",#REF!/H166)</f>
        <v/>
      </c>
      <c r="O166" s="11"/>
      <c r="P166" s="37">
        <f t="shared" ca="1" si="61"/>
        <v>0</v>
      </c>
      <c r="Q166" s="37">
        <f t="shared" ca="1" si="62"/>
        <v>0</v>
      </c>
    </row>
    <row r="167" spans="3:17">
      <c r="C167" s="4"/>
      <c r="D167" s="4"/>
      <c r="E167" s="4"/>
      <c r="G167" s="1"/>
      <c r="J167" s="6" t="str">
        <f>IF(H167=0%,"",#REF!/H167)</f>
        <v/>
      </c>
      <c r="O167" s="11"/>
      <c r="P167" s="37">
        <f t="shared" ca="1" si="61"/>
        <v>0</v>
      </c>
      <c r="Q167" s="37">
        <f t="shared" ca="1" si="62"/>
        <v>0</v>
      </c>
    </row>
    <row r="168" spans="3:17">
      <c r="C168" s="4"/>
      <c r="D168" s="4"/>
      <c r="E168" s="4"/>
      <c r="G168" s="1"/>
      <c r="J168" s="6" t="str">
        <f>IF(H168=0%,"",#REF!/H168)</f>
        <v/>
      </c>
      <c r="O168" s="11"/>
      <c r="P168" s="37">
        <f t="shared" ca="1" si="61"/>
        <v>0</v>
      </c>
      <c r="Q168" s="37">
        <f t="shared" ca="1" si="62"/>
        <v>0</v>
      </c>
    </row>
    <row r="169" spans="3:17">
      <c r="C169" s="4"/>
      <c r="D169" s="4"/>
      <c r="E169" s="4"/>
      <c r="G169" s="1"/>
      <c r="J169" s="6" t="str">
        <f>IF(H169=0%,"",#REF!/H169)</f>
        <v/>
      </c>
      <c r="O169" s="11"/>
      <c r="P169" s="37">
        <f t="shared" ca="1" si="61"/>
        <v>0</v>
      </c>
      <c r="Q169" s="37">
        <f t="shared" ca="1" si="62"/>
        <v>0</v>
      </c>
    </row>
    <row r="170" spans="3:17">
      <c r="C170" s="4"/>
      <c r="D170" s="4"/>
      <c r="E170" s="4"/>
      <c r="G170" s="1"/>
      <c r="J170" s="6" t="str">
        <f>IF(H170=0%,"",#REF!/H170)</f>
        <v/>
      </c>
      <c r="O170" s="11"/>
      <c r="P170" s="37">
        <f t="shared" ca="1" si="61"/>
        <v>0</v>
      </c>
      <c r="Q170" s="37">
        <f t="shared" ca="1" si="62"/>
        <v>0</v>
      </c>
    </row>
    <row r="171" spans="3:17">
      <c r="C171" s="4"/>
      <c r="D171" s="4"/>
      <c r="E171" s="4"/>
      <c r="G171" s="1"/>
      <c r="J171" s="6" t="str">
        <f>IF(H171=0%,"",#REF!/H171)</f>
        <v/>
      </c>
      <c r="O171" s="11"/>
      <c r="P171" s="37">
        <f t="shared" ca="1" si="61"/>
        <v>0</v>
      </c>
      <c r="Q171" s="37">
        <f t="shared" ca="1" si="62"/>
        <v>0</v>
      </c>
    </row>
    <row r="172" spans="3:17">
      <c r="C172" s="4"/>
      <c r="D172" s="4"/>
      <c r="E172" s="4"/>
      <c r="G172" s="1"/>
      <c r="J172" s="6" t="str">
        <f>IF(H172=0%,"",#REF!/H172)</f>
        <v/>
      </c>
      <c r="O172" s="11"/>
      <c r="P172" s="37">
        <f t="shared" ca="1" si="61"/>
        <v>0</v>
      </c>
      <c r="Q172" s="37">
        <f t="shared" ca="1" si="62"/>
        <v>0</v>
      </c>
    </row>
    <row r="173" spans="3:17">
      <c r="C173" s="4"/>
      <c r="D173" s="4"/>
      <c r="E173" s="4"/>
      <c r="G173" s="1"/>
      <c r="J173" s="6" t="str">
        <f>IF(H173=0%,"",#REF!/H173)</f>
        <v/>
      </c>
      <c r="O173" s="11"/>
      <c r="P173" s="37">
        <f t="shared" ca="1" si="61"/>
        <v>0</v>
      </c>
      <c r="Q173" s="37">
        <f t="shared" ca="1" si="62"/>
        <v>0</v>
      </c>
    </row>
    <row r="174" spans="3:17">
      <c r="C174" s="4"/>
      <c r="D174" s="4"/>
      <c r="E174" s="4"/>
      <c r="G174" s="1"/>
      <c r="J174" s="6" t="str">
        <f>IF(H174=0%,"",#REF!/H174)</f>
        <v/>
      </c>
      <c r="O174" s="11"/>
      <c r="P174" s="37">
        <f t="shared" ca="1" si="61"/>
        <v>0</v>
      </c>
      <c r="Q174" s="37">
        <f t="shared" ca="1" si="62"/>
        <v>0</v>
      </c>
    </row>
    <row r="175" spans="3:17">
      <c r="C175" s="4"/>
      <c r="D175" s="4"/>
      <c r="E175" s="4"/>
      <c r="G175" s="1"/>
      <c r="J175" s="6" t="str">
        <f>IF(H175=0%,"",#REF!/H175)</f>
        <v/>
      </c>
      <c r="O175" s="11"/>
      <c r="P175" s="37">
        <f t="shared" ca="1" si="61"/>
        <v>0</v>
      </c>
      <c r="Q175" s="37">
        <f t="shared" ca="1" si="62"/>
        <v>0</v>
      </c>
    </row>
    <row r="176" spans="3:17">
      <c r="C176" s="4"/>
      <c r="D176" s="4"/>
      <c r="E176" s="4"/>
      <c r="G176" s="1"/>
      <c r="J176" s="6" t="str">
        <f>IF(H176=0%,"",#REF!/H176)</f>
        <v/>
      </c>
      <c r="O176" s="11"/>
      <c r="P176" s="37">
        <f t="shared" ca="1" si="61"/>
        <v>0</v>
      </c>
      <c r="Q176" s="37">
        <f t="shared" ca="1" si="62"/>
        <v>0</v>
      </c>
    </row>
    <row r="177" spans="3:17">
      <c r="C177" s="4"/>
      <c r="D177" s="4"/>
      <c r="E177" s="4"/>
      <c r="G177" s="1"/>
      <c r="J177" s="6" t="str">
        <f>IF(H177=0%,"",#REF!/H177)</f>
        <v/>
      </c>
      <c r="O177" s="11"/>
      <c r="P177" s="37">
        <f t="shared" ca="1" si="61"/>
        <v>0</v>
      </c>
      <c r="Q177" s="37">
        <f t="shared" ca="1" si="62"/>
        <v>0</v>
      </c>
    </row>
    <row r="178" spans="3:17">
      <c r="C178" s="4"/>
      <c r="D178" s="4"/>
      <c r="E178" s="4"/>
      <c r="G178" s="1"/>
      <c r="J178" s="6" t="str">
        <f>IF(H178=0%,"",#REF!/H178)</f>
        <v/>
      </c>
      <c r="O178" s="11"/>
      <c r="P178" s="37">
        <f t="shared" ca="1" si="61"/>
        <v>0</v>
      </c>
      <c r="Q178" s="37">
        <f t="shared" ca="1" si="62"/>
        <v>0</v>
      </c>
    </row>
    <row r="179" spans="3:17">
      <c r="C179" s="4"/>
      <c r="D179" s="4"/>
      <c r="E179" s="4"/>
      <c r="G179" s="1"/>
      <c r="J179" s="6" t="str">
        <f>IF(H179=0%,"",#REF!/H179)</f>
        <v/>
      </c>
      <c r="O179" s="11"/>
      <c r="P179" s="37">
        <f t="shared" ca="1" si="61"/>
        <v>0</v>
      </c>
      <c r="Q179" s="37">
        <f t="shared" ca="1" si="62"/>
        <v>0</v>
      </c>
    </row>
    <row r="180" spans="3:17">
      <c r="C180" s="4"/>
      <c r="D180" s="4"/>
      <c r="E180" s="4"/>
      <c r="G180" s="1"/>
      <c r="J180" s="6" t="str">
        <f>IF(H180=0%,"",#REF!/H180)</f>
        <v/>
      </c>
      <c r="O180" s="11"/>
      <c r="P180" s="37">
        <f t="shared" ca="1" si="61"/>
        <v>0</v>
      </c>
      <c r="Q180" s="37">
        <f t="shared" ca="1" si="62"/>
        <v>0</v>
      </c>
    </row>
    <row r="181" spans="3:17">
      <c r="C181" s="4"/>
      <c r="D181" s="4"/>
      <c r="E181" s="4"/>
      <c r="G181" s="1"/>
      <c r="J181" s="6" t="str">
        <f>IF(H181=0%,"",#REF!/H181)</f>
        <v/>
      </c>
      <c r="O181" s="11"/>
      <c r="P181" s="37">
        <f t="shared" ca="1" si="61"/>
        <v>0</v>
      </c>
      <c r="Q181" s="37">
        <f t="shared" ca="1" si="62"/>
        <v>0</v>
      </c>
    </row>
    <row r="182" spans="3:17">
      <c r="C182" s="4"/>
      <c r="D182" s="4"/>
      <c r="E182" s="4"/>
      <c r="G182" s="1"/>
      <c r="J182" s="6" t="str">
        <f>IF(H182=0%,"",#REF!/H182)</f>
        <v/>
      </c>
      <c r="O182" s="11"/>
      <c r="P182" s="37">
        <f t="shared" ca="1" si="61"/>
        <v>0</v>
      </c>
      <c r="Q182" s="37">
        <f t="shared" ca="1" si="62"/>
        <v>0</v>
      </c>
    </row>
    <row r="183" spans="3:17">
      <c r="C183" s="4"/>
      <c r="D183" s="4"/>
      <c r="E183" s="4"/>
      <c r="G183" s="1"/>
      <c r="J183" s="6" t="str">
        <f>IF(H183=0%,"",#REF!/H183)</f>
        <v/>
      </c>
      <c r="O183" s="11"/>
      <c r="P183" s="37">
        <f t="shared" ref="P183:P190" ca="1" si="63">IF(K183="",0,IF(L183="",TODAY()-K183,L183-K183+1))</f>
        <v>0</v>
      </c>
      <c r="Q183" s="37">
        <f t="shared" ref="Q183:Q190" ca="1" si="64">IF(P183=0,0,O183-P183)</f>
        <v>0</v>
      </c>
    </row>
    <row r="184" spans="3:17">
      <c r="C184" s="4"/>
      <c r="D184" s="4"/>
      <c r="E184" s="4"/>
      <c r="G184" s="1"/>
      <c r="J184" s="6" t="str">
        <f>IF(H184=0%,"",#REF!/H184)</f>
        <v/>
      </c>
      <c r="O184" s="11"/>
      <c r="P184" s="37">
        <f t="shared" ca="1" si="63"/>
        <v>0</v>
      </c>
      <c r="Q184" s="37">
        <f t="shared" ca="1" si="64"/>
        <v>0</v>
      </c>
    </row>
    <row r="185" spans="3:17">
      <c r="C185" s="4"/>
      <c r="D185" s="4"/>
      <c r="E185" s="4"/>
      <c r="G185" s="1"/>
      <c r="J185" s="6" t="str">
        <f>IF(H185=0%,"",#REF!/H185)</f>
        <v/>
      </c>
      <c r="O185" s="11"/>
      <c r="P185" s="37">
        <f t="shared" ca="1" si="63"/>
        <v>0</v>
      </c>
      <c r="Q185" s="37">
        <f t="shared" ca="1" si="64"/>
        <v>0</v>
      </c>
    </row>
    <row r="186" spans="3:17">
      <c r="C186" s="4"/>
      <c r="D186" s="4"/>
      <c r="E186" s="4"/>
      <c r="G186" s="1"/>
      <c r="J186" s="6" t="str">
        <f>IF(H186=0%,"",#REF!/H186)</f>
        <v/>
      </c>
      <c r="O186" s="11"/>
      <c r="P186" s="37">
        <f t="shared" ca="1" si="63"/>
        <v>0</v>
      </c>
      <c r="Q186" s="37">
        <f t="shared" ca="1" si="64"/>
        <v>0</v>
      </c>
    </row>
    <row r="187" spans="3:17">
      <c r="C187" s="4"/>
      <c r="D187" s="4"/>
      <c r="E187" s="4"/>
      <c r="G187" s="1"/>
      <c r="J187" s="6" t="str">
        <f>IF(H187=0%,"",#REF!/H187)</f>
        <v/>
      </c>
      <c r="O187" s="11"/>
      <c r="P187" s="37">
        <f t="shared" ca="1" si="63"/>
        <v>0</v>
      </c>
      <c r="Q187" s="37">
        <f t="shared" ca="1" si="64"/>
        <v>0</v>
      </c>
    </row>
    <row r="188" spans="3:17">
      <c r="C188" s="4"/>
      <c r="D188" s="4"/>
      <c r="E188" s="4"/>
      <c r="G188" s="1"/>
      <c r="J188" s="6" t="str">
        <f>IF(H188=0%,"",#REF!/H188)</f>
        <v/>
      </c>
      <c r="O188" s="11"/>
      <c r="P188" s="37">
        <f t="shared" ca="1" si="63"/>
        <v>0</v>
      </c>
      <c r="Q188" s="37">
        <f t="shared" ca="1" si="64"/>
        <v>0</v>
      </c>
    </row>
    <row r="189" spans="3:17">
      <c r="C189" s="4"/>
      <c r="D189" s="4"/>
      <c r="E189" s="4"/>
      <c r="G189" s="1"/>
      <c r="J189" s="6" t="str">
        <f>IF(H189=0%,"",#REF!/H189)</f>
        <v/>
      </c>
      <c r="O189" s="11"/>
      <c r="P189" s="37">
        <f t="shared" ca="1" si="63"/>
        <v>0</v>
      </c>
      <c r="Q189" s="37">
        <f t="shared" ca="1" si="64"/>
        <v>0</v>
      </c>
    </row>
    <row r="190" spans="3:17">
      <c r="C190" s="4"/>
      <c r="D190" s="4"/>
      <c r="E190" s="4"/>
      <c r="G190" s="1"/>
      <c r="J190" s="6" t="str">
        <f>IF(H190=0%,"",#REF!/H190)</f>
        <v/>
      </c>
      <c r="O190" s="11"/>
      <c r="P190" s="37">
        <f t="shared" ca="1" si="63"/>
        <v>0</v>
      </c>
      <c r="Q190" s="37">
        <f t="shared" ca="1" si="64"/>
        <v>0</v>
      </c>
    </row>
    <row r="191" spans="3:17">
      <c r="C191" s="4"/>
      <c r="D191" s="4"/>
      <c r="E191" s="4"/>
      <c r="G191" s="1"/>
      <c r="J191" s="6" t="str">
        <f>IF(H191=0%,"",#REF!/H191)</f>
        <v/>
      </c>
    </row>
    <row r="192" spans="3:17">
      <c r="C192" s="4"/>
      <c r="D192" s="4"/>
      <c r="E192" s="4"/>
      <c r="G192" s="1"/>
      <c r="J192" s="6" t="str">
        <f>IF(H192=0%,"",#REF!/H192)</f>
        <v/>
      </c>
    </row>
    <row r="193" spans="3:10">
      <c r="C193" s="4"/>
      <c r="D193" s="4"/>
      <c r="E193" s="4"/>
      <c r="G193" s="1"/>
      <c r="J193" s="6" t="str">
        <f>IF(H193=0%,"",#REF!/H193)</f>
        <v/>
      </c>
    </row>
    <row r="194" spans="3:10">
      <c r="C194" s="4"/>
      <c r="D194" s="4"/>
      <c r="E194" s="4"/>
      <c r="G194" s="1"/>
      <c r="J194" s="6" t="str">
        <f>IF(H194=0%,"",#REF!/H194)</f>
        <v/>
      </c>
    </row>
    <row r="195" spans="3:10">
      <c r="C195" s="4"/>
      <c r="D195" s="4"/>
      <c r="E195" s="4"/>
      <c r="G195" s="1"/>
      <c r="J195" s="6" t="str">
        <f>IF(H195=0%,"",#REF!/H195)</f>
        <v/>
      </c>
    </row>
    <row r="196" spans="3:10">
      <c r="C196" s="4"/>
      <c r="D196" s="4"/>
      <c r="E196" s="4"/>
      <c r="G196" s="1"/>
      <c r="J196" s="6" t="str">
        <f>IF(H196=0%,"",#REF!/H196)</f>
        <v/>
      </c>
    </row>
    <row r="197" spans="3:10">
      <c r="C197" s="4"/>
      <c r="D197" s="4"/>
      <c r="E197" s="4"/>
      <c r="G197" s="1"/>
      <c r="J197" s="6" t="str">
        <f>IF(H197=0%,"",#REF!/H197)</f>
        <v/>
      </c>
    </row>
    <row r="198" spans="3:10">
      <c r="C198" s="4"/>
      <c r="D198" s="4"/>
      <c r="E198" s="4"/>
      <c r="G198" s="1"/>
      <c r="J198" s="6" t="str">
        <f>IF(H198=0%,"",#REF!/H198)</f>
        <v/>
      </c>
    </row>
    <row r="199" spans="3:10">
      <c r="C199" s="4"/>
      <c r="D199" s="4"/>
      <c r="E199" s="4"/>
      <c r="G199" s="1"/>
      <c r="J199" s="6" t="str">
        <f>IF(H199=0%,"",#REF!/H199)</f>
        <v/>
      </c>
    </row>
    <row r="200" spans="3:10">
      <c r="C200" s="4"/>
      <c r="D200" s="4"/>
      <c r="E200" s="4"/>
      <c r="G200" s="1"/>
      <c r="J200" s="6" t="str">
        <f>IF(H200=0%,"",#REF!/H200)</f>
        <v/>
      </c>
    </row>
    <row r="201" spans="3:10">
      <c r="C201" s="4"/>
      <c r="D201" s="4"/>
      <c r="E201" s="4"/>
      <c r="G201" s="1"/>
      <c r="J201" s="6" t="str">
        <f>IF(H201=0%,"",#REF!/H201)</f>
        <v/>
      </c>
    </row>
    <row r="202" spans="3:10">
      <c r="C202" s="4"/>
      <c r="D202" s="4"/>
      <c r="E202" s="4"/>
      <c r="G202" s="1"/>
      <c r="J202" s="6" t="str">
        <f>IF(H202=0%,"",#REF!/H202)</f>
        <v/>
      </c>
    </row>
    <row r="203" spans="3:10">
      <c r="C203" s="4"/>
      <c r="D203" s="4"/>
      <c r="E203" s="4"/>
      <c r="G203" s="1"/>
      <c r="J203" s="6" t="str">
        <f>IF(H203=0%,"",#REF!/H203)</f>
        <v/>
      </c>
    </row>
    <row r="204" spans="3:10">
      <c r="C204" s="4"/>
      <c r="D204" s="4"/>
      <c r="E204" s="4"/>
      <c r="G204" s="1"/>
      <c r="J204" s="6" t="str">
        <f>IF(H204=0%,"",#REF!/H204)</f>
        <v/>
      </c>
    </row>
    <row r="205" spans="3:10">
      <c r="C205" s="4"/>
      <c r="D205" s="4"/>
      <c r="E205" s="4"/>
      <c r="G205" s="1"/>
      <c r="J205" s="6" t="str">
        <f>IF(H205=0%,"",#REF!/H205)</f>
        <v/>
      </c>
    </row>
    <row r="206" spans="3:10">
      <c r="C206" s="4"/>
      <c r="D206" s="4"/>
      <c r="E206" s="4"/>
      <c r="G206" s="1"/>
      <c r="J206" s="6" t="str">
        <f>IF(H206=0%,"",#REF!/H206)</f>
        <v/>
      </c>
    </row>
    <row r="207" spans="3:10">
      <c r="C207" s="4"/>
      <c r="D207" s="4"/>
      <c r="E207" s="4"/>
      <c r="G207" s="1"/>
      <c r="J207" s="6" t="str">
        <f>IF(H207=0%,"",#REF!/H207)</f>
        <v/>
      </c>
    </row>
    <row r="208" spans="3:10">
      <c r="C208" s="4"/>
      <c r="D208" s="4"/>
      <c r="E208" s="4"/>
      <c r="G208" s="1"/>
      <c r="J208" s="6" t="str">
        <f>IF(H208=0%,"",#REF!/H208)</f>
        <v/>
      </c>
    </row>
    <row r="209" spans="3:10">
      <c r="C209" s="4"/>
      <c r="D209" s="4"/>
      <c r="E209" s="4"/>
      <c r="G209" s="1"/>
      <c r="J209" s="6" t="str">
        <f>IF(H209=0%,"",#REF!/H209)</f>
        <v/>
      </c>
    </row>
    <row r="210" spans="3:10">
      <c r="C210" s="4"/>
      <c r="D210" s="4"/>
      <c r="E210" s="4"/>
      <c r="G210" s="1"/>
      <c r="J210" s="6" t="str">
        <f>IF(H210=0%,"",#REF!/H210)</f>
        <v/>
      </c>
    </row>
    <row r="211" spans="3:10">
      <c r="C211" s="4"/>
      <c r="D211" s="4"/>
      <c r="E211" s="4"/>
      <c r="G211" s="1"/>
      <c r="J211" s="6" t="str">
        <f>IF(H211=0%,"",#REF!/H211)</f>
        <v/>
      </c>
    </row>
    <row r="212" spans="3:10">
      <c r="C212" s="4"/>
      <c r="D212" s="4"/>
      <c r="E212" s="4"/>
      <c r="G212" s="1"/>
      <c r="J212" s="6" t="str">
        <f>IF(H212=0%,"",#REF!/H212)</f>
        <v/>
      </c>
    </row>
    <row r="213" spans="3:10">
      <c r="C213" s="4"/>
      <c r="D213" s="4"/>
      <c r="E213" s="4"/>
      <c r="G213" s="1"/>
      <c r="J213" s="6" t="str">
        <f>IF(H213=0%,"",#REF!/H213)</f>
        <v/>
      </c>
    </row>
    <row r="214" spans="3:10">
      <c r="C214" s="4"/>
      <c r="D214" s="4"/>
      <c r="E214" s="4"/>
      <c r="G214" s="1"/>
      <c r="J214" s="6" t="str">
        <f>IF(H214=0%,"",#REF!/H214)</f>
        <v/>
      </c>
    </row>
    <row r="215" spans="3:10">
      <c r="C215" s="4"/>
      <c r="D215" s="4"/>
      <c r="E215" s="4"/>
      <c r="G215" s="1"/>
      <c r="J215" s="6" t="str">
        <f>IF(H215=0%,"",#REF!/H215)</f>
        <v/>
      </c>
    </row>
    <row r="216" spans="3:10">
      <c r="C216" s="4"/>
      <c r="D216" s="4"/>
      <c r="E216" s="4"/>
      <c r="G216" s="1"/>
      <c r="J216" s="6" t="str">
        <f>IF(H216=0%,"",#REF!/H216)</f>
        <v/>
      </c>
    </row>
    <row r="217" spans="3:10">
      <c r="C217" s="4"/>
      <c r="D217" s="4"/>
      <c r="E217" s="4"/>
      <c r="G217" s="1"/>
      <c r="J217" s="6" t="str">
        <f>IF(H217=0%,"",#REF!/H217)</f>
        <v/>
      </c>
    </row>
    <row r="218" spans="3:10">
      <c r="C218" s="4"/>
      <c r="D218" s="4"/>
      <c r="E218" s="4"/>
      <c r="G218" s="1"/>
      <c r="J218" s="6" t="str">
        <f>IF(H218=0%,"",#REF!/H218)</f>
        <v/>
      </c>
    </row>
    <row r="219" spans="3:10">
      <c r="C219" s="4"/>
      <c r="D219" s="4"/>
      <c r="E219" s="4"/>
      <c r="G219" s="1"/>
      <c r="J219" s="6" t="str">
        <f>IF(H219=0%,"",#REF!/H219)</f>
        <v/>
      </c>
    </row>
    <row r="220" spans="3:10">
      <c r="C220" s="4"/>
      <c r="D220" s="4"/>
      <c r="E220" s="4"/>
      <c r="G220" s="1"/>
      <c r="J220" s="6" t="str">
        <f>IF(H220=0%,"",#REF!/H220)</f>
        <v/>
      </c>
    </row>
    <row r="221" spans="3:10">
      <c r="C221" s="4"/>
      <c r="D221" s="4"/>
      <c r="E221" s="4"/>
      <c r="G221" s="1"/>
      <c r="J221" s="6" t="str">
        <f>IF(H221=0%,"",#REF!/H221)</f>
        <v/>
      </c>
    </row>
    <row r="222" spans="3:10">
      <c r="C222" s="4"/>
      <c r="D222" s="4"/>
      <c r="E222" s="4"/>
      <c r="G222" s="1"/>
      <c r="J222" s="6" t="str">
        <f>IF(H222=0%,"",#REF!/H222)</f>
        <v/>
      </c>
    </row>
    <row r="223" spans="3:10">
      <c r="C223" s="4"/>
      <c r="D223" s="4"/>
      <c r="E223" s="4"/>
      <c r="G223" s="1"/>
      <c r="J223" s="6" t="str">
        <f>IF(H223=0%,"",#REF!/H223)</f>
        <v/>
      </c>
    </row>
    <row r="224" spans="3:10">
      <c r="C224" s="4"/>
      <c r="D224" s="4"/>
      <c r="E224" s="4"/>
      <c r="G224" s="1"/>
      <c r="J224" s="6" t="str">
        <f>IF(H224=0%,"",#REF!/H224)</f>
        <v/>
      </c>
    </row>
    <row r="225" spans="3:10">
      <c r="C225" s="4"/>
      <c r="D225" s="4"/>
      <c r="E225" s="4"/>
      <c r="G225" s="1"/>
      <c r="J225" s="6" t="str">
        <f>IF(H225=0%,"",#REF!/H225)</f>
        <v/>
      </c>
    </row>
    <row r="226" spans="3:10">
      <c r="C226" s="4"/>
      <c r="D226" s="4"/>
      <c r="E226" s="4"/>
      <c r="G226" s="1"/>
      <c r="J226" s="6" t="str">
        <f>IF(H226=0%,"",#REF!/H226)</f>
        <v/>
      </c>
    </row>
    <row r="227" spans="3:10">
      <c r="C227" s="4"/>
      <c r="D227" s="4"/>
      <c r="E227" s="4"/>
      <c r="G227" s="1"/>
      <c r="J227" s="6" t="str">
        <f>IF(H227=0%,"",#REF!/H227)</f>
        <v/>
      </c>
    </row>
    <row r="228" spans="3:10">
      <c r="C228" s="4"/>
      <c r="D228" s="4"/>
      <c r="E228" s="4"/>
      <c r="G228" s="1"/>
      <c r="J228" s="6" t="str">
        <f>IF(H228=0%,"",#REF!/H228)</f>
        <v/>
      </c>
    </row>
    <row r="229" spans="3:10">
      <c r="C229" s="4"/>
      <c r="D229" s="4"/>
      <c r="E229" s="4"/>
      <c r="G229" s="1"/>
      <c r="J229" s="6" t="str">
        <f>IF(H229=0%,"",#REF!/H229)</f>
        <v/>
      </c>
    </row>
    <row r="230" spans="3:10">
      <c r="C230" s="4"/>
      <c r="D230" s="4"/>
      <c r="E230" s="4"/>
      <c r="G230" s="1"/>
      <c r="J230" s="6" t="str">
        <f>IF(H230=0%,"",#REF!/H230)</f>
        <v/>
      </c>
    </row>
    <row r="231" spans="3:10">
      <c r="C231" s="4"/>
      <c r="D231" s="4"/>
      <c r="E231" s="4"/>
      <c r="G231" s="1"/>
      <c r="J231" s="6" t="str">
        <f>IF(H231=0%,"",#REF!/H231)</f>
        <v/>
      </c>
    </row>
    <row r="232" spans="3:10">
      <c r="C232" s="4"/>
      <c r="D232" s="4"/>
      <c r="E232" s="4"/>
      <c r="G232" s="1"/>
      <c r="J232" s="6" t="str">
        <f>IF(H232=0%,"",#REF!/H232)</f>
        <v/>
      </c>
    </row>
    <row r="233" spans="3:10">
      <c r="C233" s="4"/>
      <c r="D233" s="4"/>
      <c r="E233" s="4"/>
      <c r="G233" s="1"/>
      <c r="J233" s="6" t="str">
        <f>IF(H233=0%,"",#REF!/H233)</f>
        <v/>
      </c>
    </row>
    <row r="234" spans="3:10">
      <c r="C234" s="4"/>
      <c r="D234" s="4"/>
      <c r="E234" s="4"/>
      <c r="G234" s="1"/>
      <c r="J234" s="6" t="str">
        <f>IF(H234=0%,"",#REF!/H234)</f>
        <v/>
      </c>
    </row>
    <row r="235" spans="3:10">
      <c r="C235" s="4"/>
      <c r="D235" s="4"/>
      <c r="E235" s="4"/>
      <c r="G235" s="1"/>
      <c r="J235" s="6" t="str">
        <f>IF(H235=0%,"",#REF!/H235)</f>
        <v/>
      </c>
    </row>
    <row r="236" spans="3:10">
      <c r="C236" s="4"/>
      <c r="D236" s="4"/>
      <c r="E236" s="4"/>
      <c r="G236" s="1"/>
      <c r="J236" s="6" t="str">
        <f>IF(H236=0%,"",#REF!/H236)</f>
        <v/>
      </c>
    </row>
    <row r="237" spans="3:10">
      <c r="C237" s="4"/>
      <c r="D237" s="4"/>
      <c r="E237" s="4"/>
      <c r="G237" s="1"/>
      <c r="J237" s="6" t="str">
        <f>IF(H237=0%,"",#REF!/H237)</f>
        <v/>
      </c>
    </row>
    <row r="238" spans="3:10">
      <c r="C238" s="4"/>
      <c r="D238" s="4"/>
      <c r="E238" s="4"/>
      <c r="G238" s="1"/>
      <c r="J238" s="6" t="str">
        <f>IF(H238=0%,"",#REF!/H238)</f>
        <v/>
      </c>
    </row>
    <row r="239" spans="3:10">
      <c r="C239" s="4"/>
      <c r="D239" s="4"/>
      <c r="E239" s="4"/>
      <c r="G239" s="1"/>
      <c r="J239" s="6" t="str">
        <f>IF(H239=0%,"",#REF!/H239)</f>
        <v/>
      </c>
    </row>
    <row r="240" spans="3:10">
      <c r="C240" s="4"/>
      <c r="D240" s="4"/>
      <c r="E240" s="4"/>
      <c r="G240" s="1"/>
      <c r="J240" s="6" t="str">
        <f>IF(H240=0%,"",#REF!/H240)</f>
        <v/>
      </c>
    </row>
    <row r="241" spans="3:10">
      <c r="C241" s="4"/>
      <c r="D241" s="4"/>
      <c r="E241" s="4"/>
      <c r="G241" s="1"/>
      <c r="J241" s="6" t="str">
        <f>IF(H241=0%,"",#REF!/H241)</f>
        <v/>
      </c>
    </row>
    <row r="242" spans="3:10">
      <c r="C242" s="4"/>
      <c r="D242" s="4"/>
      <c r="E242" s="4"/>
      <c r="G242" s="1"/>
      <c r="J242" s="6" t="str">
        <f>IF(H242=0%,"",#REF!/H242)</f>
        <v/>
      </c>
    </row>
    <row r="243" spans="3:10">
      <c r="C243" s="4"/>
      <c r="D243" s="4"/>
      <c r="E243" s="4"/>
      <c r="G243" s="1"/>
      <c r="J243" s="6" t="str">
        <f>IF(H243=0%,"",#REF!/H243)</f>
        <v/>
      </c>
    </row>
    <row r="244" spans="3:10">
      <c r="C244" s="4"/>
      <c r="D244" s="4"/>
      <c r="E244" s="4"/>
      <c r="G244" s="1"/>
      <c r="J244" s="6" t="str">
        <f>IF(H244=0%,"",#REF!/H244)</f>
        <v/>
      </c>
    </row>
    <row r="245" spans="3:10">
      <c r="C245" s="4"/>
      <c r="D245" s="4"/>
      <c r="E245" s="4"/>
      <c r="G245" s="1"/>
      <c r="J245" s="6" t="str">
        <f>IF(H245=0%,"",#REF!/H245)</f>
        <v/>
      </c>
    </row>
    <row r="246" spans="3:10">
      <c r="C246" s="4"/>
      <c r="D246" s="4"/>
      <c r="E246" s="4"/>
      <c r="G246" s="1"/>
      <c r="J246" s="6" t="str">
        <f>IF(H246=0%,"",#REF!/H246)</f>
        <v/>
      </c>
    </row>
    <row r="247" spans="3:10">
      <c r="C247" s="4"/>
      <c r="D247" s="4"/>
      <c r="E247" s="4"/>
      <c r="G247" s="1"/>
      <c r="J247" s="6" t="str">
        <f>IF(H247=0%,"",#REF!/H247)</f>
        <v/>
      </c>
    </row>
    <row r="248" spans="3:10">
      <c r="C248" s="4"/>
      <c r="D248" s="4"/>
      <c r="E248" s="4"/>
      <c r="G248" s="1"/>
      <c r="J248" s="6" t="str">
        <f>IF(H248=0%,"",#REF!/H248)</f>
        <v/>
      </c>
    </row>
    <row r="249" spans="3:10">
      <c r="C249" s="4"/>
      <c r="D249" s="4"/>
      <c r="E249" s="4"/>
      <c r="G249" s="1"/>
      <c r="J249" s="6" t="str">
        <f>IF(H249=0%,"",#REF!/H249)</f>
        <v/>
      </c>
    </row>
    <row r="250" spans="3:10">
      <c r="C250" s="4"/>
      <c r="D250" s="4"/>
      <c r="E250" s="4"/>
      <c r="G250" s="1"/>
      <c r="J250" s="6" t="str">
        <f>IF(H250=0%,"",#REF!/H250)</f>
        <v/>
      </c>
    </row>
    <row r="251" spans="3:10">
      <c r="C251" s="4"/>
      <c r="D251" s="4"/>
      <c r="E251" s="4"/>
      <c r="G251" s="1"/>
      <c r="J251" s="6" t="str">
        <f>IF(H251=0%,"",#REF!/H251)</f>
        <v/>
      </c>
    </row>
    <row r="252" spans="3:10">
      <c r="C252" s="4"/>
      <c r="D252" s="4"/>
      <c r="E252" s="4"/>
      <c r="G252" s="1"/>
      <c r="J252" s="6" t="str">
        <f>IF(H252=0%,"",#REF!/H252)</f>
        <v/>
      </c>
    </row>
    <row r="253" spans="3:10">
      <c r="C253" s="4"/>
      <c r="D253" s="4"/>
      <c r="E253" s="4"/>
      <c r="G253" s="1"/>
      <c r="J253" s="6" t="str">
        <f>IF(H253=0%,"",#REF!/H253)</f>
        <v/>
      </c>
    </row>
    <row r="254" spans="3:10">
      <c r="C254" s="4"/>
      <c r="D254" s="4"/>
      <c r="E254" s="4"/>
      <c r="G254" s="1"/>
      <c r="J254" s="6" t="str">
        <f>IF(H254=0%,"",#REF!/H254)</f>
        <v/>
      </c>
    </row>
    <row r="255" spans="3:10">
      <c r="C255" s="4"/>
      <c r="D255" s="4"/>
      <c r="E255" s="4"/>
      <c r="G255" s="1"/>
      <c r="J255" s="6" t="str">
        <f>IF(H255=0%,"",#REF!/H255)</f>
        <v/>
      </c>
    </row>
    <row r="256" spans="3:10">
      <c r="C256" s="4"/>
      <c r="D256" s="4"/>
      <c r="E256" s="4"/>
      <c r="G256" s="1"/>
      <c r="J256" s="6" t="str">
        <f>IF(H256=0%,"",#REF!/H256)</f>
        <v/>
      </c>
    </row>
    <row r="257" spans="3:10">
      <c r="C257" s="4"/>
      <c r="D257" s="4"/>
      <c r="E257" s="4"/>
      <c r="G257" s="1"/>
      <c r="J257" s="6" t="str">
        <f>IF(H257=0%,"",#REF!/H257)</f>
        <v/>
      </c>
    </row>
    <row r="258" spans="3:10">
      <c r="C258" s="4"/>
      <c r="D258" s="4"/>
      <c r="E258" s="4"/>
      <c r="G258" s="1"/>
      <c r="J258" s="6" t="str">
        <f>IF(H258=0%,"",#REF!/H258)</f>
        <v/>
      </c>
    </row>
    <row r="259" spans="3:10">
      <c r="C259" s="4"/>
      <c r="D259" s="4"/>
      <c r="E259" s="4"/>
      <c r="G259" s="1"/>
      <c r="J259" s="6" t="str">
        <f>IF(H259=0%,"",#REF!/H259)</f>
        <v/>
      </c>
    </row>
    <row r="260" spans="3:10">
      <c r="C260" s="4"/>
      <c r="D260" s="4"/>
      <c r="E260" s="4"/>
      <c r="G260" s="1"/>
      <c r="J260" s="6" t="str">
        <f>IF(H260=0%,"",#REF!/H260)</f>
        <v/>
      </c>
    </row>
    <row r="261" spans="3:10">
      <c r="C261" s="4"/>
      <c r="D261" s="4"/>
      <c r="E261" s="4"/>
      <c r="G261" s="1"/>
      <c r="J261" s="6" t="str">
        <f>IF(H261=0%,"",#REF!/H261)</f>
        <v/>
      </c>
    </row>
    <row r="262" spans="3:10">
      <c r="C262" s="4"/>
      <c r="D262" s="4"/>
      <c r="E262" s="4"/>
      <c r="G262" s="1"/>
      <c r="J262" s="6" t="str">
        <f>IF(H262=0%,"",#REF!/H262)</f>
        <v/>
      </c>
    </row>
    <row r="263" spans="3:10">
      <c r="C263" s="4"/>
      <c r="D263" s="4"/>
      <c r="E263" s="4"/>
      <c r="G263" s="1"/>
      <c r="J263" s="6" t="str">
        <f>IF(H263=0%,"",#REF!/H263)</f>
        <v/>
      </c>
    </row>
    <row r="264" spans="3:10">
      <c r="C264" s="4"/>
      <c r="D264" s="4"/>
      <c r="E264" s="4"/>
      <c r="G264" s="1"/>
      <c r="J264" s="6" t="str">
        <f>IF(H264=0%,"",#REF!/H264)</f>
        <v/>
      </c>
    </row>
    <row r="265" spans="3:10">
      <c r="C265" s="4"/>
      <c r="D265" s="4"/>
      <c r="E265" s="4"/>
      <c r="G265" s="1"/>
      <c r="J265" s="6" t="str">
        <f>IF(H265=0%,"",#REF!/H265)</f>
        <v/>
      </c>
    </row>
    <row r="266" spans="3:10">
      <c r="C266" s="4"/>
      <c r="D266" s="4"/>
      <c r="E266" s="4"/>
      <c r="G266" s="1"/>
      <c r="J266" s="6" t="str">
        <f>IF(H266=0%,"",#REF!/H266)</f>
        <v/>
      </c>
    </row>
    <row r="267" spans="3:10">
      <c r="C267" s="4"/>
      <c r="D267" s="4"/>
      <c r="E267" s="4"/>
      <c r="G267" s="1"/>
      <c r="J267" s="6" t="str">
        <f>IF(H267=0%,"",#REF!/H267)</f>
        <v/>
      </c>
    </row>
    <row r="268" spans="3:10">
      <c r="C268" s="4"/>
      <c r="D268" s="4"/>
      <c r="E268" s="4"/>
      <c r="G268" s="1"/>
      <c r="J268" s="6" t="str">
        <f>IF(H268=0%,"",#REF!/H268)</f>
        <v/>
      </c>
    </row>
    <row r="269" spans="3:10">
      <c r="C269" s="4"/>
      <c r="D269" s="4"/>
      <c r="E269" s="4"/>
      <c r="G269" s="1"/>
      <c r="J269" s="6" t="str">
        <f>IF(H269=0%,"",#REF!/H269)</f>
        <v/>
      </c>
    </row>
    <row r="270" spans="3:10">
      <c r="C270" s="4"/>
      <c r="D270" s="4"/>
      <c r="E270" s="4"/>
      <c r="G270" s="1"/>
      <c r="J270" s="6" t="str">
        <f>IF(H270=0%,"",#REF!/H270)</f>
        <v/>
      </c>
    </row>
    <row r="271" spans="3:10">
      <c r="C271" s="4"/>
      <c r="D271" s="4"/>
      <c r="E271" s="4"/>
      <c r="G271" s="1"/>
      <c r="J271" s="6" t="str">
        <f>IF(H271=0%,"",#REF!/H271)</f>
        <v/>
      </c>
    </row>
    <row r="272" spans="3:10">
      <c r="C272" s="4"/>
      <c r="D272" s="4"/>
      <c r="E272" s="4"/>
      <c r="G272" s="1"/>
      <c r="J272" s="6" t="str">
        <f>IF(H272=0%,"",#REF!/H272)</f>
        <v/>
      </c>
    </row>
    <row r="273" spans="3:10">
      <c r="C273" s="4"/>
      <c r="D273" s="4"/>
      <c r="E273" s="4"/>
      <c r="G273" s="1"/>
      <c r="J273" s="6" t="str">
        <f>IF(H273=0%,"",#REF!/H273)</f>
        <v/>
      </c>
    </row>
    <row r="274" spans="3:10">
      <c r="C274" s="4"/>
      <c r="D274" s="4"/>
      <c r="E274" s="4"/>
      <c r="G274" s="1"/>
      <c r="J274" s="6" t="str">
        <f>IF(H274=0%,"",#REF!/H274)</f>
        <v/>
      </c>
    </row>
    <row r="275" spans="3:10">
      <c r="C275" s="4"/>
      <c r="D275" s="4"/>
      <c r="E275" s="4"/>
      <c r="G275" s="1"/>
      <c r="J275" s="6" t="str">
        <f>IF(H275=0%,"",#REF!/H275)</f>
        <v/>
      </c>
    </row>
    <row r="276" spans="3:10">
      <c r="C276" s="4"/>
      <c r="D276" s="4"/>
      <c r="E276" s="4"/>
      <c r="G276" s="1"/>
      <c r="J276" s="6" t="str">
        <f>IF(H276=0%,"",#REF!/H276)</f>
        <v/>
      </c>
    </row>
    <row r="277" spans="3:10">
      <c r="C277" s="4"/>
      <c r="D277" s="4"/>
      <c r="E277" s="4"/>
      <c r="G277" s="1"/>
      <c r="J277" s="6" t="str">
        <f>IF(H277=0%,"",#REF!/H277)</f>
        <v/>
      </c>
    </row>
    <row r="278" spans="3:10">
      <c r="C278" s="4"/>
      <c r="D278" s="4"/>
      <c r="E278" s="4"/>
      <c r="G278" s="1"/>
      <c r="J278" s="6" t="str">
        <f>IF(H278=0%,"",#REF!/H278)</f>
        <v/>
      </c>
    </row>
    <row r="279" spans="3:10">
      <c r="C279" s="4"/>
      <c r="D279" s="4"/>
      <c r="E279" s="4"/>
      <c r="G279" s="1"/>
      <c r="J279" s="6" t="str">
        <f>IF(H279=0%,"",#REF!/H279)</f>
        <v/>
      </c>
    </row>
    <row r="280" spans="3:10">
      <c r="C280" s="4"/>
      <c r="D280" s="4"/>
      <c r="E280" s="4"/>
      <c r="G280" s="1"/>
      <c r="J280" s="6" t="str">
        <f>IF(H280=0%,"",#REF!/H280)</f>
        <v/>
      </c>
    </row>
    <row r="281" spans="3:10">
      <c r="C281" s="4"/>
      <c r="D281" s="4"/>
      <c r="E281" s="4"/>
      <c r="G281" s="1"/>
      <c r="J281" s="6" t="str">
        <f>IF(H281=0%,"",#REF!/H281)</f>
        <v/>
      </c>
    </row>
    <row r="282" spans="3:10">
      <c r="C282" s="4"/>
      <c r="D282" s="4"/>
      <c r="E282" s="4"/>
      <c r="G282" s="1"/>
      <c r="J282" s="6" t="str">
        <f>IF(H282=0%,"",#REF!/H282)</f>
        <v/>
      </c>
    </row>
    <row r="283" spans="3:10">
      <c r="C283" s="4"/>
      <c r="D283" s="4"/>
      <c r="E283" s="4"/>
      <c r="G283" s="1"/>
      <c r="J283" s="6" t="str">
        <f>IF(H283=0%,"",#REF!/H283)</f>
        <v/>
      </c>
    </row>
    <row r="284" spans="3:10">
      <c r="C284" s="4"/>
      <c r="D284" s="4"/>
      <c r="E284" s="4"/>
      <c r="G284" s="1"/>
      <c r="J284" s="6" t="str">
        <f>IF(H284=0%,"",#REF!/H284)</f>
        <v/>
      </c>
    </row>
    <row r="285" spans="3:10">
      <c r="C285" s="4"/>
      <c r="D285" s="4"/>
      <c r="E285" s="4"/>
      <c r="G285" s="1"/>
      <c r="J285" s="6" t="str">
        <f>IF(H285=0%,"",#REF!/H285)</f>
        <v/>
      </c>
    </row>
    <row r="286" spans="3:10">
      <c r="C286" s="4"/>
      <c r="D286" s="4"/>
      <c r="E286" s="4"/>
      <c r="G286" s="1"/>
      <c r="J286" s="6" t="str">
        <f>IF(H286=0%,"",#REF!/H286)</f>
        <v/>
      </c>
    </row>
    <row r="287" spans="3:10">
      <c r="C287" s="4"/>
      <c r="D287" s="4"/>
      <c r="E287" s="4"/>
      <c r="G287" s="1"/>
      <c r="J287" s="6" t="str">
        <f>IF(H287=0%,"",#REF!/H287)</f>
        <v/>
      </c>
    </row>
    <row r="288" spans="3:10">
      <c r="C288" s="4"/>
      <c r="D288" s="4"/>
      <c r="E288" s="4"/>
      <c r="G288" s="1"/>
      <c r="J288" s="6" t="str">
        <f>IF(H288=0%,"",#REF!/H288)</f>
        <v/>
      </c>
    </row>
    <row r="289" spans="3:10">
      <c r="C289" s="4"/>
      <c r="D289" s="4"/>
      <c r="E289" s="4"/>
      <c r="G289" s="1"/>
      <c r="J289" s="6" t="str">
        <f>IF(H289=0%,"",#REF!/H289)</f>
        <v/>
      </c>
    </row>
    <row r="290" spans="3:10">
      <c r="C290" s="4"/>
      <c r="D290" s="4"/>
      <c r="E290" s="4"/>
      <c r="G290" s="1"/>
      <c r="J290" s="6" t="str">
        <f>IF(H290=0%,"",#REF!/H290)</f>
        <v/>
      </c>
    </row>
    <row r="291" spans="3:10">
      <c r="C291" s="4"/>
      <c r="D291" s="4"/>
      <c r="E291" s="4"/>
      <c r="G291" s="1"/>
      <c r="J291" s="6" t="str">
        <f>IF(H291=0%,"",#REF!/H291)</f>
        <v/>
      </c>
    </row>
    <row r="292" spans="3:10">
      <c r="C292" s="4"/>
      <c r="D292" s="4"/>
      <c r="E292" s="4"/>
      <c r="G292" s="1"/>
      <c r="J292" s="6" t="str">
        <f>IF(H292=0%,"",#REF!/H292)</f>
        <v/>
      </c>
    </row>
    <row r="293" spans="3:10">
      <c r="C293" s="4"/>
      <c r="D293" s="4"/>
      <c r="E293" s="4"/>
      <c r="G293" s="1"/>
      <c r="J293" s="6" t="str">
        <f>IF(H293=0%,"",#REF!/H293)</f>
        <v/>
      </c>
    </row>
    <row r="294" spans="3:10">
      <c r="C294" s="4"/>
      <c r="D294" s="4"/>
      <c r="E294" s="4"/>
      <c r="G294" s="1"/>
      <c r="J294" s="6" t="str">
        <f>IF(H294=0%,"",#REF!/H294)</f>
        <v/>
      </c>
    </row>
    <row r="295" spans="3:10">
      <c r="C295" s="4"/>
      <c r="D295" s="4"/>
      <c r="E295" s="4"/>
      <c r="G295" s="1"/>
      <c r="J295" s="6" t="str">
        <f>IF(H295=0%,"",#REF!/H295)</f>
        <v/>
      </c>
    </row>
    <row r="296" spans="3:10">
      <c r="C296" s="4"/>
      <c r="D296" s="4"/>
      <c r="E296" s="4"/>
      <c r="G296" s="1"/>
      <c r="J296" s="6" t="str">
        <f>IF(H296=0%,"",#REF!/H296)</f>
        <v/>
      </c>
    </row>
    <row r="297" spans="3:10">
      <c r="C297" s="4"/>
      <c r="D297" s="4"/>
      <c r="E297" s="4"/>
      <c r="G297" s="1"/>
      <c r="J297" s="6" t="str">
        <f>IF(H297=0%,"",#REF!/H297)</f>
        <v/>
      </c>
    </row>
    <row r="298" spans="3:10">
      <c r="C298" s="4"/>
      <c r="D298" s="4"/>
      <c r="E298" s="4"/>
      <c r="G298" s="1"/>
      <c r="J298" s="6" t="str">
        <f>IF(H298=0%,"",#REF!/H298)</f>
        <v/>
      </c>
    </row>
    <row r="299" spans="3:10">
      <c r="C299" s="4"/>
      <c r="D299" s="4"/>
      <c r="E299" s="4"/>
      <c r="G299" s="1"/>
      <c r="J299" s="6" t="str">
        <f>IF(H299=0%,"",#REF!/H299)</f>
        <v/>
      </c>
    </row>
    <row r="300" spans="3:10">
      <c r="C300" s="4"/>
      <c r="D300" s="4"/>
      <c r="E300" s="4"/>
      <c r="G300" s="1"/>
      <c r="J300" s="6" t="str">
        <f>IF(H300=0%,"",#REF!/H300)</f>
        <v/>
      </c>
    </row>
    <row r="301" spans="3:10">
      <c r="C301" s="4"/>
      <c r="D301" s="4"/>
      <c r="E301" s="4"/>
      <c r="G301" s="1"/>
      <c r="J301" s="6" t="str">
        <f>IF(H301=0%,"",#REF!/H301)</f>
        <v/>
      </c>
    </row>
    <row r="302" spans="3:10">
      <c r="C302" s="4"/>
      <c r="D302" s="4"/>
      <c r="E302" s="4"/>
      <c r="G302" s="1"/>
      <c r="J302" s="6" t="str">
        <f>IF(H302=0%,"",#REF!/H302)</f>
        <v/>
      </c>
    </row>
    <row r="303" spans="3:10">
      <c r="C303" s="4"/>
      <c r="D303" s="4"/>
      <c r="E303" s="4"/>
      <c r="G303" s="1"/>
      <c r="J303" s="6" t="str">
        <f>IF(H303=0%,"",#REF!/H303)</f>
        <v/>
      </c>
    </row>
    <row r="304" spans="3:10">
      <c r="C304" s="4"/>
      <c r="D304" s="4"/>
      <c r="E304" s="4"/>
      <c r="G304" s="1"/>
      <c r="J304" s="6" t="str">
        <f>IF(H304=0%,"",#REF!/H304)</f>
        <v/>
      </c>
    </row>
    <row r="305" spans="3:10">
      <c r="C305" s="4"/>
      <c r="D305" s="4"/>
      <c r="E305" s="4"/>
      <c r="G305" s="1"/>
      <c r="J305" s="6" t="str">
        <f>IF(H305=0%,"",#REF!/H305)</f>
        <v/>
      </c>
    </row>
    <row r="306" spans="3:10">
      <c r="C306" s="4"/>
      <c r="D306" s="4"/>
      <c r="E306" s="4"/>
      <c r="G306" s="1"/>
      <c r="J306" s="6" t="str">
        <f>IF(H306=0%,"",#REF!/H306)</f>
        <v/>
      </c>
    </row>
    <row r="307" spans="3:10">
      <c r="C307" s="4"/>
      <c r="D307" s="4"/>
      <c r="E307" s="4"/>
      <c r="G307" s="1"/>
      <c r="J307" s="6" t="str">
        <f>IF(H307=0%,"",#REF!/H307)</f>
        <v/>
      </c>
    </row>
    <row r="308" spans="3:10">
      <c r="C308" s="4"/>
      <c r="D308" s="4"/>
      <c r="E308" s="4"/>
      <c r="G308" s="1"/>
      <c r="J308" s="6" t="str">
        <f>IF(H308=0%,"",#REF!/H308)</f>
        <v/>
      </c>
    </row>
    <row r="309" spans="3:10">
      <c r="C309" s="4"/>
      <c r="D309" s="4"/>
      <c r="E309" s="4"/>
      <c r="G309" s="1"/>
      <c r="J309" s="6" t="str">
        <f>IF(H309=0%,"",#REF!/H309)</f>
        <v/>
      </c>
    </row>
    <row r="310" spans="3:10">
      <c r="C310" s="4"/>
      <c r="D310" s="4"/>
      <c r="E310" s="4"/>
      <c r="G310" s="1"/>
      <c r="J310" s="6" t="str">
        <f>IF(H310=0%,"",#REF!/H310)</f>
        <v/>
      </c>
    </row>
    <row r="311" spans="3:10">
      <c r="C311" s="4"/>
      <c r="D311" s="4"/>
      <c r="E311" s="4"/>
      <c r="G311" s="1"/>
      <c r="J311" s="6" t="str">
        <f>IF(H311=0%,"",#REF!/H311)</f>
        <v/>
      </c>
    </row>
    <row r="312" spans="3:10">
      <c r="C312" s="4"/>
      <c r="D312" s="4"/>
      <c r="E312" s="4"/>
      <c r="G312" s="1"/>
      <c r="J312" s="6" t="str">
        <f>IF(H312=0%,"",#REF!/H312)</f>
        <v/>
      </c>
    </row>
    <row r="313" spans="3:10">
      <c r="C313" s="4"/>
      <c r="D313" s="4"/>
      <c r="E313" s="4"/>
      <c r="G313" s="1"/>
      <c r="J313" s="6" t="str">
        <f>IF(H313=0%,"",#REF!/H313)</f>
        <v/>
      </c>
    </row>
    <row r="314" spans="3:10">
      <c r="C314" s="4"/>
      <c r="D314" s="4"/>
      <c r="E314" s="4"/>
      <c r="G314" s="1"/>
      <c r="J314" s="6" t="str">
        <f>IF(H314=0%,"",#REF!/H314)</f>
        <v/>
      </c>
    </row>
    <row r="315" spans="3:10">
      <c r="C315" s="4"/>
      <c r="D315" s="4"/>
      <c r="E315" s="4"/>
      <c r="G315" s="1"/>
      <c r="J315" s="6" t="str">
        <f>IF(H315=0%,"",#REF!/H315)</f>
        <v/>
      </c>
    </row>
    <row r="316" spans="3:10">
      <c r="C316" s="4"/>
      <c r="D316" s="4"/>
      <c r="E316" s="4"/>
      <c r="G316" s="1"/>
      <c r="J316" s="6" t="str">
        <f>IF(H316=0%,"",#REF!/H316)</f>
        <v/>
      </c>
    </row>
    <row r="317" spans="3:10">
      <c r="C317" s="4"/>
      <c r="D317" s="4"/>
      <c r="E317" s="4"/>
      <c r="G317" s="1"/>
      <c r="J317" s="6" t="str">
        <f>IF(H317=0%,"",#REF!/H317)</f>
        <v/>
      </c>
    </row>
    <row r="318" spans="3:10">
      <c r="C318" s="4"/>
      <c r="D318" s="4"/>
      <c r="E318" s="4"/>
      <c r="G318" s="1"/>
      <c r="J318" s="6" t="str">
        <f>IF(H318=0%,"",#REF!/H318)</f>
        <v/>
      </c>
    </row>
    <row r="319" spans="3:10">
      <c r="C319" s="4"/>
      <c r="D319" s="4"/>
      <c r="E319" s="4"/>
      <c r="G319" s="1"/>
      <c r="J319" s="6" t="str">
        <f>IF(H319=0%,"",#REF!/H319)</f>
        <v/>
      </c>
    </row>
    <row r="320" spans="3:10">
      <c r="C320" s="4"/>
      <c r="D320" s="4"/>
      <c r="E320" s="4"/>
      <c r="G320" s="1"/>
      <c r="J320" s="6" t="str">
        <f>IF(H320=0%,"",#REF!/H320)</f>
        <v/>
      </c>
    </row>
    <row r="321" spans="3:10">
      <c r="C321" s="4"/>
      <c r="D321" s="4"/>
      <c r="E321" s="4"/>
      <c r="G321" s="1"/>
      <c r="J321" s="6" t="str">
        <f>IF(H321=0%,"",#REF!/H321)</f>
        <v/>
      </c>
    </row>
    <row r="322" spans="3:10">
      <c r="C322" s="4"/>
      <c r="D322" s="4"/>
      <c r="E322" s="4"/>
      <c r="G322" s="1"/>
      <c r="J322" s="6" t="str">
        <f>IF(H322=0%,"",#REF!/H322)</f>
        <v/>
      </c>
    </row>
    <row r="323" spans="3:10">
      <c r="C323" s="4"/>
      <c r="D323" s="4"/>
      <c r="E323" s="4"/>
      <c r="G323" s="1"/>
      <c r="J323" s="6" t="str">
        <f>IF(H323=0%,"",#REF!/H323)</f>
        <v/>
      </c>
    </row>
    <row r="324" spans="3:10">
      <c r="C324" s="4"/>
      <c r="D324" s="4"/>
      <c r="E324" s="4"/>
      <c r="G324" s="1"/>
      <c r="J324" s="6" t="str">
        <f>IF(H324=0%,"",#REF!/H324)</f>
        <v/>
      </c>
    </row>
    <row r="325" spans="3:10">
      <c r="C325" s="4"/>
      <c r="D325" s="4"/>
      <c r="E325" s="4"/>
      <c r="G325" s="1"/>
      <c r="J325" s="6" t="str">
        <f>IF(H325=0%,"",#REF!/H325)</f>
        <v/>
      </c>
    </row>
    <row r="326" spans="3:10">
      <c r="C326" s="4"/>
      <c r="D326" s="4"/>
      <c r="E326" s="4"/>
      <c r="G326" s="1"/>
      <c r="J326" s="6" t="str">
        <f>IF(H326=0%,"",#REF!/H326)</f>
        <v/>
      </c>
    </row>
    <row r="327" spans="3:10">
      <c r="C327" s="4"/>
      <c r="D327" s="4"/>
      <c r="E327" s="4"/>
      <c r="G327" s="1"/>
      <c r="J327" s="6" t="str">
        <f>IF(H327=0%,"",#REF!/H327)</f>
        <v/>
      </c>
    </row>
    <row r="328" spans="3:10">
      <c r="C328" s="4"/>
      <c r="D328" s="4"/>
      <c r="E328" s="4"/>
      <c r="G328" s="1"/>
      <c r="J328" s="6" t="str">
        <f>IF(H328=0%,"",#REF!/H328)</f>
        <v/>
      </c>
    </row>
    <row r="329" spans="3:10">
      <c r="C329" s="4"/>
      <c r="D329" s="4"/>
      <c r="E329" s="4"/>
      <c r="G329" s="1"/>
      <c r="J329" s="6" t="str">
        <f>IF(H329=0%,"",#REF!/H329)</f>
        <v/>
      </c>
    </row>
    <row r="330" spans="3:10">
      <c r="C330" s="4"/>
      <c r="D330" s="4"/>
      <c r="E330" s="4"/>
      <c r="G330" s="1"/>
      <c r="J330" s="6" t="str">
        <f>IF(H330=0%,"",#REF!/H330)</f>
        <v/>
      </c>
    </row>
    <row r="331" spans="3:10">
      <c r="C331" s="4"/>
      <c r="D331" s="4"/>
      <c r="E331" s="4"/>
      <c r="G331" s="1"/>
      <c r="J331" s="6" t="str">
        <f>IF(H331=0%,"",#REF!/H331)</f>
        <v/>
      </c>
    </row>
    <row r="332" spans="3:10">
      <c r="C332" s="4"/>
      <c r="D332" s="4"/>
      <c r="E332" s="4"/>
      <c r="G332" s="1"/>
      <c r="J332" s="6" t="str">
        <f>IF(H332=0%,"",#REF!/H332)</f>
        <v/>
      </c>
    </row>
    <row r="333" spans="3:10">
      <c r="C333" s="4"/>
      <c r="D333" s="4"/>
      <c r="E333" s="4"/>
      <c r="G333" s="1"/>
      <c r="J333" s="6" t="str">
        <f>IF(H333=0%,"",#REF!/H333)</f>
        <v/>
      </c>
    </row>
    <row r="334" spans="3:10">
      <c r="C334" s="4"/>
      <c r="D334" s="4"/>
      <c r="E334" s="4"/>
      <c r="G334" s="1"/>
      <c r="J334" s="6" t="str">
        <f>IF(H334=0%,"",#REF!/H334)</f>
        <v/>
      </c>
    </row>
    <row r="335" spans="3:10">
      <c r="C335" s="4"/>
      <c r="D335" s="4"/>
      <c r="E335" s="4"/>
      <c r="G335" s="1"/>
      <c r="J335" s="6" t="str">
        <f>IF(H335=0%,"",#REF!/H335)</f>
        <v/>
      </c>
    </row>
    <row r="336" spans="3:10">
      <c r="C336" s="4"/>
      <c r="D336" s="4"/>
      <c r="E336" s="4"/>
      <c r="G336" s="1"/>
      <c r="J336" s="6" t="str">
        <f>IF(H336=0%,"",#REF!/H336)</f>
        <v/>
      </c>
    </row>
    <row r="337" spans="3:10">
      <c r="C337" s="4"/>
      <c r="D337" s="4"/>
      <c r="E337" s="4"/>
      <c r="G337" s="1"/>
      <c r="J337" s="6" t="str">
        <f>IF(H337=0%,"",#REF!/H337)</f>
        <v/>
      </c>
    </row>
    <row r="338" spans="3:10">
      <c r="C338" s="4"/>
      <c r="D338" s="4"/>
      <c r="E338" s="4"/>
      <c r="G338" s="1"/>
      <c r="J338" s="6" t="str">
        <f>IF(H338=0%,"",#REF!/H338)</f>
        <v/>
      </c>
    </row>
    <row r="339" spans="3:10">
      <c r="C339" s="4"/>
      <c r="D339" s="4"/>
      <c r="E339" s="4"/>
      <c r="G339" s="1"/>
      <c r="J339" s="6" t="str">
        <f>IF(H339=0%,"",#REF!/H339)</f>
        <v/>
      </c>
    </row>
    <row r="340" spans="3:10">
      <c r="C340" s="4"/>
      <c r="D340" s="4"/>
      <c r="E340" s="4"/>
      <c r="G340" s="1"/>
      <c r="J340" s="6" t="str">
        <f>IF(H340=0%,"",#REF!/H340)</f>
        <v/>
      </c>
    </row>
    <row r="341" spans="3:10">
      <c r="C341" s="4"/>
      <c r="D341" s="4"/>
      <c r="E341" s="4"/>
      <c r="G341" s="1"/>
      <c r="J341" s="6" t="str">
        <f>IF(H341=0%,"",#REF!/H341)</f>
        <v/>
      </c>
    </row>
    <row r="342" spans="3:10">
      <c r="C342" s="4"/>
      <c r="D342" s="4"/>
      <c r="E342" s="4"/>
      <c r="G342" s="1"/>
      <c r="J342" s="6" t="str">
        <f>IF(H342=0%,"",#REF!/H342)</f>
        <v/>
      </c>
    </row>
    <row r="343" spans="3:10">
      <c r="C343" s="4"/>
      <c r="D343" s="4"/>
      <c r="E343" s="4"/>
      <c r="G343" s="1"/>
      <c r="J343" s="6" t="str">
        <f>IF(H343=0%,"",#REF!/H343)</f>
        <v/>
      </c>
    </row>
    <row r="344" spans="3:10">
      <c r="C344" s="4"/>
      <c r="D344" s="4"/>
      <c r="E344" s="4"/>
      <c r="G344" s="1"/>
      <c r="J344" s="6" t="str">
        <f>IF(H344=0%,"",#REF!/H344)</f>
        <v/>
      </c>
    </row>
    <row r="345" spans="3:10">
      <c r="C345" s="4"/>
      <c r="D345" s="4"/>
      <c r="E345" s="4"/>
      <c r="G345" s="1"/>
      <c r="J345" s="6" t="str">
        <f>IF(H345=0%,"",#REF!/H345)</f>
        <v/>
      </c>
    </row>
    <row r="346" spans="3:10">
      <c r="C346" s="4"/>
      <c r="D346" s="4"/>
      <c r="E346" s="4"/>
      <c r="G346" s="1"/>
      <c r="J346" s="6" t="str">
        <f>IF(H346=0%,"",#REF!/H346)</f>
        <v/>
      </c>
    </row>
    <row r="347" spans="3:10">
      <c r="C347" s="4"/>
      <c r="D347" s="4"/>
      <c r="E347" s="4"/>
      <c r="G347" s="1"/>
      <c r="J347" s="6" t="str">
        <f>IF(H347=0%,"",#REF!/H347)</f>
        <v/>
      </c>
    </row>
    <row r="348" spans="3:10">
      <c r="C348" s="4"/>
      <c r="D348" s="4"/>
      <c r="E348" s="4"/>
      <c r="G348" s="1"/>
      <c r="J348" s="6" t="str">
        <f>IF(H348=0%,"",#REF!/H348)</f>
        <v/>
      </c>
    </row>
    <row r="349" spans="3:10">
      <c r="C349" s="4"/>
      <c r="D349" s="4"/>
      <c r="E349" s="4"/>
      <c r="G349" s="1"/>
      <c r="J349" s="6" t="str">
        <f>IF(H349=0%,"",#REF!/H349)</f>
        <v/>
      </c>
    </row>
    <row r="350" spans="3:10">
      <c r="C350" s="4"/>
      <c r="D350" s="4"/>
      <c r="E350" s="4"/>
      <c r="G350" s="1"/>
      <c r="J350" s="6" t="str">
        <f>IF(H350=0%,"",#REF!/H350)</f>
        <v/>
      </c>
    </row>
    <row r="351" spans="3:10">
      <c r="C351" s="4"/>
      <c r="D351" s="4"/>
      <c r="E351" s="4"/>
      <c r="G351" s="1"/>
      <c r="J351" s="6" t="str">
        <f>IF(H351=0%,"",#REF!/H351)</f>
        <v/>
      </c>
    </row>
    <row r="352" spans="3:10">
      <c r="C352" s="4"/>
      <c r="D352" s="4"/>
      <c r="E352" s="4"/>
      <c r="G352" s="1"/>
      <c r="J352" s="6" t="str">
        <f>IF(H352=0%,"",#REF!/H352)</f>
        <v/>
      </c>
    </row>
    <row r="353" spans="3:10">
      <c r="C353" s="4"/>
      <c r="D353" s="4"/>
      <c r="E353" s="4"/>
      <c r="G353" s="1"/>
      <c r="J353" s="6" t="str">
        <f>IF(H353=0%,"",#REF!/H353)</f>
        <v/>
      </c>
    </row>
    <row r="354" spans="3:10">
      <c r="C354" s="4"/>
      <c r="D354" s="4"/>
      <c r="E354" s="4"/>
      <c r="G354" s="1"/>
      <c r="J354" s="6" t="str">
        <f>IF(H354=0%,"",#REF!/H354)</f>
        <v/>
      </c>
    </row>
    <row r="355" spans="3:10">
      <c r="C355" s="4"/>
      <c r="D355" s="4"/>
      <c r="E355" s="4"/>
      <c r="G355" s="1"/>
      <c r="J355" s="6" t="str">
        <f>IF(H355=0%,"",#REF!/H355)</f>
        <v/>
      </c>
    </row>
    <row r="356" spans="3:10">
      <c r="C356" s="4"/>
      <c r="D356" s="4"/>
      <c r="E356" s="4"/>
      <c r="G356" s="1"/>
      <c r="J356" s="6" t="str">
        <f>IF(H356=0%,"",#REF!/H356)</f>
        <v/>
      </c>
    </row>
    <row r="357" spans="3:10">
      <c r="C357" s="4"/>
      <c r="D357" s="4"/>
      <c r="E357" s="4"/>
      <c r="G357" s="1"/>
      <c r="J357" s="6" t="str">
        <f>IF(H357=0%,"",#REF!/H357)</f>
        <v/>
      </c>
    </row>
    <row r="358" spans="3:10">
      <c r="C358" s="4"/>
      <c r="D358" s="4"/>
      <c r="E358" s="4"/>
      <c r="G358" s="1"/>
      <c r="J358" s="6" t="str">
        <f>IF(H358=0%,"",#REF!/H358)</f>
        <v/>
      </c>
    </row>
    <row r="359" spans="3:10">
      <c r="C359" s="4"/>
      <c r="D359" s="4"/>
      <c r="E359" s="4"/>
      <c r="G359" s="1"/>
      <c r="J359" s="6" t="str">
        <f>IF(H359=0%,"",#REF!/H359)</f>
        <v/>
      </c>
    </row>
    <row r="360" spans="3:10">
      <c r="C360" s="4"/>
      <c r="D360" s="4"/>
      <c r="E360" s="4"/>
      <c r="G360" s="1"/>
      <c r="J360" s="6" t="str">
        <f>IF(H360=0%,"",#REF!/H360)</f>
        <v/>
      </c>
    </row>
    <row r="361" spans="3:10">
      <c r="C361" s="4"/>
      <c r="D361" s="4"/>
      <c r="E361" s="4"/>
      <c r="G361" s="1"/>
      <c r="J361" s="6" t="str">
        <f>IF(H361=0%,"",#REF!/H361)</f>
        <v/>
      </c>
    </row>
    <row r="362" spans="3:10">
      <c r="C362" s="4"/>
      <c r="D362" s="4"/>
      <c r="E362" s="4"/>
      <c r="G362" s="1"/>
      <c r="J362" s="6" t="str">
        <f>IF(H362=0%,"",#REF!/H362)</f>
        <v/>
      </c>
    </row>
    <row r="363" spans="3:10">
      <c r="C363" s="4"/>
      <c r="D363" s="4"/>
      <c r="E363" s="4"/>
      <c r="G363" s="1"/>
      <c r="J363" s="6" t="str">
        <f>IF(H363=0%,"",#REF!/H363)</f>
        <v/>
      </c>
    </row>
    <row r="364" spans="3:10">
      <c r="C364" s="4"/>
      <c r="D364" s="4"/>
      <c r="E364" s="4"/>
      <c r="G364" s="1"/>
      <c r="J364" s="6" t="str">
        <f>IF(H364=0%,"",#REF!/H364)</f>
        <v/>
      </c>
    </row>
    <row r="365" spans="3:10">
      <c r="C365" s="4"/>
      <c r="D365" s="4"/>
      <c r="E365" s="4"/>
      <c r="G365" s="1"/>
      <c r="J365" s="6" t="str">
        <f>IF(H365=0%,"",#REF!/H365)</f>
        <v/>
      </c>
    </row>
    <row r="366" spans="3:10">
      <c r="C366" s="4"/>
      <c r="D366" s="4"/>
      <c r="E366" s="4"/>
      <c r="G366" s="1"/>
      <c r="J366" s="6" t="str">
        <f>IF(H366=0%,"",#REF!/H366)</f>
        <v/>
      </c>
    </row>
    <row r="367" spans="3:10">
      <c r="C367" s="4"/>
      <c r="D367" s="4"/>
      <c r="E367" s="4"/>
      <c r="G367" s="1"/>
      <c r="J367" s="6" t="str">
        <f>IF(H367=0%,"",#REF!/H367)</f>
        <v/>
      </c>
    </row>
    <row r="368" spans="3:10">
      <c r="C368" s="4"/>
      <c r="D368" s="4"/>
      <c r="E368" s="4"/>
      <c r="G368" s="1"/>
      <c r="J368" s="6" t="str">
        <f>IF(H368=0%,"",#REF!/H368)</f>
        <v/>
      </c>
    </row>
    <row r="369" spans="3:10">
      <c r="C369" s="4"/>
      <c r="D369" s="4"/>
      <c r="E369" s="4"/>
      <c r="G369" s="1"/>
      <c r="J369" s="6" t="str">
        <f>IF(H369=0%,"",#REF!/H369)</f>
        <v/>
      </c>
    </row>
    <row r="370" spans="3:10">
      <c r="C370" s="4"/>
      <c r="D370" s="4"/>
      <c r="E370" s="4"/>
      <c r="G370" s="1"/>
      <c r="J370" s="6" t="str">
        <f>IF(H370=0%,"",#REF!/H370)</f>
        <v/>
      </c>
    </row>
    <row r="371" spans="3:10">
      <c r="C371" s="4"/>
      <c r="D371" s="4"/>
      <c r="E371" s="4"/>
      <c r="G371" s="1"/>
      <c r="J371" s="6" t="str">
        <f>IF(H371=0%,"",#REF!/H371)</f>
        <v/>
      </c>
    </row>
    <row r="372" spans="3:10">
      <c r="C372" s="4"/>
      <c r="D372" s="4"/>
      <c r="E372" s="4"/>
      <c r="G372" s="1"/>
      <c r="J372" s="6" t="str">
        <f>IF(H372=0%,"",#REF!/H372)</f>
        <v/>
      </c>
    </row>
    <row r="373" spans="3:10">
      <c r="C373" s="4"/>
      <c r="D373" s="4"/>
      <c r="E373" s="4"/>
      <c r="G373" s="1"/>
      <c r="J373" s="6" t="str">
        <f>IF(H373=0%,"",#REF!/H373)</f>
        <v/>
      </c>
    </row>
    <row r="374" spans="3:10">
      <c r="C374" s="4"/>
      <c r="D374" s="4"/>
      <c r="E374" s="4"/>
      <c r="G374" s="1"/>
      <c r="J374" s="6" t="str">
        <f>IF(H374=0%,"",#REF!/H374)</f>
        <v/>
      </c>
    </row>
    <row r="375" spans="3:10">
      <c r="C375" s="4"/>
      <c r="D375" s="4"/>
      <c r="E375" s="4"/>
      <c r="G375" s="1"/>
      <c r="J375" s="6" t="str">
        <f>IF(H375=0%,"",#REF!/H375)</f>
        <v/>
      </c>
    </row>
    <row r="376" spans="3:10">
      <c r="C376" s="4"/>
      <c r="D376" s="4"/>
      <c r="E376" s="4"/>
      <c r="G376" s="1"/>
      <c r="J376" s="6" t="str">
        <f>IF(H376=0%,"",#REF!/H376)</f>
        <v/>
      </c>
    </row>
    <row r="377" spans="3:10">
      <c r="C377" s="4"/>
      <c r="D377" s="4"/>
      <c r="E377" s="4"/>
      <c r="G377" s="1"/>
      <c r="J377" s="6" t="str">
        <f>IF(H377=0%,"",#REF!/H377)</f>
        <v/>
      </c>
    </row>
    <row r="378" spans="3:10">
      <c r="C378" s="4"/>
      <c r="D378" s="4"/>
      <c r="E378" s="4"/>
      <c r="G378" s="1"/>
      <c r="J378" s="6" t="str">
        <f>IF(H378=0%,"",#REF!/H378)</f>
        <v/>
      </c>
    </row>
    <row r="379" spans="3:10">
      <c r="C379" s="4"/>
      <c r="D379" s="4"/>
      <c r="E379" s="4"/>
      <c r="G379" s="1"/>
      <c r="J379" s="6" t="str">
        <f>IF(H379=0%,"",#REF!/H379)</f>
        <v/>
      </c>
    </row>
    <row r="380" spans="3:10">
      <c r="C380" s="4"/>
      <c r="D380" s="4"/>
      <c r="E380" s="4"/>
      <c r="G380" s="1"/>
      <c r="J380" s="6" t="str">
        <f>IF(H380=0%,"",#REF!/H380)</f>
        <v/>
      </c>
    </row>
    <row r="381" spans="3:10">
      <c r="C381" s="4"/>
      <c r="D381" s="4"/>
      <c r="E381" s="4"/>
      <c r="G381" s="1"/>
      <c r="J381" s="6" t="str">
        <f>IF(H381=0%,"",#REF!/H381)</f>
        <v/>
      </c>
    </row>
    <row r="382" spans="3:10">
      <c r="C382" s="4"/>
      <c r="D382" s="4"/>
      <c r="E382" s="4"/>
      <c r="G382" s="1"/>
      <c r="J382" s="6" t="str">
        <f>IF(H382=0%,"",#REF!/H382)</f>
        <v/>
      </c>
    </row>
    <row r="383" spans="3:10">
      <c r="C383" s="4"/>
      <c r="D383" s="4"/>
      <c r="E383" s="4"/>
      <c r="G383" s="1"/>
      <c r="J383" s="6" t="str">
        <f>IF(H383=0%,"",#REF!/H383)</f>
        <v/>
      </c>
    </row>
    <row r="384" spans="3:10">
      <c r="C384" s="4"/>
      <c r="D384" s="4"/>
      <c r="E384" s="4"/>
      <c r="G384" s="1"/>
      <c r="J384" s="6" t="str">
        <f>IF(H384=0%,"",#REF!/H384)</f>
        <v/>
      </c>
    </row>
    <row r="385" spans="3:10">
      <c r="C385" s="4"/>
      <c r="D385" s="4"/>
      <c r="E385" s="4"/>
      <c r="G385" s="1"/>
      <c r="J385" s="6" t="str">
        <f>IF(H385=0%,"",#REF!/H385)</f>
        <v/>
      </c>
    </row>
    <row r="386" spans="3:10">
      <c r="C386" s="4"/>
      <c r="D386" s="4"/>
      <c r="E386" s="4"/>
      <c r="G386" s="1"/>
      <c r="J386" s="6" t="str">
        <f>IF(H386=0%,"",#REF!/H386)</f>
        <v/>
      </c>
    </row>
    <row r="387" spans="3:10">
      <c r="C387" s="4"/>
      <c r="D387" s="4"/>
      <c r="E387" s="4"/>
      <c r="G387" s="1"/>
      <c r="J387" s="6" t="str">
        <f>IF(H387=0%,"",#REF!/H387)</f>
        <v/>
      </c>
    </row>
    <row r="388" spans="3:10">
      <c r="C388" s="4"/>
      <c r="D388" s="4"/>
      <c r="E388" s="4"/>
      <c r="G388" s="1"/>
      <c r="J388" s="6" t="str">
        <f>IF(H388=0%,"",#REF!/H388)</f>
        <v/>
      </c>
    </row>
    <row r="389" spans="3:10">
      <c r="C389" s="4"/>
      <c r="D389" s="4"/>
      <c r="E389" s="4"/>
      <c r="G389" s="1"/>
      <c r="J389" s="6" t="str">
        <f>IF(H389=0%,"",#REF!/H389)</f>
        <v/>
      </c>
    </row>
    <row r="390" spans="3:10">
      <c r="C390" s="4"/>
      <c r="D390" s="4"/>
      <c r="E390" s="4"/>
      <c r="G390" s="1"/>
      <c r="J390" s="6" t="str">
        <f>IF(H390=0%,"",#REF!/H390)</f>
        <v/>
      </c>
    </row>
    <row r="391" spans="3:10">
      <c r="C391" s="4"/>
      <c r="D391" s="4"/>
      <c r="E391" s="4"/>
      <c r="G391" s="1"/>
      <c r="J391" s="6" t="str">
        <f>IF(H391=0%,"",#REF!/H391)</f>
        <v/>
      </c>
    </row>
    <row r="392" spans="3:10">
      <c r="C392" s="4"/>
      <c r="D392" s="4"/>
      <c r="E392" s="4"/>
      <c r="G392" s="1"/>
      <c r="J392" s="6" t="str">
        <f>IF(H392=0%,"",#REF!/H392)</f>
        <v/>
      </c>
    </row>
    <row r="393" spans="3:10">
      <c r="C393" s="4"/>
      <c r="D393" s="4"/>
      <c r="E393" s="4"/>
      <c r="G393" s="1"/>
      <c r="J393" s="6" t="str">
        <f>IF(H393=0%,"",#REF!/H393)</f>
        <v/>
      </c>
    </row>
    <row r="394" spans="3:10">
      <c r="C394" s="4"/>
      <c r="D394" s="4"/>
      <c r="E394" s="4"/>
      <c r="G394" s="1"/>
      <c r="J394" s="6" t="str">
        <f>IF(H394=0%,"",#REF!/H394)</f>
        <v/>
      </c>
    </row>
    <row r="395" spans="3:10">
      <c r="C395" s="4"/>
      <c r="D395" s="4"/>
      <c r="E395" s="4"/>
      <c r="G395" s="1"/>
      <c r="J395" s="6" t="str">
        <f>IF(H395=0%,"",#REF!/H395)</f>
        <v/>
      </c>
    </row>
    <row r="396" spans="3:10">
      <c r="C396" s="4"/>
      <c r="D396" s="4"/>
      <c r="E396" s="4"/>
      <c r="G396" s="1"/>
      <c r="J396" s="6" t="str">
        <f>IF(H396=0%,"",#REF!/H396)</f>
        <v/>
      </c>
    </row>
    <row r="397" spans="3:10">
      <c r="C397" s="4"/>
      <c r="D397" s="4"/>
      <c r="E397" s="4"/>
      <c r="G397" s="1"/>
      <c r="J397" s="6" t="str">
        <f>IF(H397=0%,"",#REF!/H397)</f>
        <v/>
      </c>
    </row>
    <row r="398" spans="3:10">
      <c r="C398" s="4"/>
      <c r="D398" s="4"/>
      <c r="E398" s="4"/>
      <c r="G398" s="1"/>
      <c r="J398" s="6" t="str">
        <f>IF(H398=0%,"",#REF!/H398)</f>
        <v/>
      </c>
    </row>
    <row r="399" spans="3:10">
      <c r="C399" s="4"/>
      <c r="D399" s="4"/>
      <c r="E399" s="4"/>
      <c r="G399" s="1"/>
      <c r="J399" s="6" t="str">
        <f>IF(H399=0%,"",#REF!/H399)</f>
        <v/>
      </c>
    </row>
    <row r="400" spans="3:10">
      <c r="C400" s="4"/>
      <c r="D400" s="4"/>
      <c r="E400" s="4"/>
      <c r="G400" s="1"/>
      <c r="J400" s="6" t="str">
        <f>IF(H400=0%,"",#REF!/H400)</f>
        <v/>
      </c>
    </row>
    <row r="401" spans="3:10">
      <c r="C401" s="4"/>
      <c r="D401" s="4"/>
      <c r="E401" s="4"/>
      <c r="G401" s="1"/>
      <c r="J401" s="6" t="str">
        <f>IF(H401=0%,"",#REF!/H401)</f>
        <v/>
      </c>
    </row>
    <row r="402" spans="3:10">
      <c r="C402" s="4"/>
      <c r="D402" s="4"/>
      <c r="E402" s="4"/>
      <c r="G402" s="1"/>
      <c r="J402" s="6" t="str">
        <f>IF(H402=0%,"",#REF!/H402)</f>
        <v/>
      </c>
    </row>
    <row r="403" spans="3:10">
      <c r="C403" s="4"/>
      <c r="D403" s="4"/>
      <c r="E403" s="4"/>
      <c r="G403" s="1"/>
      <c r="J403" s="6" t="str">
        <f>IF(H403=0%,"",#REF!/H403)</f>
        <v/>
      </c>
    </row>
    <row r="404" spans="3:10">
      <c r="C404" s="4"/>
      <c r="D404" s="4"/>
      <c r="E404" s="4"/>
      <c r="G404" s="1"/>
      <c r="J404" s="6" t="str">
        <f>IF(H404=0%,"",#REF!/H404)</f>
        <v/>
      </c>
    </row>
    <row r="405" spans="3:10">
      <c r="C405" s="4"/>
      <c r="D405" s="4"/>
      <c r="E405" s="4"/>
      <c r="G405" s="1"/>
      <c r="J405" s="6" t="str">
        <f>IF(H405=0%,"",#REF!/H405)</f>
        <v/>
      </c>
    </row>
    <row r="406" spans="3:10">
      <c r="C406" s="4"/>
      <c r="D406" s="4"/>
      <c r="E406" s="4"/>
      <c r="G406" s="1"/>
      <c r="J406" s="6" t="str">
        <f>IF(H406=0%,"",#REF!/H406)</f>
        <v/>
      </c>
    </row>
    <row r="407" spans="3:10">
      <c r="C407" s="4"/>
      <c r="D407" s="4"/>
      <c r="E407" s="4"/>
      <c r="G407" s="1"/>
      <c r="J407" s="6" t="str">
        <f>IF(H407=0%,"",#REF!/H407)</f>
        <v/>
      </c>
    </row>
    <row r="408" spans="3:10">
      <c r="C408" s="4"/>
      <c r="D408" s="4"/>
      <c r="E408" s="4"/>
      <c r="G408" s="1"/>
      <c r="J408" s="6" t="str">
        <f>IF(H408=0%,"",#REF!/H408)</f>
        <v/>
      </c>
    </row>
    <row r="409" spans="3:10">
      <c r="C409" s="4"/>
      <c r="D409" s="4"/>
      <c r="E409" s="4"/>
      <c r="G409" s="1"/>
      <c r="J409" s="6" t="str">
        <f>IF(H409=0%,"",#REF!/H409)</f>
        <v/>
      </c>
    </row>
    <row r="410" spans="3:10">
      <c r="C410" s="4"/>
      <c r="D410" s="4"/>
      <c r="E410" s="4"/>
      <c r="G410" s="1"/>
      <c r="J410" s="6" t="str">
        <f>IF(H410=0%,"",#REF!/H410)</f>
        <v/>
      </c>
    </row>
    <row r="411" spans="3:10">
      <c r="C411" s="4"/>
      <c r="D411" s="4"/>
      <c r="E411" s="4"/>
      <c r="G411" s="1"/>
      <c r="J411" s="6" t="str">
        <f>IF(H411=0%,"",#REF!/H411)</f>
        <v/>
      </c>
    </row>
    <row r="412" spans="3:10">
      <c r="C412" s="4"/>
      <c r="D412" s="4"/>
      <c r="E412" s="4"/>
      <c r="G412" s="1"/>
      <c r="J412" s="6" t="str">
        <f>IF(H412=0%,"",#REF!/H412)</f>
        <v/>
      </c>
    </row>
    <row r="413" spans="3:10">
      <c r="C413" s="4"/>
      <c r="D413" s="4"/>
      <c r="E413" s="4"/>
      <c r="G413" s="1"/>
      <c r="J413" s="6" t="str">
        <f>IF(H413=0%,"",#REF!/H413)</f>
        <v/>
      </c>
    </row>
    <row r="414" spans="3:10">
      <c r="C414" s="4"/>
      <c r="D414" s="4"/>
      <c r="E414" s="4"/>
      <c r="G414" s="1"/>
      <c r="J414" s="6" t="str">
        <f>IF(H414=0%,"",#REF!/H414)</f>
        <v/>
      </c>
    </row>
    <row r="415" spans="3:10">
      <c r="C415" s="4"/>
      <c r="D415" s="4"/>
      <c r="E415" s="4"/>
      <c r="G415" s="1"/>
      <c r="J415" s="6" t="str">
        <f>IF(H415=0%,"",#REF!/H415)</f>
        <v/>
      </c>
    </row>
    <row r="416" spans="3:10">
      <c r="C416" s="4"/>
      <c r="D416" s="4"/>
      <c r="E416" s="4"/>
      <c r="G416" s="1"/>
      <c r="J416" s="6" t="str">
        <f>IF(H416=0%,"",#REF!/H416)</f>
        <v/>
      </c>
    </row>
    <row r="417" spans="3:10">
      <c r="C417" s="4"/>
      <c r="D417" s="4"/>
      <c r="E417" s="4"/>
      <c r="G417" s="1"/>
      <c r="J417" s="6" t="str">
        <f>IF(H417=0%,"",#REF!/H417)</f>
        <v/>
      </c>
    </row>
    <row r="418" spans="3:10">
      <c r="C418" s="4"/>
      <c r="D418" s="4"/>
      <c r="E418" s="4"/>
      <c r="G418" s="1"/>
      <c r="J418" s="6" t="str">
        <f>IF(H418=0%,"",#REF!/H418)</f>
        <v/>
      </c>
    </row>
    <row r="419" spans="3:10">
      <c r="C419" s="4"/>
      <c r="D419" s="4"/>
      <c r="E419" s="4"/>
      <c r="G419" s="1"/>
      <c r="J419" s="6" t="str">
        <f>IF(H419=0%,"",#REF!/H419)</f>
        <v/>
      </c>
    </row>
    <row r="420" spans="3:10">
      <c r="C420" s="4"/>
      <c r="D420" s="4"/>
      <c r="E420" s="4"/>
      <c r="G420" s="1"/>
      <c r="J420" s="6" t="str">
        <f>IF(H420=0%,"",#REF!/H420)</f>
        <v/>
      </c>
    </row>
    <row r="421" spans="3:10">
      <c r="C421" s="4"/>
      <c r="D421" s="4"/>
      <c r="E421" s="4"/>
      <c r="G421" s="1"/>
      <c r="J421" s="6" t="str">
        <f>IF(H421=0%,"",#REF!/H421)</f>
        <v/>
      </c>
    </row>
    <row r="422" spans="3:10">
      <c r="C422" s="4"/>
      <c r="D422" s="4"/>
      <c r="E422" s="4"/>
      <c r="G422" s="1"/>
      <c r="J422" s="6" t="str">
        <f>IF(H422=0%,"",#REF!/H422)</f>
        <v/>
      </c>
    </row>
    <row r="423" spans="3:10">
      <c r="C423" s="4"/>
      <c r="D423" s="4"/>
      <c r="E423" s="4"/>
      <c r="G423" s="1"/>
      <c r="J423" s="6" t="str">
        <f>IF(H423=0%,"",#REF!/H423)</f>
        <v/>
      </c>
    </row>
    <row r="424" spans="3:10">
      <c r="C424" s="4"/>
      <c r="D424" s="4"/>
      <c r="E424" s="4"/>
      <c r="G424" s="1"/>
      <c r="J424" s="6" t="str">
        <f>IF(H424=0%,"",#REF!/H424)</f>
        <v/>
      </c>
    </row>
    <row r="425" spans="3:10">
      <c r="C425" s="4"/>
      <c r="D425" s="4"/>
      <c r="E425" s="4"/>
      <c r="G425" s="1"/>
      <c r="J425" s="6" t="str">
        <f>IF(H425=0%,"",#REF!/H425)</f>
        <v/>
      </c>
    </row>
    <row r="426" spans="3:10">
      <c r="C426" s="4"/>
      <c r="D426" s="4"/>
      <c r="E426" s="4"/>
      <c r="G426" s="1"/>
      <c r="J426" s="6" t="str">
        <f>IF(H426=0%,"",#REF!/H426)</f>
        <v/>
      </c>
    </row>
    <row r="427" spans="3:10">
      <c r="C427" s="4"/>
      <c r="D427" s="4"/>
      <c r="E427" s="4"/>
      <c r="G427" s="1"/>
      <c r="J427" s="6" t="str">
        <f>IF(H427=0%,"",#REF!/H427)</f>
        <v/>
      </c>
    </row>
    <row r="428" spans="3:10">
      <c r="C428" s="4"/>
      <c r="D428" s="4"/>
      <c r="E428" s="4"/>
      <c r="G428" s="1"/>
      <c r="J428" s="6" t="str">
        <f>IF(H428=0%,"",#REF!/H428)</f>
        <v/>
      </c>
    </row>
    <row r="429" spans="3:10">
      <c r="C429" s="4"/>
      <c r="D429" s="4"/>
      <c r="E429" s="4"/>
      <c r="G429" s="1"/>
      <c r="J429" s="6" t="str">
        <f>IF(H429=0%,"",#REF!/H429)</f>
        <v/>
      </c>
    </row>
    <row r="430" spans="3:10">
      <c r="C430" s="4"/>
      <c r="D430" s="4"/>
      <c r="E430" s="4"/>
      <c r="G430" s="1"/>
      <c r="J430" s="6" t="str">
        <f>IF(H430=0%,"",#REF!/H430)</f>
        <v/>
      </c>
    </row>
    <row r="431" spans="3:10">
      <c r="C431" s="4"/>
      <c r="D431" s="4"/>
      <c r="E431" s="4"/>
      <c r="G431" s="1"/>
      <c r="J431" s="6" t="str">
        <f>IF(H431=0%,"",#REF!/H431)</f>
        <v/>
      </c>
    </row>
    <row r="432" spans="3:10">
      <c r="C432" s="4"/>
      <c r="D432" s="4"/>
      <c r="E432" s="4"/>
      <c r="G432" s="1"/>
      <c r="J432" s="6" t="str">
        <f>IF(H432=0%,"",#REF!/H432)</f>
        <v/>
      </c>
    </row>
    <row r="433" spans="3:10">
      <c r="C433" s="4"/>
      <c r="D433" s="4"/>
      <c r="E433" s="4"/>
      <c r="G433" s="1"/>
      <c r="J433" s="6" t="str">
        <f>IF(H433=0%,"",#REF!/H433)</f>
        <v/>
      </c>
    </row>
    <row r="434" spans="3:10">
      <c r="C434" s="4"/>
      <c r="D434" s="4"/>
      <c r="E434" s="4"/>
      <c r="G434" s="1"/>
      <c r="J434" s="6" t="str">
        <f>IF(H434=0%,"",#REF!/H434)</f>
        <v/>
      </c>
    </row>
    <row r="435" spans="3:10">
      <c r="C435" s="4"/>
      <c r="D435" s="4"/>
      <c r="E435" s="4"/>
      <c r="G435" s="1"/>
      <c r="J435" s="6" t="str">
        <f>IF(H435=0%,"",#REF!/H435)</f>
        <v/>
      </c>
    </row>
    <row r="436" spans="3:10">
      <c r="C436" s="4"/>
      <c r="D436" s="4"/>
      <c r="E436" s="4"/>
      <c r="G436" s="1"/>
      <c r="J436" s="6" t="str">
        <f>IF(H436=0%,"",#REF!/H436)</f>
        <v/>
      </c>
    </row>
    <row r="437" spans="3:10">
      <c r="C437" s="4"/>
      <c r="D437" s="4"/>
      <c r="E437" s="4"/>
      <c r="G437" s="1"/>
      <c r="J437" s="6" t="str">
        <f>IF(H437=0%,"",#REF!/H437)</f>
        <v/>
      </c>
    </row>
    <row r="438" spans="3:10">
      <c r="C438" s="4"/>
      <c r="D438" s="4"/>
      <c r="E438" s="4"/>
      <c r="G438" s="1"/>
      <c r="J438" s="6" t="str">
        <f>IF(H438=0%,"",#REF!/H438)</f>
        <v/>
      </c>
    </row>
    <row r="439" spans="3:10">
      <c r="C439" s="4"/>
      <c r="D439" s="4"/>
      <c r="E439" s="4"/>
      <c r="G439" s="1"/>
      <c r="J439" s="6" t="str">
        <f>IF(H439=0%,"",#REF!/H439)</f>
        <v/>
      </c>
    </row>
    <row r="440" spans="3:10">
      <c r="C440" s="4"/>
      <c r="D440" s="4"/>
      <c r="E440" s="4"/>
      <c r="G440" s="1"/>
      <c r="J440" s="6" t="str">
        <f>IF(H440=0%,"",#REF!/H440)</f>
        <v/>
      </c>
    </row>
    <row r="441" spans="3:10">
      <c r="C441" s="4"/>
      <c r="D441" s="4"/>
      <c r="E441" s="4"/>
      <c r="G441" s="1"/>
      <c r="J441" s="6" t="str">
        <f>IF(H441=0%,"",#REF!/H441)</f>
        <v/>
      </c>
    </row>
    <row r="442" spans="3:10">
      <c r="C442" s="4"/>
      <c r="D442" s="4"/>
      <c r="E442" s="4"/>
      <c r="G442" s="1"/>
      <c r="J442" s="6" t="str">
        <f>IF(H442=0%,"",#REF!/H442)</f>
        <v/>
      </c>
    </row>
    <row r="443" spans="3:10">
      <c r="C443" s="4"/>
      <c r="D443" s="4"/>
      <c r="E443" s="4"/>
      <c r="G443" s="1"/>
      <c r="J443" s="6" t="str">
        <f>IF(H443=0%,"",#REF!/H443)</f>
        <v/>
      </c>
    </row>
    <row r="444" spans="3:10">
      <c r="C444" s="4"/>
      <c r="D444" s="4"/>
      <c r="E444" s="4"/>
      <c r="G444" s="1"/>
      <c r="J444" s="6" t="str">
        <f>IF(H444=0%,"",#REF!/H444)</f>
        <v/>
      </c>
    </row>
    <row r="445" spans="3:10">
      <c r="C445" s="4"/>
      <c r="D445" s="4"/>
      <c r="E445" s="4"/>
      <c r="G445" s="1"/>
      <c r="J445" s="6" t="str">
        <f>IF(H445=0%,"",#REF!/H445)</f>
        <v/>
      </c>
    </row>
    <row r="446" spans="3:10">
      <c r="C446" s="4"/>
      <c r="D446" s="4"/>
      <c r="E446" s="4"/>
      <c r="G446" s="1"/>
      <c r="J446" s="6" t="str">
        <f>IF(H446=0%,"",#REF!/H446)</f>
        <v/>
      </c>
    </row>
    <row r="447" spans="3:10">
      <c r="C447" s="4"/>
      <c r="D447" s="4"/>
      <c r="E447" s="4"/>
      <c r="G447" s="1"/>
      <c r="J447" s="6" t="str">
        <f>IF(H447=0%,"",#REF!/H447)</f>
        <v/>
      </c>
    </row>
    <row r="448" spans="3:10">
      <c r="C448" s="4"/>
      <c r="D448" s="4"/>
      <c r="E448" s="4"/>
      <c r="G448" s="1"/>
      <c r="J448" s="6" t="str">
        <f>IF(H448=0%,"",#REF!/H448)</f>
        <v/>
      </c>
    </row>
    <row r="449" spans="3:10">
      <c r="C449" s="4"/>
      <c r="D449" s="4"/>
      <c r="E449" s="4"/>
      <c r="G449" s="1"/>
      <c r="J449" s="6" t="str">
        <f>IF(H449=0%,"",#REF!/H449)</f>
        <v/>
      </c>
    </row>
    <row r="450" spans="3:10">
      <c r="C450" s="4"/>
      <c r="D450" s="4"/>
      <c r="E450" s="4"/>
      <c r="G450" s="1"/>
      <c r="J450" s="6" t="str">
        <f>IF(H450=0%,"",#REF!/H450)</f>
        <v/>
      </c>
    </row>
    <row r="451" spans="3:10">
      <c r="C451" s="4"/>
      <c r="D451" s="4"/>
      <c r="E451" s="4"/>
      <c r="G451" s="1"/>
      <c r="J451" s="6" t="str">
        <f>IF(H451=0%,"",#REF!/H451)</f>
        <v/>
      </c>
    </row>
    <row r="452" spans="3:10">
      <c r="C452" s="4"/>
      <c r="D452" s="4"/>
      <c r="E452" s="4"/>
      <c r="G452" s="1"/>
      <c r="J452" s="6" t="str">
        <f>IF(H452=0%,"",#REF!/H452)</f>
        <v/>
      </c>
    </row>
    <row r="453" spans="3:10">
      <c r="C453" s="4"/>
      <c r="D453" s="4"/>
      <c r="E453" s="4"/>
      <c r="G453" s="1"/>
      <c r="J453" s="6" t="str">
        <f>IF(H453=0%,"",#REF!/H453)</f>
        <v/>
      </c>
    </row>
    <row r="454" spans="3:10">
      <c r="C454" s="4"/>
      <c r="D454" s="4"/>
      <c r="E454" s="4"/>
      <c r="G454" s="1"/>
      <c r="J454" s="6" t="str">
        <f>IF(H454=0%,"",#REF!/H454)</f>
        <v/>
      </c>
    </row>
    <row r="455" spans="3:10">
      <c r="C455" s="4"/>
      <c r="D455" s="4"/>
      <c r="E455" s="4"/>
      <c r="G455" s="1"/>
      <c r="J455" s="6" t="str">
        <f>IF(H455=0%,"",#REF!/H455)</f>
        <v/>
      </c>
    </row>
    <row r="456" spans="3:10">
      <c r="C456" s="4"/>
      <c r="D456" s="4"/>
      <c r="E456" s="4"/>
      <c r="G456" s="1"/>
      <c r="J456" s="6" t="str">
        <f>IF(H456=0%,"",#REF!/H456)</f>
        <v/>
      </c>
    </row>
    <row r="457" spans="3:10">
      <c r="C457" s="4"/>
      <c r="D457" s="4"/>
      <c r="E457" s="4"/>
      <c r="G457" s="1"/>
      <c r="J457" s="6" t="str">
        <f>IF(H457=0%,"",#REF!/H457)</f>
        <v/>
      </c>
    </row>
    <row r="458" spans="3:10">
      <c r="C458" s="4"/>
      <c r="D458" s="4"/>
      <c r="E458" s="4"/>
      <c r="G458" s="1"/>
      <c r="J458" s="6" t="str">
        <f>IF(H458=0%,"",#REF!/H458)</f>
        <v/>
      </c>
    </row>
    <row r="459" spans="3:10">
      <c r="C459" s="4"/>
      <c r="D459" s="4"/>
      <c r="E459" s="4"/>
      <c r="G459" s="1"/>
      <c r="J459" s="6" t="str">
        <f>IF(H459=0%,"",#REF!/H459)</f>
        <v/>
      </c>
    </row>
    <row r="460" spans="3:10">
      <c r="C460" s="4"/>
      <c r="D460" s="4"/>
      <c r="E460" s="4"/>
      <c r="G460" s="1"/>
      <c r="J460" s="6" t="str">
        <f>IF(H460=0%,"",#REF!/H460)</f>
        <v/>
      </c>
    </row>
    <row r="461" spans="3:10">
      <c r="C461" s="4"/>
      <c r="D461" s="4"/>
      <c r="E461" s="4"/>
      <c r="G461" s="1"/>
      <c r="J461" s="6" t="str">
        <f>IF(H461=0%,"",#REF!/H461)</f>
        <v/>
      </c>
    </row>
    <row r="462" spans="3:10">
      <c r="C462" s="4"/>
      <c r="D462" s="4"/>
      <c r="E462" s="4"/>
      <c r="G462" s="1"/>
      <c r="J462" s="6" t="str">
        <f>IF(H462=0%,"",#REF!/H462)</f>
        <v/>
      </c>
    </row>
    <row r="463" spans="3:10">
      <c r="C463" s="4"/>
      <c r="D463" s="4"/>
      <c r="E463" s="4"/>
      <c r="G463" s="1"/>
      <c r="J463" s="6" t="str">
        <f>IF(H463=0%,"",#REF!/H463)</f>
        <v/>
      </c>
    </row>
    <row r="464" spans="3:10">
      <c r="C464" s="4"/>
      <c r="D464" s="4"/>
      <c r="E464" s="4"/>
      <c r="G464" s="1"/>
      <c r="J464" s="6" t="str">
        <f>IF(H464=0%,"",#REF!/H464)</f>
        <v/>
      </c>
    </row>
    <row r="465" spans="3:10">
      <c r="C465" s="4"/>
      <c r="D465" s="4"/>
      <c r="E465" s="4"/>
      <c r="G465" s="1"/>
      <c r="J465" s="6" t="str">
        <f>IF(H465=0%,"",#REF!/H465)</f>
        <v/>
      </c>
    </row>
    <row r="466" spans="3:10">
      <c r="C466" s="4"/>
      <c r="D466" s="4"/>
      <c r="E466" s="4"/>
      <c r="G466" s="1"/>
      <c r="J466" s="6" t="str">
        <f>IF(H466=0%,"",#REF!/H466)</f>
        <v/>
      </c>
    </row>
    <row r="467" spans="3:10">
      <c r="C467" s="4"/>
      <c r="D467" s="4"/>
      <c r="E467" s="4"/>
      <c r="G467" s="1"/>
      <c r="J467" s="6" t="str">
        <f>IF(H467=0%,"",#REF!/H467)</f>
        <v/>
      </c>
    </row>
    <row r="468" spans="3:10">
      <c r="C468" s="4"/>
      <c r="D468" s="4"/>
      <c r="E468" s="4"/>
      <c r="G468" s="1"/>
      <c r="J468" s="6" t="str">
        <f>IF(H468=0%,"",#REF!/H468)</f>
        <v/>
      </c>
    </row>
    <row r="469" spans="3:10">
      <c r="C469" s="4"/>
      <c r="D469" s="4"/>
      <c r="E469" s="4"/>
      <c r="G469" s="1"/>
      <c r="J469" s="6" t="str">
        <f>IF(H469=0%,"",#REF!/H469)</f>
        <v/>
      </c>
    </row>
    <row r="470" spans="3:10">
      <c r="C470" s="4"/>
      <c r="D470" s="4"/>
      <c r="E470" s="4"/>
      <c r="G470" s="1"/>
      <c r="J470" s="6" t="str">
        <f>IF(H470=0%,"",#REF!/H470)</f>
        <v/>
      </c>
    </row>
    <row r="471" spans="3:10">
      <c r="C471" s="4"/>
      <c r="D471" s="4"/>
      <c r="E471" s="4"/>
      <c r="G471" s="1"/>
      <c r="J471" s="6" t="str">
        <f>IF(H471=0%,"",#REF!/H471)</f>
        <v/>
      </c>
    </row>
    <row r="472" spans="3:10">
      <c r="C472" s="4"/>
      <c r="D472" s="4"/>
      <c r="E472" s="4"/>
      <c r="G472" s="1"/>
      <c r="J472" s="6" t="str">
        <f>IF(H472=0%,"",#REF!/H472)</f>
        <v/>
      </c>
    </row>
    <row r="473" spans="3:10">
      <c r="C473" s="4"/>
      <c r="D473" s="4"/>
      <c r="E473" s="4"/>
      <c r="G473" s="1"/>
      <c r="J473" s="6" t="str">
        <f>IF(H473=0%,"",#REF!/H473)</f>
        <v/>
      </c>
    </row>
    <row r="474" spans="3:10">
      <c r="C474" s="4"/>
      <c r="D474" s="4"/>
      <c r="E474" s="4"/>
      <c r="G474" s="1"/>
      <c r="J474" s="6" t="str">
        <f>IF(H474=0%,"",#REF!/H474)</f>
        <v/>
      </c>
    </row>
    <row r="475" spans="3:10">
      <c r="C475" s="4"/>
      <c r="D475" s="4"/>
      <c r="E475" s="4"/>
      <c r="G475" s="1"/>
      <c r="J475" s="6" t="str">
        <f>IF(H475=0%,"",#REF!/H475)</f>
        <v/>
      </c>
    </row>
    <row r="476" spans="3:10">
      <c r="C476" s="4"/>
      <c r="D476" s="4"/>
      <c r="E476" s="4"/>
      <c r="G476" s="1"/>
      <c r="J476" s="6" t="str">
        <f>IF(H476=0%,"",#REF!/H476)</f>
        <v/>
      </c>
    </row>
    <row r="477" spans="3:10">
      <c r="C477" s="4"/>
      <c r="D477" s="4"/>
      <c r="E477" s="4"/>
      <c r="G477" s="1"/>
      <c r="J477" s="6" t="str">
        <f>IF(H477=0%,"",#REF!/H477)</f>
        <v/>
      </c>
    </row>
    <row r="478" spans="3:10">
      <c r="C478" s="4"/>
      <c r="D478" s="4"/>
      <c r="E478" s="4"/>
      <c r="G478" s="1"/>
      <c r="J478" s="6" t="str">
        <f>IF(H478=0%,"",#REF!/H478)</f>
        <v/>
      </c>
    </row>
    <row r="479" spans="3:10">
      <c r="C479" s="4"/>
      <c r="D479" s="4"/>
      <c r="E479" s="4"/>
      <c r="G479" s="1"/>
      <c r="J479" s="6" t="str">
        <f>IF(H479=0%,"",#REF!/H479)</f>
        <v/>
      </c>
    </row>
    <row r="480" spans="3:10">
      <c r="C480" s="4"/>
      <c r="D480" s="4"/>
      <c r="E480" s="4"/>
      <c r="G480" s="1"/>
      <c r="J480" s="6" t="str">
        <f>IF(H480=0%,"",#REF!/H480)</f>
        <v/>
      </c>
    </row>
    <row r="481" spans="3:10">
      <c r="C481" s="4"/>
      <c r="D481" s="4"/>
      <c r="E481" s="4"/>
      <c r="G481" s="1"/>
      <c r="J481" s="6" t="str">
        <f>IF(H481=0%,"",#REF!/H481)</f>
        <v/>
      </c>
    </row>
    <row r="482" spans="3:10">
      <c r="C482" s="4"/>
      <c r="D482" s="4"/>
      <c r="E482" s="4"/>
      <c r="G482" s="1"/>
      <c r="J482" s="6" t="str">
        <f>IF(H482=0%,"",#REF!/H482)</f>
        <v/>
      </c>
    </row>
    <row r="483" spans="3:10">
      <c r="C483" s="4"/>
      <c r="D483" s="4"/>
      <c r="E483" s="4"/>
      <c r="G483" s="1"/>
      <c r="J483" s="6" t="str">
        <f>IF(H483=0%,"",#REF!/H483)</f>
        <v/>
      </c>
    </row>
    <row r="484" spans="3:10">
      <c r="C484" s="4"/>
      <c r="D484" s="4"/>
      <c r="E484" s="4"/>
      <c r="G484" s="1"/>
      <c r="J484" s="6" t="str">
        <f>IF(H484=0%,"",#REF!/H484)</f>
        <v/>
      </c>
    </row>
    <row r="485" spans="3:10">
      <c r="C485" s="4"/>
      <c r="D485" s="4"/>
      <c r="E485" s="4"/>
      <c r="G485" s="1"/>
      <c r="J485" s="6" t="str">
        <f>IF(H485=0%,"",#REF!/H485)</f>
        <v/>
      </c>
    </row>
    <row r="486" spans="3:10">
      <c r="C486" s="4"/>
      <c r="D486" s="4"/>
      <c r="E486" s="4"/>
      <c r="G486" s="1"/>
      <c r="J486" s="6" t="str">
        <f>IF(H486=0%,"",#REF!/H486)</f>
        <v/>
      </c>
    </row>
    <row r="487" spans="3:10">
      <c r="C487" s="4"/>
      <c r="D487" s="4"/>
      <c r="E487" s="4"/>
      <c r="G487" s="1"/>
      <c r="J487" s="6" t="str">
        <f>IF(H487=0%,"",#REF!/H487)</f>
        <v/>
      </c>
    </row>
    <row r="488" spans="3:10">
      <c r="C488" s="4"/>
      <c r="D488" s="4"/>
      <c r="E488" s="4"/>
      <c r="G488" s="1"/>
      <c r="J488" s="6" t="str">
        <f>IF(H488=0%,"",#REF!/H488)</f>
        <v/>
      </c>
    </row>
    <row r="489" spans="3:10">
      <c r="C489" s="4"/>
      <c r="D489" s="4"/>
      <c r="E489" s="4"/>
      <c r="G489" s="1"/>
      <c r="J489" s="6" t="str">
        <f>IF(H489=0%,"",#REF!/H489)</f>
        <v/>
      </c>
    </row>
    <row r="490" spans="3:10">
      <c r="C490" s="4"/>
      <c r="D490" s="4"/>
      <c r="E490" s="4"/>
      <c r="G490" s="1"/>
      <c r="J490" s="6" t="str">
        <f>IF(H490=0%,"",#REF!/H490)</f>
        <v/>
      </c>
    </row>
    <row r="491" spans="3:10">
      <c r="C491" s="4"/>
      <c r="D491" s="4"/>
      <c r="E491" s="4"/>
      <c r="G491" s="1"/>
      <c r="J491" s="6" t="str">
        <f>IF(H491=0%,"",#REF!/H491)</f>
        <v/>
      </c>
    </row>
    <row r="492" spans="3:10">
      <c r="C492" s="4"/>
      <c r="D492" s="4"/>
      <c r="E492" s="4"/>
      <c r="G492" s="1"/>
      <c r="J492" s="6" t="str">
        <f>IF(H492=0%,"",#REF!/H492)</f>
        <v/>
      </c>
    </row>
    <row r="493" spans="3:10">
      <c r="C493" s="4"/>
      <c r="D493" s="4"/>
      <c r="E493" s="4"/>
      <c r="G493" s="1"/>
      <c r="J493" s="6" t="str">
        <f>IF(H493=0%,"",#REF!/H493)</f>
        <v/>
      </c>
    </row>
    <row r="494" spans="3:10">
      <c r="C494" s="4"/>
      <c r="D494" s="4"/>
      <c r="E494" s="4"/>
      <c r="G494" s="1"/>
      <c r="J494" s="6" t="str">
        <f>IF(H494=0%,"",#REF!/H494)</f>
        <v/>
      </c>
    </row>
    <row r="495" spans="3:10">
      <c r="C495" s="4"/>
      <c r="D495" s="4"/>
      <c r="E495" s="4"/>
      <c r="G495" s="1"/>
      <c r="J495" s="6" t="str">
        <f>IF(H495=0%,"",#REF!/H495)</f>
        <v/>
      </c>
    </row>
    <row r="496" spans="3:10">
      <c r="C496" s="4"/>
      <c r="D496" s="4"/>
      <c r="E496" s="4"/>
      <c r="G496" s="1"/>
      <c r="J496" s="6" t="str">
        <f>IF(H496=0%,"",#REF!/H496)</f>
        <v/>
      </c>
    </row>
    <row r="497" spans="3:10">
      <c r="C497" s="4"/>
      <c r="D497" s="4"/>
      <c r="E497" s="4"/>
      <c r="G497" s="1"/>
      <c r="J497" s="6" t="str">
        <f>IF(H497=0%,"",#REF!/H497)</f>
        <v/>
      </c>
    </row>
    <row r="498" spans="3:10">
      <c r="C498" s="4"/>
      <c r="D498" s="4"/>
      <c r="E498" s="4"/>
      <c r="G498" s="1"/>
      <c r="J498" s="6" t="str">
        <f>IF(H498=0%,"",#REF!/H498)</f>
        <v/>
      </c>
    </row>
    <row r="499" spans="3:10">
      <c r="C499" s="4"/>
      <c r="D499" s="4"/>
      <c r="E499" s="4"/>
      <c r="G499" s="1"/>
      <c r="J499" s="6" t="str">
        <f>IF(H499=0%,"",#REF!/H499)</f>
        <v/>
      </c>
    </row>
    <row r="500" spans="3:10">
      <c r="C500" s="4"/>
      <c r="D500" s="4"/>
      <c r="E500" s="4"/>
      <c r="G500" s="1"/>
      <c r="J500" s="6" t="str">
        <f>IF(H500=0%,"",#REF!/H500)</f>
        <v/>
      </c>
    </row>
    <row r="501" spans="3:10">
      <c r="C501" s="4"/>
      <c r="D501" s="4"/>
      <c r="E501" s="4"/>
      <c r="G501" s="1"/>
      <c r="J501" s="6" t="str">
        <f>IF(H501=0%,"",#REF!/H501)</f>
        <v/>
      </c>
    </row>
    <row r="502" spans="3:10">
      <c r="C502" s="4"/>
      <c r="D502" s="4"/>
      <c r="E502" s="4"/>
      <c r="G502" s="1"/>
      <c r="J502" s="6" t="str">
        <f>IF(H502=0%,"",#REF!/H502)</f>
        <v/>
      </c>
    </row>
    <row r="503" spans="3:10">
      <c r="C503" s="4"/>
      <c r="D503" s="4"/>
      <c r="E503" s="4"/>
      <c r="G503" s="1"/>
      <c r="J503" s="6" t="str">
        <f>IF(H503=0%,"",#REF!/H503)</f>
        <v/>
      </c>
    </row>
    <row r="504" spans="3:10">
      <c r="C504" s="4"/>
      <c r="D504" s="4"/>
      <c r="E504" s="4"/>
      <c r="G504" s="1"/>
      <c r="J504" s="6" t="str">
        <f>IF(H504=0%,"",#REF!/H504)</f>
        <v/>
      </c>
    </row>
    <row r="505" spans="3:10">
      <c r="C505" s="4"/>
      <c r="D505" s="4"/>
      <c r="E505" s="4"/>
      <c r="G505" s="1"/>
      <c r="J505" s="6" t="str">
        <f>IF(H505=0%,"",#REF!/H505)</f>
        <v/>
      </c>
    </row>
    <row r="506" spans="3:10">
      <c r="C506" s="4"/>
      <c r="D506" s="4"/>
      <c r="E506" s="4"/>
      <c r="G506" s="1"/>
      <c r="J506" s="6" t="str">
        <f>IF(H506=0%,"",#REF!/H506)</f>
        <v/>
      </c>
    </row>
    <row r="507" spans="3:10">
      <c r="C507" s="4"/>
      <c r="D507" s="4"/>
      <c r="E507" s="4"/>
      <c r="G507" s="1"/>
      <c r="J507" s="6" t="str">
        <f>IF(H507=0%,"",#REF!/H507)</f>
        <v/>
      </c>
    </row>
    <row r="508" spans="3:10">
      <c r="C508" s="4"/>
      <c r="D508" s="4"/>
      <c r="E508" s="4"/>
      <c r="G508" s="1"/>
      <c r="J508" s="6" t="str">
        <f>IF(H508=0%,"",#REF!/H508)</f>
        <v/>
      </c>
    </row>
    <row r="509" spans="3:10">
      <c r="C509" s="4"/>
      <c r="D509" s="4"/>
      <c r="E509" s="4"/>
      <c r="G509" s="1"/>
      <c r="J509" s="6" t="str">
        <f>IF(H509=0%,"",#REF!/H509)</f>
        <v/>
      </c>
    </row>
    <row r="510" spans="3:10">
      <c r="C510" s="4"/>
      <c r="D510" s="4"/>
      <c r="E510" s="4"/>
      <c r="G510" s="1"/>
      <c r="J510" s="6" t="str">
        <f>IF(H510=0%,"",#REF!/H510)</f>
        <v/>
      </c>
    </row>
    <row r="511" spans="3:10">
      <c r="C511" s="4"/>
      <c r="D511" s="4"/>
      <c r="E511" s="4"/>
      <c r="G511" s="1"/>
      <c r="J511" s="6" t="str">
        <f>IF(H511=0%,"",#REF!/H511)</f>
        <v/>
      </c>
    </row>
    <row r="512" spans="3:10">
      <c r="C512" s="4"/>
      <c r="D512" s="4"/>
      <c r="E512" s="4"/>
      <c r="G512" s="1"/>
      <c r="J512" s="6" t="str">
        <f>IF(H512=0%,"",#REF!/H512)</f>
        <v/>
      </c>
    </row>
    <row r="513" spans="3:10">
      <c r="C513" s="4"/>
      <c r="D513" s="4"/>
      <c r="E513" s="4"/>
      <c r="G513" s="1"/>
      <c r="J513" s="6" t="str">
        <f>IF(H513=0%,"",#REF!/H513)</f>
        <v/>
      </c>
    </row>
    <row r="514" spans="3:10">
      <c r="C514" s="4"/>
      <c r="D514" s="4"/>
      <c r="E514" s="4"/>
      <c r="G514" s="1"/>
      <c r="J514" s="6" t="str">
        <f>IF(H514=0%,"",#REF!/H514)</f>
        <v/>
      </c>
    </row>
    <row r="515" spans="3:10">
      <c r="C515" s="4"/>
      <c r="D515" s="4"/>
      <c r="E515" s="4"/>
      <c r="G515" s="1"/>
      <c r="J515" s="6" t="str">
        <f>IF(H515=0%,"",#REF!/H515)</f>
        <v/>
      </c>
    </row>
    <row r="516" spans="3:10">
      <c r="C516" s="4"/>
      <c r="D516" s="4"/>
      <c r="E516" s="4"/>
      <c r="G516" s="1"/>
      <c r="J516" s="6" t="str">
        <f>IF(H516=0%,"",#REF!/H516)</f>
        <v/>
      </c>
    </row>
    <row r="517" spans="3:10">
      <c r="C517" s="4"/>
      <c r="D517" s="4"/>
      <c r="E517" s="4"/>
      <c r="G517" s="1"/>
      <c r="J517" s="6" t="str">
        <f>IF(H517=0%,"",#REF!/H517)</f>
        <v/>
      </c>
    </row>
    <row r="518" spans="3:10">
      <c r="C518" s="4"/>
      <c r="D518" s="4"/>
      <c r="E518" s="4"/>
      <c r="G518" s="1"/>
      <c r="J518" s="6" t="str">
        <f>IF(H518=0%,"",#REF!/H518)</f>
        <v/>
      </c>
    </row>
    <row r="519" spans="3:10">
      <c r="C519" s="4"/>
      <c r="D519" s="4"/>
      <c r="E519" s="4"/>
      <c r="G519" s="1"/>
      <c r="J519" s="6" t="str">
        <f>IF(H519=0%,"",#REF!/H519)</f>
        <v/>
      </c>
    </row>
    <row r="520" spans="3:10">
      <c r="C520" s="4"/>
      <c r="D520" s="4"/>
      <c r="E520" s="4"/>
      <c r="G520" s="1"/>
      <c r="J520" s="6" t="str">
        <f>IF(H520=0%,"",#REF!/H520)</f>
        <v/>
      </c>
    </row>
    <row r="521" spans="3:10">
      <c r="C521" s="4"/>
      <c r="D521" s="4"/>
      <c r="E521" s="4"/>
      <c r="G521" s="1"/>
      <c r="J521" s="6" t="str">
        <f>IF(H521=0%,"",#REF!/H521)</f>
        <v/>
      </c>
    </row>
    <row r="522" spans="3:10">
      <c r="C522" s="4"/>
      <c r="D522" s="4"/>
      <c r="E522" s="4"/>
      <c r="G522" s="1"/>
      <c r="J522" s="6" t="str">
        <f>IF(H522=0%,"",#REF!/H522)</f>
        <v/>
      </c>
    </row>
    <row r="523" spans="3:10">
      <c r="C523" s="4"/>
      <c r="D523" s="4"/>
      <c r="E523" s="4"/>
      <c r="G523" s="1"/>
      <c r="J523" s="6" t="str">
        <f>IF(H523=0%,"",#REF!/H523)</f>
        <v/>
      </c>
    </row>
    <row r="524" spans="3:10">
      <c r="C524" s="4"/>
      <c r="D524" s="4"/>
      <c r="E524" s="4"/>
      <c r="G524" s="1"/>
      <c r="J524" s="6" t="str">
        <f>IF(H524=0%,"",#REF!/H524)</f>
        <v/>
      </c>
    </row>
    <row r="525" spans="3:10">
      <c r="C525" s="4"/>
      <c r="D525" s="4"/>
      <c r="E525" s="4"/>
      <c r="G525" s="1"/>
      <c r="J525" s="6" t="str">
        <f>IF(H525=0%,"",#REF!/H525)</f>
        <v/>
      </c>
    </row>
    <row r="526" spans="3:10">
      <c r="C526" s="4"/>
      <c r="D526" s="4"/>
      <c r="E526" s="4"/>
      <c r="G526" s="1"/>
      <c r="J526" s="6" t="str">
        <f>IF(H526=0%,"",#REF!/H526)</f>
        <v/>
      </c>
    </row>
    <row r="527" spans="3:10">
      <c r="C527" s="4"/>
      <c r="D527" s="4"/>
      <c r="E527" s="4"/>
      <c r="G527" s="1"/>
      <c r="J527" s="6" t="str">
        <f>IF(H527=0%,"",#REF!/H527)</f>
        <v/>
      </c>
    </row>
    <row r="528" spans="3:10">
      <c r="C528" s="4"/>
      <c r="D528" s="4"/>
      <c r="E528" s="4"/>
      <c r="G528" s="1"/>
      <c r="J528" s="6" t="str">
        <f>IF(H528=0%,"",#REF!/H528)</f>
        <v/>
      </c>
    </row>
    <row r="529" spans="3:10">
      <c r="C529" s="4"/>
      <c r="D529" s="4"/>
      <c r="E529" s="4"/>
      <c r="G529" s="1"/>
      <c r="J529" s="6" t="str">
        <f>IF(H529=0%,"",#REF!/H529)</f>
        <v/>
      </c>
    </row>
    <row r="530" spans="3:10">
      <c r="C530" s="4"/>
      <c r="D530" s="4"/>
      <c r="E530" s="4"/>
      <c r="G530" s="1"/>
      <c r="J530" s="6" t="str">
        <f>IF(H530=0%,"",#REF!/H530)</f>
        <v/>
      </c>
    </row>
    <row r="531" spans="3:10">
      <c r="C531" s="4"/>
      <c r="D531" s="4"/>
      <c r="E531" s="4"/>
      <c r="G531" s="1"/>
      <c r="J531" s="6" t="str">
        <f>IF(H531=0%,"",#REF!/H531)</f>
        <v/>
      </c>
    </row>
    <row r="532" spans="3:10">
      <c r="C532" s="4"/>
      <c r="D532" s="4"/>
      <c r="E532" s="4"/>
      <c r="G532" s="1"/>
      <c r="J532" s="6" t="str">
        <f>IF(H532=0%,"",#REF!/H532)</f>
        <v/>
      </c>
    </row>
    <row r="533" spans="3:10">
      <c r="C533" s="4"/>
      <c r="D533" s="4"/>
      <c r="E533" s="4"/>
      <c r="G533" s="1"/>
      <c r="J533" s="6" t="str">
        <f>IF(H533=0%,"",#REF!/H533)</f>
        <v/>
      </c>
    </row>
    <row r="534" spans="3:10">
      <c r="C534" s="4"/>
      <c r="D534" s="4"/>
      <c r="E534" s="4"/>
      <c r="G534" s="1"/>
      <c r="J534" s="6" t="str">
        <f>IF(H534=0%,"",#REF!/H534)</f>
        <v/>
      </c>
    </row>
    <row r="535" spans="3:10">
      <c r="C535" s="4"/>
      <c r="D535" s="4"/>
      <c r="E535" s="4"/>
      <c r="G535" s="1"/>
      <c r="J535" s="6" t="str">
        <f>IF(H535=0%,"",#REF!/H535)</f>
        <v/>
      </c>
    </row>
    <row r="536" spans="3:10">
      <c r="C536" s="4"/>
      <c r="D536" s="4"/>
      <c r="E536" s="4"/>
      <c r="G536" s="1"/>
      <c r="J536" s="6" t="str">
        <f>IF(H536=0%,"",#REF!/H536)</f>
        <v/>
      </c>
    </row>
    <row r="537" spans="3:10">
      <c r="C537" s="4"/>
      <c r="D537" s="4"/>
      <c r="E537" s="4"/>
      <c r="G537" s="1"/>
      <c r="J537" s="6" t="str">
        <f>IF(H537=0%,"",#REF!/H537)</f>
        <v/>
      </c>
    </row>
    <row r="538" spans="3:10">
      <c r="C538" s="4"/>
      <c r="D538" s="4"/>
      <c r="E538" s="4"/>
      <c r="G538" s="1"/>
      <c r="J538" s="6" t="str">
        <f>IF(H538=0%,"",#REF!/H538)</f>
        <v/>
      </c>
    </row>
    <row r="539" spans="3:10">
      <c r="C539" s="4"/>
      <c r="D539" s="4"/>
      <c r="E539" s="4"/>
      <c r="G539" s="1"/>
      <c r="J539" s="6" t="str">
        <f>IF(H539=0%,"",#REF!/H539)</f>
        <v/>
      </c>
    </row>
    <row r="540" spans="3:10">
      <c r="C540" s="4"/>
      <c r="D540" s="4"/>
      <c r="E540" s="4"/>
      <c r="G540" s="1"/>
      <c r="J540" s="6" t="str">
        <f>IF(H540=0%,"",#REF!/H540)</f>
        <v/>
      </c>
    </row>
    <row r="541" spans="3:10">
      <c r="C541" s="4"/>
      <c r="D541" s="4"/>
      <c r="E541" s="4"/>
      <c r="G541" s="1"/>
      <c r="J541" s="6" t="str">
        <f>IF(H541=0%,"",#REF!/H541)</f>
        <v/>
      </c>
    </row>
    <row r="542" spans="3:10">
      <c r="C542" s="4"/>
      <c r="D542" s="4"/>
      <c r="E542" s="4"/>
      <c r="G542" s="1"/>
      <c r="J542" s="6" t="str">
        <f>IF(H542=0%,"",#REF!/H542)</f>
        <v/>
      </c>
    </row>
    <row r="543" spans="3:10">
      <c r="C543" s="4"/>
      <c r="D543" s="4"/>
      <c r="E543" s="4"/>
      <c r="G543" s="1"/>
      <c r="J543" s="6" t="str">
        <f>IF(H543=0%,"",#REF!/H543)</f>
        <v/>
      </c>
    </row>
    <row r="544" spans="3:10">
      <c r="C544" s="4"/>
      <c r="D544" s="4"/>
      <c r="E544" s="4"/>
      <c r="G544" s="1"/>
      <c r="J544" s="6" t="str">
        <f>IF(H544=0%,"",#REF!/H544)</f>
        <v/>
      </c>
    </row>
    <row r="545" spans="3:10">
      <c r="C545" s="4"/>
      <c r="D545" s="4"/>
      <c r="E545" s="4"/>
      <c r="G545" s="1"/>
      <c r="J545" s="6" t="str">
        <f>IF(H545=0%,"",#REF!/H545)</f>
        <v/>
      </c>
    </row>
    <row r="546" spans="3:10">
      <c r="C546" s="4"/>
      <c r="D546" s="4"/>
      <c r="E546" s="4"/>
      <c r="G546" s="1"/>
      <c r="J546" s="6" t="str">
        <f>IF(H546=0%,"",#REF!/H546)</f>
        <v/>
      </c>
    </row>
    <row r="547" spans="3:10">
      <c r="C547" s="4"/>
      <c r="D547" s="4"/>
      <c r="E547" s="4"/>
      <c r="G547" s="1"/>
      <c r="J547" s="6" t="str">
        <f>IF(H547=0%,"",#REF!/H547)</f>
        <v/>
      </c>
    </row>
    <row r="548" spans="3:10">
      <c r="C548" s="4"/>
      <c r="D548" s="4"/>
      <c r="E548" s="4"/>
      <c r="G548" s="1"/>
      <c r="J548" s="6" t="str">
        <f>IF(H548=0%,"",#REF!/H548)</f>
        <v/>
      </c>
    </row>
    <row r="549" spans="3:10">
      <c r="C549" s="4"/>
      <c r="D549" s="4"/>
      <c r="E549" s="4"/>
      <c r="G549" s="1"/>
      <c r="J549" s="6" t="str">
        <f>IF(H549=0%,"",#REF!/H549)</f>
        <v/>
      </c>
    </row>
    <row r="550" spans="3:10">
      <c r="C550" s="4"/>
      <c r="D550" s="4"/>
      <c r="E550" s="4"/>
      <c r="G550" s="1"/>
      <c r="J550" s="6" t="str">
        <f>IF(H550=0%,"",#REF!/H550)</f>
        <v/>
      </c>
    </row>
    <row r="551" spans="3:10">
      <c r="C551" s="4"/>
      <c r="D551" s="4"/>
      <c r="E551" s="4"/>
      <c r="G551" s="1"/>
      <c r="J551" s="6" t="str">
        <f>IF(H551=0%,"",#REF!/H551)</f>
        <v/>
      </c>
    </row>
    <row r="552" spans="3:10">
      <c r="C552" s="4"/>
      <c r="D552" s="4"/>
      <c r="E552" s="4"/>
      <c r="G552" s="1"/>
      <c r="J552" s="6" t="str">
        <f>IF(H552=0%,"",#REF!/H552)</f>
        <v/>
      </c>
    </row>
    <row r="553" spans="3:10">
      <c r="C553" s="4"/>
      <c r="D553" s="4"/>
      <c r="E553" s="4"/>
      <c r="G553" s="1"/>
      <c r="J553" s="6" t="str">
        <f>IF(H553=0%,"",#REF!/H553)</f>
        <v/>
      </c>
    </row>
    <row r="554" spans="3:10">
      <c r="C554" s="4"/>
      <c r="D554" s="4"/>
      <c r="E554" s="4"/>
      <c r="G554" s="1"/>
      <c r="J554" s="6" t="str">
        <f>IF(H554=0%,"",#REF!/H554)</f>
        <v/>
      </c>
    </row>
    <row r="555" spans="3:10">
      <c r="C555" s="4"/>
      <c r="D555" s="4"/>
      <c r="E555" s="4"/>
      <c r="G555" s="1"/>
      <c r="J555" s="6" t="str">
        <f>IF(H555=0%,"",#REF!/H555)</f>
        <v/>
      </c>
    </row>
    <row r="556" spans="3:10">
      <c r="C556" s="4"/>
      <c r="D556" s="4"/>
      <c r="E556" s="4"/>
      <c r="G556" s="1"/>
      <c r="J556" s="6" t="str">
        <f>IF(H556=0%,"",#REF!/H556)</f>
        <v/>
      </c>
    </row>
    <row r="557" spans="3:10">
      <c r="C557" s="4"/>
      <c r="D557" s="4"/>
      <c r="E557" s="4"/>
      <c r="G557" s="1"/>
      <c r="J557" s="6" t="str">
        <f>IF(H557=0%,"",#REF!/H557)</f>
        <v/>
      </c>
    </row>
    <row r="558" spans="3:10">
      <c r="C558" s="4"/>
      <c r="D558" s="4"/>
      <c r="E558" s="4"/>
      <c r="G558" s="1"/>
      <c r="J558" s="6" t="str">
        <f>IF(H558=0%,"",#REF!/H558)</f>
        <v/>
      </c>
    </row>
    <row r="559" spans="3:10">
      <c r="C559" s="4"/>
      <c r="D559" s="4"/>
      <c r="E559" s="4"/>
      <c r="G559" s="1"/>
      <c r="J559" s="6" t="str">
        <f>IF(H559=0%,"",#REF!/H559)</f>
        <v/>
      </c>
    </row>
    <row r="560" spans="3:10">
      <c r="C560" s="4"/>
      <c r="D560" s="4"/>
      <c r="E560" s="4"/>
      <c r="G560" s="1"/>
      <c r="J560" s="6" t="str">
        <f>IF(H560=0%,"",#REF!/H560)</f>
        <v/>
      </c>
    </row>
    <row r="561" spans="3:10">
      <c r="C561" s="4"/>
      <c r="D561" s="4"/>
      <c r="E561" s="4"/>
      <c r="G561" s="1"/>
      <c r="J561" s="6" t="str">
        <f>IF(H561=0%,"",#REF!/H561)</f>
        <v/>
      </c>
    </row>
    <row r="562" spans="3:10">
      <c r="C562" s="4"/>
      <c r="D562" s="4"/>
      <c r="E562" s="4"/>
      <c r="G562" s="1"/>
      <c r="J562" s="6" t="str">
        <f>IF(H562=0%,"",#REF!/H562)</f>
        <v/>
      </c>
    </row>
    <row r="563" spans="3:10">
      <c r="C563" s="4"/>
      <c r="D563" s="4"/>
      <c r="E563" s="4"/>
      <c r="G563" s="1"/>
      <c r="J563" s="6" t="str">
        <f>IF(H563=0%,"",#REF!/H563)</f>
        <v/>
      </c>
    </row>
    <row r="564" spans="3:10">
      <c r="C564" s="4"/>
      <c r="D564" s="4"/>
      <c r="E564" s="4"/>
      <c r="G564" s="1"/>
      <c r="J564" s="6" t="str">
        <f>IF(H564=0%,"",#REF!/H564)</f>
        <v/>
      </c>
    </row>
    <row r="565" spans="3:10">
      <c r="C565" s="4"/>
      <c r="D565" s="4"/>
      <c r="E565" s="4"/>
      <c r="G565" s="1"/>
      <c r="J565" s="6" t="str">
        <f>IF(H565=0%,"",#REF!/H565)</f>
        <v/>
      </c>
    </row>
    <row r="566" spans="3:10">
      <c r="C566" s="4"/>
      <c r="D566" s="4"/>
      <c r="E566" s="4"/>
      <c r="G566" s="1"/>
      <c r="J566" s="6" t="str">
        <f>IF(H566=0%,"",#REF!/H566)</f>
        <v/>
      </c>
    </row>
    <row r="567" spans="3:10">
      <c r="C567" s="4"/>
      <c r="D567" s="4"/>
      <c r="E567" s="4"/>
      <c r="G567" s="1"/>
      <c r="J567" s="6" t="str">
        <f>IF(H567=0%,"",#REF!/H567)</f>
        <v/>
      </c>
    </row>
    <row r="568" spans="3:10">
      <c r="C568" s="4"/>
      <c r="D568" s="4"/>
      <c r="E568" s="4"/>
      <c r="G568" s="1"/>
      <c r="J568" s="6" t="str">
        <f>IF(H568=0%,"",#REF!/H568)</f>
        <v/>
      </c>
    </row>
    <row r="569" spans="3:10">
      <c r="C569" s="4"/>
      <c r="D569" s="4"/>
      <c r="E569" s="4"/>
      <c r="G569" s="1"/>
      <c r="J569" s="6" t="str">
        <f>IF(H569=0%,"",#REF!/H569)</f>
        <v/>
      </c>
    </row>
    <row r="570" spans="3:10">
      <c r="C570" s="4"/>
      <c r="D570" s="4"/>
      <c r="E570" s="4"/>
      <c r="G570" s="1"/>
      <c r="J570" s="6" t="str">
        <f>IF(H570=0%,"",#REF!/H570)</f>
        <v/>
      </c>
    </row>
    <row r="571" spans="3:10">
      <c r="C571" s="4"/>
      <c r="D571" s="4"/>
      <c r="E571" s="4"/>
      <c r="G571" s="1"/>
      <c r="J571" s="6" t="str">
        <f>IF(H571=0%,"",#REF!/H571)</f>
        <v/>
      </c>
    </row>
    <row r="572" spans="3:10">
      <c r="C572" s="4"/>
      <c r="D572" s="4"/>
      <c r="E572" s="4"/>
      <c r="G572" s="1"/>
      <c r="J572" s="6" t="str">
        <f>IF(H572=0%,"",#REF!/H572)</f>
        <v/>
      </c>
    </row>
    <row r="573" spans="3:10">
      <c r="C573" s="4"/>
      <c r="D573" s="4"/>
      <c r="E573" s="4"/>
      <c r="G573" s="1"/>
      <c r="J573" s="6" t="str">
        <f>IF(H573=0%,"",#REF!/H573)</f>
        <v/>
      </c>
    </row>
    <row r="574" spans="3:10">
      <c r="C574" s="4"/>
      <c r="D574" s="4"/>
      <c r="E574" s="4"/>
      <c r="G574" s="1"/>
      <c r="J574" s="6" t="str">
        <f>IF(H574=0%,"",#REF!/H574)</f>
        <v/>
      </c>
    </row>
    <row r="575" spans="3:10">
      <c r="C575" s="4"/>
      <c r="D575" s="4"/>
      <c r="E575" s="4"/>
      <c r="G575" s="1"/>
      <c r="J575" s="6" t="str">
        <f>IF(H575=0%,"",#REF!/H575)</f>
        <v/>
      </c>
    </row>
    <row r="576" spans="3:10">
      <c r="C576" s="4"/>
      <c r="D576" s="4"/>
      <c r="E576" s="4"/>
      <c r="G576" s="1"/>
      <c r="J576" s="6" t="str">
        <f>IF(H576=0%,"",#REF!/H576)</f>
        <v/>
      </c>
    </row>
    <row r="577" spans="3:10">
      <c r="C577" s="4"/>
      <c r="D577" s="4"/>
      <c r="E577" s="4"/>
      <c r="G577" s="1"/>
      <c r="J577" s="6" t="str">
        <f>IF(H577=0%,"",#REF!/H577)</f>
        <v/>
      </c>
    </row>
    <row r="578" spans="3:10">
      <c r="C578" s="4"/>
      <c r="D578" s="4"/>
      <c r="E578" s="4"/>
      <c r="G578" s="1"/>
      <c r="J578" s="6" t="str">
        <f>IF(H578=0%,"",#REF!/H578)</f>
        <v/>
      </c>
    </row>
    <row r="579" spans="3:10">
      <c r="C579" s="4"/>
      <c r="D579" s="4"/>
      <c r="E579" s="4"/>
      <c r="G579" s="1"/>
      <c r="J579" s="6" t="str">
        <f>IF(H579=0%,"",#REF!/H579)</f>
        <v/>
      </c>
    </row>
    <row r="580" spans="3:10">
      <c r="C580" s="4"/>
      <c r="D580" s="4"/>
      <c r="E580" s="4"/>
      <c r="G580" s="1"/>
      <c r="J580" s="6" t="str">
        <f>IF(H580=0%,"",#REF!/H580)</f>
        <v/>
      </c>
    </row>
    <row r="581" spans="3:10">
      <c r="C581" s="4"/>
      <c r="D581" s="4"/>
      <c r="E581" s="4"/>
      <c r="G581" s="1"/>
      <c r="J581" s="6" t="str">
        <f>IF(H581=0%,"",#REF!/H581)</f>
        <v/>
      </c>
    </row>
    <row r="582" spans="3:10">
      <c r="C582" s="4"/>
      <c r="D582" s="4"/>
      <c r="E582" s="4"/>
      <c r="G582" s="1"/>
      <c r="J582" s="6" t="str">
        <f>IF(H582=0%,"",#REF!/H582)</f>
        <v/>
      </c>
    </row>
    <row r="583" spans="3:10">
      <c r="C583" s="4"/>
      <c r="D583" s="4"/>
      <c r="E583" s="4"/>
      <c r="G583" s="1"/>
      <c r="J583" s="6" t="str">
        <f>IF(H583=0%,"",#REF!/H583)</f>
        <v/>
      </c>
    </row>
    <row r="584" spans="3:10">
      <c r="C584" s="4"/>
      <c r="D584" s="4"/>
      <c r="E584" s="4"/>
      <c r="G584" s="1"/>
      <c r="J584" s="6" t="str">
        <f>IF(H584=0%,"",#REF!/H584)</f>
        <v/>
      </c>
    </row>
    <row r="585" spans="3:10">
      <c r="C585" s="4"/>
      <c r="D585" s="4"/>
      <c r="E585" s="4"/>
      <c r="G585" s="1"/>
      <c r="J585" s="6" t="str">
        <f>IF(H585=0%,"",#REF!/H585)</f>
        <v/>
      </c>
    </row>
    <row r="586" spans="3:10">
      <c r="C586" s="4"/>
      <c r="D586" s="4"/>
      <c r="E586" s="4"/>
      <c r="G586" s="1"/>
      <c r="J586" s="6" t="str">
        <f>IF(H586=0%,"",#REF!/H586)</f>
        <v/>
      </c>
    </row>
    <row r="587" spans="3:10">
      <c r="C587" s="4"/>
      <c r="D587" s="4"/>
      <c r="E587" s="4"/>
      <c r="G587" s="1"/>
      <c r="J587" s="6" t="str">
        <f>IF(H587=0%,"",#REF!/H587)</f>
        <v/>
      </c>
    </row>
    <row r="588" spans="3:10">
      <c r="C588" s="4"/>
      <c r="D588" s="4"/>
      <c r="E588" s="4"/>
      <c r="G588" s="1"/>
      <c r="J588" s="6" t="str">
        <f>IF(H588=0%,"",#REF!/H588)</f>
        <v/>
      </c>
    </row>
    <row r="589" spans="3:10">
      <c r="C589" s="4"/>
      <c r="D589" s="4"/>
      <c r="E589" s="4"/>
      <c r="G589" s="1"/>
      <c r="J589" s="6" t="str">
        <f>IF(H589=0%,"",#REF!/H589)</f>
        <v/>
      </c>
    </row>
    <row r="590" spans="3:10">
      <c r="C590" s="4"/>
      <c r="D590" s="4"/>
      <c r="E590" s="4"/>
      <c r="G590" s="1"/>
      <c r="J590" s="6" t="str">
        <f>IF(H590=0%,"",#REF!/H590)</f>
        <v/>
      </c>
    </row>
    <row r="591" spans="3:10">
      <c r="C591" s="4"/>
      <c r="D591" s="4"/>
      <c r="E591" s="4"/>
      <c r="G591" s="1"/>
      <c r="J591" s="6" t="str">
        <f>IF(H591=0%,"",#REF!/H591)</f>
        <v/>
      </c>
    </row>
    <row r="592" spans="3:10">
      <c r="C592" s="4"/>
      <c r="D592" s="4"/>
      <c r="E592" s="4"/>
      <c r="G592" s="1"/>
      <c r="J592" s="6" t="str">
        <f>IF(H592=0%,"",#REF!/H592)</f>
        <v/>
      </c>
    </row>
    <row r="593" spans="3:10">
      <c r="C593" s="4"/>
      <c r="D593" s="4"/>
      <c r="E593" s="4"/>
      <c r="G593" s="1"/>
      <c r="J593" s="6" t="str">
        <f>IF(H593=0%,"",#REF!/H593)</f>
        <v/>
      </c>
    </row>
    <row r="594" spans="3:10">
      <c r="C594" s="4"/>
      <c r="D594" s="4"/>
      <c r="E594" s="4"/>
      <c r="G594" s="1"/>
      <c r="J594" s="6" t="str">
        <f>IF(H594=0%,"",#REF!/H594)</f>
        <v/>
      </c>
    </row>
    <row r="595" spans="3:10">
      <c r="C595" s="4"/>
      <c r="D595" s="4"/>
      <c r="E595" s="4"/>
      <c r="G595" s="1"/>
      <c r="J595" s="6" t="str">
        <f>IF(H595=0%,"",#REF!/H595)</f>
        <v/>
      </c>
    </row>
    <row r="596" spans="3:10">
      <c r="C596" s="4"/>
      <c r="D596" s="4"/>
      <c r="E596" s="4"/>
      <c r="G596" s="1"/>
      <c r="J596" s="6" t="str">
        <f>IF(H596=0%,"",#REF!/H596)</f>
        <v/>
      </c>
    </row>
    <row r="597" spans="3:10">
      <c r="C597" s="4"/>
      <c r="D597" s="4"/>
      <c r="E597" s="4"/>
      <c r="G597" s="1"/>
      <c r="J597" s="6" t="str">
        <f>IF(H597=0%,"",#REF!/H597)</f>
        <v/>
      </c>
    </row>
    <row r="598" spans="3:10">
      <c r="C598" s="4"/>
      <c r="D598" s="4"/>
      <c r="E598" s="4"/>
      <c r="G598" s="1"/>
      <c r="J598" s="6" t="str">
        <f>IF(H598=0%,"",#REF!/H598)</f>
        <v/>
      </c>
    </row>
    <row r="599" spans="3:10">
      <c r="C599" s="4"/>
      <c r="D599" s="4"/>
      <c r="E599" s="4"/>
      <c r="G599" s="1"/>
      <c r="J599" s="6" t="str">
        <f>IF(H599=0%,"",#REF!/H599)</f>
        <v/>
      </c>
    </row>
    <row r="600" spans="3:10">
      <c r="C600" s="4"/>
      <c r="D600" s="4"/>
      <c r="E600" s="4"/>
      <c r="G600" s="1"/>
      <c r="J600" s="6" t="str">
        <f>IF(H600=0%,"",#REF!/H600)</f>
        <v/>
      </c>
    </row>
    <row r="601" spans="3:10">
      <c r="C601" s="4"/>
      <c r="D601" s="4"/>
      <c r="E601" s="4"/>
      <c r="G601" s="1"/>
      <c r="J601" s="6" t="str">
        <f>IF(H601=0%,"",#REF!/H601)</f>
        <v/>
      </c>
    </row>
    <row r="602" spans="3:10">
      <c r="C602" s="4"/>
      <c r="D602" s="4"/>
      <c r="E602" s="4"/>
      <c r="G602" s="1"/>
      <c r="J602" s="6" t="str">
        <f>IF(H602=0%,"",#REF!/H602)</f>
        <v/>
      </c>
    </row>
    <row r="603" spans="3:10">
      <c r="C603" s="4"/>
      <c r="D603" s="4"/>
      <c r="E603" s="4"/>
      <c r="G603" s="1"/>
      <c r="J603" s="6" t="str">
        <f>IF(H603=0%,"",#REF!/H603)</f>
        <v/>
      </c>
    </row>
    <row r="604" spans="3:10">
      <c r="C604" s="4"/>
      <c r="D604" s="4"/>
      <c r="E604" s="4"/>
      <c r="G604" s="1"/>
      <c r="J604" s="6" t="str">
        <f>IF(H604=0%,"",#REF!/H604)</f>
        <v/>
      </c>
    </row>
    <row r="605" spans="3:10">
      <c r="C605" s="4"/>
      <c r="D605" s="4"/>
      <c r="E605" s="4"/>
      <c r="G605" s="1"/>
      <c r="J605" s="6" t="str">
        <f>IF(H605=0%,"",#REF!/H605)</f>
        <v/>
      </c>
    </row>
    <row r="606" spans="3:10">
      <c r="C606" s="4"/>
      <c r="D606" s="4"/>
      <c r="E606" s="4"/>
      <c r="G606" s="1"/>
      <c r="J606" s="6" t="str">
        <f>IF(H606=0%,"",#REF!/H606)</f>
        <v/>
      </c>
    </row>
    <row r="607" spans="3:10">
      <c r="C607" s="4"/>
      <c r="D607" s="4"/>
      <c r="E607" s="4"/>
      <c r="G607" s="1"/>
      <c r="J607" s="6" t="str">
        <f>IF(H607=0%,"",#REF!/H607)</f>
        <v/>
      </c>
    </row>
    <row r="608" spans="3:10">
      <c r="C608" s="4"/>
      <c r="D608" s="4"/>
      <c r="E608" s="4"/>
      <c r="G608" s="1"/>
      <c r="J608" s="6" t="str">
        <f>IF(H608=0%,"",#REF!/H608)</f>
        <v/>
      </c>
    </row>
    <row r="609" spans="3:10">
      <c r="C609" s="4"/>
      <c r="D609" s="4"/>
      <c r="E609" s="4"/>
      <c r="G609" s="1"/>
      <c r="J609" s="6" t="str">
        <f>IF(H609=0%,"",#REF!/H609)</f>
        <v/>
      </c>
    </row>
    <row r="610" spans="3:10">
      <c r="C610" s="4"/>
      <c r="D610" s="4"/>
      <c r="E610" s="4"/>
      <c r="G610" s="1"/>
      <c r="J610" s="6" t="str">
        <f>IF(H610=0%,"",#REF!/H610)</f>
        <v/>
      </c>
    </row>
    <row r="611" spans="3:10">
      <c r="C611" s="4"/>
      <c r="D611" s="4"/>
      <c r="E611" s="4"/>
      <c r="G611" s="1"/>
      <c r="J611" s="6" t="str">
        <f>IF(H611=0%,"",#REF!/H611)</f>
        <v/>
      </c>
    </row>
    <row r="612" spans="3:10">
      <c r="C612" s="4"/>
      <c r="D612" s="4"/>
      <c r="E612" s="4"/>
      <c r="G612" s="1"/>
      <c r="J612" s="6" t="str">
        <f>IF(H612=0%,"",#REF!/H612)</f>
        <v/>
      </c>
    </row>
    <row r="613" spans="3:10">
      <c r="C613" s="4"/>
      <c r="D613" s="4"/>
      <c r="E613" s="4"/>
      <c r="G613" s="1"/>
      <c r="J613" s="6" t="str">
        <f>IF(H613=0%,"",#REF!/H613)</f>
        <v/>
      </c>
    </row>
    <row r="614" spans="3:10">
      <c r="C614" s="4"/>
      <c r="D614" s="4"/>
      <c r="E614" s="4"/>
      <c r="G614" s="1"/>
      <c r="J614" s="6" t="str">
        <f>IF(H614=0%,"",#REF!/H614)</f>
        <v/>
      </c>
    </row>
    <row r="615" spans="3:10">
      <c r="C615" s="4"/>
      <c r="D615" s="4"/>
      <c r="E615" s="4"/>
      <c r="G615" s="1"/>
      <c r="J615" s="6" t="str">
        <f>IF(H615=0%,"",#REF!/H615)</f>
        <v/>
      </c>
    </row>
    <row r="616" spans="3:10">
      <c r="C616" s="4"/>
      <c r="D616" s="4"/>
      <c r="E616" s="4"/>
      <c r="G616" s="1"/>
      <c r="J616" s="6" t="str">
        <f>IF(H616=0%,"",#REF!/H616)</f>
        <v/>
      </c>
    </row>
    <row r="617" spans="3:10">
      <c r="C617" s="4"/>
      <c r="D617" s="4"/>
      <c r="E617" s="4"/>
      <c r="G617" s="1"/>
      <c r="J617" s="6" t="str">
        <f>IF(H617=0%,"",#REF!/H617)</f>
        <v/>
      </c>
    </row>
    <row r="618" spans="3:10">
      <c r="C618" s="4"/>
      <c r="D618" s="4"/>
      <c r="E618" s="4"/>
      <c r="G618" s="1"/>
      <c r="J618" s="6" t="str">
        <f>IF(H618=0%,"",#REF!/H618)</f>
        <v/>
      </c>
    </row>
    <row r="619" spans="3:10">
      <c r="C619" s="4"/>
      <c r="D619" s="4"/>
      <c r="E619" s="4"/>
      <c r="G619" s="1"/>
      <c r="J619" s="6" t="str">
        <f>IF(H619=0%,"",#REF!/H619)</f>
        <v/>
      </c>
    </row>
    <row r="620" spans="3:10">
      <c r="C620" s="4"/>
      <c r="D620" s="4"/>
      <c r="E620" s="4"/>
      <c r="G620" s="1"/>
      <c r="J620" s="6" t="str">
        <f>IF(H620=0%,"",#REF!/H620)</f>
        <v/>
      </c>
    </row>
    <row r="621" spans="3:10">
      <c r="C621" s="4"/>
      <c r="D621" s="4"/>
      <c r="E621" s="4"/>
      <c r="G621" s="1"/>
      <c r="J621" s="6" t="str">
        <f>IF(H621=0%,"",#REF!/H621)</f>
        <v/>
      </c>
    </row>
    <row r="622" spans="3:10">
      <c r="C622" s="4"/>
      <c r="D622" s="4"/>
      <c r="E622" s="4"/>
      <c r="G622" s="1"/>
      <c r="J622" s="6" t="str">
        <f>IF(H622=0%,"",#REF!/H622)</f>
        <v/>
      </c>
    </row>
    <row r="623" spans="3:10">
      <c r="C623" s="4"/>
      <c r="D623" s="4"/>
      <c r="E623" s="4"/>
      <c r="G623" s="1"/>
      <c r="J623" s="6" t="str">
        <f>IF(H623=0%,"",#REF!/H623)</f>
        <v/>
      </c>
    </row>
    <row r="624" spans="3:10">
      <c r="C624" s="4"/>
      <c r="D624" s="4"/>
      <c r="E624" s="4"/>
      <c r="G624" s="1"/>
      <c r="J624" s="6" t="str">
        <f>IF(H624=0%,"",#REF!/H624)</f>
        <v/>
      </c>
    </row>
    <row r="625" spans="3:10">
      <c r="C625" s="4"/>
      <c r="D625" s="4"/>
      <c r="E625" s="4"/>
      <c r="G625" s="1"/>
      <c r="J625" s="6" t="str">
        <f>IF(H625=0%,"",#REF!/H625)</f>
        <v/>
      </c>
    </row>
    <row r="626" spans="3:10">
      <c r="C626" s="4"/>
      <c r="D626" s="4"/>
      <c r="E626" s="4"/>
      <c r="G626" s="1"/>
      <c r="J626" s="6" t="str">
        <f>IF(H626=0%,"",#REF!/H626)</f>
        <v/>
      </c>
    </row>
    <row r="627" spans="3:10">
      <c r="C627" s="4"/>
      <c r="D627" s="4"/>
      <c r="E627" s="4"/>
      <c r="G627" s="1"/>
      <c r="J627" s="6" t="str">
        <f>IF(H627=0%,"",#REF!/H627)</f>
        <v/>
      </c>
    </row>
    <row r="628" spans="3:10">
      <c r="C628" s="4"/>
      <c r="D628" s="4"/>
      <c r="E628" s="4"/>
      <c r="G628" s="1"/>
      <c r="J628" s="6" t="str">
        <f>IF(H628=0%,"",#REF!/H628)</f>
        <v/>
      </c>
    </row>
    <row r="629" spans="3:10">
      <c r="C629" s="4"/>
      <c r="D629" s="4"/>
      <c r="E629" s="4"/>
      <c r="G629" s="1"/>
      <c r="J629" s="6" t="str">
        <f>IF(H629=0%,"",#REF!/H629)</f>
        <v/>
      </c>
    </row>
    <row r="630" spans="3:10">
      <c r="C630" s="4"/>
      <c r="D630" s="4"/>
      <c r="E630" s="4"/>
      <c r="G630" s="1"/>
      <c r="J630" s="6" t="str">
        <f>IF(H630=0%,"",#REF!/H630)</f>
        <v/>
      </c>
    </row>
    <row r="631" spans="3:10">
      <c r="C631" s="4"/>
      <c r="D631" s="4"/>
      <c r="E631" s="4"/>
      <c r="G631" s="1"/>
      <c r="J631" s="6" t="str">
        <f>IF(H631=0%,"",#REF!/H631)</f>
        <v/>
      </c>
    </row>
    <row r="632" spans="3:10">
      <c r="C632" s="4"/>
      <c r="D632" s="4"/>
      <c r="E632" s="4"/>
      <c r="G632" s="1"/>
      <c r="J632" s="6" t="str">
        <f>IF(H632=0%,"",#REF!/H632)</f>
        <v/>
      </c>
    </row>
    <row r="633" spans="3:10">
      <c r="C633" s="4"/>
      <c r="D633" s="4"/>
      <c r="E633" s="4"/>
      <c r="G633" s="1"/>
      <c r="J633" s="6" t="str">
        <f>IF(H633=0%,"",#REF!/H633)</f>
        <v/>
      </c>
    </row>
    <row r="634" spans="3:10">
      <c r="C634" s="4"/>
      <c r="D634" s="4"/>
      <c r="E634" s="4"/>
      <c r="G634" s="1"/>
      <c r="J634" s="6" t="str">
        <f>IF(H634=0%,"",#REF!/H634)</f>
        <v/>
      </c>
    </row>
    <row r="635" spans="3:10">
      <c r="C635" s="4"/>
      <c r="D635" s="4"/>
      <c r="E635" s="4"/>
      <c r="G635" s="1"/>
      <c r="J635" s="6" t="str">
        <f>IF(H635=0%,"",#REF!/H635)</f>
        <v/>
      </c>
    </row>
    <row r="636" spans="3:10">
      <c r="C636" s="4"/>
      <c r="D636" s="4"/>
      <c r="E636" s="4"/>
      <c r="G636" s="1"/>
      <c r="J636" s="6" t="str">
        <f>IF(H636=0%,"",#REF!/H636)</f>
        <v/>
      </c>
    </row>
    <row r="637" spans="3:10">
      <c r="C637" s="4"/>
      <c r="D637" s="4"/>
      <c r="E637" s="4"/>
      <c r="G637" s="1"/>
      <c r="J637" s="6" t="str">
        <f>IF(H637=0%,"",#REF!/H637)</f>
        <v/>
      </c>
    </row>
    <row r="638" spans="3:10">
      <c r="C638" s="4"/>
      <c r="D638" s="4"/>
      <c r="E638" s="4"/>
      <c r="G638" s="1"/>
      <c r="J638" s="6" t="str">
        <f>IF(H638=0%,"",#REF!/H638)</f>
        <v/>
      </c>
    </row>
    <row r="639" spans="3:10">
      <c r="C639" s="4"/>
      <c r="D639" s="4"/>
      <c r="E639" s="4"/>
      <c r="G639" s="1"/>
      <c r="J639" s="6" t="str">
        <f>IF(H639=0%,"",#REF!/H639)</f>
        <v/>
      </c>
    </row>
    <row r="640" spans="3:10">
      <c r="C640" s="4"/>
      <c r="D640" s="4"/>
      <c r="E640" s="4"/>
      <c r="G640" s="1"/>
      <c r="J640" s="6" t="str">
        <f>IF(H640=0%,"",#REF!/H640)</f>
        <v/>
      </c>
    </row>
    <row r="641" spans="3:10">
      <c r="C641" s="4"/>
      <c r="D641" s="4"/>
      <c r="E641" s="4"/>
      <c r="G641" s="1"/>
      <c r="J641" s="6" t="str">
        <f>IF(H641=0%,"",#REF!/H641)</f>
        <v/>
      </c>
    </row>
    <row r="642" spans="3:10">
      <c r="C642" s="4"/>
      <c r="D642" s="4"/>
      <c r="E642" s="4"/>
      <c r="G642" s="1"/>
      <c r="J642" s="6" t="str">
        <f>IF(H642=0%,"",#REF!/H642)</f>
        <v/>
      </c>
    </row>
    <row r="643" spans="3:10">
      <c r="C643" s="4"/>
      <c r="D643" s="4"/>
      <c r="E643" s="4"/>
      <c r="G643" s="1"/>
      <c r="J643" s="6" t="str">
        <f>IF(H643=0%,"",#REF!/H643)</f>
        <v/>
      </c>
    </row>
    <row r="644" spans="3:10">
      <c r="C644" s="4"/>
      <c r="D644" s="4"/>
      <c r="E644" s="4"/>
      <c r="G644" s="1"/>
      <c r="J644" s="6" t="str">
        <f>IF(H644=0%,"",#REF!/H644)</f>
        <v/>
      </c>
    </row>
    <row r="645" spans="3:10">
      <c r="C645" s="4"/>
      <c r="D645" s="4"/>
      <c r="E645" s="4"/>
      <c r="G645" s="1"/>
      <c r="J645" s="6" t="str">
        <f>IF(H645=0%,"",#REF!/H645)</f>
        <v/>
      </c>
    </row>
    <row r="646" spans="3:10">
      <c r="C646" s="4"/>
      <c r="D646" s="4"/>
      <c r="E646" s="4"/>
      <c r="G646" s="1"/>
      <c r="J646" s="6" t="str">
        <f>IF(H646=0%,"",#REF!/H646)</f>
        <v/>
      </c>
    </row>
    <row r="647" spans="3:10">
      <c r="C647" s="4"/>
      <c r="D647" s="4"/>
      <c r="E647" s="4"/>
      <c r="G647" s="1"/>
      <c r="J647" s="6" t="str">
        <f>IF(H647=0%,"",#REF!/H647)</f>
        <v/>
      </c>
    </row>
    <row r="648" spans="3:10">
      <c r="C648" s="4"/>
      <c r="D648" s="4"/>
      <c r="E648" s="4"/>
      <c r="G648" s="1"/>
      <c r="J648" s="6" t="str">
        <f>IF(H648=0%,"",#REF!/H648)</f>
        <v/>
      </c>
    </row>
    <row r="649" spans="3:10">
      <c r="C649" s="4"/>
      <c r="D649" s="4"/>
      <c r="E649" s="4"/>
      <c r="G649" s="1"/>
      <c r="J649" s="6" t="str">
        <f>IF(H649=0%,"",#REF!/H649)</f>
        <v/>
      </c>
    </row>
    <row r="650" spans="3:10">
      <c r="C650" s="4"/>
      <c r="D650" s="4"/>
      <c r="E650" s="4"/>
      <c r="G650" s="1"/>
      <c r="J650" s="6" t="str">
        <f>IF(H650=0%,"",#REF!/H650)</f>
        <v/>
      </c>
    </row>
    <row r="651" spans="3:10">
      <c r="C651" s="4"/>
      <c r="D651" s="4"/>
      <c r="E651" s="4"/>
      <c r="G651" s="1"/>
      <c r="J651" s="6" t="str">
        <f>IF(H651=0%,"",#REF!/H651)</f>
        <v/>
      </c>
    </row>
    <row r="652" spans="3:10">
      <c r="C652" s="4"/>
      <c r="D652" s="4"/>
      <c r="E652" s="4"/>
      <c r="G652" s="1"/>
      <c r="J652" s="6" t="str">
        <f>IF(H652=0%,"",#REF!/H652)</f>
        <v/>
      </c>
    </row>
    <row r="653" spans="3:10">
      <c r="C653" s="4"/>
      <c r="D653" s="4"/>
      <c r="E653" s="4"/>
      <c r="G653" s="1"/>
      <c r="J653" s="6" t="str">
        <f>IF(H653=0%,"",#REF!/H653)</f>
        <v/>
      </c>
    </row>
    <row r="654" spans="3:10">
      <c r="C654" s="4"/>
      <c r="D654" s="4"/>
      <c r="E654" s="4"/>
      <c r="G654" s="1"/>
      <c r="J654" s="6" t="str">
        <f>IF(H654=0%,"",#REF!/H654)</f>
        <v/>
      </c>
    </row>
    <row r="655" spans="3:10">
      <c r="C655" s="4"/>
      <c r="D655" s="4"/>
      <c r="E655" s="4"/>
      <c r="G655" s="1"/>
      <c r="J655" s="6" t="str">
        <f>IF(H655=0%,"",#REF!/H655)</f>
        <v/>
      </c>
    </row>
    <row r="656" spans="3:10">
      <c r="C656" s="4"/>
      <c r="D656" s="4"/>
      <c r="E656" s="4"/>
      <c r="G656" s="1"/>
      <c r="J656" s="6" t="str">
        <f>IF(H656=0%,"",#REF!/H656)</f>
        <v/>
      </c>
    </row>
    <row r="657" spans="3:10">
      <c r="C657" s="4"/>
      <c r="D657" s="4"/>
      <c r="E657" s="4"/>
      <c r="G657" s="1"/>
      <c r="J657" s="6" t="str">
        <f>IF(H657=0%,"",#REF!/H657)</f>
        <v/>
      </c>
    </row>
    <row r="658" spans="3:10">
      <c r="C658" s="4"/>
      <c r="D658" s="4"/>
      <c r="E658" s="4"/>
      <c r="G658" s="1"/>
      <c r="J658" s="6" t="str">
        <f>IF(H658=0%,"",#REF!/H658)</f>
        <v/>
      </c>
    </row>
    <row r="659" spans="3:10">
      <c r="C659" s="4"/>
      <c r="D659" s="4"/>
      <c r="E659" s="4"/>
      <c r="G659" s="1"/>
      <c r="J659" s="6" t="str">
        <f>IF(H659=0%,"",#REF!/H659)</f>
        <v/>
      </c>
    </row>
    <row r="660" spans="3:10">
      <c r="C660" s="4"/>
      <c r="D660" s="4"/>
      <c r="E660" s="4"/>
      <c r="G660" s="1"/>
      <c r="J660" s="6" t="str">
        <f>IF(H660=0%,"",#REF!/H660)</f>
        <v/>
      </c>
    </row>
    <row r="661" spans="3:10">
      <c r="C661" s="4"/>
      <c r="D661" s="4"/>
      <c r="E661" s="4"/>
      <c r="G661" s="1"/>
      <c r="J661" s="6" t="str">
        <f>IF(H661=0%,"",#REF!/H661)</f>
        <v/>
      </c>
    </row>
    <row r="662" spans="3:10">
      <c r="C662" s="4"/>
      <c r="D662" s="4"/>
      <c r="E662" s="4"/>
      <c r="G662" s="1"/>
      <c r="J662" s="6" t="str">
        <f>IF(H662=0%,"",#REF!/H662)</f>
        <v/>
      </c>
    </row>
    <row r="663" spans="3:10">
      <c r="C663" s="4"/>
      <c r="D663" s="4"/>
      <c r="E663" s="4"/>
      <c r="G663" s="1"/>
      <c r="J663" s="6" t="str">
        <f>IF(H663=0%,"",#REF!/H663)</f>
        <v/>
      </c>
    </row>
    <row r="664" spans="3:10">
      <c r="C664" s="4"/>
      <c r="D664" s="4"/>
      <c r="E664" s="4"/>
      <c r="G664" s="1"/>
      <c r="J664" s="6" t="str">
        <f>IF(H664=0%,"",#REF!/H664)</f>
        <v/>
      </c>
    </row>
    <row r="665" spans="3:10">
      <c r="C665" s="4"/>
      <c r="D665" s="4"/>
      <c r="E665" s="4"/>
      <c r="G665" s="1"/>
      <c r="J665" s="6" t="str">
        <f>IF(H665=0%,"",#REF!/H665)</f>
        <v/>
      </c>
    </row>
    <row r="666" spans="3:10">
      <c r="C666" s="4"/>
      <c r="D666" s="4"/>
      <c r="E666" s="4"/>
      <c r="G666" s="1"/>
      <c r="J666" s="6" t="str">
        <f>IF(H666=0%,"",#REF!/H666)</f>
        <v/>
      </c>
    </row>
    <row r="667" spans="3:10">
      <c r="C667" s="4"/>
      <c r="D667" s="4"/>
      <c r="E667" s="4"/>
      <c r="G667" s="1"/>
      <c r="J667" s="6" t="str">
        <f>IF(H667=0%,"",#REF!/H667)</f>
        <v/>
      </c>
    </row>
    <row r="668" spans="3:10">
      <c r="C668" s="4"/>
      <c r="D668" s="4"/>
      <c r="E668" s="4"/>
      <c r="G668" s="1"/>
      <c r="J668" s="6" t="str">
        <f>IF(H668=0%,"",#REF!/H668)</f>
        <v/>
      </c>
    </row>
    <row r="669" spans="3:10">
      <c r="C669" s="4"/>
      <c r="D669" s="4"/>
      <c r="E669" s="4"/>
      <c r="G669" s="1"/>
      <c r="J669" s="6" t="str">
        <f>IF(H669=0%,"",#REF!/H669)</f>
        <v/>
      </c>
    </row>
    <row r="670" spans="3:10">
      <c r="C670" s="4"/>
      <c r="D670" s="4"/>
      <c r="E670" s="4"/>
      <c r="G670" s="1"/>
      <c r="J670" s="6" t="str">
        <f>IF(H670=0%,"",#REF!/H670)</f>
        <v/>
      </c>
    </row>
    <row r="671" spans="3:10">
      <c r="C671" s="4"/>
      <c r="D671" s="4"/>
      <c r="E671" s="4"/>
      <c r="G671" s="1"/>
      <c r="J671" s="6" t="str">
        <f>IF(H671=0%,"",#REF!/H671)</f>
        <v/>
      </c>
    </row>
    <row r="672" spans="3:10">
      <c r="C672" s="4"/>
      <c r="D672" s="4"/>
      <c r="E672" s="4"/>
      <c r="G672" s="1"/>
      <c r="J672" s="6" t="str">
        <f>IF(H672=0%,"",#REF!/H672)</f>
        <v/>
      </c>
    </row>
    <row r="673" spans="3:10">
      <c r="C673" s="4"/>
      <c r="D673" s="4"/>
      <c r="E673" s="4"/>
      <c r="G673" s="1"/>
      <c r="J673" s="6" t="str">
        <f>IF(H673=0%,"",#REF!/H673)</f>
        <v/>
      </c>
    </row>
    <row r="674" spans="3:10">
      <c r="C674" s="4"/>
      <c r="D674" s="4"/>
      <c r="E674" s="4"/>
      <c r="G674" s="1"/>
      <c r="J674" s="6" t="str">
        <f>IF(H674=0%,"",#REF!/H674)</f>
        <v/>
      </c>
    </row>
    <row r="675" spans="3:10">
      <c r="C675" s="4"/>
      <c r="D675" s="4"/>
      <c r="E675" s="4"/>
      <c r="G675" s="1"/>
      <c r="J675" s="6" t="str">
        <f>IF(H675=0%,"",#REF!/H675)</f>
        <v/>
      </c>
    </row>
    <row r="676" spans="3:10">
      <c r="C676" s="4"/>
      <c r="D676" s="4"/>
      <c r="E676" s="4"/>
      <c r="G676" s="1"/>
      <c r="J676" s="6" t="str">
        <f>IF(H676=0%,"",#REF!/H676)</f>
        <v/>
      </c>
    </row>
    <row r="677" spans="3:10">
      <c r="C677" s="4"/>
      <c r="D677" s="4"/>
      <c r="E677" s="4"/>
      <c r="G677" s="1"/>
      <c r="J677" s="6" t="str">
        <f>IF(H677=0%,"",#REF!/H677)</f>
        <v/>
      </c>
    </row>
    <row r="678" spans="3:10">
      <c r="C678" s="4"/>
      <c r="D678" s="4"/>
      <c r="E678" s="4"/>
      <c r="G678" s="1"/>
      <c r="J678" s="6" t="str">
        <f>IF(H678=0%,"",#REF!/H678)</f>
        <v/>
      </c>
    </row>
    <row r="679" spans="3:10">
      <c r="C679" s="4"/>
      <c r="D679" s="4"/>
      <c r="E679" s="4"/>
      <c r="G679" s="1"/>
      <c r="J679" s="6" t="str">
        <f>IF(H679=0%,"",#REF!/H679)</f>
        <v/>
      </c>
    </row>
    <row r="680" spans="3:10">
      <c r="C680" s="4"/>
      <c r="D680" s="4"/>
      <c r="E680" s="4"/>
      <c r="G680" s="1"/>
      <c r="J680" s="6" t="str">
        <f>IF(H680=0%,"",#REF!/H680)</f>
        <v/>
      </c>
    </row>
    <row r="681" spans="3:10">
      <c r="C681" s="4"/>
      <c r="D681" s="4"/>
      <c r="E681" s="4"/>
      <c r="G681" s="1"/>
      <c r="J681" s="6" t="str">
        <f>IF(H681=0%,"",#REF!/H681)</f>
        <v/>
      </c>
    </row>
    <row r="682" spans="3:10">
      <c r="C682" s="4"/>
      <c r="D682" s="4"/>
      <c r="E682" s="4"/>
      <c r="G682" s="1"/>
      <c r="J682" s="6" t="str">
        <f>IF(H682=0%,"",#REF!/H682)</f>
        <v/>
      </c>
    </row>
    <row r="683" spans="3:10">
      <c r="C683" s="4"/>
      <c r="D683" s="4"/>
      <c r="E683" s="4"/>
      <c r="G683" s="1"/>
      <c r="J683" s="6" t="str">
        <f>IF(H683=0%,"",#REF!/H683)</f>
        <v/>
      </c>
    </row>
    <row r="684" spans="3:10">
      <c r="C684" s="4"/>
      <c r="D684" s="4"/>
      <c r="E684" s="4"/>
      <c r="G684" s="1"/>
      <c r="J684" s="6" t="str">
        <f>IF(H684=0%,"",#REF!/H684)</f>
        <v/>
      </c>
    </row>
    <row r="685" spans="3:10">
      <c r="C685" s="4"/>
      <c r="D685" s="4"/>
      <c r="E685" s="4"/>
      <c r="G685" s="1"/>
      <c r="J685" s="6" t="str">
        <f>IF(H685=0%,"",#REF!/H685)</f>
        <v/>
      </c>
    </row>
    <row r="686" spans="3:10">
      <c r="C686" s="4"/>
      <c r="D686" s="4"/>
      <c r="E686" s="4"/>
      <c r="G686" s="1"/>
      <c r="J686" s="6" t="str">
        <f>IF(H686=0%,"",#REF!/H686)</f>
        <v/>
      </c>
    </row>
    <row r="687" spans="3:10">
      <c r="C687" s="4"/>
      <c r="D687" s="4"/>
      <c r="E687" s="4"/>
      <c r="G687" s="1"/>
      <c r="J687" s="6" t="str">
        <f>IF(H687=0%,"",#REF!/H687)</f>
        <v/>
      </c>
    </row>
    <row r="688" spans="3:10">
      <c r="C688" s="4"/>
      <c r="D688" s="4"/>
      <c r="E688" s="4"/>
      <c r="G688" s="1"/>
      <c r="J688" s="6" t="str">
        <f>IF(H688=0%,"",#REF!/H688)</f>
        <v/>
      </c>
    </row>
    <row r="689" spans="3:10">
      <c r="C689" s="4"/>
      <c r="D689" s="4"/>
      <c r="E689" s="4"/>
      <c r="G689" s="1"/>
      <c r="J689" s="6" t="str">
        <f>IF(H689=0%,"",#REF!/H689)</f>
        <v/>
      </c>
    </row>
    <row r="690" spans="3:10">
      <c r="C690" s="4"/>
      <c r="D690" s="4"/>
      <c r="E690" s="4"/>
      <c r="G690" s="1"/>
      <c r="J690" s="6" t="str">
        <f>IF(H690=0%,"",#REF!/H690)</f>
        <v/>
      </c>
    </row>
    <row r="691" spans="3:10">
      <c r="C691" s="4"/>
      <c r="D691" s="4"/>
      <c r="E691" s="4"/>
      <c r="G691" s="1"/>
      <c r="J691" s="6" t="str">
        <f>IF(H691=0%,"",#REF!/H691)</f>
        <v/>
      </c>
    </row>
    <row r="692" spans="3:10">
      <c r="C692" s="4"/>
      <c r="D692" s="4"/>
      <c r="E692" s="4"/>
      <c r="G692" s="1"/>
      <c r="J692" s="6" t="str">
        <f>IF(H692=0%,"",#REF!/H692)</f>
        <v/>
      </c>
    </row>
    <row r="693" spans="3:10">
      <c r="C693" s="4"/>
      <c r="D693" s="4"/>
      <c r="E693" s="4"/>
      <c r="G693" s="1"/>
      <c r="J693" s="6" t="str">
        <f>IF(H693=0%,"",#REF!/H693)</f>
        <v/>
      </c>
    </row>
    <row r="694" spans="3:10">
      <c r="C694" s="4"/>
      <c r="D694" s="4"/>
      <c r="E694" s="4"/>
      <c r="G694" s="1"/>
      <c r="J694" s="6" t="str">
        <f>IF(H694=0%,"",#REF!/H694)</f>
        <v/>
      </c>
    </row>
    <row r="695" spans="3:10">
      <c r="C695" s="4"/>
      <c r="D695" s="4"/>
      <c r="E695" s="4"/>
      <c r="G695" s="1"/>
      <c r="J695" s="6" t="str">
        <f>IF(H695=0%,"",#REF!/H695)</f>
        <v/>
      </c>
    </row>
    <row r="696" spans="3:10">
      <c r="C696" s="4"/>
      <c r="D696" s="4"/>
      <c r="E696" s="4"/>
      <c r="G696" s="1"/>
      <c r="J696" s="6" t="str">
        <f>IF(H696=0%,"",#REF!/H696)</f>
        <v/>
      </c>
    </row>
    <row r="697" spans="3:10">
      <c r="C697" s="4"/>
      <c r="D697" s="4"/>
      <c r="E697" s="4"/>
      <c r="G697" s="1"/>
      <c r="J697" s="6" t="str">
        <f>IF(H697=0%,"",#REF!/H697)</f>
        <v/>
      </c>
    </row>
    <row r="698" spans="3:10">
      <c r="C698" s="4"/>
      <c r="D698" s="4"/>
      <c r="E698" s="4"/>
      <c r="G698" s="1"/>
      <c r="J698" s="6" t="str">
        <f>IF(H698=0%,"",#REF!/H698)</f>
        <v/>
      </c>
    </row>
    <row r="699" spans="3:10">
      <c r="C699" s="4"/>
      <c r="D699" s="4"/>
      <c r="E699" s="4"/>
      <c r="G699" s="1"/>
      <c r="J699" s="6" t="str">
        <f>IF(H699=0%,"",#REF!/H699)</f>
        <v/>
      </c>
    </row>
    <row r="700" spans="3:10">
      <c r="C700" s="4"/>
      <c r="D700" s="4"/>
      <c r="E700" s="4"/>
      <c r="G700" s="1"/>
      <c r="J700" s="6" t="str">
        <f>IF(H700=0%,"",#REF!/H700)</f>
        <v/>
      </c>
    </row>
    <row r="701" spans="3:10">
      <c r="C701" s="4"/>
      <c r="D701" s="4"/>
      <c r="E701" s="4"/>
      <c r="G701" s="1"/>
      <c r="J701" s="6" t="str">
        <f>IF(H701=0%,"",#REF!/H701)</f>
        <v/>
      </c>
    </row>
    <row r="702" spans="3:10">
      <c r="C702" s="4"/>
      <c r="D702" s="4"/>
      <c r="E702" s="4"/>
      <c r="G702" s="1"/>
      <c r="J702" s="6" t="str">
        <f>IF(H702=0%,"",#REF!/H702)</f>
        <v/>
      </c>
    </row>
    <row r="703" spans="3:10">
      <c r="C703" s="4"/>
      <c r="D703" s="4"/>
      <c r="E703" s="4"/>
      <c r="G703" s="1"/>
      <c r="J703" s="6" t="str">
        <f>IF(H703=0%,"",#REF!/H703)</f>
        <v/>
      </c>
    </row>
    <row r="704" spans="3:10">
      <c r="C704" s="4"/>
      <c r="D704" s="4"/>
      <c r="E704" s="4"/>
      <c r="G704" s="1"/>
      <c r="J704" s="6" t="str">
        <f>IF(H704=0%,"",#REF!/H704)</f>
        <v/>
      </c>
    </row>
    <row r="705" spans="3:10">
      <c r="C705" s="4"/>
      <c r="D705" s="4"/>
      <c r="E705" s="4"/>
      <c r="G705" s="1"/>
      <c r="J705" s="6" t="str">
        <f>IF(H705=0%,"",#REF!/H705)</f>
        <v/>
      </c>
    </row>
    <row r="706" spans="3:10">
      <c r="C706" s="4"/>
      <c r="D706" s="4"/>
      <c r="E706" s="4"/>
      <c r="G706" s="1"/>
      <c r="J706" s="6" t="str">
        <f>IF(H706=0%,"",#REF!/H706)</f>
        <v/>
      </c>
    </row>
    <row r="707" spans="3:10">
      <c r="C707" s="4"/>
      <c r="D707" s="4"/>
      <c r="E707" s="4"/>
      <c r="G707" s="1"/>
      <c r="J707" s="6" t="str">
        <f>IF(H707=0%,"",#REF!/H707)</f>
        <v/>
      </c>
    </row>
    <row r="708" spans="3:10">
      <c r="C708" s="4"/>
      <c r="D708" s="4"/>
      <c r="E708" s="4"/>
      <c r="G708" s="1"/>
      <c r="J708" s="6" t="str">
        <f>IF(H708=0%,"",#REF!/H708)</f>
        <v/>
      </c>
    </row>
    <row r="709" spans="3:10">
      <c r="C709" s="4"/>
      <c r="D709" s="4"/>
      <c r="E709" s="4"/>
      <c r="G709" s="1"/>
      <c r="J709" s="6" t="str">
        <f>IF(H709=0%,"",#REF!/H709)</f>
        <v/>
      </c>
    </row>
    <row r="710" spans="3:10">
      <c r="C710" s="4"/>
      <c r="D710" s="4"/>
      <c r="E710" s="4"/>
      <c r="G710" s="1"/>
      <c r="J710" s="6" t="str">
        <f>IF(H710=0%,"",#REF!/H710)</f>
        <v/>
      </c>
    </row>
    <row r="711" spans="3:10">
      <c r="C711" s="4"/>
      <c r="D711" s="4"/>
      <c r="E711" s="4"/>
      <c r="G711" s="1"/>
      <c r="J711" s="6" t="str">
        <f>IF(H711=0%,"",#REF!/H711)</f>
        <v/>
      </c>
    </row>
    <row r="712" spans="3:10">
      <c r="C712" s="4"/>
      <c r="D712" s="4"/>
      <c r="E712" s="4"/>
      <c r="G712" s="1"/>
      <c r="J712" s="6" t="str">
        <f>IF(H712=0%,"",#REF!/H712)</f>
        <v/>
      </c>
    </row>
    <row r="713" spans="3:10">
      <c r="C713" s="4"/>
      <c r="D713" s="4"/>
      <c r="E713" s="4"/>
      <c r="G713" s="1"/>
      <c r="J713" s="6" t="str">
        <f>IF(H713=0%,"",#REF!/H713)</f>
        <v/>
      </c>
    </row>
    <row r="714" spans="3:10">
      <c r="C714" s="4"/>
      <c r="D714" s="4"/>
      <c r="E714" s="4"/>
      <c r="G714" s="1"/>
      <c r="J714" s="6" t="str">
        <f>IF(H714=0%,"",#REF!/H714)</f>
        <v/>
      </c>
    </row>
    <row r="715" spans="3:10">
      <c r="C715" s="4"/>
      <c r="D715" s="4"/>
      <c r="E715" s="4"/>
      <c r="G715" s="1"/>
      <c r="J715" s="6" t="str">
        <f>IF(H715=0%,"",#REF!/H715)</f>
        <v/>
      </c>
    </row>
    <row r="716" spans="3:10">
      <c r="C716" s="4"/>
      <c r="D716" s="4"/>
      <c r="E716" s="4"/>
      <c r="G716" s="1"/>
      <c r="J716" s="6" t="str">
        <f>IF(H716=0%,"",#REF!/H716)</f>
        <v/>
      </c>
    </row>
    <row r="717" spans="3:10">
      <c r="C717" s="4"/>
      <c r="D717" s="4"/>
      <c r="E717" s="4"/>
      <c r="G717" s="1"/>
      <c r="J717" s="6" t="str">
        <f>IF(H717=0%,"",#REF!/H717)</f>
        <v/>
      </c>
    </row>
    <row r="718" spans="3:10">
      <c r="C718" s="4"/>
      <c r="D718" s="4"/>
      <c r="E718" s="4"/>
      <c r="G718" s="1"/>
      <c r="J718" s="6" t="str">
        <f>IF(H718=0%,"",#REF!/H718)</f>
        <v/>
      </c>
    </row>
    <row r="719" spans="3:10">
      <c r="C719" s="4"/>
      <c r="D719" s="4"/>
      <c r="E719" s="4"/>
      <c r="G719" s="1"/>
      <c r="J719" s="6" t="str">
        <f>IF(H719=0%,"",#REF!/H719)</f>
        <v/>
      </c>
    </row>
    <row r="720" spans="3:10">
      <c r="C720" s="4"/>
      <c r="D720" s="4"/>
      <c r="E720" s="4"/>
      <c r="G720" s="1"/>
      <c r="J720" s="6" t="str">
        <f>IF(H720=0%,"",#REF!/H720)</f>
        <v/>
      </c>
    </row>
    <row r="721" spans="3:10">
      <c r="C721" s="4"/>
      <c r="D721" s="4"/>
      <c r="E721" s="4"/>
      <c r="G721" s="1"/>
      <c r="J721" s="6" t="str">
        <f>IF(H721=0%,"",#REF!/H721)</f>
        <v/>
      </c>
    </row>
    <row r="722" spans="3:10">
      <c r="C722" s="4"/>
      <c r="D722" s="4"/>
      <c r="E722" s="4"/>
      <c r="G722" s="1"/>
      <c r="J722" s="6" t="str">
        <f>IF(H722=0%,"",#REF!/H722)</f>
        <v/>
      </c>
    </row>
    <row r="723" spans="3:10">
      <c r="C723" s="4"/>
      <c r="D723" s="4"/>
      <c r="E723" s="4"/>
      <c r="G723" s="1"/>
      <c r="J723" s="6" t="str">
        <f>IF(H723=0%,"",#REF!/H723)</f>
        <v/>
      </c>
    </row>
    <row r="724" spans="3:10">
      <c r="C724" s="4"/>
      <c r="D724" s="4"/>
      <c r="E724" s="4"/>
      <c r="G724" s="1"/>
      <c r="J724" s="6" t="str">
        <f>IF(H724=0%,"",#REF!/H724)</f>
        <v/>
      </c>
    </row>
    <row r="725" spans="3:10">
      <c r="C725" s="4"/>
      <c r="D725" s="4"/>
      <c r="E725" s="4"/>
      <c r="G725" s="1"/>
      <c r="J725" s="6" t="str">
        <f>IF(H725=0%,"",#REF!/H725)</f>
        <v/>
      </c>
    </row>
    <row r="726" spans="3:10">
      <c r="C726" s="4"/>
      <c r="D726" s="4"/>
      <c r="E726" s="4"/>
      <c r="G726" s="1"/>
      <c r="J726" s="6" t="str">
        <f>IF(H726=0%,"",#REF!/H726)</f>
        <v/>
      </c>
    </row>
    <row r="727" spans="3:10">
      <c r="C727" s="4"/>
      <c r="D727" s="4"/>
      <c r="E727" s="4"/>
      <c r="G727" s="1"/>
      <c r="J727" s="6" t="str">
        <f>IF(H727=0%,"",#REF!/H727)</f>
        <v/>
      </c>
    </row>
    <row r="728" spans="3:10">
      <c r="C728" s="4"/>
      <c r="D728" s="4"/>
      <c r="E728" s="4"/>
      <c r="G728" s="1"/>
      <c r="J728" s="6" t="str">
        <f>IF(H728=0%,"",#REF!/H728)</f>
        <v/>
      </c>
    </row>
    <row r="729" spans="3:10">
      <c r="C729" s="4"/>
      <c r="D729" s="4"/>
      <c r="E729" s="4"/>
      <c r="G729" s="1"/>
      <c r="J729" s="6" t="str">
        <f>IF(H729=0%,"",#REF!/H729)</f>
        <v/>
      </c>
    </row>
    <row r="730" spans="3:10">
      <c r="C730" s="4"/>
      <c r="D730" s="4"/>
      <c r="E730" s="4"/>
      <c r="G730" s="1"/>
      <c r="J730" s="6" t="str">
        <f>IF(H730=0%,"",#REF!/H730)</f>
        <v/>
      </c>
    </row>
    <row r="731" spans="3:10">
      <c r="C731" s="4"/>
      <c r="D731" s="4"/>
      <c r="E731" s="4"/>
      <c r="G731" s="1"/>
      <c r="J731" s="6" t="str">
        <f>IF(H731=0%,"",#REF!/H731)</f>
        <v/>
      </c>
    </row>
    <row r="732" spans="3:10">
      <c r="C732" s="4"/>
      <c r="D732" s="4"/>
      <c r="E732" s="4"/>
      <c r="G732" s="1"/>
      <c r="J732" s="6" t="str">
        <f>IF(H732=0%,"",#REF!/H732)</f>
        <v/>
      </c>
    </row>
    <row r="733" spans="3:10">
      <c r="C733" s="4"/>
      <c r="D733" s="4"/>
      <c r="E733" s="4"/>
      <c r="G733" s="1"/>
      <c r="J733" s="6" t="str">
        <f>IF(H733=0%,"",#REF!/H733)</f>
        <v/>
      </c>
    </row>
    <row r="734" spans="3:10">
      <c r="C734" s="4"/>
      <c r="D734" s="4"/>
      <c r="E734" s="4"/>
      <c r="G734" s="1"/>
      <c r="J734" s="6" t="str">
        <f>IF(H734=0%,"",#REF!/H734)</f>
        <v/>
      </c>
    </row>
    <row r="735" spans="3:10">
      <c r="C735" s="4"/>
      <c r="D735" s="4"/>
      <c r="E735" s="4"/>
      <c r="G735" s="1"/>
      <c r="J735" s="6" t="str">
        <f>IF(H735=0%,"",#REF!/H735)</f>
        <v/>
      </c>
    </row>
    <row r="736" spans="3:10">
      <c r="C736" s="4"/>
      <c r="D736" s="4"/>
      <c r="E736" s="4"/>
      <c r="G736" s="1"/>
      <c r="J736" s="6" t="str">
        <f>IF(H736=0%,"",#REF!/H736)</f>
        <v/>
      </c>
    </row>
    <row r="737" spans="3:10">
      <c r="C737" s="4"/>
      <c r="D737" s="4"/>
      <c r="E737" s="4"/>
      <c r="G737" s="1"/>
      <c r="J737" s="6" t="str">
        <f>IF(H737=0%,"",#REF!/H737)</f>
        <v/>
      </c>
    </row>
    <row r="738" spans="3:10">
      <c r="C738" s="4"/>
      <c r="D738" s="4"/>
      <c r="E738" s="4"/>
      <c r="G738" s="1"/>
      <c r="J738" s="6" t="str">
        <f>IF(H738=0%,"",#REF!/H738)</f>
        <v/>
      </c>
    </row>
    <row r="739" spans="3:10">
      <c r="C739" s="4"/>
      <c r="D739" s="4"/>
      <c r="E739" s="4"/>
      <c r="G739" s="1"/>
      <c r="J739" s="6" t="str">
        <f>IF(H739=0%,"",#REF!/H739)</f>
        <v/>
      </c>
    </row>
    <row r="740" spans="3:10">
      <c r="C740" s="4"/>
      <c r="D740" s="4"/>
      <c r="E740" s="4"/>
      <c r="G740" s="1"/>
      <c r="J740" s="6" t="str">
        <f>IF(H740=0%,"",#REF!/H740)</f>
        <v/>
      </c>
    </row>
    <row r="741" spans="3:10">
      <c r="C741" s="4"/>
      <c r="D741" s="4"/>
      <c r="E741" s="4"/>
      <c r="G741" s="1"/>
      <c r="J741" s="6" t="str">
        <f>IF(H741=0%,"",#REF!/H741)</f>
        <v/>
      </c>
    </row>
    <row r="742" spans="3:10">
      <c r="C742" s="4"/>
      <c r="D742" s="4"/>
      <c r="E742" s="4"/>
      <c r="G742" s="1"/>
      <c r="J742" s="6" t="str">
        <f>IF(H742=0%,"",#REF!/H742)</f>
        <v/>
      </c>
    </row>
    <row r="743" spans="3:10">
      <c r="C743" s="4"/>
      <c r="D743" s="4"/>
      <c r="E743" s="4"/>
      <c r="G743" s="1"/>
      <c r="J743" s="6" t="str">
        <f>IF(H743=0%,"",#REF!/H743)</f>
        <v/>
      </c>
    </row>
    <row r="744" spans="3:10">
      <c r="C744" s="4"/>
      <c r="D744" s="4"/>
      <c r="E744" s="4"/>
      <c r="G744" s="1"/>
      <c r="J744" s="6" t="str">
        <f>IF(H744=0%,"",#REF!/H744)</f>
        <v/>
      </c>
    </row>
    <row r="745" spans="3:10">
      <c r="C745" s="4"/>
      <c r="D745" s="4"/>
      <c r="E745" s="4"/>
      <c r="G745" s="1"/>
      <c r="J745" s="6" t="str">
        <f>IF(H745=0%,"",#REF!/H745)</f>
        <v/>
      </c>
    </row>
    <row r="746" spans="3:10">
      <c r="C746" s="4"/>
      <c r="D746" s="4"/>
      <c r="E746" s="4"/>
      <c r="G746" s="1"/>
      <c r="J746" s="6" t="str">
        <f>IF(H746=0%,"",#REF!/H746)</f>
        <v/>
      </c>
    </row>
    <row r="747" spans="3:10">
      <c r="C747" s="4"/>
      <c r="D747" s="4"/>
      <c r="E747" s="4"/>
      <c r="G747" s="1"/>
      <c r="J747" s="6" t="str">
        <f>IF(H747=0%,"",#REF!/H747)</f>
        <v/>
      </c>
    </row>
    <row r="748" spans="3:10">
      <c r="C748" s="4"/>
      <c r="D748" s="4"/>
      <c r="E748" s="4"/>
      <c r="G748" s="1"/>
      <c r="J748" s="6" t="str">
        <f>IF(H748=0%,"",#REF!/H748)</f>
        <v/>
      </c>
    </row>
    <row r="749" spans="3:10">
      <c r="C749" s="4"/>
      <c r="D749" s="4"/>
      <c r="E749" s="4"/>
      <c r="G749" s="1"/>
      <c r="J749" s="6" t="str">
        <f>IF(H749=0%,"",#REF!/H749)</f>
        <v/>
      </c>
    </row>
    <row r="750" spans="3:10">
      <c r="C750" s="4"/>
      <c r="D750" s="4"/>
      <c r="E750" s="4"/>
      <c r="G750" s="1"/>
      <c r="J750" s="6" t="str">
        <f>IF(H750=0%,"",#REF!/H750)</f>
        <v/>
      </c>
    </row>
    <row r="751" spans="3:10">
      <c r="C751" s="4"/>
      <c r="D751" s="4"/>
      <c r="E751" s="4"/>
      <c r="G751" s="1"/>
      <c r="J751" s="6" t="str">
        <f>IF(H751=0%,"",#REF!/H751)</f>
        <v/>
      </c>
    </row>
    <row r="752" spans="3:10">
      <c r="C752" s="4"/>
      <c r="D752" s="4"/>
      <c r="E752" s="4"/>
      <c r="G752" s="1"/>
      <c r="J752" s="6" t="str">
        <f>IF(H752=0%,"",#REF!/H752)</f>
        <v/>
      </c>
    </row>
    <row r="753" spans="3:10">
      <c r="C753" s="4"/>
      <c r="D753" s="4"/>
      <c r="E753" s="4"/>
      <c r="G753" s="1"/>
      <c r="J753" s="6" t="str">
        <f>IF(H753=0%,"",#REF!/H753)</f>
        <v/>
      </c>
    </row>
    <row r="754" spans="3:10">
      <c r="C754" s="4"/>
      <c r="D754" s="4"/>
      <c r="E754" s="4"/>
      <c r="G754" s="1"/>
      <c r="J754" s="6" t="str">
        <f>IF(H754=0%,"",#REF!/H754)</f>
        <v/>
      </c>
    </row>
    <row r="755" spans="3:10">
      <c r="C755" s="4"/>
      <c r="D755" s="4"/>
      <c r="E755" s="4"/>
      <c r="G755" s="1"/>
      <c r="J755" s="6" t="str">
        <f>IF(H755=0%,"",#REF!/H755)</f>
        <v/>
      </c>
    </row>
    <row r="756" spans="3:10">
      <c r="C756" s="4"/>
      <c r="D756" s="4"/>
      <c r="E756" s="4"/>
      <c r="G756" s="1"/>
      <c r="J756" s="6" t="str">
        <f>IF(H756=0%,"",#REF!/H756)</f>
        <v/>
      </c>
    </row>
    <row r="757" spans="3:10">
      <c r="C757" s="4"/>
      <c r="D757" s="4"/>
      <c r="E757" s="4"/>
      <c r="G757" s="1"/>
      <c r="J757" s="6" t="str">
        <f>IF(H757=0%,"",#REF!/H757)</f>
        <v/>
      </c>
    </row>
    <row r="758" spans="3:10">
      <c r="C758" s="4"/>
      <c r="D758" s="4"/>
      <c r="E758" s="4"/>
      <c r="G758" s="1"/>
      <c r="J758" s="6" t="str">
        <f>IF(H758=0%,"",#REF!/H758)</f>
        <v/>
      </c>
    </row>
    <row r="759" spans="3:10">
      <c r="C759" s="4"/>
      <c r="D759" s="4"/>
      <c r="E759" s="4"/>
      <c r="G759" s="1"/>
      <c r="J759" s="6" t="str">
        <f>IF(H759=0%,"",#REF!/H759)</f>
        <v/>
      </c>
    </row>
    <row r="760" spans="3:10">
      <c r="C760" s="4"/>
      <c r="D760" s="4"/>
      <c r="E760" s="4"/>
      <c r="G760" s="1"/>
      <c r="J760" s="6" t="str">
        <f>IF(H760=0%,"",#REF!/H760)</f>
        <v/>
      </c>
    </row>
    <row r="761" spans="3:10">
      <c r="C761" s="4"/>
      <c r="D761" s="4"/>
      <c r="E761" s="4"/>
      <c r="G761" s="1"/>
      <c r="J761" s="6" t="str">
        <f>IF(H761=0%,"",#REF!/H761)</f>
        <v/>
      </c>
    </row>
    <row r="762" spans="3:10">
      <c r="C762" s="4"/>
      <c r="D762" s="4"/>
      <c r="E762" s="4"/>
      <c r="G762" s="1"/>
      <c r="J762" s="6" t="str">
        <f>IF(H762=0%,"",#REF!/H762)</f>
        <v/>
      </c>
    </row>
    <row r="763" spans="3:10">
      <c r="C763" s="4"/>
      <c r="D763" s="4"/>
      <c r="E763" s="4"/>
      <c r="G763" s="1"/>
      <c r="J763" s="6" t="str">
        <f>IF(H763=0%,"",#REF!/H763)</f>
        <v/>
      </c>
    </row>
    <row r="764" spans="3:10">
      <c r="C764" s="4"/>
      <c r="D764" s="4"/>
      <c r="E764" s="4"/>
      <c r="G764" s="1"/>
      <c r="J764" s="6" t="str">
        <f>IF(H764=0%,"",#REF!/H764)</f>
        <v/>
      </c>
    </row>
    <row r="765" spans="3:10">
      <c r="C765" s="4"/>
      <c r="D765" s="4"/>
      <c r="E765" s="4"/>
      <c r="G765" s="1"/>
      <c r="J765" s="6" t="str">
        <f>IF(H765=0%,"",#REF!/H765)</f>
        <v/>
      </c>
    </row>
    <row r="766" spans="3:10">
      <c r="C766" s="4"/>
      <c r="D766" s="4"/>
      <c r="E766" s="4"/>
      <c r="G766" s="1"/>
      <c r="J766" s="6" t="str">
        <f>IF(H766=0%,"",#REF!/H766)</f>
        <v/>
      </c>
    </row>
    <row r="767" spans="3:10">
      <c r="C767" s="4"/>
      <c r="D767" s="4"/>
      <c r="E767" s="4"/>
      <c r="G767" s="1"/>
      <c r="J767" s="6" t="str">
        <f>IF(H767=0%,"",#REF!/H767)</f>
        <v/>
      </c>
    </row>
    <row r="768" spans="3:10">
      <c r="C768" s="4"/>
      <c r="D768" s="4"/>
      <c r="E768" s="4"/>
      <c r="G768" s="1"/>
      <c r="J768" s="6" t="str">
        <f>IF(H768=0%,"",#REF!/H768)</f>
        <v/>
      </c>
    </row>
    <row r="769" spans="3:10">
      <c r="C769" s="4"/>
      <c r="D769" s="4"/>
      <c r="E769" s="4"/>
      <c r="G769" s="1"/>
      <c r="J769" s="6" t="str">
        <f>IF(H769=0%,"",#REF!/H769)</f>
        <v/>
      </c>
    </row>
    <row r="770" spans="3:10">
      <c r="C770" s="4"/>
      <c r="D770" s="4"/>
      <c r="E770" s="4"/>
      <c r="G770" s="1"/>
      <c r="J770" s="6" t="str">
        <f>IF(H770=0%,"",#REF!/H770)</f>
        <v/>
      </c>
    </row>
    <row r="771" spans="3:10">
      <c r="C771" s="4"/>
      <c r="D771" s="4"/>
      <c r="E771" s="4"/>
      <c r="G771" s="1"/>
      <c r="J771" s="6" t="str">
        <f>IF(H771=0%,"",#REF!/H771)</f>
        <v/>
      </c>
    </row>
    <row r="772" spans="3:10">
      <c r="C772" s="4"/>
      <c r="D772" s="4"/>
      <c r="E772" s="4"/>
      <c r="G772" s="1"/>
      <c r="J772" s="6" t="str">
        <f>IF(H772=0%,"",#REF!/H772)</f>
        <v/>
      </c>
    </row>
    <row r="773" spans="3:10">
      <c r="C773" s="4"/>
      <c r="D773" s="4"/>
      <c r="E773" s="4"/>
      <c r="G773" s="1"/>
      <c r="J773" s="6" t="str">
        <f>IF(H773=0%,"",#REF!/H773)</f>
        <v/>
      </c>
    </row>
    <row r="774" spans="3:10">
      <c r="C774" s="4"/>
      <c r="D774" s="4"/>
      <c r="E774" s="4"/>
      <c r="G774" s="1"/>
      <c r="J774" s="6" t="str">
        <f>IF(H774=0%,"",#REF!/H774)</f>
        <v/>
      </c>
    </row>
    <row r="775" spans="3:10">
      <c r="C775" s="4"/>
      <c r="D775" s="4"/>
      <c r="E775" s="4"/>
      <c r="G775" s="1"/>
      <c r="J775" s="6" t="str">
        <f>IF(H775=0%,"",#REF!/H775)</f>
        <v/>
      </c>
    </row>
    <row r="776" spans="3:10">
      <c r="C776" s="4"/>
      <c r="D776" s="4"/>
      <c r="E776" s="4"/>
      <c r="G776" s="1"/>
      <c r="J776" s="6" t="str">
        <f>IF(H776=0%,"",#REF!/H776)</f>
        <v/>
      </c>
    </row>
    <row r="777" spans="3:10">
      <c r="C777" s="4"/>
      <c r="D777" s="4"/>
      <c r="E777" s="4"/>
      <c r="G777" s="1"/>
      <c r="J777" s="6" t="str">
        <f>IF(H777=0%,"",#REF!/H777)</f>
        <v/>
      </c>
    </row>
    <row r="778" spans="3:10">
      <c r="C778" s="4"/>
      <c r="D778" s="4"/>
      <c r="E778" s="4"/>
      <c r="G778" s="1"/>
      <c r="J778" s="6" t="str">
        <f>IF(H778=0%,"",#REF!/H778)</f>
        <v/>
      </c>
    </row>
    <row r="779" spans="3:10">
      <c r="C779" s="4"/>
      <c r="D779" s="4"/>
      <c r="E779" s="4"/>
      <c r="G779" s="1"/>
      <c r="J779" s="6" t="str">
        <f>IF(H779=0%,"",#REF!/H779)</f>
        <v/>
      </c>
    </row>
    <row r="780" spans="3:10">
      <c r="C780" s="4"/>
      <c r="D780" s="4"/>
      <c r="E780" s="4"/>
      <c r="G780" s="1"/>
      <c r="J780" s="6" t="str">
        <f>IF(H780=0%,"",#REF!/H780)</f>
        <v/>
      </c>
    </row>
    <row r="781" spans="3:10">
      <c r="C781" s="4"/>
      <c r="D781" s="4"/>
      <c r="E781" s="4"/>
      <c r="G781" s="1"/>
      <c r="J781" s="6" t="str">
        <f>IF(H781=0%,"",#REF!/H781)</f>
        <v/>
      </c>
    </row>
    <row r="782" spans="3:10">
      <c r="C782" s="4"/>
      <c r="D782" s="4"/>
      <c r="E782" s="4"/>
      <c r="G782" s="1"/>
      <c r="J782" s="6" t="str">
        <f>IF(H782=0%,"",#REF!/H782)</f>
        <v/>
      </c>
    </row>
    <row r="783" spans="3:10">
      <c r="C783" s="4"/>
      <c r="D783" s="4"/>
      <c r="E783" s="4"/>
      <c r="G783" s="1"/>
      <c r="J783" s="6" t="str">
        <f>IF(H783=0%,"",#REF!/H783)</f>
        <v/>
      </c>
    </row>
    <row r="784" spans="3:10">
      <c r="C784" s="4"/>
      <c r="D784" s="4"/>
      <c r="E784" s="4"/>
      <c r="G784" s="1"/>
      <c r="J784" s="6" t="str">
        <f>IF(H784=0%,"",#REF!/H784)</f>
        <v/>
      </c>
    </row>
    <row r="785" spans="3:10">
      <c r="C785" s="4"/>
      <c r="D785" s="4"/>
      <c r="E785" s="4"/>
      <c r="G785" s="1"/>
      <c r="J785" s="6" t="str">
        <f>IF(H785=0%,"",#REF!/H785)</f>
        <v/>
      </c>
    </row>
    <row r="786" spans="3:10">
      <c r="C786" s="4"/>
      <c r="D786" s="4"/>
      <c r="E786" s="4"/>
      <c r="G786" s="1"/>
      <c r="J786" s="6" t="str">
        <f>IF(H786=0%,"",#REF!/H786)</f>
        <v/>
      </c>
    </row>
    <row r="787" spans="3:10">
      <c r="C787" s="4"/>
      <c r="D787" s="4"/>
      <c r="E787" s="4"/>
      <c r="G787" s="1"/>
      <c r="J787" s="6" t="str">
        <f>IF(H787=0%,"",#REF!/H787)</f>
        <v/>
      </c>
    </row>
    <row r="788" spans="3:10">
      <c r="C788" s="4"/>
      <c r="D788" s="4"/>
      <c r="E788" s="4"/>
      <c r="G788" s="1"/>
      <c r="J788" s="6" t="str">
        <f>IF(H788=0%,"",#REF!/H788)</f>
        <v/>
      </c>
    </row>
    <row r="789" spans="3:10">
      <c r="C789" s="4"/>
      <c r="D789" s="4"/>
      <c r="E789" s="4"/>
      <c r="G789" s="1"/>
      <c r="J789" s="6" t="str">
        <f>IF(H789=0%,"",#REF!/H789)</f>
        <v/>
      </c>
    </row>
    <row r="790" spans="3:10">
      <c r="C790" s="4"/>
      <c r="D790" s="4"/>
      <c r="E790" s="4"/>
      <c r="G790" s="1"/>
      <c r="J790" s="6" t="str">
        <f>IF(H790=0%,"",#REF!/H790)</f>
        <v/>
      </c>
    </row>
    <row r="791" spans="3:10">
      <c r="C791" s="4"/>
      <c r="D791" s="4"/>
      <c r="E791" s="4"/>
      <c r="G791" s="1"/>
      <c r="J791" s="6" t="str">
        <f>IF(H791=0%,"",#REF!/H791)</f>
        <v/>
      </c>
    </row>
    <row r="792" spans="3:10">
      <c r="C792" s="4"/>
      <c r="D792" s="4"/>
      <c r="E792" s="4"/>
      <c r="G792" s="1"/>
      <c r="J792" s="6" t="str">
        <f>IF(H792=0%,"",#REF!/H792)</f>
        <v/>
      </c>
    </row>
    <row r="793" spans="3:10">
      <c r="C793" s="4"/>
      <c r="D793" s="4"/>
      <c r="E793" s="4"/>
      <c r="G793" s="1"/>
      <c r="J793" s="6" t="str">
        <f>IF(H793=0%,"",#REF!/H793)</f>
        <v/>
      </c>
    </row>
    <row r="794" spans="3:10">
      <c r="C794" s="4"/>
      <c r="D794" s="4"/>
      <c r="E794" s="4"/>
      <c r="G794" s="1"/>
      <c r="J794" s="6" t="str">
        <f>IF(H794=0%,"",#REF!/H794)</f>
        <v/>
      </c>
    </row>
    <row r="795" spans="3:10">
      <c r="C795" s="4"/>
      <c r="D795" s="4"/>
      <c r="E795" s="4"/>
      <c r="G795" s="1"/>
      <c r="J795" s="6" t="str">
        <f>IF(H795=0%,"",#REF!/H795)</f>
        <v/>
      </c>
    </row>
    <row r="796" spans="3:10">
      <c r="C796" s="4"/>
      <c r="D796" s="4"/>
      <c r="E796" s="4"/>
      <c r="G796" s="1"/>
      <c r="J796" s="6" t="str">
        <f>IF(H796=0%,"",#REF!/H796)</f>
        <v/>
      </c>
    </row>
    <row r="797" spans="3:10">
      <c r="C797" s="4"/>
      <c r="D797" s="4"/>
      <c r="E797" s="4"/>
      <c r="G797" s="1"/>
      <c r="J797" s="6" t="str">
        <f>IF(H797=0%,"",#REF!/H797)</f>
        <v/>
      </c>
    </row>
    <row r="798" spans="3:10">
      <c r="C798" s="4"/>
      <c r="D798" s="4"/>
      <c r="E798" s="4"/>
      <c r="G798" s="1"/>
      <c r="J798" s="6" t="str">
        <f>IF(H798=0%,"",#REF!/H798)</f>
        <v/>
      </c>
    </row>
    <row r="799" spans="3:10">
      <c r="C799" s="4"/>
      <c r="D799" s="4"/>
      <c r="E799" s="4"/>
      <c r="G799" s="1"/>
      <c r="J799" s="6" t="str">
        <f>IF(H799=0%,"",#REF!/H799)</f>
        <v/>
      </c>
    </row>
    <row r="800" spans="3:10">
      <c r="C800" s="4"/>
      <c r="D800" s="4"/>
      <c r="E800" s="4"/>
      <c r="G800" s="1"/>
      <c r="J800" s="6" t="str">
        <f>IF(H800=0%,"",#REF!/H800)</f>
        <v/>
      </c>
    </row>
    <row r="801" spans="3:10">
      <c r="C801" s="4"/>
      <c r="D801" s="4"/>
      <c r="E801" s="4"/>
      <c r="G801" s="1"/>
      <c r="J801" s="6" t="str">
        <f>IF(H801=0%,"",#REF!/H801)</f>
        <v/>
      </c>
    </row>
    <row r="802" spans="3:10">
      <c r="C802" s="4"/>
      <c r="D802" s="4"/>
      <c r="E802" s="4"/>
      <c r="G802" s="1"/>
      <c r="J802" s="6" t="str">
        <f>IF(H802=0%,"",#REF!/H802)</f>
        <v/>
      </c>
    </row>
    <row r="803" spans="3:10">
      <c r="C803" s="4"/>
      <c r="D803" s="4"/>
      <c r="E803" s="4"/>
      <c r="G803" s="1"/>
      <c r="J803" s="6" t="str">
        <f>IF(H803=0%,"",#REF!/H803)</f>
        <v/>
      </c>
    </row>
    <row r="804" spans="3:10">
      <c r="C804" s="4"/>
      <c r="D804" s="4"/>
      <c r="E804" s="4"/>
      <c r="G804" s="1"/>
      <c r="J804" s="6" t="str">
        <f>IF(H804=0%,"",#REF!/H804)</f>
        <v/>
      </c>
    </row>
    <row r="805" spans="3:10">
      <c r="C805" s="4"/>
      <c r="D805" s="4"/>
      <c r="E805" s="4"/>
      <c r="G805" s="1"/>
      <c r="J805" s="6" t="str">
        <f>IF(H805=0%,"",#REF!/H805)</f>
        <v/>
      </c>
    </row>
    <row r="806" spans="3:10">
      <c r="C806" s="4"/>
      <c r="D806" s="4"/>
      <c r="E806" s="4"/>
      <c r="G806" s="1"/>
      <c r="J806" s="6" t="str">
        <f>IF(H806=0%,"",#REF!/H806)</f>
        <v/>
      </c>
    </row>
    <row r="807" spans="3:10">
      <c r="C807" s="4"/>
      <c r="D807" s="4"/>
      <c r="E807" s="4"/>
      <c r="G807" s="1"/>
      <c r="J807" s="6" t="str">
        <f>IF(H807=0%,"",#REF!/H807)</f>
        <v/>
      </c>
    </row>
    <row r="808" spans="3:10">
      <c r="C808" s="4"/>
      <c r="D808" s="4"/>
      <c r="E808" s="4"/>
      <c r="G808" s="1"/>
      <c r="J808" s="6" t="str">
        <f>IF(H808=0%,"",#REF!/H808)</f>
        <v/>
      </c>
    </row>
    <row r="809" spans="3:10">
      <c r="C809" s="4"/>
      <c r="D809" s="4"/>
      <c r="E809" s="4"/>
      <c r="G809" s="1"/>
      <c r="J809" s="6" t="str">
        <f>IF(H809=0%,"",#REF!/H809)</f>
        <v/>
      </c>
    </row>
    <row r="810" spans="3:10">
      <c r="C810" s="4"/>
      <c r="D810" s="4"/>
      <c r="E810" s="4"/>
      <c r="G810" s="1"/>
      <c r="J810" s="6" t="str">
        <f>IF(H810=0%,"",#REF!/H810)</f>
        <v/>
      </c>
    </row>
    <row r="811" spans="3:10">
      <c r="C811" s="4"/>
      <c r="D811" s="4"/>
      <c r="E811" s="4"/>
      <c r="G811" s="1"/>
      <c r="J811" s="6" t="str">
        <f>IF(H811=0%,"",#REF!/H811)</f>
        <v/>
      </c>
    </row>
    <row r="812" spans="3:10">
      <c r="C812" s="4"/>
      <c r="D812" s="4"/>
      <c r="E812" s="4"/>
      <c r="G812" s="1"/>
      <c r="J812" s="6" t="str">
        <f>IF(H812=0%,"",#REF!/H812)</f>
        <v/>
      </c>
    </row>
    <row r="813" spans="3:10">
      <c r="C813" s="4"/>
      <c r="D813" s="4"/>
      <c r="E813" s="4"/>
      <c r="G813" s="1"/>
      <c r="J813" s="6" t="str">
        <f>IF(H813=0%,"",#REF!/H813)</f>
        <v/>
      </c>
    </row>
    <row r="814" spans="3:10">
      <c r="C814" s="4"/>
      <c r="D814" s="4"/>
      <c r="E814" s="4"/>
      <c r="G814" s="1"/>
      <c r="J814" s="6" t="str">
        <f>IF(H814=0%,"",#REF!/H814)</f>
        <v/>
      </c>
    </row>
    <row r="815" spans="3:10">
      <c r="C815" s="4"/>
      <c r="D815" s="4"/>
      <c r="E815" s="4"/>
      <c r="G815" s="1"/>
      <c r="J815" s="6" t="str">
        <f>IF(H815=0%,"",#REF!/H815)</f>
        <v/>
      </c>
    </row>
    <row r="816" spans="3:10">
      <c r="C816" s="4"/>
      <c r="D816" s="4"/>
      <c r="E816" s="4"/>
      <c r="G816" s="1"/>
      <c r="J816" s="6" t="str">
        <f>IF(H816=0%,"",#REF!/H816)</f>
        <v/>
      </c>
    </row>
    <row r="817" spans="3:10">
      <c r="C817" s="4"/>
      <c r="D817" s="4"/>
      <c r="E817" s="4"/>
      <c r="G817" s="1"/>
      <c r="J817" s="6" t="str">
        <f>IF(H817=0%,"",#REF!/H817)</f>
        <v/>
      </c>
    </row>
    <row r="818" spans="3:10">
      <c r="C818" s="4"/>
      <c r="D818" s="4"/>
      <c r="E818" s="4"/>
      <c r="G818" s="1"/>
      <c r="J818" s="6" t="str">
        <f>IF(H818=0%,"",#REF!/H818)</f>
        <v/>
      </c>
    </row>
    <row r="819" spans="3:10">
      <c r="C819" s="4"/>
      <c r="D819" s="4"/>
      <c r="E819" s="4"/>
      <c r="G819" s="1"/>
      <c r="J819" s="6" t="str">
        <f>IF(H819=0%,"",#REF!/H819)</f>
        <v/>
      </c>
    </row>
    <row r="820" spans="3:10">
      <c r="C820" s="4"/>
      <c r="D820" s="4"/>
      <c r="E820" s="4"/>
      <c r="G820" s="1"/>
      <c r="J820" s="6" t="str">
        <f>IF(H820=0%,"",#REF!/H820)</f>
        <v/>
      </c>
    </row>
    <row r="821" spans="3:10">
      <c r="C821" s="4"/>
      <c r="D821" s="4"/>
      <c r="E821" s="4"/>
      <c r="G821" s="1"/>
      <c r="J821" s="6" t="str">
        <f>IF(H821=0%,"",#REF!/H821)</f>
        <v/>
      </c>
    </row>
    <row r="822" spans="3:10">
      <c r="C822" s="4"/>
      <c r="D822" s="4"/>
      <c r="E822" s="4"/>
      <c r="G822" s="1"/>
      <c r="J822" s="6" t="str">
        <f>IF(H822=0%,"",#REF!/H822)</f>
        <v/>
      </c>
    </row>
    <row r="823" spans="3:10">
      <c r="C823" s="4"/>
      <c r="D823" s="4"/>
      <c r="E823" s="4"/>
      <c r="G823" s="1"/>
      <c r="J823" s="6" t="str">
        <f>IF(H823=0%,"",#REF!/H823)</f>
        <v/>
      </c>
    </row>
    <row r="824" spans="3:10">
      <c r="C824" s="4"/>
      <c r="D824" s="4"/>
      <c r="E824" s="4"/>
      <c r="G824" s="1"/>
      <c r="J824" s="6" t="str">
        <f>IF(H824=0%,"",#REF!/H824)</f>
        <v/>
      </c>
    </row>
    <row r="825" spans="3:10">
      <c r="C825" s="4"/>
      <c r="D825" s="4"/>
      <c r="E825" s="4"/>
      <c r="G825" s="1"/>
      <c r="J825" s="6" t="str">
        <f>IF(H825=0%,"",#REF!/H825)</f>
        <v/>
      </c>
    </row>
    <row r="826" spans="3:10">
      <c r="C826" s="4"/>
      <c r="D826" s="4"/>
      <c r="E826" s="4"/>
      <c r="G826" s="1"/>
      <c r="J826" s="6" t="str">
        <f>IF(H826=0%,"",#REF!/H826)</f>
        <v/>
      </c>
    </row>
    <row r="827" spans="3:10">
      <c r="C827" s="4"/>
      <c r="D827" s="4"/>
      <c r="E827" s="4"/>
      <c r="G827" s="1"/>
      <c r="J827" s="6" t="str">
        <f>IF(H827=0%,"",#REF!/H827)</f>
        <v/>
      </c>
    </row>
    <row r="828" spans="3:10">
      <c r="C828" s="4"/>
      <c r="D828" s="4"/>
      <c r="E828" s="4"/>
      <c r="G828" s="1"/>
      <c r="J828" s="6" t="str">
        <f>IF(H828=0%,"",#REF!/H828)</f>
        <v/>
      </c>
    </row>
    <row r="829" spans="3:10">
      <c r="C829" s="4"/>
      <c r="D829" s="4"/>
      <c r="E829" s="4"/>
      <c r="G829" s="1"/>
      <c r="J829" s="6" t="str">
        <f>IF(H829=0%,"",#REF!/H829)</f>
        <v/>
      </c>
    </row>
    <row r="830" spans="3:10">
      <c r="C830" s="4"/>
      <c r="D830" s="4"/>
      <c r="E830" s="4"/>
      <c r="G830" s="1"/>
      <c r="J830" s="6" t="str">
        <f>IF(H830=0%,"",#REF!/H830)</f>
        <v/>
      </c>
    </row>
    <row r="831" spans="3:10">
      <c r="C831" s="4"/>
      <c r="D831" s="4"/>
      <c r="E831" s="4"/>
      <c r="G831" s="1"/>
      <c r="J831" s="6" t="str">
        <f>IF(H831=0%,"",#REF!/H831)</f>
        <v/>
      </c>
    </row>
    <row r="832" spans="3:10">
      <c r="C832" s="4"/>
      <c r="D832" s="4"/>
      <c r="E832" s="4"/>
      <c r="G832" s="1"/>
      <c r="J832" s="6" t="str">
        <f>IF(H832=0%,"",#REF!/H832)</f>
        <v/>
      </c>
    </row>
    <row r="833" spans="3:10">
      <c r="C833" s="4"/>
      <c r="D833" s="4"/>
      <c r="E833" s="4"/>
      <c r="G833" s="1"/>
      <c r="J833" s="6" t="str">
        <f>IF(H833=0%,"",#REF!/H833)</f>
        <v/>
      </c>
    </row>
    <row r="834" spans="3:10">
      <c r="C834" s="4"/>
      <c r="D834" s="4"/>
      <c r="E834" s="4"/>
      <c r="G834" s="1"/>
      <c r="J834" s="6" t="str">
        <f>IF(H834=0%,"",#REF!/H834)</f>
        <v/>
      </c>
    </row>
    <row r="835" spans="3:10">
      <c r="C835" s="4"/>
      <c r="D835" s="4"/>
      <c r="E835" s="4"/>
      <c r="G835" s="1"/>
      <c r="J835" s="6" t="str">
        <f>IF(H835=0%,"",#REF!/H835)</f>
        <v/>
      </c>
    </row>
    <row r="836" spans="3:10">
      <c r="C836" s="4"/>
      <c r="D836" s="4"/>
      <c r="E836" s="4"/>
      <c r="G836" s="1"/>
      <c r="J836" s="6" t="str">
        <f>IF(H836=0%,"",#REF!/H836)</f>
        <v/>
      </c>
    </row>
    <row r="837" spans="3:10">
      <c r="C837" s="4"/>
      <c r="D837" s="4"/>
      <c r="E837" s="4"/>
      <c r="G837" s="1"/>
      <c r="J837" s="6" t="str">
        <f>IF(H837=0%,"",#REF!/H837)</f>
        <v/>
      </c>
    </row>
    <row r="838" spans="3:10">
      <c r="C838" s="4"/>
      <c r="D838" s="4"/>
      <c r="E838" s="4"/>
      <c r="G838" s="1"/>
      <c r="J838" s="6" t="str">
        <f>IF(H838=0%,"",#REF!/H838)</f>
        <v/>
      </c>
    </row>
    <row r="839" spans="3:10">
      <c r="C839" s="4"/>
      <c r="D839" s="4"/>
      <c r="E839" s="4"/>
      <c r="G839" s="1"/>
      <c r="J839" s="6" t="str">
        <f>IF(H839=0%,"",#REF!/H839)</f>
        <v/>
      </c>
    </row>
    <row r="840" spans="3:10">
      <c r="C840" s="4"/>
      <c r="D840" s="4"/>
      <c r="E840" s="4"/>
      <c r="G840" s="1"/>
      <c r="J840" s="6" t="str">
        <f>IF(H840=0%,"",#REF!/H840)</f>
        <v/>
      </c>
    </row>
    <row r="841" spans="3:10">
      <c r="C841" s="4"/>
      <c r="D841" s="4"/>
      <c r="E841" s="4"/>
      <c r="G841" s="1"/>
      <c r="J841" s="6" t="str">
        <f>IF(H841=0%,"",#REF!/H841)</f>
        <v/>
      </c>
    </row>
    <row r="842" spans="3:10">
      <c r="C842" s="4"/>
      <c r="D842" s="4"/>
      <c r="E842" s="4"/>
      <c r="G842" s="1"/>
      <c r="J842" s="6" t="str">
        <f>IF(H842=0%,"",#REF!/H842)</f>
        <v/>
      </c>
    </row>
    <row r="843" spans="3:10">
      <c r="C843" s="4"/>
      <c r="D843" s="4"/>
      <c r="E843" s="4"/>
      <c r="G843" s="1"/>
      <c r="J843" s="6" t="str">
        <f>IF(H843=0%,"",#REF!/H843)</f>
        <v/>
      </c>
    </row>
    <row r="844" spans="3:10">
      <c r="C844" s="4"/>
      <c r="D844" s="4"/>
      <c r="E844" s="4"/>
      <c r="G844" s="1"/>
      <c r="J844" s="6" t="str">
        <f>IF(H844=0%,"",#REF!/H844)</f>
        <v/>
      </c>
    </row>
    <row r="845" spans="3:10">
      <c r="C845" s="4"/>
      <c r="D845" s="4"/>
      <c r="E845" s="4"/>
      <c r="G845" s="1"/>
      <c r="J845" s="6" t="str">
        <f>IF(H845=0%,"",#REF!/H845)</f>
        <v/>
      </c>
    </row>
    <row r="846" spans="3:10">
      <c r="C846" s="4"/>
      <c r="D846" s="4"/>
      <c r="E846" s="4"/>
      <c r="G846" s="1"/>
      <c r="J846" s="6" t="str">
        <f>IF(H846=0%,"",#REF!/H846)</f>
        <v/>
      </c>
    </row>
    <row r="847" spans="3:10">
      <c r="C847" s="4"/>
      <c r="D847" s="4"/>
      <c r="E847" s="4"/>
      <c r="G847" s="1"/>
      <c r="J847" s="6" t="str">
        <f>IF(H847=0%,"",#REF!/H847)</f>
        <v/>
      </c>
    </row>
    <row r="848" spans="3:10">
      <c r="C848" s="4"/>
      <c r="D848" s="4"/>
      <c r="E848" s="4"/>
      <c r="G848" s="1"/>
      <c r="J848" s="6" t="str">
        <f>IF(H848=0%,"",#REF!/H848)</f>
        <v/>
      </c>
    </row>
    <row r="849" spans="3:10">
      <c r="C849" s="4"/>
      <c r="D849" s="4"/>
      <c r="E849" s="4"/>
      <c r="G849" s="1"/>
      <c r="J849" s="6" t="str">
        <f>IF(H849=0%,"",#REF!/H849)</f>
        <v/>
      </c>
    </row>
    <row r="850" spans="3:10">
      <c r="C850" s="4"/>
      <c r="D850" s="4"/>
      <c r="E850" s="4"/>
      <c r="G850" s="1"/>
      <c r="J850" s="6" t="str">
        <f>IF(H850=0%,"",#REF!/H850)</f>
        <v/>
      </c>
    </row>
    <row r="851" spans="3:10">
      <c r="C851" s="4"/>
      <c r="D851" s="4"/>
      <c r="E851" s="4"/>
      <c r="G851" s="1"/>
      <c r="J851" s="6" t="str">
        <f>IF(H851=0%,"",#REF!/H851)</f>
        <v/>
      </c>
    </row>
    <row r="852" spans="3:10">
      <c r="C852" s="4"/>
      <c r="D852" s="4"/>
      <c r="E852" s="4"/>
      <c r="G852" s="1"/>
      <c r="J852" s="6" t="str">
        <f>IF(H852=0%,"",#REF!/H852)</f>
        <v/>
      </c>
    </row>
    <row r="853" spans="3:10">
      <c r="C853" s="4"/>
      <c r="D853" s="4"/>
      <c r="E853" s="4"/>
      <c r="G853" s="1"/>
      <c r="J853" s="6" t="str">
        <f>IF(H853=0%,"",#REF!/H853)</f>
        <v/>
      </c>
    </row>
    <row r="854" spans="3:10">
      <c r="C854" s="4"/>
      <c r="D854" s="4"/>
      <c r="E854" s="4"/>
      <c r="G854" s="1"/>
      <c r="J854" s="6" t="str">
        <f>IF(H854=0%,"",#REF!/H854)</f>
        <v/>
      </c>
    </row>
    <row r="855" spans="3:10">
      <c r="C855" s="4"/>
      <c r="D855" s="4"/>
      <c r="E855" s="4"/>
      <c r="G855" s="1"/>
      <c r="J855" s="6" t="str">
        <f>IF(H855=0%,"",#REF!/H855)</f>
        <v/>
      </c>
    </row>
    <row r="856" spans="3:10">
      <c r="C856" s="4"/>
      <c r="D856" s="4"/>
      <c r="E856" s="4"/>
      <c r="G856" s="1"/>
      <c r="J856" s="6" t="str">
        <f>IF(H856=0%,"",#REF!/H856)</f>
        <v/>
      </c>
    </row>
    <row r="857" spans="3:10">
      <c r="C857" s="4"/>
      <c r="D857" s="4"/>
      <c r="E857" s="4"/>
      <c r="G857" s="1"/>
      <c r="J857" s="6" t="str">
        <f>IF(H857=0%,"",#REF!/H857)</f>
        <v/>
      </c>
    </row>
    <row r="858" spans="3:10">
      <c r="C858" s="4"/>
      <c r="D858" s="4"/>
      <c r="E858" s="4"/>
      <c r="G858" s="1"/>
      <c r="J858" s="6" t="str">
        <f>IF(H858=0%,"",#REF!/H858)</f>
        <v/>
      </c>
    </row>
    <row r="859" spans="3:10">
      <c r="C859" s="4"/>
      <c r="D859" s="4"/>
      <c r="E859" s="4"/>
      <c r="G859" s="1"/>
      <c r="J859" s="6" t="str">
        <f>IF(H859=0%,"",#REF!/H859)</f>
        <v/>
      </c>
    </row>
    <row r="860" spans="3:10">
      <c r="C860" s="4"/>
      <c r="D860" s="4"/>
      <c r="E860" s="4"/>
      <c r="G860" s="1"/>
      <c r="J860" s="6" t="str">
        <f>IF(H860=0%,"",#REF!/H860)</f>
        <v/>
      </c>
    </row>
    <row r="861" spans="3:10">
      <c r="C861" s="4"/>
      <c r="D861" s="4"/>
      <c r="E861" s="4"/>
      <c r="G861" s="1"/>
      <c r="J861" s="6" t="str">
        <f>IF(H861=0%,"",#REF!/H861)</f>
        <v/>
      </c>
    </row>
    <row r="862" spans="3:10">
      <c r="C862" s="4"/>
      <c r="D862" s="4"/>
      <c r="E862" s="4"/>
      <c r="G862" s="1"/>
      <c r="J862" s="6" t="str">
        <f>IF(H862=0%,"",#REF!/H862)</f>
        <v/>
      </c>
    </row>
    <row r="863" spans="3:10">
      <c r="C863" s="4"/>
      <c r="D863" s="4"/>
      <c r="E863" s="4"/>
      <c r="G863" s="1"/>
      <c r="J863" s="6" t="str">
        <f>IF(H863=0%,"",#REF!/H863)</f>
        <v/>
      </c>
    </row>
    <row r="864" spans="3:10">
      <c r="C864" s="4"/>
      <c r="D864" s="4"/>
      <c r="E864" s="4"/>
      <c r="G864" s="1"/>
      <c r="J864" s="6" t="str">
        <f>IF(H864=0%,"",#REF!/H864)</f>
        <v/>
      </c>
    </row>
    <row r="865" spans="3:10">
      <c r="C865" s="4"/>
      <c r="D865" s="4"/>
      <c r="E865" s="4"/>
      <c r="G865" s="1"/>
      <c r="J865" s="6" t="str">
        <f>IF(H865=0%,"",#REF!/H865)</f>
        <v/>
      </c>
    </row>
    <row r="866" spans="3:10">
      <c r="C866" s="4"/>
      <c r="D866" s="4"/>
      <c r="E866" s="4"/>
      <c r="G866" s="1"/>
      <c r="J866" s="6" t="str">
        <f>IF(H866=0%,"",#REF!/H866)</f>
        <v/>
      </c>
    </row>
    <row r="867" spans="3:10">
      <c r="C867" s="4"/>
      <c r="D867" s="4"/>
      <c r="E867" s="4"/>
      <c r="G867" s="1"/>
      <c r="J867" s="6" t="str">
        <f>IF(H867=0%,"",#REF!/H867)</f>
        <v/>
      </c>
    </row>
    <row r="868" spans="3:10">
      <c r="C868" s="4"/>
      <c r="D868" s="4"/>
      <c r="E868" s="4"/>
      <c r="G868" s="1"/>
      <c r="J868" s="6" t="str">
        <f>IF(H868=0%,"",#REF!/H868)</f>
        <v/>
      </c>
    </row>
    <row r="869" spans="3:10">
      <c r="C869" s="4"/>
      <c r="D869" s="4"/>
      <c r="E869" s="4"/>
      <c r="G869" s="1"/>
      <c r="J869" s="6" t="str">
        <f>IF(H869=0%,"",#REF!/H869)</f>
        <v/>
      </c>
    </row>
    <row r="870" spans="3:10">
      <c r="C870" s="4"/>
      <c r="D870" s="4"/>
      <c r="E870" s="4"/>
      <c r="G870" s="1"/>
      <c r="J870" s="6" t="str">
        <f>IF(H870=0%,"",#REF!/H870)</f>
        <v/>
      </c>
    </row>
    <row r="871" spans="3:10">
      <c r="C871" s="4"/>
      <c r="D871" s="4"/>
      <c r="E871" s="4"/>
      <c r="G871" s="1"/>
      <c r="J871" s="6" t="str">
        <f>IF(H871=0%,"",#REF!/H871)</f>
        <v/>
      </c>
    </row>
    <row r="872" spans="3:10">
      <c r="C872" s="4"/>
      <c r="D872" s="4"/>
      <c r="E872" s="4"/>
      <c r="G872" s="1"/>
      <c r="J872" s="6" t="str">
        <f>IF(H872=0%,"",#REF!/H872)</f>
        <v/>
      </c>
    </row>
    <row r="873" spans="3:10">
      <c r="C873" s="4"/>
      <c r="D873" s="4"/>
      <c r="E873" s="4"/>
      <c r="G873" s="1"/>
      <c r="J873" s="6" t="str">
        <f>IF(H873=0%,"",#REF!/H873)</f>
        <v/>
      </c>
    </row>
    <row r="874" spans="3:10">
      <c r="C874" s="4"/>
      <c r="D874" s="4"/>
      <c r="E874" s="4"/>
      <c r="G874" s="1"/>
      <c r="J874" s="6" t="str">
        <f>IF(H874=0%,"",#REF!/H874)</f>
        <v/>
      </c>
    </row>
    <row r="875" spans="3:10">
      <c r="C875" s="4"/>
      <c r="D875" s="4"/>
      <c r="E875" s="4"/>
      <c r="G875" s="1"/>
      <c r="J875" s="6" t="str">
        <f>IF(H875=0%,"",#REF!/H875)</f>
        <v/>
      </c>
    </row>
    <row r="876" spans="3:10">
      <c r="C876" s="4"/>
      <c r="D876" s="4"/>
      <c r="E876" s="4"/>
      <c r="G876" s="1"/>
      <c r="J876" s="6" t="str">
        <f>IF(H876=0%,"",#REF!/H876)</f>
        <v/>
      </c>
    </row>
    <row r="877" spans="3:10">
      <c r="C877" s="4"/>
      <c r="D877" s="4"/>
      <c r="E877" s="4"/>
      <c r="G877" s="1"/>
      <c r="J877" s="6" t="str">
        <f>IF(H877=0%,"",#REF!/H877)</f>
        <v/>
      </c>
    </row>
    <row r="878" spans="3:10">
      <c r="C878" s="4"/>
      <c r="D878" s="4"/>
      <c r="E878" s="4"/>
      <c r="G878" s="1"/>
      <c r="J878" s="6" t="str">
        <f>IF(H878=0%,"",#REF!/H878)</f>
        <v/>
      </c>
    </row>
    <row r="879" spans="3:10">
      <c r="C879" s="4"/>
      <c r="D879" s="4"/>
      <c r="E879" s="4"/>
      <c r="G879" s="1"/>
      <c r="J879" s="6" t="str">
        <f>IF(H879=0%,"",#REF!/H879)</f>
        <v/>
      </c>
    </row>
    <row r="880" spans="3:10">
      <c r="C880" s="4"/>
      <c r="D880" s="4"/>
      <c r="E880" s="4"/>
      <c r="G880" s="1"/>
      <c r="J880" s="6" t="str">
        <f>IF(H880=0%,"",#REF!/H880)</f>
        <v/>
      </c>
    </row>
    <row r="881" spans="3:10">
      <c r="C881" s="4"/>
      <c r="D881" s="4"/>
      <c r="E881" s="4"/>
      <c r="G881" s="1"/>
      <c r="J881" s="6" t="str">
        <f>IF(H881=0%,"",#REF!/H881)</f>
        <v/>
      </c>
    </row>
    <row r="882" spans="3:10">
      <c r="C882" s="4"/>
      <c r="D882" s="4"/>
      <c r="E882" s="4"/>
      <c r="G882" s="1"/>
      <c r="J882" s="6" t="str">
        <f>IF(H882=0%,"",#REF!/H882)</f>
        <v/>
      </c>
    </row>
    <row r="883" spans="3:10">
      <c r="C883" s="4"/>
      <c r="D883" s="4"/>
      <c r="E883" s="4"/>
      <c r="G883" s="1"/>
      <c r="J883" s="6" t="str">
        <f>IF(H883=0%,"",#REF!/H883)</f>
        <v/>
      </c>
    </row>
    <row r="884" spans="3:10">
      <c r="C884" s="4"/>
      <c r="D884" s="4"/>
      <c r="E884" s="4"/>
      <c r="G884" s="1"/>
      <c r="J884" s="6" t="str">
        <f>IF(H884=0%,"",#REF!/H884)</f>
        <v/>
      </c>
    </row>
    <row r="885" spans="3:10">
      <c r="C885" s="4"/>
      <c r="D885" s="4"/>
      <c r="E885" s="4"/>
      <c r="G885" s="1"/>
      <c r="J885" s="6" t="str">
        <f>IF(H885=0%,"",#REF!/H885)</f>
        <v/>
      </c>
    </row>
    <row r="886" spans="3:10">
      <c r="C886" s="4"/>
      <c r="D886" s="4"/>
      <c r="E886" s="4"/>
      <c r="G886" s="1"/>
      <c r="J886" s="6" t="str">
        <f>IF(H886=0%,"",#REF!/H886)</f>
        <v/>
      </c>
    </row>
    <row r="887" spans="3:10">
      <c r="C887" s="4"/>
      <c r="D887" s="4"/>
      <c r="E887" s="4"/>
      <c r="G887" s="1"/>
      <c r="J887" s="6" t="str">
        <f>IF(H887=0%,"",#REF!/H887)</f>
        <v/>
      </c>
    </row>
    <row r="888" spans="3:10">
      <c r="C888" s="4"/>
      <c r="D888" s="4"/>
      <c r="E888" s="4"/>
      <c r="G888" s="1"/>
      <c r="J888" s="6" t="str">
        <f>IF(H888=0%,"",#REF!/H888)</f>
        <v/>
      </c>
    </row>
    <row r="889" spans="3:10">
      <c r="C889" s="4"/>
      <c r="D889" s="4"/>
      <c r="E889" s="4"/>
      <c r="G889" s="1"/>
      <c r="J889" s="6" t="str">
        <f>IF(H889=0%,"",#REF!/H889)</f>
        <v/>
      </c>
    </row>
    <row r="890" spans="3:10">
      <c r="C890" s="4"/>
      <c r="D890" s="4"/>
      <c r="E890" s="4"/>
      <c r="G890" s="1"/>
      <c r="J890" s="6" t="str">
        <f>IF(H890=0%,"",#REF!/H890)</f>
        <v/>
      </c>
    </row>
    <row r="891" spans="3:10">
      <c r="C891" s="4"/>
      <c r="D891" s="4"/>
      <c r="E891" s="4"/>
      <c r="G891" s="1"/>
      <c r="J891" s="6" t="str">
        <f>IF(H891=0%,"",#REF!/H891)</f>
        <v/>
      </c>
    </row>
    <row r="892" spans="3:10">
      <c r="C892" s="4"/>
      <c r="D892" s="4"/>
      <c r="E892" s="4"/>
      <c r="G892" s="1"/>
      <c r="J892" s="6" t="str">
        <f>IF(H892=0%,"",#REF!/H892)</f>
        <v/>
      </c>
    </row>
    <row r="893" spans="3:10">
      <c r="C893" s="4"/>
      <c r="D893" s="4"/>
      <c r="E893" s="4"/>
      <c r="G893" s="1"/>
      <c r="J893" s="6" t="str">
        <f>IF(H893=0%,"",#REF!/H893)</f>
        <v/>
      </c>
    </row>
    <row r="894" spans="3:10">
      <c r="C894" s="4"/>
      <c r="D894" s="4"/>
      <c r="E894" s="4"/>
      <c r="G894" s="1"/>
      <c r="J894" s="6" t="str">
        <f>IF(H894=0%,"",#REF!/H894)</f>
        <v/>
      </c>
    </row>
    <row r="895" spans="3:10">
      <c r="C895" s="4"/>
      <c r="D895" s="4"/>
      <c r="E895" s="4"/>
      <c r="G895" s="1"/>
      <c r="J895" s="6" t="str">
        <f>IF(H895=0%,"",#REF!/H895)</f>
        <v/>
      </c>
    </row>
    <row r="896" spans="3:10">
      <c r="C896" s="4"/>
      <c r="D896" s="4"/>
      <c r="E896" s="4"/>
      <c r="G896" s="1"/>
      <c r="J896" s="6" t="str">
        <f>IF(H896=0%,"",#REF!/H896)</f>
        <v/>
      </c>
    </row>
    <row r="897" spans="3:10">
      <c r="C897" s="4"/>
      <c r="D897" s="4"/>
      <c r="E897" s="4"/>
      <c r="G897" s="1"/>
      <c r="J897" s="6" t="str">
        <f>IF(H897=0%,"",#REF!/H897)</f>
        <v/>
      </c>
    </row>
    <row r="898" spans="3:10">
      <c r="C898" s="4"/>
      <c r="D898" s="4"/>
      <c r="E898" s="4"/>
      <c r="G898" s="1"/>
      <c r="J898" s="6" t="str">
        <f>IF(H898=0%,"",#REF!/H898)</f>
        <v/>
      </c>
    </row>
    <row r="899" spans="3:10">
      <c r="C899" s="4"/>
      <c r="D899" s="4"/>
      <c r="E899" s="4"/>
      <c r="G899" s="1"/>
      <c r="J899" s="6" t="str">
        <f>IF(H899=0%,"",#REF!/H899)</f>
        <v/>
      </c>
    </row>
    <row r="900" spans="3:10">
      <c r="C900" s="4"/>
      <c r="D900" s="4"/>
      <c r="E900" s="4"/>
      <c r="G900" s="1"/>
      <c r="J900" s="6" t="str">
        <f>IF(H900=0%,"",#REF!/H900)</f>
        <v/>
      </c>
    </row>
    <row r="901" spans="3:10">
      <c r="C901" s="4"/>
      <c r="D901" s="4"/>
      <c r="E901" s="4"/>
      <c r="G901" s="1"/>
      <c r="J901" s="6" t="str">
        <f>IF(H901=0%,"",#REF!/H901)</f>
        <v/>
      </c>
    </row>
    <row r="902" spans="3:10">
      <c r="C902" s="4"/>
      <c r="D902" s="4"/>
      <c r="E902" s="4"/>
      <c r="G902" s="1"/>
      <c r="J902" s="6" t="str">
        <f>IF(H902=0%,"",#REF!/H902)</f>
        <v/>
      </c>
    </row>
    <row r="903" spans="3:10">
      <c r="C903" s="4"/>
      <c r="D903" s="4"/>
      <c r="E903" s="4"/>
      <c r="G903" s="1"/>
      <c r="J903" s="6" t="str">
        <f>IF(H903=0%,"",#REF!/H903)</f>
        <v/>
      </c>
    </row>
    <row r="904" spans="3:10">
      <c r="C904" s="4"/>
      <c r="D904" s="4"/>
      <c r="E904" s="4"/>
      <c r="G904" s="1"/>
      <c r="J904" s="6" t="str">
        <f>IF(H904=0%,"",#REF!/H904)</f>
        <v/>
      </c>
    </row>
    <row r="905" spans="3:10">
      <c r="C905" s="4"/>
      <c r="D905" s="4"/>
      <c r="E905" s="4"/>
      <c r="G905" s="1"/>
      <c r="J905" s="6" t="str">
        <f>IF(H905=0%,"",#REF!/H905)</f>
        <v/>
      </c>
    </row>
    <row r="906" spans="3:10">
      <c r="C906" s="4"/>
      <c r="D906" s="4"/>
      <c r="E906" s="4"/>
      <c r="G906" s="1"/>
      <c r="J906" s="6" t="str">
        <f>IF(H906=0%,"",#REF!/H906)</f>
        <v/>
      </c>
    </row>
    <row r="907" spans="3:10">
      <c r="C907" s="4"/>
      <c r="D907" s="4"/>
      <c r="E907" s="4"/>
      <c r="G907" s="1"/>
      <c r="J907" s="6" t="str">
        <f>IF(H907=0%,"",#REF!/H907)</f>
        <v/>
      </c>
    </row>
    <row r="908" spans="3:10">
      <c r="C908" s="4"/>
      <c r="D908" s="4"/>
      <c r="E908" s="4"/>
      <c r="G908" s="1"/>
      <c r="J908" s="6" t="str">
        <f>IF(H908=0%,"",#REF!/H908)</f>
        <v/>
      </c>
    </row>
    <row r="909" spans="3:10">
      <c r="C909" s="4"/>
      <c r="D909" s="4"/>
      <c r="E909" s="4"/>
      <c r="G909" s="1"/>
      <c r="J909" s="6" t="str">
        <f>IF(H909=0%,"",#REF!/H909)</f>
        <v/>
      </c>
    </row>
    <row r="910" spans="3:10">
      <c r="C910" s="4"/>
      <c r="D910" s="4"/>
      <c r="E910" s="4"/>
      <c r="G910" s="1"/>
      <c r="J910" s="6" t="str">
        <f>IF(H910=0%,"",#REF!/H910)</f>
        <v/>
      </c>
    </row>
    <row r="911" spans="3:10">
      <c r="C911" s="4"/>
      <c r="D911" s="4"/>
      <c r="E911" s="4"/>
      <c r="G911" s="1"/>
      <c r="J911" s="6" t="str">
        <f>IF(H911=0%,"",#REF!/H911)</f>
        <v/>
      </c>
    </row>
    <row r="912" spans="3:10">
      <c r="C912" s="4"/>
      <c r="D912" s="4"/>
      <c r="E912" s="4"/>
      <c r="G912" s="1"/>
      <c r="J912" s="6" t="str">
        <f>IF(H912=0%,"",#REF!/H912)</f>
        <v/>
      </c>
    </row>
    <row r="913" spans="3:10">
      <c r="C913" s="4"/>
      <c r="D913" s="4"/>
      <c r="E913" s="4"/>
      <c r="G913" s="1"/>
      <c r="J913" s="6" t="str">
        <f>IF(H913=0%,"",#REF!/H913)</f>
        <v/>
      </c>
    </row>
    <row r="914" spans="3:10">
      <c r="C914" s="4"/>
      <c r="D914" s="4"/>
      <c r="E914" s="4"/>
      <c r="G914" s="1"/>
      <c r="J914" s="6" t="str">
        <f>IF(H914=0%,"",#REF!/H914)</f>
        <v/>
      </c>
    </row>
    <row r="915" spans="3:10">
      <c r="C915" s="4"/>
      <c r="D915" s="4"/>
      <c r="E915" s="4"/>
      <c r="G915" s="1"/>
      <c r="J915" s="6" t="str">
        <f>IF(H915=0%,"",#REF!/H915)</f>
        <v/>
      </c>
    </row>
    <row r="916" spans="3:10">
      <c r="C916" s="4"/>
      <c r="D916" s="4"/>
      <c r="E916" s="4"/>
      <c r="G916" s="1"/>
      <c r="J916" s="6" t="str">
        <f>IF(H916=0%,"",#REF!/H916)</f>
        <v/>
      </c>
    </row>
    <row r="917" spans="3:10">
      <c r="C917" s="4"/>
      <c r="D917" s="4"/>
      <c r="E917" s="4"/>
      <c r="G917" s="1"/>
      <c r="J917" s="6" t="str">
        <f>IF(H917=0%,"",#REF!/H917)</f>
        <v/>
      </c>
    </row>
    <row r="918" spans="3:10">
      <c r="C918" s="4"/>
      <c r="D918" s="4"/>
      <c r="E918" s="4"/>
      <c r="G918" s="1"/>
      <c r="J918" s="6" t="str">
        <f>IF(H918=0%,"",#REF!/H918)</f>
        <v/>
      </c>
    </row>
    <row r="919" spans="3:10">
      <c r="C919" s="4"/>
      <c r="D919" s="4"/>
      <c r="E919" s="4"/>
      <c r="G919" s="1"/>
      <c r="J919" s="6" t="str">
        <f>IF(H919=0%,"",#REF!/H919)</f>
        <v/>
      </c>
    </row>
    <row r="920" spans="3:10">
      <c r="C920" s="4"/>
      <c r="D920" s="4"/>
      <c r="E920" s="4"/>
      <c r="G920" s="1"/>
      <c r="J920" s="6" t="str">
        <f>IF(H920=0%,"",#REF!/H920)</f>
        <v/>
      </c>
    </row>
    <row r="921" spans="3:10">
      <c r="C921" s="4"/>
      <c r="D921" s="4"/>
      <c r="E921" s="4"/>
      <c r="G921" s="1"/>
      <c r="J921" s="6" t="str">
        <f>IF(H921=0%,"",#REF!/H921)</f>
        <v/>
      </c>
    </row>
    <row r="922" spans="3:10">
      <c r="C922" s="4"/>
      <c r="D922" s="4"/>
      <c r="E922" s="4"/>
      <c r="G922" s="1"/>
      <c r="J922" s="6" t="str">
        <f>IF(H922=0%,"",#REF!/H922)</f>
        <v/>
      </c>
    </row>
    <row r="923" spans="3:10">
      <c r="C923" s="4"/>
      <c r="D923" s="4"/>
      <c r="E923" s="4"/>
      <c r="G923" s="1"/>
      <c r="J923" s="6" t="str">
        <f>IF(H923=0%,"",#REF!/H923)</f>
        <v/>
      </c>
    </row>
    <row r="924" spans="3:10">
      <c r="C924" s="4"/>
      <c r="D924" s="4"/>
      <c r="E924" s="4"/>
      <c r="G924" s="1"/>
      <c r="J924" s="6" t="str">
        <f>IF(H924=0%,"",#REF!/H924)</f>
        <v/>
      </c>
    </row>
    <row r="925" spans="3:10">
      <c r="C925" s="4"/>
      <c r="D925" s="4"/>
      <c r="E925" s="4"/>
      <c r="G925" s="1"/>
      <c r="J925" s="6" t="str">
        <f>IF(H925=0%,"",#REF!/H925)</f>
        <v/>
      </c>
    </row>
    <row r="926" spans="3:10">
      <c r="C926" s="4"/>
      <c r="D926" s="4"/>
      <c r="E926" s="4"/>
      <c r="G926" s="1"/>
      <c r="J926" s="6" t="str">
        <f>IF(H926=0%,"",#REF!/H926)</f>
        <v/>
      </c>
    </row>
    <row r="927" spans="3:10">
      <c r="C927" s="4"/>
      <c r="D927" s="4"/>
      <c r="E927" s="4"/>
      <c r="G927" s="1"/>
      <c r="J927" s="6" t="str">
        <f>IF(H927=0%,"",#REF!/H927)</f>
        <v/>
      </c>
    </row>
    <row r="928" spans="3:10">
      <c r="C928" s="4"/>
      <c r="D928" s="4"/>
      <c r="E928" s="4"/>
      <c r="G928" s="1"/>
      <c r="J928" s="6" t="str">
        <f>IF(H928=0%,"",#REF!/H928)</f>
        <v/>
      </c>
    </row>
    <row r="929" spans="3:10">
      <c r="C929" s="4"/>
      <c r="D929" s="4"/>
      <c r="E929" s="4"/>
      <c r="G929" s="1"/>
      <c r="J929" s="6" t="str">
        <f>IF(H929=0%,"",#REF!/H929)</f>
        <v/>
      </c>
    </row>
    <row r="930" spans="3:10">
      <c r="C930" s="4"/>
      <c r="D930" s="4"/>
      <c r="E930" s="4"/>
      <c r="G930" s="1"/>
      <c r="J930" s="6" t="str">
        <f>IF(H930=0%,"",#REF!/H930)</f>
        <v/>
      </c>
    </row>
    <row r="931" spans="3:10">
      <c r="C931" s="4"/>
      <c r="D931" s="4"/>
      <c r="E931" s="4"/>
      <c r="G931" s="1"/>
      <c r="J931" s="6" t="str">
        <f>IF(H931=0%,"",#REF!/H931)</f>
        <v/>
      </c>
    </row>
    <row r="932" spans="3:10">
      <c r="C932" s="4"/>
      <c r="D932" s="4"/>
      <c r="E932" s="4"/>
      <c r="G932" s="1"/>
      <c r="J932" s="6" t="str">
        <f>IF(H932=0%,"",#REF!/H932)</f>
        <v/>
      </c>
    </row>
    <row r="933" spans="3:10">
      <c r="C933" s="4"/>
      <c r="D933" s="4"/>
      <c r="E933" s="4"/>
      <c r="G933" s="1"/>
      <c r="J933" s="6" t="str">
        <f>IF(H933=0%,"",#REF!/H933)</f>
        <v/>
      </c>
    </row>
    <row r="934" spans="3:10">
      <c r="C934" s="4"/>
      <c r="D934" s="4"/>
      <c r="E934" s="4"/>
      <c r="G934" s="1"/>
      <c r="J934" s="6" t="str">
        <f>IF(H934=0%,"",#REF!/H934)</f>
        <v/>
      </c>
    </row>
    <row r="935" spans="3:10">
      <c r="C935" s="4"/>
      <c r="D935" s="4"/>
      <c r="E935" s="4"/>
      <c r="G935" s="1"/>
      <c r="J935" s="6" t="str">
        <f>IF(H935=0%,"",#REF!/H935)</f>
        <v/>
      </c>
    </row>
    <row r="936" spans="3:10">
      <c r="C936" s="4"/>
      <c r="D936" s="4"/>
      <c r="E936" s="4"/>
      <c r="G936" s="1"/>
      <c r="J936" s="6" t="str">
        <f>IF(H936=0%,"",#REF!/H936)</f>
        <v/>
      </c>
    </row>
    <row r="937" spans="3:10">
      <c r="C937" s="4"/>
      <c r="D937" s="4"/>
      <c r="E937" s="4"/>
      <c r="G937" s="1"/>
      <c r="J937" s="6" t="str">
        <f>IF(H937=0%,"",#REF!/H937)</f>
        <v/>
      </c>
    </row>
    <row r="938" spans="3:10">
      <c r="C938" s="4"/>
      <c r="D938" s="4"/>
      <c r="E938" s="4"/>
      <c r="G938" s="1"/>
      <c r="J938" s="6" t="str">
        <f>IF(H938=0%,"",#REF!/H938)</f>
        <v/>
      </c>
    </row>
    <row r="939" spans="3:10">
      <c r="C939" s="4"/>
      <c r="D939" s="4"/>
      <c r="E939" s="4"/>
      <c r="G939" s="1"/>
      <c r="J939" s="6" t="str">
        <f>IF(H939=0%,"",#REF!/H939)</f>
        <v/>
      </c>
    </row>
    <row r="940" spans="3:10">
      <c r="C940" s="4"/>
      <c r="D940" s="4"/>
      <c r="E940" s="4"/>
      <c r="G940" s="1"/>
      <c r="J940" s="6" t="str">
        <f>IF(H940=0%,"",#REF!/H940)</f>
        <v/>
      </c>
    </row>
    <row r="941" spans="3:10">
      <c r="C941" s="4"/>
      <c r="D941" s="4"/>
      <c r="E941" s="4"/>
      <c r="G941" s="1"/>
      <c r="J941" s="6" t="str">
        <f>IF(H941=0%,"",#REF!/H941)</f>
        <v/>
      </c>
    </row>
    <row r="942" spans="3:10">
      <c r="C942" s="4"/>
      <c r="D942" s="4"/>
      <c r="E942" s="4"/>
      <c r="G942" s="1"/>
      <c r="J942" s="6" t="str">
        <f>IF(H942=0%,"",#REF!/H942)</f>
        <v/>
      </c>
    </row>
    <row r="943" spans="3:10">
      <c r="C943" s="4"/>
      <c r="D943" s="4"/>
      <c r="E943" s="4"/>
      <c r="G943" s="1"/>
      <c r="J943" s="6" t="str">
        <f>IF(H943=0%,"",#REF!/H943)</f>
        <v/>
      </c>
    </row>
    <row r="944" spans="3:10">
      <c r="C944" s="4"/>
      <c r="D944" s="4"/>
      <c r="E944" s="4"/>
      <c r="G944" s="1"/>
      <c r="J944" s="6" t="str">
        <f>IF(H944=0%,"",#REF!/H944)</f>
        <v/>
      </c>
    </row>
    <row r="945" spans="3:10">
      <c r="C945" s="4"/>
      <c r="D945" s="4"/>
      <c r="E945" s="4"/>
      <c r="G945" s="1"/>
      <c r="J945" s="6" t="str">
        <f>IF(H945=0%,"",#REF!/H945)</f>
        <v/>
      </c>
    </row>
    <row r="946" spans="3:10">
      <c r="C946" s="4"/>
      <c r="D946" s="4"/>
      <c r="E946" s="4"/>
      <c r="G946" s="1"/>
      <c r="J946" s="6" t="str">
        <f>IF(H946=0%,"",#REF!/H946)</f>
        <v/>
      </c>
    </row>
    <row r="947" spans="3:10">
      <c r="C947" s="4"/>
      <c r="D947" s="4"/>
      <c r="E947" s="4"/>
      <c r="G947" s="1"/>
      <c r="J947" s="6" t="str">
        <f>IF(H947=0%,"",#REF!/H947)</f>
        <v/>
      </c>
    </row>
    <row r="948" spans="3:10">
      <c r="C948" s="4"/>
      <c r="D948" s="4"/>
      <c r="E948" s="4"/>
      <c r="G948" s="1"/>
      <c r="J948" s="6" t="str">
        <f>IF(H948=0%,"",#REF!/H948)</f>
        <v/>
      </c>
    </row>
    <row r="949" spans="3:10">
      <c r="C949" s="4"/>
      <c r="D949" s="4"/>
      <c r="E949" s="4"/>
      <c r="G949" s="1"/>
      <c r="J949" s="6" t="str">
        <f>IF(H949=0%,"",#REF!/H949)</f>
        <v/>
      </c>
    </row>
    <row r="950" spans="3:10">
      <c r="C950" s="4"/>
      <c r="D950" s="4"/>
      <c r="E950" s="4"/>
      <c r="G950" s="1"/>
      <c r="J950" s="6" t="str">
        <f>IF(H950=0%,"",#REF!/H950)</f>
        <v/>
      </c>
    </row>
    <row r="951" spans="3:10">
      <c r="C951" s="4"/>
      <c r="D951" s="4"/>
      <c r="E951" s="4"/>
      <c r="G951" s="1"/>
      <c r="J951" s="6" t="str">
        <f>IF(H951=0%,"",#REF!/H951)</f>
        <v/>
      </c>
    </row>
    <row r="952" spans="3:10">
      <c r="C952" s="4"/>
      <c r="D952" s="4"/>
      <c r="E952" s="4"/>
      <c r="G952" s="1"/>
      <c r="J952" s="6" t="str">
        <f>IF(H952=0%,"",#REF!/H952)</f>
        <v/>
      </c>
    </row>
    <row r="953" spans="3:10">
      <c r="C953" s="4"/>
      <c r="D953" s="4"/>
      <c r="E953" s="4"/>
      <c r="G953" s="1"/>
      <c r="J953" s="6" t="str">
        <f>IF(H953=0%,"",#REF!/H953)</f>
        <v/>
      </c>
    </row>
    <row r="954" spans="3:10">
      <c r="C954" s="4"/>
      <c r="D954" s="4"/>
      <c r="E954" s="4"/>
      <c r="G954" s="1"/>
      <c r="J954" s="6" t="str">
        <f>IF(H954=0%,"",#REF!/H954)</f>
        <v/>
      </c>
    </row>
    <row r="955" spans="3:10">
      <c r="C955" s="4"/>
      <c r="D955" s="4"/>
      <c r="E955" s="4"/>
      <c r="G955" s="1"/>
      <c r="J955" s="6" t="str">
        <f>IF(H955=0%,"",#REF!/H955)</f>
        <v/>
      </c>
    </row>
    <row r="956" spans="3:10">
      <c r="C956" s="4"/>
      <c r="D956" s="4"/>
      <c r="E956" s="4"/>
      <c r="G956" s="1"/>
      <c r="J956" s="6" t="str">
        <f>IF(H956=0%,"",#REF!/H956)</f>
        <v/>
      </c>
    </row>
    <row r="957" spans="3:10">
      <c r="C957" s="4"/>
      <c r="D957" s="4"/>
      <c r="E957" s="4"/>
      <c r="G957" s="1"/>
      <c r="J957" s="6" t="str">
        <f>IF(H957=0%,"",#REF!/H957)</f>
        <v/>
      </c>
    </row>
    <row r="958" spans="3:10">
      <c r="C958" s="4"/>
      <c r="D958" s="4"/>
      <c r="E958" s="4"/>
      <c r="G958" s="1"/>
      <c r="J958" s="6" t="str">
        <f>IF(H958=0%,"",#REF!/H958)</f>
        <v/>
      </c>
    </row>
    <row r="959" spans="3:10">
      <c r="C959" s="4"/>
      <c r="D959" s="4"/>
      <c r="E959" s="4"/>
      <c r="G959" s="1"/>
      <c r="J959" s="6" t="str">
        <f>IF(H959=0%,"",#REF!/H959)</f>
        <v/>
      </c>
    </row>
    <row r="960" spans="3:10">
      <c r="C960" s="4"/>
      <c r="D960" s="4"/>
      <c r="E960" s="4"/>
      <c r="G960" s="1"/>
      <c r="J960" s="6" t="str">
        <f>IF(H960=0%,"",#REF!/H960)</f>
        <v/>
      </c>
    </row>
    <row r="961" spans="3:10">
      <c r="C961" s="4"/>
      <c r="D961" s="4"/>
      <c r="E961" s="4"/>
      <c r="G961" s="1"/>
      <c r="J961" s="6" t="str">
        <f>IF(H961=0%,"",#REF!/H961)</f>
        <v/>
      </c>
    </row>
    <row r="962" spans="3:10">
      <c r="C962" s="4"/>
      <c r="D962" s="4"/>
      <c r="E962" s="4"/>
      <c r="G962" s="1"/>
      <c r="J962" s="6" t="str">
        <f>IF(H962=0%,"",#REF!/H962)</f>
        <v/>
      </c>
    </row>
    <row r="963" spans="3:10">
      <c r="C963" s="4"/>
      <c r="D963" s="4"/>
      <c r="E963" s="4"/>
      <c r="G963" s="1"/>
      <c r="J963" s="6" t="str">
        <f>IF(H963=0%,"",#REF!/H963)</f>
        <v/>
      </c>
    </row>
    <row r="964" spans="3:10">
      <c r="C964" s="4"/>
      <c r="D964" s="4"/>
      <c r="E964" s="4"/>
      <c r="G964" s="1"/>
      <c r="J964" s="6" t="str">
        <f>IF(H964=0%,"",#REF!/H964)</f>
        <v/>
      </c>
    </row>
    <row r="965" spans="3:10">
      <c r="C965" s="4"/>
      <c r="D965" s="4"/>
      <c r="E965" s="4"/>
      <c r="G965" s="1"/>
      <c r="J965" s="6" t="str">
        <f>IF(H965=0%,"",#REF!/H965)</f>
        <v/>
      </c>
    </row>
    <row r="966" spans="3:10">
      <c r="C966" s="4"/>
      <c r="D966" s="4"/>
      <c r="E966" s="4"/>
      <c r="G966" s="1"/>
      <c r="J966" s="6" t="str">
        <f>IF(H966=0%,"",#REF!/H966)</f>
        <v/>
      </c>
    </row>
    <row r="967" spans="3:10">
      <c r="C967" s="4"/>
      <c r="D967" s="4"/>
      <c r="E967" s="4"/>
      <c r="G967" s="1"/>
      <c r="J967" s="6" t="str">
        <f>IF(H967=0%,"",#REF!/H967)</f>
        <v/>
      </c>
    </row>
    <row r="968" spans="3:10">
      <c r="C968" s="4"/>
      <c r="D968" s="4"/>
      <c r="E968" s="4"/>
      <c r="G968" s="1"/>
      <c r="J968" s="6" t="str">
        <f>IF(H968=0%,"",#REF!/H968)</f>
        <v/>
      </c>
    </row>
    <row r="969" spans="3:10">
      <c r="C969" s="4"/>
      <c r="D969" s="4"/>
      <c r="E969" s="4"/>
      <c r="G969" s="1"/>
      <c r="J969" s="6" t="str">
        <f>IF(H969=0%,"",#REF!/H969)</f>
        <v/>
      </c>
    </row>
    <row r="970" spans="3:10">
      <c r="C970" s="4"/>
      <c r="D970" s="4"/>
      <c r="E970" s="4"/>
      <c r="G970" s="1"/>
      <c r="J970" s="6" t="str">
        <f>IF(H970=0%,"",#REF!/H970)</f>
        <v/>
      </c>
    </row>
    <row r="971" spans="3:10">
      <c r="C971" s="4"/>
      <c r="D971" s="4"/>
      <c r="E971" s="4"/>
      <c r="G971" s="1"/>
      <c r="J971" s="6" t="str">
        <f>IF(H971=0%,"",#REF!/H971)</f>
        <v/>
      </c>
    </row>
    <row r="972" spans="3:10">
      <c r="C972" s="4"/>
      <c r="D972" s="4"/>
      <c r="E972" s="4"/>
      <c r="G972" s="1"/>
      <c r="J972" s="6" t="str">
        <f>IF(H972=0%,"",#REF!/H972)</f>
        <v/>
      </c>
    </row>
    <row r="973" spans="3:10">
      <c r="C973" s="4"/>
      <c r="D973" s="4"/>
      <c r="E973" s="4"/>
      <c r="G973" s="1"/>
      <c r="J973" s="6" t="str">
        <f>IF(H973=0%,"",#REF!/H973)</f>
        <v/>
      </c>
    </row>
    <row r="974" spans="3:10">
      <c r="C974" s="4"/>
      <c r="D974" s="4"/>
      <c r="E974" s="4"/>
      <c r="G974" s="1"/>
      <c r="J974" s="6" t="str">
        <f>IF(H974=0%,"",#REF!/H974)</f>
        <v/>
      </c>
    </row>
    <row r="975" spans="3:10">
      <c r="C975" s="4"/>
      <c r="D975" s="4"/>
      <c r="E975" s="4"/>
      <c r="G975" s="1"/>
      <c r="J975" s="6" t="str">
        <f>IF(H975=0%,"",#REF!/H975)</f>
        <v/>
      </c>
    </row>
    <row r="976" spans="3:10">
      <c r="C976" s="4"/>
      <c r="D976" s="4"/>
      <c r="E976" s="4"/>
      <c r="G976" s="1"/>
      <c r="J976" s="6" t="str">
        <f>IF(H976=0%,"",#REF!/H976)</f>
        <v/>
      </c>
    </row>
    <row r="977" spans="3:10">
      <c r="C977" s="4"/>
      <c r="D977" s="4"/>
      <c r="E977" s="4"/>
      <c r="G977" s="1"/>
      <c r="J977" s="6" t="str">
        <f>IF(H977=0%,"",#REF!/H977)</f>
        <v/>
      </c>
    </row>
    <row r="978" spans="3:10">
      <c r="C978" s="4"/>
      <c r="D978" s="4"/>
      <c r="E978" s="4"/>
      <c r="G978" s="1"/>
      <c r="J978" s="6" t="str">
        <f>IF(H978=0%,"",#REF!/H978)</f>
        <v/>
      </c>
    </row>
    <row r="979" spans="3:10">
      <c r="C979" s="4"/>
      <c r="D979" s="4"/>
      <c r="E979" s="4"/>
      <c r="G979" s="1"/>
      <c r="J979" s="6" t="str">
        <f>IF(H979=0%,"",#REF!/H979)</f>
        <v/>
      </c>
    </row>
    <row r="980" spans="3:10">
      <c r="C980" s="4"/>
      <c r="D980" s="4"/>
      <c r="E980" s="4"/>
      <c r="G980" s="1"/>
      <c r="J980" s="6" t="str">
        <f>IF(H980=0%,"",#REF!/H980)</f>
        <v/>
      </c>
    </row>
    <row r="981" spans="3:10">
      <c r="C981" s="4"/>
      <c r="D981" s="4"/>
      <c r="E981" s="4"/>
      <c r="G981" s="1"/>
      <c r="J981" s="6" t="str">
        <f>IF(H981=0%,"",#REF!/H981)</f>
        <v/>
      </c>
    </row>
    <row r="982" spans="3:10">
      <c r="C982" s="4"/>
      <c r="D982" s="4"/>
      <c r="E982" s="4"/>
      <c r="G982" s="1"/>
      <c r="J982" s="6" t="str">
        <f>IF(H982=0%,"",#REF!/H982)</f>
        <v/>
      </c>
    </row>
    <row r="983" spans="3:10">
      <c r="C983" s="4"/>
      <c r="D983" s="4"/>
      <c r="E983" s="4"/>
      <c r="G983" s="1"/>
      <c r="J983" s="6" t="str">
        <f>IF(H983=0%,"",#REF!/H983)</f>
        <v/>
      </c>
    </row>
    <row r="984" spans="3:10">
      <c r="C984" s="4"/>
      <c r="D984" s="4"/>
      <c r="E984" s="4"/>
      <c r="G984" s="1"/>
      <c r="J984" s="6" t="str">
        <f>IF(H984=0%,"",#REF!/H984)</f>
        <v/>
      </c>
    </row>
    <row r="985" spans="3:10">
      <c r="C985" s="4"/>
      <c r="D985" s="4"/>
      <c r="E985" s="4"/>
      <c r="G985" s="1"/>
      <c r="J985" s="6" t="str">
        <f>IF(H985=0%,"",#REF!/H985)</f>
        <v/>
      </c>
    </row>
    <row r="986" spans="3:10">
      <c r="C986" s="4"/>
      <c r="D986" s="4"/>
      <c r="E986" s="4"/>
      <c r="G986" s="1"/>
      <c r="J986" s="6" t="str">
        <f>IF(H986=0%,"",#REF!/H986)</f>
        <v/>
      </c>
    </row>
    <row r="987" spans="3:10">
      <c r="C987" s="4"/>
      <c r="D987" s="4"/>
      <c r="E987" s="4"/>
      <c r="G987" s="1"/>
      <c r="J987" s="6" t="str">
        <f>IF(H987=0%,"",#REF!/H987)</f>
        <v/>
      </c>
    </row>
    <row r="988" spans="3:10">
      <c r="C988" s="4"/>
      <c r="D988" s="4"/>
      <c r="E988" s="4"/>
      <c r="G988" s="1"/>
      <c r="J988" s="6" t="str">
        <f>IF(H988=0%,"",#REF!/H988)</f>
        <v/>
      </c>
    </row>
    <row r="989" spans="3:10">
      <c r="C989" s="4"/>
      <c r="D989" s="4"/>
      <c r="E989" s="4"/>
      <c r="G989" s="1"/>
      <c r="J989" s="6" t="str">
        <f>IF(H989=0%,"",#REF!/H989)</f>
        <v/>
      </c>
    </row>
    <row r="990" spans="3:10">
      <c r="C990" s="4"/>
      <c r="D990" s="4"/>
      <c r="E990" s="4"/>
      <c r="G990" s="1"/>
      <c r="J990" s="6" t="str">
        <f>IF(H990=0%,"",#REF!/H990)</f>
        <v/>
      </c>
    </row>
    <row r="991" spans="3:10">
      <c r="C991" s="4"/>
      <c r="D991" s="4"/>
      <c r="E991" s="4"/>
      <c r="G991" s="1"/>
      <c r="J991" s="6" t="str">
        <f>IF(H991=0%,"",#REF!/H991)</f>
        <v/>
      </c>
    </row>
    <row r="992" spans="3:10">
      <c r="C992" s="4"/>
      <c r="D992" s="4"/>
      <c r="E992" s="4"/>
      <c r="G992" s="1"/>
      <c r="J992" s="6" t="str">
        <f>IF(H992=0%,"",#REF!/H992)</f>
        <v/>
      </c>
    </row>
    <row r="993" spans="3:10">
      <c r="C993" s="4"/>
      <c r="D993" s="4"/>
      <c r="E993" s="4"/>
      <c r="G993" s="1"/>
      <c r="J993" s="6" t="str">
        <f>IF(H993=0%,"",#REF!/H993)</f>
        <v/>
      </c>
    </row>
    <row r="994" spans="3:10">
      <c r="C994" s="4"/>
      <c r="D994" s="4"/>
      <c r="E994" s="4"/>
      <c r="G994" s="1"/>
      <c r="J994" s="6" t="str">
        <f>IF(H994=0%,"",#REF!/H994)</f>
        <v/>
      </c>
    </row>
    <row r="995" spans="3:10">
      <c r="C995" s="4"/>
      <c r="D995" s="4"/>
      <c r="E995" s="4"/>
      <c r="G995" s="1"/>
      <c r="J995" s="6" t="str">
        <f>IF(H995=0%,"",#REF!/H995)</f>
        <v/>
      </c>
    </row>
    <row r="996" spans="3:10">
      <c r="C996" s="4"/>
      <c r="D996" s="4"/>
      <c r="E996" s="4"/>
      <c r="G996" s="1"/>
      <c r="J996" s="6" t="str">
        <f>IF(H996=0%,"",#REF!/H996)</f>
        <v/>
      </c>
    </row>
    <row r="997" spans="3:10">
      <c r="C997" s="4"/>
      <c r="D997" s="4"/>
      <c r="E997" s="4"/>
      <c r="G997" s="1"/>
      <c r="J997" s="6" t="str">
        <f>IF(H997=0%,"",#REF!/H997)</f>
        <v/>
      </c>
    </row>
    <row r="998" spans="3:10">
      <c r="C998" s="4"/>
      <c r="D998" s="4"/>
      <c r="E998" s="4"/>
      <c r="G998" s="1"/>
      <c r="J998" s="6" t="str">
        <f>IF(H998=0%,"",#REF!/H998)</f>
        <v/>
      </c>
    </row>
    <row r="999" spans="3:10">
      <c r="C999" s="4"/>
      <c r="D999" s="4"/>
      <c r="E999" s="4"/>
      <c r="G999" s="1"/>
      <c r="J999" s="6" t="str">
        <f>IF(H999=0%,"",#REF!/H999)</f>
        <v/>
      </c>
    </row>
    <row r="1000" spans="3:10">
      <c r="C1000" s="4"/>
      <c r="D1000" s="4"/>
      <c r="E1000" s="4"/>
      <c r="G1000" s="1"/>
      <c r="J1000" s="6" t="str">
        <f>IF(H1000=0%,"",#REF!/H1000)</f>
        <v/>
      </c>
    </row>
    <row r="1001" spans="3:10">
      <c r="C1001" s="4"/>
      <c r="D1001" s="4"/>
      <c r="E1001" s="4"/>
      <c r="G1001" s="1"/>
      <c r="J1001" s="6" t="str">
        <f>IF(H1001=0%,"",#REF!/H1001)</f>
        <v/>
      </c>
    </row>
    <row r="1002" spans="3:10">
      <c r="C1002" s="4"/>
      <c r="D1002" s="4"/>
      <c r="E1002" s="4"/>
      <c r="G1002" s="1"/>
      <c r="J1002" s="6" t="str">
        <f>IF(H1002=0%,"",#REF!/H1002)</f>
        <v/>
      </c>
    </row>
    <row r="1003" spans="3:10">
      <c r="C1003" s="4"/>
      <c r="D1003" s="4"/>
      <c r="E1003" s="4"/>
      <c r="G1003" s="1"/>
      <c r="J1003" s="6" t="str">
        <f>IF(H1003=0%,"",#REF!/H1003)</f>
        <v/>
      </c>
    </row>
    <row r="1004" spans="3:10">
      <c r="C1004" s="4"/>
      <c r="D1004" s="4"/>
      <c r="E1004" s="4"/>
      <c r="G1004" s="1"/>
      <c r="J1004" s="6" t="str">
        <f>IF(H1004=0%,"",#REF!/H1004)</f>
        <v/>
      </c>
    </row>
    <row r="1005" spans="3:10">
      <c r="C1005" s="4"/>
      <c r="D1005" s="4"/>
      <c r="E1005" s="4"/>
      <c r="G1005" s="1"/>
      <c r="J1005" s="6" t="str">
        <f>IF(H1005=0%,"",#REF!/H1005)</f>
        <v/>
      </c>
    </row>
    <row r="1006" spans="3:10">
      <c r="C1006" s="4"/>
      <c r="D1006" s="4"/>
      <c r="E1006" s="4"/>
      <c r="G1006" s="1"/>
      <c r="J1006" s="6" t="str">
        <f>IF(H1006=0%,"",#REF!/H1006)</f>
        <v/>
      </c>
    </row>
    <row r="1007" spans="3:10">
      <c r="C1007" s="4"/>
      <c r="D1007" s="4"/>
      <c r="E1007" s="4"/>
      <c r="G1007" s="1"/>
      <c r="J1007" s="6" t="str">
        <f>IF(H1007=0%,"",#REF!/H1007)</f>
        <v/>
      </c>
    </row>
    <row r="1008" spans="3:10">
      <c r="C1008" s="4"/>
      <c r="D1008" s="4"/>
      <c r="E1008" s="4"/>
      <c r="G1008" s="1"/>
      <c r="J1008" s="6" t="str">
        <f>IF(H1008=0%,"",#REF!/H1008)</f>
        <v/>
      </c>
    </row>
    <row r="1009" spans="3:10">
      <c r="C1009" s="4"/>
      <c r="D1009" s="4"/>
      <c r="E1009" s="4"/>
      <c r="G1009" s="1"/>
      <c r="J1009" s="6" t="str">
        <f>IF(H1009=0%,"",#REF!/H1009)</f>
        <v/>
      </c>
    </row>
    <row r="1010" spans="3:10">
      <c r="C1010" s="4"/>
      <c r="D1010" s="4"/>
      <c r="E1010" s="4"/>
      <c r="G1010" s="1"/>
      <c r="J1010" s="6" t="str">
        <f>IF(H1010=0%,"",#REF!/H1010)</f>
        <v/>
      </c>
    </row>
    <row r="1011" spans="3:10">
      <c r="C1011" s="4"/>
      <c r="D1011" s="4"/>
      <c r="E1011" s="4"/>
      <c r="G1011" s="1"/>
      <c r="J1011" s="6" t="str">
        <f>IF(H1011=0%,"",#REF!/H1011)</f>
        <v/>
      </c>
    </row>
    <row r="1012" spans="3:10">
      <c r="C1012" s="4"/>
      <c r="D1012" s="4"/>
      <c r="E1012" s="4"/>
      <c r="G1012" s="1"/>
      <c r="J1012" s="6" t="str">
        <f>IF(H1012=0%,"",#REF!/H1012)</f>
        <v/>
      </c>
    </row>
    <row r="1013" spans="3:10">
      <c r="C1013" s="4"/>
      <c r="D1013" s="4"/>
      <c r="E1013" s="4"/>
      <c r="G1013" s="1"/>
      <c r="J1013" s="6" t="str">
        <f>IF(H1013=0%,"",#REF!/H1013)</f>
        <v/>
      </c>
    </row>
    <row r="1014" spans="3:10">
      <c r="C1014" s="4"/>
      <c r="D1014" s="4"/>
      <c r="E1014" s="4"/>
      <c r="G1014" s="1"/>
      <c r="J1014" s="6" t="str">
        <f>IF(H1014=0%,"",#REF!/H1014)</f>
        <v/>
      </c>
    </row>
    <row r="1015" spans="3:10">
      <c r="C1015" s="4"/>
      <c r="D1015" s="4"/>
      <c r="E1015" s="4"/>
      <c r="G1015" s="1"/>
      <c r="J1015" s="6" t="str">
        <f>IF(H1015=0%,"",#REF!/H1015)</f>
        <v/>
      </c>
    </row>
    <row r="1016" spans="3:10">
      <c r="C1016" s="4"/>
      <c r="D1016" s="4"/>
      <c r="E1016" s="4"/>
      <c r="G1016" s="1"/>
      <c r="J1016" s="6" t="str">
        <f>IF(H1016=0%,"",#REF!/H1016)</f>
        <v/>
      </c>
    </row>
    <row r="1017" spans="3:10">
      <c r="C1017" s="4"/>
      <c r="D1017" s="4"/>
      <c r="E1017" s="4"/>
      <c r="G1017" s="1"/>
      <c r="J1017" s="6" t="str">
        <f>IF(H1017=0%,"",#REF!/H1017)</f>
        <v/>
      </c>
    </row>
    <row r="1018" spans="3:10">
      <c r="C1018" s="4"/>
      <c r="D1018" s="4"/>
      <c r="E1018" s="4"/>
      <c r="G1018" s="1"/>
      <c r="J1018" s="6" t="str">
        <f>IF(H1018=0%,"",#REF!/H1018)</f>
        <v/>
      </c>
    </row>
    <row r="1019" spans="3:10">
      <c r="C1019" s="4"/>
      <c r="D1019" s="4"/>
      <c r="E1019" s="4"/>
      <c r="G1019" s="1"/>
      <c r="J1019" s="6" t="str">
        <f>IF(H1019=0%,"",#REF!/H1019)</f>
        <v/>
      </c>
    </row>
    <row r="1020" spans="3:10">
      <c r="C1020" s="4"/>
      <c r="D1020" s="4"/>
      <c r="E1020" s="4"/>
      <c r="G1020" s="1"/>
      <c r="J1020" s="6" t="str">
        <f>IF(H1020=0%,"",#REF!/H1020)</f>
        <v/>
      </c>
    </row>
    <row r="1021" spans="3:10">
      <c r="C1021" s="4"/>
      <c r="D1021" s="4"/>
      <c r="E1021" s="4"/>
      <c r="G1021" s="1"/>
      <c r="J1021" s="6" t="str">
        <f>IF(H1021=0%,"",#REF!/H1021)</f>
        <v/>
      </c>
    </row>
    <row r="1022" spans="3:10">
      <c r="C1022" s="4"/>
      <c r="D1022" s="4"/>
      <c r="E1022" s="4"/>
      <c r="G1022" s="1"/>
      <c r="J1022" s="6" t="str">
        <f>IF(H1022=0%,"",#REF!/H1022)</f>
        <v/>
      </c>
    </row>
    <row r="1023" spans="3:10">
      <c r="C1023" s="4"/>
      <c r="D1023" s="4"/>
      <c r="E1023" s="4"/>
      <c r="G1023" s="1"/>
      <c r="J1023" s="6" t="str">
        <f>IF(H1023=0%,"",#REF!/H1023)</f>
        <v/>
      </c>
    </row>
    <row r="1024" spans="3:10">
      <c r="C1024" s="4"/>
      <c r="D1024" s="4"/>
      <c r="E1024" s="4"/>
      <c r="G1024" s="1"/>
      <c r="J1024" s="6" t="str">
        <f>IF(H1024=0%,"",#REF!/H1024)</f>
        <v/>
      </c>
    </row>
    <row r="1025" spans="3:10">
      <c r="C1025" s="4"/>
      <c r="D1025" s="4"/>
      <c r="E1025" s="4"/>
      <c r="G1025" s="1"/>
      <c r="J1025" s="6" t="str">
        <f>IF(H1025=0%,"",#REF!/H1025)</f>
        <v/>
      </c>
    </row>
    <row r="1026" spans="3:10">
      <c r="C1026" s="4"/>
      <c r="D1026" s="4"/>
      <c r="E1026" s="4"/>
      <c r="G1026" s="1"/>
      <c r="J1026" s="6" t="str">
        <f>IF(H1026=0%,"",#REF!/H1026)</f>
        <v/>
      </c>
    </row>
    <row r="1027" spans="3:10">
      <c r="C1027" s="4"/>
      <c r="D1027" s="4"/>
      <c r="E1027" s="4"/>
      <c r="G1027" s="1"/>
      <c r="J1027" s="6" t="str">
        <f>IF(H1027=0%,"",#REF!/H1027)</f>
        <v/>
      </c>
    </row>
    <row r="1028" spans="3:10">
      <c r="C1028" s="4"/>
      <c r="D1028" s="4"/>
      <c r="E1028" s="4"/>
      <c r="G1028" s="1"/>
      <c r="J1028" s="6" t="str">
        <f>IF(H1028=0%,"",#REF!/H1028)</f>
        <v/>
      </c>
    </row>
    <row r="1029" spans="3:10">
      <c r="C1029" s="4"/>
      <c r="D1029" s="4"/>
      <c r="E1029" s="4"/>
      <c r="G1029" s="1"/>
      <c r="J1029" s="6" t="str">
        <f>IF(H1029=0%,"",#REF!/H1029)</f>
        <v/>
      </c>
    </row>
    <row r="1030" spans="3:10">
      <c r="C1030" s="4"/>
      <c r="D1030" s="4"/>
      <c r="E1030" s="4"/>
      <c r="G1030" s="1"/>
      <c r="J1030" s="6" t="str">
        <f>IF(H1030=0%,"",#REF!/H1030)</f>
        <v/>
      </c>
    </row>
    <row r="1031" spans="3:10">
      <c r="C1031" s="4"/>
      <c r="D1031" s="4"/>
      <c r="E1031" s="4"/>
      <c r="G1031" s="1"/>
      <c r="J1031" s="6" t="str">
        <f>IF(H1031=0%,"",#REF!/H1031)</f>
        <v/>
      </c>
    </row>
    <row r="1032" spans="3:10">
      <c r="C1032" s="4"/>
      <c r="D1032" s="4"/>
      <c r="E1032" s="4"/>
      <c r="G1032" s="1"/>
      <c r="J1032" s="6" t="str">
        <f>IF(H1032=0%,"",#REF!/H1032)</f>
        <v/>
      </c>
    </row>
    <row r="1033" spans="3:10">
      <c r="C1033" s="4"/>
      <c r="D1033" s="4"/>
      <c r="E1033" s="4"/>
      <c r="G1033" s="1"/>
      <c r="J1033" s="6" t="str">
        <f>IF(H1033=0%,"",#REF!/H1033)</f>
        <v/>
      </c>
    </row>
    <row r="1034" spans="3:10">
      <c r="C1034" s="4"/>
      <c r="D1034" s="4"/>
      <c r="E1034" s="4"/>
      <c r="G1034" s="1"/>
      <c r="J1034" s="6" t="str">
        <f>IF(H1034=0%,"",#REF!/H1034)</f>
        <v/>
      </c>
    </row>
    <row r="1035" spans="3:10">
      <c r="C1035" s="4"/>
      <c r="D1035" s="4"/>
      <c r="E1035" s="4"/>
      <c r="G1035" s="1"/>
      <c r="J1035" s="6" t="str">
        <f>IF(H1035=0%,"",#REF!/H1035)</f>
        <v/>
      </c>
    </row>
    <row r="1036" spans="3:10">
      <c r="C1036" s="4"/>
      <c r="D1036" s="4"/>
      <c r="E1036" s="4"/>
      <c r="G1036" s="1"/>
      <c r="J1036" s="6" t="str">
        <f>IF(H1036=0%,"",#REF!/H1036)</f>
        <v/>
      </c>
    </row>
    <row r="1037" spans="3:10">
      <c r="C1037" s="4"/>
      <c r="D1037" s="4"/>
      <c r="E1037" s="4"/>
      <c r="G1037" s="1"/>
      <c r="J1037" s="6" t="str">
        <f>IF(H1037=0%,"",#REF!/H1037)</f>
        <v/>
      </c>
    </row>
    <row r="1038" spans="3:10">
      <c r="C1038" s="4"/>
      <c r="D1038" s="4"/>
      <c r="E1038" s="4"/>
      <c r="G1038" s="1"/>
      <c r="J1038" s="6" t="str">
        <f>IF(H1038=0%,"",#REF!/H1038)</f>
        <v/>
      </c>
    </row>
    <row r="1039" spans="3:10">
      <c r="C1039" s="4"/>
      <c r="D1039" s="4"/>
      <c r="E1039" s="4"/>
      <c r="G1039" s="1"/>
      <c r="J1039" s="6" t="str">
        <f>IF(H1039=0%,"",#REF!/H1039)</f>
        <v/>
      </c>
    </row>
    <row r="1040" spans="3:10">
      <c r="C1040" s="4"/>
      <c r="D1040" s="4"/>
      <c r="E1040" s="4"/>
      <c r="G1040" s="1"/>
      <c r="J1040" s="6" t="str">
        <f>IF(H1040=0%,"",#REF!/H1040)</f>
        <v/>
      </c>
    </row>
    <row r="1041" spans="3:10">
      <c r="C1041" s="4"/>
      <c r="D1041" s="4"/>
      <c r="E1041" s="4"/>
      <c r="G1041" s="1"/>
      <c r="J1041" s="6" t="str">
        <f>IF(H1041=0%,"",#REF!/H1041)</f>
        <v/>
      </c>
    </row>
    <row r="1042" spans="3:10">
      <c r="C1042" s="4"/>
      <c r="D1042" s="4"/>
      <c r="E1042" s="4"/>
      <c r="G1042" s="1"/>
      <c r="J1042" s="6" t="str">
        <f>IF(H1042=0%,"",#REF!/H1042)</f>
        <v/>
      </c>
    </row>
    <row r="1043" spans="3:10">
      <c r="C1043" s="4"/>
      <c r="D1043" s="4"/>
      <c r="E1043" s="4"/>
      <c r="G1043" s="1"/>
      <c r="J1043" s="6" t="str">
        <f>IF(H1043=0%,"",#REF!/H1043)</f>
        <v/>
      </c>
    </row>
    <row r="1044" spans="3:10">
      <c r="C1044" s="4"/>
      <c r="D1044" s="4"/>
      <c r="E1044" s="4"/>
      <c r="G1044" s="1"/>
      <c r="J1044" s="6" t="str">
        <f>IF(H1044=0%,"",#REF!/H1044)</f>
        <v/>
      </c>
    </row>
    <row r="1045" spans="3:10">
      <c r="C1045" s="4"/>
      <c r="D1045" s="4"/>
      <c r="E1045" s="4"/>
      <c r="G1045" s="1"/>
      <c r="J1045" s="6" t="str">
        <f>IF(H1045=0%,"",#REF!/H1045)</f>
        <v/>
      </c>
    </row>
    <row r="1046" spans="3:10">
      <c r="C1046" s="4"/>
      <c r="D1046" s="4"/>
      <c r="E1046" s="4"/>
      <c r="G1046" s="1"/>
      <c r="J1046" s="6" t="str">
        <f>IF(H1046=0%,"",#REF!/H1046)</f>
        <v/>
      </c>
    </row>
    <row r="1047" spans="3:10">
      <c r="C1047" s="4"/>
      <c r="D1047" s="4"/>
      <c r="E1047" s="4"/>
      <c r="G1047" s="1"/>
      <c r="J1047" s="6" t="str">
        <f>IF(H1047=0%,"",#REF!/H1047)</f>
        <v/>
      </c>
    </row>
    <row r="1048" spans="3:10">
      <c r="C1048" s="4"/>
      <c r="D1048" s="4"/>
      <c r="E1048" s="4"/>
      <c r="G1048" s="1"/>
      <c r="J1048" s="6" t="str">
        <f>IF(H1048=0%,"",#REF!/H1048)</f>
        <v/>
      </c>
    </row>
    <row r="1049" spans="3:10">
      <c r="C1049" s="4"/>
      <c r="D1049" s="4"/>
      <c r="E1049" s="4"/>
      <c r="G1049" s="1"/>
      <c r="J1049" s="6" t="str">
        <f>IF(H1049=0%,"",#REF!/H1049)</f>
        <v/>
      </c>
    </row>
    <row r="1050" spans="3:10">
      <c r="C1050" s="4"/>
      <c r="D1050" s="4"/>
      <c r="E1050" s="4"/>
      <c r="G1050" s="1"/>
      <c r="J1050" s="6" t="str">
        <f>IF(H1050=0%,"",#REF!/H1050)</f>
        <v/>
      </c>
    </row>
    <row r="1051" spans="3:10">
      <c r="C1051" s="4"/>
      <c r="D1051" s="4"/>
      <c r="E1051" s="4"/>
      <c r="G1051" s="1"/>
      <c r="J1051" s="6" t="str">
        <f>IF(H1051=0%,"",#REF!/H1051)</f>
        <v/>
      </c>
    </row>
    <row r="1052" spans="3:10">
      <c r="C1052" s="4"/>
      <c r="D1052" s="4"/>
      <c r="E1052" s="4"/>
      <c r="G1052" s="1"/>
      <c r="J1052" s="6" t="str">
        <f>IF(H1052=0%,"",#REF!/H1052)</f>
        <v/>
      </c>
    </row>
    <row r="1053" spans="3:10">
      <c r="C1053" s="4"/>
      <c r="D1053" s="4"/>
      <c r="E1053" s="4"/>
      <c r="G1053" s="1"/>
      <c r="J1053" s="6" t="str">
        <f>IF(H1053=0%,"",#REF!/H1053)</f>
        <v/>
      </c>
    </row>
    <row r="1054" spans="3:10">
      <c r="C1054" s="4"/>
      <c r="D1054" s="4"/>
      <c r="E1054" s="4"/>
      <c r="G1054" s="1"/>
      <c r="J1054" s="6" t="str">
        <f>IF(H1054=0%,"",#REF!/H1054)</f>
        <v/>
      </c>
    </row>
    <row r="1055" spans="3:10">
      <c r="C1055" s="4"/>
      <c r="D1055" s="4"/>
      <c r="E1055" s="4"/>
      <c r="G1055" s="1"/>
      <c r="J1055" s="6" t="str">
        <f>IF(H1055=0%,"",#REF!/H1055)</f>
        <v/>
      </c>
    </row>
    <row r="1056" spans="3:10">
      <c r="C1056" s="4"/>
      <c r="D1056" s="4"/>
      <c r="E1056" s="4"/>
      <c r="G1056" s="1"/>
      <c r="J1056" s="6" t="str">
        <f>IF(H1056=0%,"",#REF!/H1056)</f>
        <v/>
      </c>
    </row>
    <row r="1057" spans="3:10">
      <c r="C1057" s="4"/>
      <c r="D1057" s="4"/>
      <c r="E1057" s="4"/>
      <c r="G1057" s="1"/>
      <c r="J1057" s="6" t="str">
        <f>IF(H1057=0%,"",#REF!/H1057)</f>
        <v/>
      </c>
    </row>
    <row r="1058" spans="3:10">
      <c r="C1058" s="4"/>
      <c r="D1058" s="4"/>
      <c r="E1058" s="4"/>
      <c r="G1058" s="1"/>
      <c r="J1058" s="6" t="str">
        <f>IF(H1058=0%,"",#REF!/H1058)</f>
        <v/>
      </c>
    </row>
    <row r="1059" spans="3:10">
      <c r="C1059" s="4"/>
      <c r="D1059" s="4"/>
      <c r="E1059" s="4"/>
      <c r="G1059" s="1"/>
      <c r="J1059" s="6" t="str">
        <f>IF(H1059=0%,"",#REF!/H1059)</f>
        <v/>
      </c>
    </row>
    <row r="1060" spans="3:10">
      <c r="C1060" s="4"/>
      <c r="D1060" s="4"/>
      <c r="E1060" s="4"/>
      <c r="G1060" s="1"/>
      <c r="J1060" s="6" t="str">
        <f>IF(H1060=0%,"",#REF!/H1060)</f>
        <v/>
      </c>
    </row>
    <row r="1061" spans="3:10">
      <c r="C1061" s="4"/>
      <c r="D1061" s="4"/>
      <c r="E1061" s="4"/>
      <c r="G1061" s="1"/>
      <c r="J1061" s="6" t="str">
        <f>IF(H1061=0%,"",#REF!/H1061)</f>
        <v/>
      </c>
    </row>
    <row r="1062" spans="3:10">
      <c r="C1062" s="4"/>
      <c r="D1062" s="4"/>
      <c r="E1062" s="4"/>
      <c r="G1062" s="1"/>
      <c r="J1062" s="6" t="str">
        <f>IF(H1062=0%,"",#REF!/H1062)</f>
        <v/>
      </c>
    </row>
    <row r="1063" spans="3:10">
      <c r="C1063" s="4"/>
      <c r="D1063" s="4"/>
      <c r="E1063" s="4"/>
      <c r="G1063" s="1"/>
      <c r="J1063" s="6" t="str">
        <f>IF(H1063=0%,"",#REF!/H1063)</f>
        <v/>
      </c>
    </row>
    <row r="1064" spans="3:10">
      <c r="C1064" s="4"/>
      <c r="D1064" s="4"/>
      <c r="E1064" s="4"/>
      <c r="G1064" s="1"/>
      <c r="J1064" s="6" t="str">
        <f>IF(H1064=0%,"",#REF!/H1064)</f>
        <v/>
      </c>
    </row>
    <row r="1065" spans="3:10">
      <c r="C1065" s="4"/>
      <c r="D1065" s="4"/>
      <c r="E1065" s="4"/>
      <c r="G1065" s="1"/>
      <c r="J1065" s="6" t="str">
        <f>IF(H1065=0%,"",#REF!/H1065)</f>
        <v/>
      </c>
    </row>
    <row r="1066" spans="3:10">
      <c r="C1066" s="4"/>
      <c r="D1066" s="4"/>
      <c r="E1066" s="4"/>
      <c r="G1066" s="1"/>
      <c r="J1066" s="6" t="str">
        <f>IF(H1066=0%,"",#REF!/H1066)</f>
        <v/>
      </c>
    </row>
    <row r="1067" spans="3:10">
      <c r="C1067" s="4"/>
      <c r="D1067" s="4"/>
      <c r="E1067" s="4"/>
      <c r="G1067" s="1"/>
      <c r="J1067" s="6" t="str">
        <f>IF(H1067=0%,"",#REF!/H1067)</f>
        <v/>
      </c>
    </row>
    <row r="1068" spans="3:10">
      <c r="C1068" s="4"/>
      <c r="D1068" s="4"/>
      <c r="E1068" s="4"/>
      <c r="G1068" s="1"/>
      <c r="J1068" s="6" t="str">
        <f>IF(H1068=0%,"",#REF!/H1068)</f>
        <v/>
      </c>
    </row>
    <row r="1069" spans="3:10">
      <c r="C1069" s="4"/>
      <c r="D1069" s="4"/>
      <c r="E1069" s="4"/>
      <c r="G1069" s="1"/>
      <c r="J1069" s="6" t="str">
        <f>IF(H1069=0%,"",#REF!/H1069)</f>
        <v/>
      </c>
    </row>
    <row r="1070" spans="3:10">
      <c r="C1070" s="4"/>
      <c r="D1070" s="4"/>
      <c r="E1070" s="4"/>
      <c r="G1070" s="1"/>
      <c r="J1070" s="6" t="str">
        <f>IF(H1070=0%,"",#REF!/H1070)</f>
        <v/>
      </c>
    </row>
    <row r="1071" spans="3:10">
      <c r="C1071" s="4"/>
      <c r="D1071" s="4"/>
      <c r="E1071" s="4"/>
      <c r="G1071" s="1"/>
      <c r="J1071" s="6" t="str">
        <f>IF(H1071=0%,"",#REF!/H1071)</f>
        <v/>
      </c>
    </row>
    <row r="1072" spans="3:10">
      <c r="C1072" s="4"/>
      <c r="D1072" s="4"/>
      <c r="E1072" s="4"/>
      <c r="G1072" s="1"/>
      <c r="J1072" s="6" t="str">
        <f>IF(H1072=0%,"",#REF!/H1072)</f>
        <v/>
      </c>
    </row>
    <row r="1073" spans="3:10">
      <c r="C1073" s="4"/>
      <c r="D1073" s="4"/>
      <c r="E1073" s="4"/>
      <c r="G1073" s="1"/>
      <c r="J1073" s="6" t="str">
        <f>IF(H1073=0%,"",#REF!/H1073)</f>
        <v/>
      </c>
    </row>
    <row r="1074" spans="3:10">
      <c r="C1074" s="4"/>
      <c r="D1074" s="4"/>
      <c r="E1074" s="4"/>
      <c r="G1074" s="1"/>
      <c r="J1074" s="6" t="str">
        <f>IF(H1074=0%,"",#REF!/H1074)</f>
        <v/>
      </c>
    </row>
    <row r="1075" spans="3:10">
      <c r="C1075" s="4"/>
      <c r="D1075" s="4"/>
      <c r="E1075" s="4"/>
      <c r="G1075" s="1"/>
      <c r="J1075" s="6" t="str">
        <f>IF(H1075=0%,"",#REF!/H1075)</f>
        <v/>
      </c>
    </row>
    <row r="1076" spans="3:10">
      <c r="C1076" s="4"/>
      <c r="D1076" s="4"/>
      <c r="E1076" s="4"/>
      <c r="G1076" s="1"/>
      <c r="J1076" s="6" t="str">
        <f>IF(H1076=0%,"",#REF!/H1076)</f>
        <v/>
      </c>
    </row>
    <row r="1077" spans="3:10">
      <c r="C1077" s="4"/>
      <c r="D1077" s="4"/>
      <c r="E1077" s="4"/>
      <c r="G1077" s="1"/>
      <c r="J1077" s="6" t="str">
        <f>IF(H1077=0%,"",#REF!/H1077)</f>
        <v/>
      </c>
    </row>
    <row r="1078" spans="3:10">
      <c r="C1078" s="4"/>
      <c r="D1078" s="4"/>
      <c r="E1078" s="4"/>
      <c r="G1078" s="1"/>
      <c r="J1078" s="6" t="str">
        <f>IF(H1078=0%,"",#REF!/H1078)</f>
        <v/>
      </c>
    </row>
    <row r="1079" spans="3:10">
      <c r="C1079" s="4"/>
      <c r="D1079" s="4"/>
      <c r="E1079" s="4"/>
      <c r="G1079" s="1"/>
      <c r="J1079" s="6" t="str">
        <f>IF(H1079=0%,"",#REF!/H1079)</f>
        <v/>
      </c>
    </row>
    <row r="1080" spans="3:10">
      <c r="C1080" s="4"/>
      <c r="D1080" s="4"/>
      <c r="E1080" s="4"/>
      <c r="G1080" s="1"/>
      <c r="J1080" s="6" t="str">
        <f>IF(H1080=0%,"",#REF!/H1080)</f>
        <v/>
      </c>
    </row>
    <row r="1081" spans="3:10">
      <c r="C1081" s="4"/>
      <c r="D1081" s="4"/>
      <c r="E1081" s="4"/>
      <c r="G1081" s="1"/>
      <c r="J1081" s="6" t="str">
        <f>IF(H1081=0%,"",#REF!/H1081)</f>
        <v/>
      </c>
    </row>
    <row r="1082" spans="3:10">
      <c r="C1082" s="4"/>
      <c r="D1082" s="4"/>
      <c r="E1082" s="4"/>
      <c r="G1082" s="1"/>
      <c r="J1082" s="6" t="str">
        <f>IF(H1082=0%,"",#REF!/H1082)</f>
        <v/>
      </c>
    </row>
    <row r="1083" spans="3:10">
      <c r="C1083" s="4"/>
      <c r="D1083" s="4"/>
      <c r="E1083" s="4"/>
      <c r="G1083" s="1"/>
      <c r="J1083" s="6" t="str">
        <f>IF(H1083=0%,"",#REF!/H1083)</f>
        <v/>
      </c>
    </row>
    <row r="1084" spans="3:10">
      <c r="C1084" s="4"/>
      <c r="D1084" s="4"/>
      <c r="E1084" s="4"/>
      <c r="G1084" s="1"/>
      <c r="J1084" s="6" t="str">
        <f>IF(H1084=0%,"",#REF!/H1084)</f>
        <v/>
      </c>
    </row>
    <row r="1085" spans="3:10">
      <c r="C1085" s="4"/>
      <c r="D1085" s="4"/>
      <c r="E1085" s="4"/>
      <c r="G1085" s="1"/>
      <c r="J1085" s="6" t="str">
        <f>IF(H1085=0%,"",#REF!/H1085)</f>
        <v/>
      </c>
    </row>
    <row r="1086" spans="3:10">
      <c r="C1086" s="4"/>
      <c r="D1086" s="4"/>
      <c r="E1086" s="4"/>
      <c r="G1086" s="1"/>
      <c r="J1086" s="6" t="str">
        <f>IF(H1086=0%,"",#REF!/H1086)</f>
        <v/>
      </c>
    </row>
    <row r="1087" spans="3:10">
      <c r="C1087" s="4"/>
      <c r="D1087" s="4"/>
      <c r="E1087" s="4"/>
      <c r="G1087" s="1"/>
      <c r="J1087" s="6" t="str">
        <f>IF(H1087=0%,"",#REF!/H1087)</f>
        <v/>
      </c>
    </row>
    <row r="1088" spans="3:10">
      <c r="C1088" s="4"/>
      <c r="D1088" s="4"/>
      <c r="E1088" s="4"/>
      <c r="G1088" s="1"/>
      <c r="J1088" s="6" t="str">
        <f>IF(H1088=0%,"",#REF!/H1088)</f>
        <v/>
      </c>
    </row>
    <row r="1089" spans="3:10">
      <c r="C1089" s="4"/>
      <c r="D1089" s="4"/>
      <c r="E1089" s="4"/>
      <c r="G1089" s="1"/>
      <c r="J1089" s="6" t="str">
        <f>IF(H1089=0%,"",#REF!/H1089)</f>
        <v/>
      </c>
    </row>
    <row r="1090" spans="3:10">
      <c r="C1090" s="4"/>
      <c r="D1090" s="4"/>
      <c r="E1090" s="4"/>
      <c r="G1090" s="1"/>
      <c r="J1090" s="6" t="str">
        <f>IF(H1090=0%,"",#REF!/H1090)</f>
        <v/>
      </c>
    </row>
    <row r="1091" spans="3:10">
      <c r="C1091" s="4"/>
      <c r="D1091" s="4"/>
      <c r="E1091" s="4"/>
      <c r="G1091" s="1"/>
      <c r="J1091" s="6" t="str">
        <f>IF(H1091=0%,"",#REF!/H1091)</f>
        <v/>
      </c>
    </row>
    <row r="1092" spans="3:10">
      <c r="C1092" s="4"/>
      <c r="D1092" s="4"/>
      <c r="E1092" s="4"/>
      <c r="G1092" s="1"/>
      <c r="J1092" s="6" t="str">
        <f>IF(H1092=0%,"",#REF!/H1092)</f>
        <v/>
      </c>
    </row>
    <row r="1093" spans="3:10">
      <c r="C1093" s="4"/>
      <c r="D1093" s="4"/>
      <c r="E1093" s="4"/>
      <c r="G1093" s="1"/>
      <c r="J1093" s="6" t="str">
        <f>IF(H1093=0%,"",#REF!/H1093)</f>
        <v/>
      </c>
    </row>
    <row r="1094" spans="3:10">
      <c r="C1094" s="4"/>
      <c r="D1094" s="4"/>
      <c r="E1094" s="4"/>
      <c r="G1094" s="1"/>
      <c r="J1094" s="6" t="str">
        <f>IF(H1094=0%,"",#REF!/H1094)</f>
        <v/>
      </c>
    </row>
    <row r="1095" spans="3:10">
      <c r="C1095" s="4"/>
      <c r="D1095" s="4"/>
      <c r="E1095" s="4"/>
      <c r="G1095" s="1"/>
      <c r="J1095" s="6" t="str">
        <f>IF(H1095=0%,"",#REF!/H1095)</f>
        <v/>
      </c>
    </row>
    <row r="1096" spans="3:10">
      <c r="C1096" s="4"/>
      <c r="D1096" s="4"/>
      <c r="E1096" s="4"/>
      <c r="G1096" s="1"/>
      <c r="J1096" s="6" t="str">
        <f>IF(H1096=0%,"",#REF!/H1096)</f>
        <v/>
      </c>
    </row>
    <row r="1097" spans="3:10">
      <c r="C1097" s="4"/>
      <c r="D1097" s="4"/>
      <c r="E1097" s="4"/>
      <c r="G1097" s="1"/>
      <c r="J1097" s="6" t="str">
        <f>IF(H1097=0%,"",#REF!/H1097)</f>
        <v/>
      </c>
    </row>
    <row r="1098" spans="3:10">
      <c r="C1098" s="4"/>
      <c r="D1098" s="4"/>
      <c r="E1098" s="4"/>
      <c r="G1098" s="1"/>
      <c r="J1098" s="6" t="str">
        <f>IF(H1098=0%,"",#REF!/H1098)</f>
        <v/>
      </c>
    </row>
    <row r="1099" spans="3:10">
      <c r="C1099" s="4"/>
      <c r="D1099" s="4"/>
      <c r="E1099" s="4"/>
      <c r="G1099" s="1"/>
      <c r="J1099" s="6" t="str">
        <f>IF(H1099=0%,"",#REF!/H1099)</f>
        <v/>
      </c>
    </row>
    <row r="1100" spans="3:10">
      <c r="C1100" s="4"/>
      <c r="D1100" s="4"/>
      <c r="E1100" s="4"/>
      <c r="G1100" s="1"/>
      <c r="J1100" s="6" t="str">
        <f>IF(H1100=0%,"",#REF!/H1100)</f>
        <v/>
      </c>
    </row>
    <row r="1101" spans="3:10">
      <c r="C1101" s="4"/>
      <c r="D1101" s="4"/>
      <c r="E1101" s="4"/>
      <c r="G1101" s="1"/>
      <c r="J1101" s="6" t="str">
        <f>IF(H1101=0%,"",#REF!/H1101)</f>
        <v/>
      </c>
    </row>
    <row r="1102" spans="3:10">
      <c r="C1102" s="4"/>
      <c r="D1102" s="4"/>
      <c r="E1102" s="4"/>
      <c r="G1102" s="1"/>
      <c r="J1102" s="6" t="str">
        <f>IF(H1102=0%,"",#REF!/H1102)</f>
        <v/>
      </c>
    </row>
    <row r="1103" spans="3:10">
      <c r="C1103" s="4"/>
      <c r="D1103" s="4"/>
      <c r="E1103" s="4"/>
      <c r="G1103" s="1"/>
      <c r="J1103" s="6" t="str">
        <f>IF(H1103=0%,"",#REF!/H1103)</f>
        <v/>
      </c>
    </row>
    <row r="1104" spans="3:10">
      <c r="C1104" s="4"/>
      <c r="D1104" s="4"/>
      <c r="E1104" s="4"/>
      <c r="G1104" s="1"/>
      <c r="J1104" s="6" t="str">
        <f>IF(H1104=0%,"",#REF!/H1104)</f>
        <v/>
      </c>
    </row>
    <row r="1105" spans="3:10">
      <c r="C1105" s="4"/>
      <c r="D1105" s="4"/>
      <c r="E1105" s="4"/>
      <c r="G1105" s="1"/>
      <c r="J1105" s="6" t="str">
        <f>IF(H1105=0%,"",#REF!/H1105)</f>
        <v/>
      </c>
    </row>
    <row r="1106" spans="3:10">
      <c r="C1106" s="4"/>
      <c r="D1106" s="4"/>
      <c r="E1106" s="4"/>
      <c r="G1106" s="1"/>
      <c r="J1106" s="6" t="str">
        <f>IF(H1106=0%,"",#REF!/H1106)</f>
        <v/>
      </c>
    </row>
    <row r="1107" spans="3:10">
      <c r="C1107" s="4"/>
      <c r="D1107" s="4"/>
      <c r="E1107" s="4"/>
      <c r="G1107" s="1"/>
      <c r="J1107" s="6" t="str">
        <f>IF(H1107=0%,"",#REF!/H1107)</f>
        <v/>
      </c>
    </row>
    <row r="1108" spans="3:10">
      <c r="C1108" s="4"/>
      <c r="D1108" s="4"/>
      <c r="E1108" s="4"/>
      <c r="G1108" s="1"/>
      <c r="J1108" s="6" t="str">
        <f>IF(H1108=0%,"",#REF!/H1108)</f>
        <v/>
      </c>
    </row>
    <row r="1109" spans="3:10">
      <c r="C1109" s="4"/>
      <c r="D1109" s="4"/>
      <c r="E1109" s="4"/>
      <c r="G1109" s="1"/>
      <c r="J1109" s="6" t="str">
        <f>IF(H1109=0%,"",#REF!/H1109)</f>
        <v/>
      </c>
    </row>
    <row r="1110" spans="3:10">
      <c r="C1110" s="4"/>
      <c r="D1110" s="4"/>
      <c r="E1110" s="4"/>
      <c r="G1110" s="1"/>
      <c r="J1110" s="6" t="str">
        <f>IF(H1110=0%,"",#REF!/H1110)</f>
        <v/>
      </c>
    </row>
    <row r="1111" spans="3:10">
      <c r="C1111" s="4"/>
      <c r="D1111" s="4"/>
      <c r="E1111" s="4"/>
      <c r="G1111" s="1"/>
      <c r="J1111" s="6" t="str">
        <f>IF(H1111=0%,"",#REF!/H1111)</f>
        <v/>
      </c>
    </row>
    <row r="1112" spans="3:10">
      <c r="C1112" s="4"/>
      <c r="D1112" s="4"/>
      <c r="E1112" s="4"/>
      <c r="G1112" s="1"/>
      <c r="J1112" s="6" t="str">
        <f>IF(H1112=0%,"",#REF!/H1112)</f>
        <v/>
      </c>
    </row>
    <row r="1113" spans="3:10">
      <c r="C1113" s="4"/>
      <c r="D1113" s="4"/>
      <c r="E1113" s="4"/>
      <c r="G1113" s="1"/>
      <c r="J1113" s="6" t="str">
        <f>IF(H1113=0%,"",#REF!/H1113)</f>
        <v/>
      </c>
    </row>
    <row r="1114" spans="3:10">
      <c r="C1114" s="4"/>
      <c r="D1114" s="4"/>
      <c r="E1114" s="4"/>
      <c r="G1114" s="1"/>
      <c r="J1114" s="6" t="str">
        <f>IF(H1114=0%,"",#REF!/H1114)</f>
        <v/>
      </c>
    </row>
    <row r="1115" spans="3:10">
      <c r="C1115" s="4"/>
      <c r="D1115" s="4"/>
      <c r="E1115" s="4"/>
      <c r="G1115" s="1"/>
      <c r="J1115" s="6" t="str">
        <f>IF(H1115=0%,"",#REF!/H1115)</f>
        <v/>
      </c>
    </row>
    <row r="1116" spans="3:10">
      <c r="C1116" s="4"/>
      <c r="D1116" s="4"/>
      <c r="E1116" s="4"/>
      <c r="G1116" s="1"/>
      <c r="J1116" s="6" t="str">
        <f>IF(H1116=0%,"",#REF!/H1116)</f>
        <v/>
      </c>
    </row>
    <row r="1117" spans="3:10">
      <c r="C1117" s="4"/>
      <c r="D1117" s="4"/>
      <c r="E1117" s="4"/>
      <c r="G1117" s="1"/>
      <c r="J1117" s="6" t="str">
        <f>IF(H1117=0%,"",#REF!/H1117)</f>
        <v/>
      </c>
    </row>
    <row r="1118" spans="3:10">
      <c r="C1118" s="4"/>
      <c r="D1118" s="4"/>
      <c r="E1118" s="4"/>
      <c r="G1118" s="1"/>
      <c r="J1118" s="6" t="str">
        <f>IF(H1118=0%,"",#REF!/H1118)</f>
        <v/>
      </c>
    </row>
    <row r="1119" spans="3:10">
      <c r="C1119" s="4"/>
      <c r="D1119" s="4"/>
      <c r="E1119" s="4"/>
      <c r="G1119" s="1"/>
      <c r="J1119" s="6" t="str">
        <f>IF(H1119=0%,"",#REF!/H1119)</f>
        <v/>
      </c>
    </row>
    <row r="1120" spans="3:10">
      <c r="C1120" s="4"/>
      <c r="D1120" s="4"/>
      <c r="E1120" s="4"/>
      <c r="G1120" s="1"/>
      <c r="J1120" s="6" t="str">
        <f>IF(H1120=0%,"",#REF!/H1120)</f>
        <v/>
      </c>
    </row>
    <row r="1121" spans="3:10">
      <c r="C1121" s="4"/>
      <c r="D1121" s="4"/>
      <c r="E1121" s="4"/>
      <c r="G1121" s="1"/>
      <c r="J1121" s="6" t="str">
        <f>IF(H1121=0%,"",#REF!/H1121)</f>
        <v/>
      </c>
    </row>
    <row r="1122" spans="3:10">
      <c r="C1122" s="4"/>
      <c r="D1122" s="4"/>
      <c r="E1122" s="4"/>
      <c r="G1122" s="1"/>
      <c r="J1122" s="6" t="str">
        <f>IF(H1122=0%,"",#REF!/H1122)</f>
        <v/>
      </c>
    </row>
    <row r="1123" spans="3:10">
      <c r="C1123" s="4"/>
      <c r="D1123" s="4"/>
      <c r="E1123" s="4"/>
      <c r="G1123" s="1"/>
      <c r="J1123" s="6" t="str">
        <f>IF(H1123=0%,"",#REF!/H1123)</f>
        <v/>
      </c>
    </row>
    <row r="1124" spans="3:10">
      <c r="C1124" s="4"/>
      <c r="D1124" s="4"/>
      <c r="E1124" s="4"/>
      <c r="G1124" s="1"/>
      <c r="J1124" s="6" t="str">
        <f>IF(H1124=0%,"",#REF!/H1124)</f>
        <v/>
      </c>
    </row>
    <row r="1125" spans="3:10">
      <c r="C1125" s="4"/>
      <c r="D1125" s="4"/>
      <c r="E1125" s="4"/>
      <c r="G1125" s="1"/>
      <c r="J1125" s="6" t="str">
        <f>IF(H1125=0%,"",#REF!/H1125)</f>
        <v/>
      </c>
    </row>
    <row r="1126" spans="3:10">
      <c r="C1126" s="4"/>
      <c r="D1126" s="4"/>
      <c r="E1126" s="4"/>
      <c r="G1126" s="1"/>
      <c r="J1126" s="6" t="str">
        <f>IF(H1126=0%,"",#REF!/H1126)</f>
        <v/>
      </c>
    </row>
    <row r="1127" spans="3:10">
      <c r="C1127" s="4"/>
      <c r="D1127" s="4"/>
      <c r="E1127" s="4"/>
      <c r="G1127" s="1"/>
      <c r="J1127" s="6" t="str">
        <f>IF(H1127=0%,"",#REF!/H1127)</f>
        <v/>
      </c>
    </row>
    <row r="1128" spans="3:10">
      <c r="C1128" s="4"/>
      <c r="D1128" s="4"/>
      <c r="E1128" s="4"/>
      <c r="G1128" s="1"/>
      <c r="J1128" s="6" t="str">
        <f>IF(H1128=0%,"",#REF!/H1128)</f>
        <v/>
      </c>
    </row>
    <row r="1129" spans="3:10">
      <c r="C1129" s="4"/>
      <c r="D1129" s="4"/>
      <c r="E1129" s="4"/>
      <c r="G1129" s="1"/>
      <c r="J1129" s="6" t="str">
        <f>IF(H1129=0%,"",#REF!/H1129)</f>
        <v/>
      </c>
    </row>
    <row r="1130" spans="3:10">
      <c r="C1130" s="4"/>
      <c r="D1130" s="4"/>
      <c r="E1130" s="4"/>
      <c r="G1130" s="1"/>
      <c r="J1130" s="6" t="str">
        <f>IF(H1130=0%,"",#REF!/H1130)</f>
        <v/>
      </c>
    </row>
    <row r="1131" spans="3:10">
      <c r="C1131" s="4"/>
      <c r="D1131" s="4"/>
      <c r="E1131" s="4"/>
      <c r="G1131" s="1"/>
      <c r="J1131" s="6" t="str">
        <f>IF(H1131=0%,"",#REF!/H1131)</f>
        <v/>
      </c>
    </row>
    <row r="1132" spans="3:10">
      <c r="C1132" s="4"/>
      <c r="D1132" s="4"/>
      <c r="E1132" s="4"/>
      <c r="G1132" s="1"/>
      <c r="J1132" s="6" t="str">
        <f>IF(H1132=0%,"",#REF!/H1132)</f>
        <v/>
      </c>
    </row>
    <row r="1133" spans="3:10">
      <c r="C1133" s="4"/>
      <c r="D1133" s="4"/>
      <c r="E1133" s="4"/>
      <c r="G1133" s="1"/>
      <c r="J1133" s="6" t="str">
        <f>IF(H1133=0%,"",#REF!/H1133)</f>
        <v/>
      </c>
    </row>
    <row r="1134" spans="3:10">
      <c r="C1134" s="4"/>
      <c r="D1134" s="4"/>
      <c r="E1134" s="4"/>
      <c r="G1134" s="1"/>
      <c r="J1134" s="6" t="str">
        <f>IF(H1134=0%,"",#REF!/H1134)</f>
        <v/>
      </c>
    </row>
    <row r="1135" spans="3:10">
      <c r="C1135" s="4"/>
      <c r="D1135" s="4"/>
      <c r="E1135" s="4"/>
      <c r="G1135" s="1"/>
      <c r="J1135" s="6" t="str">
        <f>IF(H1135=0%,"",#REF!/H1135)</f>
        <v/>
      </c>
    </row>
    <row r="1136" spans="3:10">
      <c r="C1136" s="4"/>
      <c r="D1136" s="4"/>
      <c r="E1136" s="4"/>
      <c r="G1136" s="1"/>
      <c r="J1136" s="6" t="str">
        <f>IF(H1136=0%,"",#REF!/H1136)</f>
        <v/>
      </c>
    </row>
    <row r="1137" spans="3:10">
      <c r="C1137" s="4"/>
      <c r="D1137" s="4"/>
      <c r="E1137" s="4"/>
      <c r="G1137" s="1"/>
      <c r="J1137" s="6" t="str">
        <f>IF(H1137=0%,"",#REF!/H1137)</f>
        <v/>
      </c>
    </row>
    <row r="1138" spans="3:10">
      <c r="C1138" s="4"/>
      <c r="D1138" s="4"/>
      <c r="E1138" s="4"/>
      <c r="G1138" s="1"/>
      <c r="J1138" s="6" t="str">
        <f>IF(H1138=0%,"",#REF!/H1138)</f>
        <v/>
      </c>
    </row>
    <row r="1139" spans="3:10">
      <c r="C1139" s="4"/>
      <c r="D1139" s="4"/>
      <c r="E1139" s="4"/>
      <c r="G1139" s="1"/>
      <c r="J1139" s="6" t="str">
        <f>IF(H1139=0%,"",#REF!/H1139)</f>
        <v/>
      </c>
    </row>
    <row r="1140" spans="3:10">
      <c r="C1140" s="4"/>
      <c r="D1140" s="4"/>
      <c r="E1140" s="4"/>
      <c r="G1140" s="1"/>
      <c r="J1140" s="6" t="str">
        <f>IF(H1140=0%,"",#REF!/H1140)</f>
        <v/>
      </c>
    </row>
    <row r="1141" spans="3:10">
      <c r="C1141" s="4"/>
      <c r="D1141" s="4"/>
      <c r="E1141" s="4"/>
      <c r="G1141" s="1"/>
      <c r="J1141" s="6" t="str">
        <f>IF(H1141=0%,"",#REF!/H1141)</f>
        <v/>
      </c>
    </row>
    <row r="1142" spans="3:10">
      <c r="C1142" s="4"/>
      <c r="D1142" s="4"/>
      <c r="E1142" s="4"/>
      <c r="G1142" s="1"/>
      <c r="J1142" s="6" t="str">
        <f>IF(H1142=0%,"",#REF!/H1142)</f>
        <v/>
      </c>
    </row>
    <row r="1143" spans="3:10">
      <c r="C1143" s="4"/>
      <c r="D1143" s="4"/>
      <c r="E1143" s="4"/>
      <c r="G1143" s="1"/>
      <c r="J1143" s="6" t="str">
        <f>IF(H1143=0%,"",#REF!/H1143)</f>
        <v/>
      </c>
    </row>
    <row r="1144" spans="3:10">
      <c r="C1144" s="4"/>
      <c r="D1144" s="4"/>
      <c r="E1144" s="4"/>
      <c r="G1144" s="1"/>
      <c r="J1144" s="6" t="str">
        <f>IF(H1144=0%,"",#REF!/H1144)</f>
        <v/>
      </c>
    </row>
    <row r="1145" spans="3:10">
      <c r="C1145" s="4"/>
      <c r="D1145" s="4"/>
      <c r="E1145" s="4"/>
      <c r="G1145" s="1"/>
      <c r="J1145" s="6" t="str">
        <f>IF(H1145=0%,"",#REF!/H1145)</f>
        <v/>
      </c>
    </row>
    <row r="1146" spans="3:10">
      <c r="C1146" s="4"/>
      <c r="D1146" s="4"/>
      <c r="E1146" s="4"/>
      <c r="G1146" s="1"/>
      <c r="J1146" s="6" t="str">
        <f>IF(H1146=0%,"",#REF!/H1146)</f>
        <v/>
      </c>
    </row>
    <row r="1147" spans="3:10">
      <c r="C1147" s="4"/>
      <c r="D1147" s="4"/>
      <c r="E1147" s="4"/>
      <c r="G1147" s="1"/>
      <c r="J1147" s="6" t="str">
        <f>IF(H1147=0%,"",#REF!/H1147)</f>
        <v/>
      </c>
    </row>
    <row r="1148" spans="3:10">
      <c r="C1148" s="4"/>
      <c r="D1148" s="4"/>
      <c r="E1148" s="4"/>
      <c r="G1148" s="1"/>
      <c r="J1148" s="6" t="str">
        <f>IF(H1148=0%,"",#REF!/H1148)</f>
        <v/>
      </c>
    </row>
    <row r="1149" spans="3:10">
      <c r="C1149" s="4"/>
      <c r="D1149" s="4"/>
      <c r="E1149" s="4"/>
      <c r="G1149" s="1"/>
      <c r="J1149" s="6" t="str">
        <f>IF(H1149=0%,"",#REF!/H1149)</f>
        <v/>
      </c>
    </row>
    <row r="1150" spans="3:10">
      <c r="C1150" s="4"/>
      <c r="D1150" s="4"/>
      <c r="E1150" s="4"/>
      <c r="G1150" s="1"/>
      <c r="J1150" s="6" t="str">
        <f>IF(H1150=0%,"",#REF!/H1150)</f>
        <v/>
      </c>
    </row>
    <row r="1151" spans="3:10">
      <c r="C1151" s="4"/>
      <c r="D1151" s="4"/>
      <c r="E1151" s="4"/>
      <c r="G1151" s="1"/>
      <c r="J1151" s="6" t="str">
        <f>IF(H1151=0%,"",#REF!/H1151)</f>
        <v/>
      </c>
    </row>
    <row r="1152" spans="3:10">
      <c r="C1152" s="4"/>
      <c r="D1152" s="4"/>
      <c r="E1152" s="4"/>
      <c r="G1152" s="1"/>
      <c r="J1152" s="6" t="str">
        <f>IF(H1152=0%,"",#REF!/H1152)</f>
        <v/>
      </c>
    </row>
    <row r="1153" spans="3:10">
      <c r="C1153" s="4"/>
      <c r="D1153" s="4"/>
      <c r="E1153" s="4"/>
      <c r="G1153" s="1"/>
      <c r="J1153" s="6" t="str">
        <f>IF(H1153=0%,"",#REF!/H1153)</f>
        <v/>
      </c>
    </row>
    <row r="1154" spans="3:10">
      <c r="C1154" s="4"/>
      <c r="D1154" s="4"/>
      <c r="E1154" s="4"/>
      <c r="G1154" s="1"/>
      <c r="J1154" s="6" t="str">
        <f>IF(H1154=0%,"",#REF!/H1154)</f>
        <v/>
      </c>
    </row>
    <row r="1155" spans="3:10">
      <c r="C1155" s="4"/>
      <c r="D1155" s="4"/>
      <c r="E1155" s="4"/>
      <c r="G1155" s="1"/>
      <c r="J1155" s="6" t="str">
        <f>IF(H1155=0%,"",#REF!/H1155)</f>
        <v/>
      </c>
    </row>
    <row r="1156" spans="3:10">
      <c r="C1156" s="4"/>
      <c r="D1156" s="4"/>
      <c r="E1156" s="4"/>
      <c r="G1156" s="1"/>
      <c r="J1156" s="6" t="str">
        <f>IF(H1156=0%,"",#REF!/H1156)</f>
        <v/>
      </c>
    </row>
    <row r="1157" spans="3:10">
      <c r="C1157" s="4"/>
      <c r="D1157" s="4"/>
      <c r="E1157" s="4"/>
      <c r="G1157" s="1"/>
      <c r="J1157" s="6" t="str">
        <f>IF(H1157=0%,"",#REF!/H1157)</f>
        <v/>
      </c>
    </row>
    <row r="1158" spans="3:10">
      <c r="C1158" s="4"/>
      <c r="D1158" s="4"/>
      <c r="E1158" s="4"/>
      <c r="G1158" s="1"/>
      <c r="J1158" s="6" t="str">
        <f>IF(H1158=0%,"",#REF!/H1158)</f>
        <v/>
      </c>
    </row>
    <row r="1159" spans="3:10">
      <c r="C1159" s="4"/>
      <c r="D1159" s="4"/>
      <c r="E1159" s="4"/>
      <c r="G1159" s="1"/>
      <c r="J1159" s="6" t="str">
        <f>IF(H1159=0%,"",#REF!/H1159)</f>
        <v/>
      </c>
    </row>
    <row r="1160" spans="3:10">
      <c r="C1160" s="4"/>
      <c r="D1160" s="4"/>
      <c r="E1160" s="4"/>
      <c r="G1160" s="1"/>
      <c r="J1160" s="6" t="str">
        <f>IF(H1160=0%,"",#REF!/H1160)</f>
        <v/>
      </c>
    </row>
    <row r="1161" spans="3:10">
      <c r="C1161" s="4"/>
      <c r="D1161" s="4"/>
      <c r="E1161" s="4"/>
      <c r="G1161" s="1"/>
      <c r="J1161" s="6" t="str">
        <f>IF(H1161=0%,"",#REF!/H1161)</f>
        <v/>
      </c>
    </row>
    <row r="1162" spans="3:10">
      <c r="C1162" s="4"/>
      <c r="D1162" s="4"/>
      <c r="E1162" s="4"/>
      <c r="G1162" s="1"/>
      <c r="J1162" s="6" t="str">
        <f>IF(H1162=0%,"",#REF!/H1162)</f>
        <v/>
      </c>
    </row>
    <row r="1163" spans="3:10">
      <c r="C1163" s="4"/>
      <c r="D1163" s="4"/>
      <c r="E1163" s="4"/>
      <c r="G1163" s="1"/>
      <c r="J1163" s="6" t="str">
        <f>IF(H1163=0%,"",#REF!/H1163)</f>
        <v/>
      </c>
    </row>
    <row r="1164" spans="3:10">
      <c r="C1164" s="4"/>
      <c r="D1164" s="4"/>
      <c r="E1164" s="4"/>
      <c r="G1164" s="1"/>
      <c r="J1164" s="6" t="str">
        <f>IF(H1164=0%,"",#REF!/H1164)</f>
        <v/>
      </c>
    </row>
    <row r="1165" spans="3:10">
      <c r="C1165" s="4"/>
      <c r="D1165" s="4"/>
      <c r="E1165" s="4"/>
      <c r="G1165" s="1"/>
      <c r="J1165" s="6" t="str">
        <f>IF(H1165=0%,"",#REF!/H1165)</f>
        <v/>
      </c>
    </row>
    <row r="1166" spans="3:10">
      <c r="C1166" s="4"/>
      <c r="D1166" s="4"/>
      <c r="E1166" s="4"/>
      <c r="G1166" s="1"/>
      <c r="J1166" s="6" t="str">
        <f>IF(H1166=0%,"",#REF!/H1166)</f>
        <v/>
      </c>
    </row>
    <row r="1167" spans="3:10">
      <c r="C1167" s="4"/>
      <c r="D1167" s="4"/>
      <c r="E1167" s="4"/>
      <c r="G1167" s="1"/>
      <c r="J1167" s="6" t="str">
        <f>IF(H1167=0%,"",#REF!/H1167)</f>
        <v/>
      </c>
    </row>
    <row r="1168" spans="3:10">
      <c r="C1168" s="4"/>
      <c r="D1168" s="4"/>
      <c r="E1168" s="4"/>
      <c r="G1168" s="1"/>
      <c r="J1168" s="6" t="str">
        <f>IF(H1168=0%,"",#REF!/H1168)</f>
        <v/>
      </c>
    </row>
    <row r="1169" spans="3:10">
      <c r="C1169" s="4"/>
      <c r="D1169" s="4"/>
      <c r="E1169" s="4"/>
      <c r="G1169" s="1"/>
      <c r="J1169" s="6" t="str">
        <f>IF(H1169=0%,"",#REF!/H1169)</f>
        <v/>
      </c>
    </row>
    <row r="1170" spans="3:10">
      <c r="C1170" s="4"/>
      <c r="D1170" s="4"/>
      <c r="E1170" s="4"/>
      <c r="G1170" s="1"/>
      <c r="J1170" s="6" t="str">
        <f>IF(H1170=0%,"",#REF!/H1170)</f>
        <v/>
      </c>
    </row>
    <row r="1171" spans="3:10">
      <c r="C1171" s="4"/>
      <c r="D1171" s="4"/>
      <c r="E1171" s="4"/>
      <c r="G1171" s="1"/>
      <c r="J1171" s="6" t="str">
        <f>IF(H1171=0%,"",#REF!/H1171)</f>
        <v/>
      </c>
    </row>
    <row r="1172" spans="3:10">
      <c r="C1172" s="4"/>
      <c r="D1172" s="4"/>
      <c r="E1172" s="4"/>
      <c r="G1172" s="1"/>
      <c r="J1172" s="6" t="str">
        <f>IF(H1172=0%,"",#REF!/H1172)</f>
        <v/>
      </c>
    </row>
    <row r="1173" spans="3:10">
      <c r="C1173" s="4"/>
      <c r="D1173" s="4"/>
      <c r="E1173" s="4"/>
      <c r="G1173" s="1"/>
      <c r="J1173" s="6" t="str">
        <f>IF(H1173=0%,"",#REF!/H1173)</f>
        <v/>
      </c>
    </row>
    <row r="1174" spans="3:10">
      <c r="C1174" s="4"/>
      <c r="D1174" s="4"/>
      <c r="E1174" s="4"/>
      <c r="G1174" s="1"/>
      <c r="J1174" s="6" t="str">
        <f>IF(H1174=0%,"",#REF!/H1174)</f>
        <v/>
      </c>
    </row>
    <row r="1175" spans="3:10">
      <c r="C1175" s="4"/>
      <c r="D1175" s="4"/>
      <c r="E1175" s="4"/>
      <c r="G1175" s="1"/>
      <c r="J1175" s="6" t="str">
        <f>IF(H1175=0%,"",#REF!/H1175)</f>
        <v/>
      </c>
    </row>
    <row r="1176" spans="3:10">
      <c r="C1176" s="4"/>
      <c r="D1176" s="4"/>
      <c r="E1176" s="4"/>
      <c r="G1176" s="1"/>
      <c r="J1176" s="6" t="str">
        <f>IF(H1176=0%,"",#REF!/H1176)</f>
        <v/>
      </c>
    </row>
    <row r="1177" spans="3:10">
      <c r="C1177" s="4"/>
      <c r="D1177" s="4"/>
      <c r="E1177" s="4"/>
      <c r="G1177" s="1"/>
      <c r="J1177" s="6" t="str">
        <f>IF(H1177=0%,"",#REF!/H1177)</f>
        <v/>
      </c>
    </row>
    <row r="1178" spans="3:10">
      <c r="C1178" s="4"/>
      <c r="D1178" s="4"/>
      <c r="E1178" s="4"/>
      <c r="G1178" s="1"/>
      <c r="J1178" s="6" t="str">
        <f>IF(H1178=0%,"",#REF!/H1178)</f>
        <v/>
      </c>
    </row>
    <row r="1179" spans="3:10">
      <c r="C1179" s="4"/>
      <c r="D1179" s="4"/>
      <c r="E1179" s="4"/>
      <c r="G1179" s="1"/>
      <c r="J1179" s="6" t="str">
        <f>IF(H1179=0%,"",#REF!/H1179)</f>
        <v/>
      </c>
    </row>
    <row r="1180" spans="3:10">
      <c r="C1180" s="4"/>
      <c r="D1180" s="4"/>
      <c r="E1180" s="4"/>
      <c r="G1180" s="1"/>
      <c r="J1180" s="6" t="str">
        <f>IF(H1180=0%,"",#REF!/H1180)</f>
        <v/>
      </c>
    </row>
    <row r="1181" spans="3:10">
      <c r="C1181" s="4"/>
      <c r="D1181" s="4"/>
      <c r="E1181" s="4"/>
      <c r="G1181" s="1"/>
      <c r="J1181" s="6" t="str">
        <f>IF(H1181=0%,"",#REF!/H1181)</f>
        <v/>
      </c>
    </row>
    <row r="1182" spans="3:10">
      <c r="C1182" s="4"/>
      <c r="D1182" s="4"/>
      <c r="E1182" s="4"/>
      <c r="G1182" s="1"/>
      <c r="J1182" s="6" t="str">
        <f>IF(H1182=0%,"",#REF!/H1182)</f>
        <v/>
      </c>
    </row>
    <row r="1183" spans="3:10">
      <c r="C1183" s="4"/>
      <c r="D1183" s="4"/>
      <c r="E1183" s="4"/>
      <c r="G1183" s="1"/>
      <c r="J1183" s="6" t="str">
        <f>IF(H1183=0%,"",#REF!/H1183)</f>
        <v/>
      </c>
    </row>
    <row r="1184" spans="3:10">
      <c r="C1184" s="4"/>
      <c r="D1184" s="4"/>
      <c r="E1184" s="4"/>
      <c r="G1184" s="1"/>
      <c r="J1184" s="6" t="str">
        <f>IF(H1184=0%,"",#REF!/H1184)</f>
        <v/>
      </c>
    </row>
    <row r="1185" spans="3:10">
      <c r="C1185" s="4"/>
      <c r="D1185" s="4"/>
      <c r="E1185" s="4"/>
      <c r="G1185" s="1"/>
      <c r="J1185" s="6" t="str">
        <f>IF(H1185=0%,"",#REF!/H1185)</f>
        <v/>
      </c>
    </row>
    <row r="1186" spans="3:10">
      <c r="C1186" s="4"/>
      <c r="D1186" s="4"/>
      <c r="E1186" s="4"/>
      <c r="G1186" s="1"/>
      <c r="J1186" s="6" t="str">
        <f>IF(H1186=0%,"",#REF!/H1186)</f>
        <v/>
      </c>
    </row>
    <row r="1187" spans="3:10">
      <c r="C1187" s="4"/>
      <c r="D1187" s="4"/>
      <c r="E1187" s="4"/>
      <c r="G1187" s="1"/>
      <c r="J1187" s="6" t="str">
        <f>IF(H1187=0%,"",#REF!/H1187)</f>
        <v/>
      </c>
    </row>
    <row r="1188" spans="3:10">
      <c r="C1188" s="4"/>
      <c r="D1188" s="4"/>
      <c r="E1188" s="4"/>
      <c r="G1188" s="1"/>
      <c r="J1188" s="6" t="str">
        <f>IF(H1188=0%,"",#REF!/H1188)</f>
        <v/>
      </c>
    </row>
    <row r="1189" spans="3:10">
      <c r="C1189" s="4"/>
      <c r="D1189" s="4"/>
      <c r="E1189" s="4"/>
      <c r="G1189" s="1"/>
      <c r="J1189" s="6" t="str">
        <f>IF(H1189=0%,"",#REF!/H1189)</f>
        <v/>
      </c>
    </row>
    <row r="1190" spans="3:10">
      <c r="C1190" s="4"/>
      <c r="D1190" s="4"/>
      <c r="E1190" s="4"/>
      <c r="G1190" s="1"/>
      <c r="J1190" s="6" t="str">
        <f>IF(H1190=0%,"",#REF!/H1190)</f>
        <v/>
      </c>
    </row>
    <row r="1191" spans="3:10">
      <c r="C1191" s="4"/>
      <c r="D1191" s="4"/>
      <c r="E1191" s="4"/>
      <c r="G1191" s="1"/>
      <c r="J1191" s="6" t="str">
        <f>IF(H1191=0%,"",#REF!/H1191)</f>
        <v/>
      </c>
    </row>
    <row r="1192" spans="3:10">
      <c r="C1192" s="4"/>
      <c r="D1192" s="4"/>
      <c r="E1192" s="4"/>
      <c r="G1192" s="1"/>
      <c r="J1192" s="6" t="str">
        <f>IF(H1192=0%,"",#REF!/H1192)</f>
        <v/>
      </c>
    </row>
    <row r="1193" spans="3:10">
      <c r="C1193" s="4"/>
      <c r="D1193" s="4"/>
      <c r="E1193" s="4"/>
      <c r="G1193" s="1"/>
      <c r="J1193" s="6" t="str">
        <f>IF(H1193=0%,"",#REF!/H1193)</f>
        <v/>
      </c>
    </row>
    <row r="1194" spans="3:10">
      <c r="C1194" s="4"/>
      <c r="D1194" s="4"/>
      <c r="E1194" s="4"/>
      <c r="G1194" s="1"/>
      <c r="J1194" s="6" t="str">
        <f>IF(H1194=0%,"",#REF!/H1194)</f>
        <v/>
      </c>
    </row>
    <row r="1195" spans="3:10">
      <c r="C1195" s="4"/>
      <c r="D1195" s="4"/>
      <c r="E1195" s="4"/>
      <c r="G1195" s="1"/>
      <c r="J1195" s="6" t="str">
        <f>IF(H1195=0%,"",#REF!/H1195)</f>
        <v/>
      </c>
    </row>
    <row r="1196" spans="3:10">
      <c r="C1196" s="4"/>
      <c r="D1196" s="4"/>
      <c r="E1196" s="4"/>
      <c r="G1196" s="1"/>
      <c r="J1196" s="6" t="str">
        <f>IF(H1196=0%,"",#REF!/H1196)</f>
        <v/>
      </c>
    </row>
    <row r="1197" spans="3:10">
      <c r="C1197" s="4"/>
      <c r="D1197" s="4"/>
      <c r="E1197" s="4"/>
      <c r="G1197" s="1"/>
      <c r="J1197" s="6" t="str">
        <f>IF(H1197=0%,"",#REF!/H1197)</f>
        <v/>
      </c>
    </row>
    <row r="1198" spans="3:10">
      <c r="C1198" s="4"/>
      <c r="D1198" s="4"/>
      <c r="E1198" s="4"/>
      <c r="G1198" s="1"/>
      <c r="J1198" s="6" t="str">
        <f>IF(H1198=0%,"",#REF!/H1198)</f>
        <v/>
      </c>
    </row>
    <row r="1199" spans="3:10">
      <c r="C1199" s="4"/>
      <c r="D1199" s="4"/>
      <c r="E1199" s="4"/>
      <c r="G1199" s="1"/>
      <c r="J1199" s="6" t="str">
        <f>IF(H1199=0%,"",#REF!/H1199)</f>
        <v/>
      </c>
    </row>
    <row r="1200" spans="3:10">
      <c r="C1200" s="4"/>
      <c r="D1200" s="4"/>
      <c r="E1200" s="4"/>
      <c r="G1200" s="1"/>
      <c r="J1200" s="6" t="str">
        <f>IF(H1200=0%,"",#REF!/H1200)</f>
        <v/>
      </c>
    </row>
    <row r="1201" spans="3:10">
      <c r="C1201" s="4"/>
      <c r="D1201" s="4"/>
      <c r="E1201" s="4"/>
      <c r="G1201" s="1"/>
      <c r="J1201" s="6" t="str">
        <f>IF(H1201=0%,"",#REF!/H1201)</f>
        <v/>
      </c>
    </row>
    <row r="1202" spans="3:10">
      <c r="C1202" s="4"/>
      <c r="D1202" s="4"/>
      <c r="E1202" s="4"/>
      <c r="G1202" s="1"/>
      <c r="J1202" s="6" t="str">
        <f>IF(H1202=0%,"",#REF!/H1202)</f>
        <v/>
      </c>
    </row>
    <row r="1203" spans="3:10">
      <c r="C1203" s="4"/>
      <c r="D1203" s="4"/>
      <c r="E1203" s="4"/>
      <c r="G1203" s="1"/>
      <c r="J1203" s="6" t="str">
        <f>IF(H1203=0%,"",#REF!/H1203)</f>
        <v/>
      </c>
    </row>
    <row r="1204" spans="3:10">
      <c r="C1204" s="4"/>
      <c r="D1204" s="4"/>
      <c r="E1204" s="4"/>
      <c r="G1204" s="1"/>
      <c r="J1204" s="6" t="str">
        <f>IF(H1204=0%,"",#REF!/H1204)</f>
        <v/>
      </c>
    </row>
    <row r="1205" spans="3:10">
      <c r="C1205" s="4"/>
      <c r="D1205" s="4"/>
      <c r="E1205" s="4"/>
      <c r="G1205" s="1"/>
      <c r="J1205" s="6" t="str">
        <f>IF(H1205=0%,"",#REF!/H1205)</f>
        <v/>
      </c>
    </row>
    <row r="1206" spans="3:10">
      <c r="C1206" s="4"/>
      <c r="D1206" s="4"/>
      <c r="E1206" s="4"/>
      <c r="G1206" s="1"/>
      <c r="J1206" s="6" t="str">
        <f>IF(H1206=0%,"",#REF!/H1206)</f>
        <v/>
      </c>
    </row>
    <row r="1207" spans="3:10">
      <c r="C1207" s="4"/>
      <c r="D1207" s="4"/>
      <c r="E1207" s="4"/>
      <c r="G1207" s="1"/>
      <c r="J1207" s="6" t="str">
        <f>IF(H1207=0%,"",#REF!/H1207)</f>
        <v/>
      </c>
    </row>
    <row r="1208" spans="3:10">
      <c r="C1208" s="4"/>
      <c r="D1208" s="4"/>
      <c r="E1208" s="4"/>
      <c r="G1208" s="1"/>
      <c r="J1208" s="6" t="str">
        <f>IF(H1208=0%,"",#REF!/H1208)</f>
        <v/>
      </c>
    </row>
    <row r="1209" spans="3:10">
      <c r="C1209" s="4"/>
      <c r="D1209" s="4"/>
      <c r="E1209" s="4"/>
      <c r="G1209" s="1"/>
      <c r="J1209" s="6" t="str">
        <f>IF(H1209=0%,"",#REF!/H1209)</f>
        <v/>
      </c>
    </row>
    <row r="1210" spans="3:10">
      <c r="C1210" s="4"/>
      <c r="D1210" s="4"/>
      <c r="E1210" s="4"/>
      <c r="G1210" s="1"/>
      <c r="J1210" s="6" t="str">
        <f>IF(H1210=0%,"",#REF!/H1210)</f>
        <v/>
      </c>
    </row>
    <row r="1211" spans="3:10">
      <c r="C1211" s="4"/>
      <c r="D1211" s="4"/>
      <c r="E1211" s="4"/>
      <c r="G1211" s="1"/>
      <c r="J1211" s="6" t="str">
        <f>IF(H1211=0%,"",#REF!/H1211)</f>
        <v/>
      </c>
    </row>
    <row r="1212" spans="3:10">
      <c r="C1212" s="4"/>
      <c r="D1212" s="4"/>
      <c r="E1212" s="4"/>
      <c r="G1212" s="1"/>
      <c r="J1212" s="6" t="str">
        <f>IF(H1212=0%,"",#REF!/H1212)</f>
        <v/>
      </c>
    </row>
    <row r="1213" spans="3:10">
      <c r="C1213" s="4"/>
      <c r="D1213" s="4"/>
      <c r="E1213" s="4"/>
      <c r="G1213" s="1"/>
      <c r="J1213" s="6" t="str">
        <f>IF(H1213=0%,"",#REF!/H1213)</f>
        <v/>
      </c>
    </row>
    <row r="1214" spans="3:10">
      <c r="C1214" s="4"/>
      <c r="D1214" s="4"/>
      <c r="E1214" s="4"/>
      <c r="G1214" s="1"/>
      <c r="J1214" s="6" t="str">
        <f>IF(H1214=0%,"",#REF!/H1214)</f>
        <v/>
      </c>
    </row>
    <row r="1215" spans="3:10">
      <c r="C1215" s="4"/>
      <c r="D1215" s="4"/>
      <c r="E1215" s="4"/>
      <c r="G1215" s="1"/>
      <c r="J1215" s="6" t="str">
        <f>IF(H1215=0%,"",#REF!/H1215)</f>
        <v/>
      </c>
    </row>
    <row r="1216" spans="3:10">
      <c r="C1216" s="4"/>
      <c r="D1216" s="4"/>
      <c r="E1216" s="4"/>
      <c r="G1216" s="1"/>
      <c r="J1216" s="6" t="str">
        <f>IF(H1216=0%,"",#REF!/H1216)</f>
        <v/>
      </c>
    </row>
    <row r="1217" spans="3:10">
      <c r="C1217" s="4"/>
      <c r="D1217" s="4"/>
      <c r="E1217" s="4"/>
      <c r="G1217" s="1"/>
      <c r="J1217" s="6" t="str">
        <f>IF(H1217=0%,"",#REF!/H1217)</f>
        <v/>
      </c>
    </row>
    <row r="1218" spans="3:10">
      <c r="C1218" s="4"/>
      <c r="D1218" s="4"/>
      <c r="E1218" s="4"/>
      <c r="G1218" s="1"/>
      <c r="J1218" s="6" t="str">
        <f>IF(H1218=0%,"",#REF!/H1218)</f>
        <v/>
      </c>
    </row>
    <row r="1219" spans="3:10">
      <c r="C1219" s="4"/>
      <c r="D1219" s="4"/>
      <c r="E1219" s="4"/>
      <c r="G1219" s="1"/>
      <c r="J1219" s="6" t="str">
        <f>IF(H1219=0%,"",#REF!/H1219)</f>
        <v/>
      </c>
    </row>
    <row r="1220" spans="3:10">
      <c r="C1220" s="4"/>
      <c r="D1220" s="4"/>
      <c r="E1220" s="4"/>
      <c r="G1220" s="1"/>
      <c r="J1220" s="6" t="str">
        <f>IF(H1220=0%,"",#REF!/H1220)</f>
        <v/>
      </c>
    </row>
    <row r="1221" spans="3:10">
      <c r="C1221" s="4"/>
      <c r="D1221" s="4"/>
      <c r="E1221" s="4"/>
      <c r="G1221" s="1"/>
      <c r="J1221" s="6" t="str">
        <f>IF(H1221=0%,"",#REF!/H1221)</f>
        <v/>
      </c>
    </row>
    <row r="1222" spans="3:10">
      <c r="C1222" s="4"/>
      <c r="D1222" s="4"/>
      <c r="E1222" s="4"/>
      <c r="G1222" s="1"/>
      <c r="J1222" s="6" t="str">
        <f>IF(H1222=0%,"",#REF!/H1222)</f>
        <v/>
      </c>
    </row>
    <row r="1223" spans="3:10">
      <c r="C1223" s="4"/>
      <c r="D1223" s="4"/>
      <c r="E1223" s="4"/>
      <c r="G1223" s="1"/>
      <c r="J1223" s="6" t="str">
        <f>IF(H1223=0%,"",#REF!/H1223)</f>
        <v/>
      </c>
    </row>
    <row r="1224" spans="3:10">
      <c r="C1224" s="4"/>
      <c r="D1224" s="4"/>
      <c r="E1224" s="4"/>
      <c r="G1224" s="1"/>
      <c r="J1224" s="6" t="str">
        <f>IF(H1224=0%,"",#REF!/H1224)</f>
        <v/>
      </c>
    </row>
    <row r="1225" spans="3:10">
      <c r="C1225" s="4"/>
      <c r="D1225" s="4"/>
      <c r="E1225" s="4"/>
      <c r="G1225" s="1"/>
      <c r="J1225" s="6" t="str">
        <f>IF(H1225=0%,"",#REF!/H1225)</f>
        <v/>
      </c>
    </row>
    <row r="1226" spans="3:10">
      <c r="C1226" s="4"/>
      <c r="D1226" s="4"/>
      <c r="E1226" s="4"/>
      <c r="G1226" s="1"/>
      <c r="J1226" s="6" t="str">
        <f>IF(H1226=0%,"",#REF!/H1226)</f>
        <v/>
      </c>
    </row>
    <row r="1227" spans="3:10">
      <c r="C1227" s="4"/>
      <c r="D1227" s="4"/>
      <c r="E1227" s="4"/>
      <c r="G1227" s="1"/>
      <c r="J1227" s="6" t="str">
        <f>IF(H1227=0%,"",#REF!/H1227)</f>
        <v/>
      </c>
    </row>
    <row r="1228" spans="3:10">
      <c r="C1228" s="4"/>
      <c r="D1228" s="4"/>
      <c r="E1228" s="4"/>
      <c r="G1228" s="1"/>
      <c r="J1228" s="6" t="str">
        <f>IF(H1228=0%,"",#REF!/H1228)</f>
        <v/>
      </c>
    </row>
    <row r="1229" spans="3:10">
      <c r="C1229" s="4"/>
      <c r="D1229" s="4"/>
      <c r="E1229" s="4"/>
      <c r="G1229" s="1"/>
      <c r="J1229" s="6" t="str">
        <f>IF(H1229=0%,"",#REF!/H1229)</f>
        <v/>
      </c>
    </row>
    <row r="1230" spans="3:10">
      <c r="C1230" s="4"/>
      <c r="D1230" s="4"/>
      <c r="E1230" s="4"/>
      <c r="G1230" s="1"/>
      <c r="J1230" s="6" t="str">
        <f>IF(H1230=0%,"",#REF!/H1230)</f>
        <v/>
      </c>
    </row>
    <row r="1231" spans="3:10">
      <c r="C1231" s="4"/>
      <c r="D1231" s="4"/>
      <c r="E1231" s="4"/>
      <c r="G1231" s="1"/>
      <c r="J1231" s="6" t="str">
        <f>IF(H1231=0%,"",#REF!/H1231)</f>
        <v/>
      </c>
    </row>
    <row r="1232" spans="3:10">
      <c r="C1232" s="4"/>
      <c r="D1232" s="4"/>
      <c r="E1232" s="4"/>
      <c r="G1232" s="1"/>
      <c r="J1232" s="6" t="str">
        <f>IF(H1232=0%,"",#REF!/H1232)</f>
        <v/>
      </c>
    </row>
    <row r="1233" spans="3:10">
      <c r="C1233" s="4"/>
      <c r="D1233" s="4"/>
      <c r="E1233" s="4"/>
      <c r="G1233" s="1"/>
      <c r="J1233" s="6" t="str">
        <f>IF(H1233=0%,"",#REF!/H1233)</f>
        <v/>
      </c>
    </row>
    <row r="1234" spans="3:10">
      <c r="C1234" s="4"/>
      <c r="D1234" s="4"/>
      <c r="E1234" s="4"/>
      <c r="G1234" s="1"/>
      <c r="J1234" s="6" t="str">
        <f>IF(H1234=0%,"",#REF!/H1234)</f>
        <v/>
      </c>
    </row>
    <row r="1235" spans="3:10">
      <c r="C1235" s="4"/>
      <c r="D1235" s="4"/>
      <c r="E1235" s="4"/>
      <c r="G1235" s="1"/>
      <c r="J1235" s="6" t="str">
        <f>IF(H1235=0%,"",#REF!/H1235)</f>
        <v/>
      </c>
    </row>
    <row r="1236" spans="3:10">
      <c r="C1236" s="4"/>
      <c r="D1236" s="4"/>
      <c r="E1236" s="4"/>
      <c r="G1236" s="1"/>
      <c r="J1236" s="6" t="str">
        <f>IF(H1236=0%,"",#REF!/H1236)</f>
        <v/>
      </c>
    </row>
    <row r="1237" spans="3:10">
      <c r="C1237" s="4"/>
      <c r="D1237" s="4"/>
      <c r="E1237" s="4"/>
      <c r="G1237" s="1"/>
      <c r="J1237" s="6" t="str">
        <f>IF(H1237=0%,"",#REF!/H1237)</f>
        <v/>
      </c>
    </row>
    <row r="1238" spans="3:10">
      <c r="C1238" s="4"/>
      <c r="D1238" s="4"/>
      <c r="E1238" s="4"/>
      <c r="G1238" s="1"/>
      <c r="J1238" s="6" t="str">
        <f>IF(H1238=0%,"",#REF!/H1238)</f>
        <v/>
      </c>
    </row>
    <row r="1239" spans="3:10">
      <c r="C1239" s="4"/>
      <c r="D1239" s="4"/>
      <c r="E1239" s="4"/>
      <c r="G1239" s="1"/>
      <c r="J1239" s="6" t="str">
        <f>IF(H1239=0%,"",#REF!/H1239)</f>
        <v/>
      </c>
    </row>
    <row r="1240" spans="3:10">
      <c r="C1240" s="4"/>
      <c r="D1240" s="4"/>
      <c r="E1240" s="4"/>
      <c r="G1240" s="1"/>
      <c r="J1240" s="6" t="str">
        <f>IF(H1240=0%,"",#REF!/H1240)</f>
        <v/>
      </c>
    </row>
    <row r="1241" spans="3:10">
      <c r="C1241" s="4"/>
      <c r="D1241" s="4"/>
      <c r="E1241" s="4"/>
      <c r="G1241" s="1"/>
      <c r="J1241" s="6" t="str">
        <f>IF(H1241=0%,"",#REF!/H1241)</f>
        <v/>
      </c>
    </row>
    <row r="1242" spans="3:10">
      <c r="C1242" s="4"/>
      <c r="D1242" s="4"/>
      <c r="E1242" s="4"/>
      <c r="G1242" s="1"/>
      <c r="J1242" s="6" t="str">
        <f>IF(H1242=0%,"",#REF!/H1242)</f>
        <v/>
      </c>
    </row>
    <row r="1243" spans="3:10">
      <c r="C1243" s="4"/>
      <c r="D1243" s="4"/>
      <c r="E1243" s="4"/>
      <c r="G1243" s="1"/>
      <c r="J1243" s="6" t="str">
        <f>IF(H1243=0%,"",#REF!/H1243)</f>
        <v/>
      </c>
    </row>
    <row r="1244" spans="3:10">
      <c r="C1244" s="4"/>
      <c r="D1244" s="4"/>
      <c r="E1244" s="4"/>
      <c r="G1244" s="1"/>
      <c r="J1244" s="6" t="str">
        <f>IF(H1244=0%,"",#REF!/H1244)</f>
        <v/>
      </c>
    </row>
    <row r="1245" spans="3:10">
      <c r="C1245" s="4"/>
      <c r="D1245" s="4"/>
      <c r="E1245" s="4"/>
      <c r="G1245" s="1"/>
      <c r="J1245" s="6" t="str">
        <f>IF(H1245=0%,"",#REF!/H1245)</f>
        <v/>
      </c>
    </row>
    <row r="1246" spans="3:10">
      <c r="C1246" s="4"/>
      <c r="D1246" s="4"/>
      <c r="E1246" s="4"/>
      <c r="G1246" s="1"/>
      <c r="J1246" s="6" t="str">
        <f>IF(H1246=0%,"",#REF!/H1246)</f>
        <v/>
      </c>
    </row>
    <row r="1247" spans="3:10">
      <c r="C1247" s="4"/>
      <c r="D1247" s="4"/>
      <c r="E1247" s="4"/>
      <c r="G1247" s="1"/>
      <c r="J1247" s="6" t="str">
        <f>IF(H1247=0%,"",#REF!/H1247)</f>
        <v/>
      </c>
    </row>
    <row r="1248" spans="3:10">
      <c r="C1248" s="4"/>
      <c r="D1248" s="4"/>
      <c r="E1248" s="4"/>
      <c r="G1248" s="1"/>
      <c r="J1248" s="6" t="str">
        <f>IF(H1248=0%,"",#REF!/H1248)</f>
        <v/>
      </c>
    </row>
    <row r="1249" spans="3:10">
      <c r="C1249" s="4"/>
      <c r="D1249" s="4"/>
      <c r="E1249" s="4"/>
      <c r="G1249" s="1"/>
      <c r="J1249" s="6" t="str">
        <f>IF(H1249=0%,"",#REF!/H1249)</f>
        <v/>
      </c>
    </row>
    <row r="1250" spans="3:10">
      <c r="C1250" s="4"/>
      <c r="D1250" s="4"/>
      <c r="E1250" s="4"/>
      <c r="G1250" s="1"/>
      <c r="J1250" s="6" t="str">
        <f>IF(H1250=0%,"",#REF!/H1250)</f>
        <v/>
      </c>
    </row>
    <row r="1251" spans="3:10">
      <c r="C1251" s="4"/>
      <c r="D1251" s="4"/>
      <c r="E1251" s="4"/>
      <c r="G1251" s="1"/>
      <c r="J1251" s="6" t="str">
        <f>IF(H1251=0%,"",#REF!/H1251)</f>
        <v/>
      </c>
    </row>
    <row r="1252" spans="3:10">
      <c r="C1252" s="4"/>
      <c r="D1252" s="4"/>
      <c r="E1252" s="4"/>
      <c r="G1252" s="1"/>
      <c r="J1252" s="6" t="str">
        <f>IF(H1252=0%,"",#REF!/H1252)</f>
        <v/>
      </c>
    </row>
    <row r="1253" spans="3:10">
      <c r="C1253" s="4"/>
      <c r="D1253" s="4"/>
      <c r="E1253" s="4"/>
      <c r="G1253" s="1"/>
      <c r="J1253" s="6" t="str">
        <f>IF(H1253=0%,"",#REF!/H1253)</f>
        <v/>
      </c>
    </row>
    <row r="1254" spans="3:10">
      <c r="C1254" s="4"/>
      <c r="D1254" s="4"/>
      <c r="E1254" s="4"/>
      <c r="G1254" s="1"/>
      <c r="J1254" s="6" t="str">
        <f>IF(H1254=0%,"",#REF!/H1254)</f>
        <v/>
      </c>
    </row>
    <row r="1255" spans="3:10">
      <c r="C1255" s="4"/>
      <c r="D1255" s="4"/>
      <c r="E1255" s="4"/>
      <c r="G1255" s="1"/>
      <c r="J1255" s="6" t="str">
        <f>IF(H1255=0%,"",#REF!/H1255)</f>
        <v/>
      </c>
    </row>
    <row r="1256" spans="3:10">
      <c r="C1256" s="4"/>
      <c r="D1256" s="4"/>
      <c r="E1256" s="4"/>
      <c r="G1256" s="1"/>
      <c r="J1256" s="6" t="str">
        <f>IF(H1256=0%,"",#REF!/H1256)</f>
        <v/>
      </c>
    </row>
    <row r="1257" spans="3:10">
      <c r="C1257" s="4"/>
      <c r="D1257" s="4"/>
      <c r="E1257" s="4"/>
      <c r="G1257" s="1"/>
      <c r="J1257" s="6" t="str">
        <f>IF(H1257=0%,"",#REF!/H1257)</f>
        <v/>
      </c>
    </row>
    <row r="1258" spans="3:10">
      <c r="C1258" s="4"/>
      <c r="D1258" s="4"/>
      <c r="E1258" s="4"/>
      <c r="G1258" s="1"/>
      <c r="J1258" s="6" t="str">
        <f>IF(H1258=0%,"",#REF!/H1258)</f>
        <v/>
      </c>
    </row>
    <row r="1259" spans="3:10">
      <c r="C1259" s="4"/>
      <c r="D1259" s="4"/>
      <c r="E1259" s="4"/>
      <c r="G1259" s="1"/>
      <c r="J1259" s="6" t="str">
        <f>IF(H1259=0%,"",#REF!/H1259)</f>
        <v/>
      </c>
    </row>
    <row r="1260" spans="3:10">
      <c r="C1260" s="4"/>
      <c r="D1260" s="4"/>
      <c r="E1260" s="4"/>
      <c r="G1260" s="1"/>
      <c r="J1260" s="6" t="str">
        <f>IF(H1260=0%,"",#REF!/H1260)</f>
        <v/>
      </c>
    </row>
    <row r="1261" spans="3:10">
      <c r="C1261" s="4"/>
      <c r="D1261" s="4"/>
      <c r="E1261" s="4"/>
      <c r="G1261" s="1"/>
      <c r="J1261" s="6" t="str">
        <f>IF(H1261=0%,"",#REF!/H1261)</f>
        <v/>
      </c>
    </row>
    <row r="1262" spans="3:10">
      <c r="C1262" s="4"/>
      <c r="D1262" s="4"/>
      <c r="E1262" s="4"/>
      <c r="G1262" s="1"/>
      <c r="J1262" s="6" t="str">
        <f>IF(H1262=0%,"",#REF!/H1262)</f>
        <v/>
      </c>
    </row>
    <row r="1263" spans="3:10">
      <c r="C1263" s="4"/>
      <c r="D1263" s="4"/>
      <c r="E1263" s="4"/>
      <c r="G1263" s="1"/>
      <c r="J1263" s="6" t="str">
        <f>IF(H1263=0%,"",#REF!/H1263)</f>
        <v/>
      </c>
    </row>
    <row r="1264" spans="3:10">
      <c r="C1264" s="4"/>
      <c r="D1264" s="4"/>
      <c r="E1264" s="4"/>
      <c r="G1264" s="1"/>
      <c r="J1264" s="6" t="str">
        <f>IF(H1264=0%,"",#REF!/H1264)</f>
        <v/>
      </c>
    </row>
    <row r="1265" spans="3:10">
      <c r="C1265" s="4"/>
      <c r="D1265" s="4"/>
      <c r="E1265" s="4"/>
      <c r="G1265" s="1"/>
      <c r="J1265" s="6" t="str">
        <f>IF(H1265=0%,"",#REF!/H1265)</f>
        <v/>
      </c>
    </row>
    <row r="1266" spans="3:10">
      <c r="C1266" s="4"/>
      <c r="D1266" s="4"/>
      <c r="E1266" s="4"/>
      <c r="G1266" s="1"/>
      <c r="J1266" s="6" t="str">
        <f>IF(H1266=0%,"",#REF!/H1266)</f>
        <v/>
      </c>
    </row>
    <row r="1267" spans="3:10">
      <c r="C1267" s="4"/>
      <c r="D1267" s="4"/>
      <c r="E1267" s="4"/>
      <c r="G1267" s="1"/>
      <c r="J1267" s="6" t="str">
        <f>IF(H1267=0%,"",#REF!/H1267)</f>
        <v/>
      </c>
    </row>
    <row r="1268" spans="3:10">
      <c r="C1268" s="4"/>
      <c r="D1268" s="4"/>
      <c r="E1268" s="4"/>
      <c r="G1268" s="1"/>
      <c r="J1268" s="6" t="str">
        <f>IF(H1268=0%,"",#REF!/H1268)</f>
        <v/>
      </c>
    </row>
    <row r="1269" spans="3:10">
      <c r="C1269" s="4"/>
      <c r="D1269" s="4"/>
      <c r="E1269" s="4"/>
      <c r="G1269" s="1"/>
      <c r="J1269" s="6" t="str">
        <f>IF(H1269=0%,"",#REF!/H1269)</f>
        <v/>
      </c>
    </row>
    <row r="1270" spans="3:10">
      <c r="C1270" s="4"/>
      <c r="D1270" s="4"/>
      <c r="E1270" s="4"/>
      <c r="G1270" s="1"/>
      <c r="J1270" s="6" t="str">
        <f>IF(H1270=0%,"",#REF!/H1270)</f>
        <v/>
      </c>
    </row>
    <row r="1271" spans="3:10">
      <c r="C1271" s="4"/>
      <c r="D1271" s="4"/>
      <c r="E1271" s="4"/>
      <c r="G1271" s="1"/>
      <c r="J1271" s="6" t="str">
        <f>IF(H1271=0%,"",#REF!/H1271)</f>
        <v/>
      </c>
    </row>
    <row r="1272" spans="3:10">
      <c r="C1272" s="4"/>
      <c r="D1272" s="4"/>
      <c r="E1272" s="4"/>
      <c r="G1272" s="1"/>
      <c r="J1272" s="6" t="str">
        <f>IF(H1272=0%,"",#REF!/H1272)</f>
        <v/>
      </c>
    </row>
    <row r="1273" spans="3:10">
      <c r="C1273" s="4"/>
      <c r="D1273" s="4"/>
      <c r="E1273" s="4"/>
      <c r="G1273" s="1"/>
      <c r="J1273" s="6" t="str">
        <f>IF(H1273=0%,"",#REF!/H1273)</f>
        <v/>
      </c>
    </row>
    <row r="1274" spans="3:10">
      <c r="C1274" s="4"/>
      <c r="D1274" s="4"/>
      <c r="E1274" s="4"/>
      <c r="G1274" s="1"/>
      <c r="J1274" s="6" t="str">
        <f>IF(H1274=0%,"",#REF!/H1274)</f>
        <v/>
      </c>
    </row>
    <row r="1275" spans="3:10">
      <c r="C1275" s="4"/>
      <c r="D1275" s="4"/>
      <c r="E1275" s="4"/>
      <c r="G1275" s="1"/>
      <c r="J1275" s="6" t="str">
        <f>IF(H1275=0%,"",#REF!/H1275)</f>
        <v/>
      </c>
    </row>
    <row r="1276" spans="3:10">
      <c r="C1276" s="4"/>
      <c r="D1276" s="4"/>
      <c r="E1276" s="4"/>
      <c r="G1276" s="1"/>
      <c r="J1276" s="6" t="str">
        <f>IF(H1276=0%,"",#REF!/H1276)</f>
        <v/>
      </c>
    </row>
    <row r="1277" spans="3:10">
      <c r="C1277" s="4"/>
      <c r="D1277" s="4"/>
      <c r="E1277" s="4"/>
      <c r="G1277" s="1"/>
      <c r="J1277" s="6" t="str">
        <f>IF(H1277=0%,"",#REF!/H1277)</f>
        <v/>
      </c>
    </row>
    <row r="1278" spans="3:10">
      <c r="G1278" s="1"/>
      <c r="J1278" s="6" t="str">
        <f>IF(H1278=0%,"",#REF!/H1278)</f>
        <v/>
      </c>
    </row>
    <row r="1279" spans="3:10">
      <c r="G1279" s="1"/>
      <c r="J1279" s="6" t="str">
        <f>IF(H1279=0%,"",#REF!/H1279)</f>
        <v/>
      </c>
    </row>
    <row r="1280" spans="3:10">
      <c r="G1280" s="1"/>
      <c r="J1280" s="6" t="str">
        <f>IF(H1280=0%,"",#REF!/H1280)</f>
        <v/>
      </c>
    </row>
    <row r="1281" spans="7:10">
      <c r="G1281" s="1"/>
      <c r="J1281" s="6" t="str">
        <f>IF(H1281=0%,"",#REF!/H1281)</f>
        <v/>
      </c>
    </row>
    <row r="1282" spans="7:10">
      <c r="G1282" s="1"/>
      <c r="J1282" s="6" t="str">
        <f>IF(H1282=0%,"",#REF!/H1282)</f>
        <v/>
      </c>
    </row>
    <row r="1283" spans="7:10">
      <c r="G1283" s="1"/>
      <c r="J1283" s="6" t="str">
        <f>IF(H1283=0%,"",#REF!/H1283)</f>
        <v/>
      </c>
    </row>
    <row r="1284" spans="7:10">
      <c r="G1284" s="1"/>
      <c r="J1284" s="6" t="str">
        <f>IF(H1284=0%,"",#REF!/H1284)</f>
        <v/>
      </c>
    </row>
    <row r="1285" spans="7:10">
      <c r="G1285" s="1"/>
      <c r="J1285" s="6" t="str">
        <f>IF(H1285=0%,"",#REF!/H1285)</f>
        <v/>
      </c>
    </row>
    <row r="1286" spans="7:10">
      <c r="G1286" s="1"/>
      <c r="J1286" s="6" t="str">
        <f>IF(H1286=0%,"",#REF!/H1286)</f>
        <v/>
      </c>
    </row>
    <row r="1287" spans="7:10">
      <c r="G1287" s="1"/>
      <c r="J1287" s="6" t="str">
        <f>IF(H1287=0%,"",#REF!/H1287)</f>
        <v/>
      </c>
    </row>
    <row r="1288" spans="7:10">
      <c r="J1288" s="6" t="str">
        <f>IF(H1288=0%,"",#REF!/H1288)</f>
        <v/>
      </c>
    </row>
  </sheetData>
  <autoFilter ref="A2:R2" xr:uid="{00000000-0001-0000-1D00-000000000000}"/>
  <mergeCells count="1">
    <mergeCell ref="I54:K58"/>
  </mergeCells>
  <conditionalFormatting sqref="E23:E24">
    <cfRule type="colorScale" priority="8">
      <colorScale>
        <cfvo type="min"/>
        <cfvo type="percentile" val="50"/>
        <cfvo type="max"/>
        <color rgb="FFF8696B"/>
        <color rgb="FFFFEB84"/>
        <color rgb="FF63BE7B"/>
      </colorScale>
    </cfRule>
  </conditionalFormatting>
  <conditionalFormatting sqref="E25:E31">
    <cfRule type="colorScale" priority="7">
      <colorScale>
        <cfvo type="min"/>
        <cfvo type="percentile" val="50"/>
        <cfvo type="max"/>
        <color rgb="FFF8696B"/>
        <color rgb="FFFFEB84"/>
        <color rgb="FF63BE7B"/>
      </colorScale>
    </cfRule>
  </conditionalFormatting>
  <conditionalFormatting sqref="E32:E34">
    <cfRule type="colorScale" priority="6">
      <colorScale>
        <cfvo type="min"/>
        <cfvo type="percentile" val="50"/>
        <cfvo type="max"/>
        <color rgb="FFF8696B"/>
        <color rgb="FFFFEB84"/>
        <color rgb="FF63BE7B"/>
      </colorScale>
    </cfRule>
  </conditionalFormatting>
  <conditionalFormatting sqref="E35">
    <cfRule type="colorScale" priority="5">
      <colorScale>
        <cfvo type="min"/>
        <cfvo type="percentile" val="50"/>
        <cfvo type="max"/>
        <color rgb="FFF8696B"/>
        <color rgb="FFFFEB84"/>
        <color rgb="FF63BE7B"/>
      </colorScale>
    </cfRule>
  </conditionalFormatting>
  <conditionalFormatting sqref="E38:E40">
    <cfRule type="colorScale" priority="4">
      <colorScale>
        <cfvo type="min"/>
        <cfvo type="percentile" val="50"/>
        <cfvo type="max"/>
        <color rgb="FFF8696B"/>
        <color rgb="FFFFEB84"/>
        <color rgb="FF63BE7B"/>
      </colorScale>
    </cfRule>
  </conditionalFormatting>
  <conditionalFormatting sqref="E42">
    <cfRule type="colorScale" priority="1">
      <colorScale>
        <cfvo type="min"/>
        <cfvo type="percentile" val="50"/>
        <cfvo type="max"/>
        <color rgb="FFF8696B"/>
        <color rgb="FFFFEB84"/>
        <color rgb="FF63BE7B"/>
      </colorScale>
    </cfRule>
  </conditionalFormatting>
  <conditionalFormatting sqref="E43:E44">
    <cfRule type="colorScale" priority="3">
      <colorScale>
        <cfvo type="min"/>
        <cfvo type="percentile" val="50"/>
        <cfvo type="max"/>
        <color rgb="FFF8696B"/>
        <color rgb="FFFFEB84"/>
        <color rgb="FF63BE7B"/>
      </colorScale>
    </cfRule>
  </conditionalFormatting>
  <conditionalFormatting sqref="E46:E48">
    <cfRule type="colorScale" priority="2">
      <colorScale>
        <cfvo type="min"/>
        <cfvo type="percentile" val="50"/>
        <cfvo type="max"/>
        <color rgb="FFF8696B"/>
        <color rgb="FFFFEB84"/>
        <color rgb="FF63BE7B"/>
      </colorScale>
    </cfRule>
  </conditionalFormatting>
  <conditionalFormatting sqref="F3:F14">
    <cfRule type="colorScale" priority="15">
      <colorScale>
        <cfvo type="min"/>
        <cfvo type="percentile" val="50"/>
        <cfvo type="max"/>
        <color rgb="FFF8696B"/>
        <color rgb="FFFFEB84"/>
        <color rgb="FF63BE7B"/>
      </colorScale>
    </cfRule>
  </conditionalFormatting>
  <conditionalFormatting sqref="F15:F22">
    <cfRule type="colorScale" priority="14">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6">
    <tabColor rgb="FFFF0000"/>
  </sheetPr>
  <dimension ref="A1:R1287"/>
  <sheetViews>
    <sheetView topLeftCell="E1" workbookViewId="0">
      <pane ySplit="2" topLeftCell="A15" activePane="bottomLeft" state="frozen"/>
      <selection pane="bottomLeft"/>
    </sheetView>
  </sheetViews>
  <sheetFormatPr defaultRowHeight="14.4"/>
  <cols>
    <col min="1" max="1" width="3.44140625" bestFit="1" customWidth="1"/>
    <col min="2" max="2" width="11.88671875" bestFit="1" customWidth="1"/>
    <col min="3" max="3" width="41.44140625" customWidth="1"/>
    <col min="4" max="4" width="19.33203125" bestFit="1" customWidth="1"/>
    <col min="5" max="5" width="14.44140625" style="7" bestFit="1" customWidth="1"/>
    <col min="6" max="7" width="14.44140625" style="7" hidden="1" customWidth="1"/>
    <col min="8" max="8" width="14" style="7" hidden="1" customWidth="1"/>
    <col min="9" max="9" width="11.88671875" style="7" bestFit="1" customWidth="1"/>
    <col min="10" max="10" width="13.6640625" style="7" bestFit="1" customWidth="1"/>
    <col min="11" max="11" width="11.88671875" bestFit="1" customWidth="1"/>
    <col min="12" max="12" width="13.6640625" bestFit="1" customWidth="1"/>
    <col min="13" max="14" width="13.6640625" customWidth="1"/>
    <col min="15" max="15" width="8.88671875" bestFit="1" customWidth="1"/>
    <col min="16" max="16" width="8.6640625" bestFit="1" customWidth="1"/>
    <col min="17" max="17" width="8.6640625" customWidth="1"/>
    <col min="18" max="18" width="32.33203125" customWidth="1"/>
  </cols>
  <sheetData>
    <row r="1" spans="1:18">
      <c r="O1">
        <f>SUM(O3:O992)</f>
        <v>161</v>
      </c>
      <c r="P1" s="38">
        <f ca="1">SUM(P3:P992)</f>
        <v>298</v>
      </c>
      <c r="Q1">
        <f ca="1">SUM(Q3:Q992)</f>
        <v>-137</v>
      </c>
    </row>
    <row r="2" spans="1:18">
      <c r="A2" s="28" t="s">
        <v>480</v>
      </c>
      <c r="B2" s="28" t="s">
        <v>221</v>
      </c>
      <c r="C2" s="28" t="s">
        <v>294</v>
      </c>
      <c r="D2" s="28" t="s">
        <v>267</v>
      </c>
      <c r="E2" s="28" t="s">
        <v>266</v>
      </c>
      <c r="F2" s="28" t="s">
        <v>295</v>
      </c>
      <c r="G2" s="28" t="s">
        <v>296</v>
      </c>
      <c r="H2" s="28" t="s">
        <v>297</v>
      </c>
      <c r="I2" s="28" t="s">
        <v>298</v>
      </c>
      <c r="J2" s="28" t="s">
        <v>299</v>
      </c>
      <c r="K2" s="28" t="s">
        <v>300</v>
      </c>
      <c r="L2" s="28" t="s">
        <v>301</v>
      </c>
      <c r="M2" s="28" t="s">
        <v>302</v>
      </c>
      <c r="N2" s="28" t="s">
        <v>10</v>
      </c>
      <c r="O2" s="28" t="s">
        <v>303</v>
      </c>
      <c r="P2" s="28" t="s">
        <v>304</v>
      </c>
      <c r="Q2" s="28" t="s">
        <v>305</v>
      </c>
      <c r="R2" s="71" t="s">
        <v>3236</v>
      </c>
    </row>
    <row r="3" spans="1:18">
      <c r="A3" s="10">
        <v>1</v>
      </c>
      <c r="B3" s="11" t="s">
        <v>224</v>
      </c>
      <c r="C3" s="40" t="s">
        <v>3237</v>
      </c>
      <c r="D3" s="11" t="s">
        <v>271</v>
      </c>
      <c r="E3" s="18" t="s">
        <v>279</v>
      </c>
      <c r="F3" s="18" t="s">
        <v>279</v>
      </c>
      <c r="G3" s="18" t="s">
        <v>279</v>
      </c>
      <c r="H3" s="11"/>
      <c r="I3" s="14">
        <v>44820</v>
      </c>
      <c r="J3" s="14">
        <v>44827</v>
      </c>
      <c r="K3" s="14">
        <v>44824</v>
      </c>
      <c r="L3" s="23">
        <v>44828</v>
      </c>
      <c r="M3" s="23"/>
      <c r="N3" s="23"/>
      <c r="O3" s="11">
        <f t="shared" ref="O3:O13" si="0">IF(IF(I3="",0,IF(J3="",0,J3-I3))="",0,J3-I3+1)</f>
        <v>8</v>
      </c>
      <c r="P3" s="39">
        <f t="shared" ref="P3:P75" ca="1" si="1">IF(K3="",0,IF(L3="",TODAY()-K3,L3-K3+1))</f>
        <v>5</v>
      </c>
      <c r="Q3" s="37">
        <f t="shared" ref="Q3:Q75" ca="1" si="2">IF(P3=0,0,O3-P3)</f>
        <v>3</v>
      </c>
      <c r="R3" s="2"/>
    </row>
    <row r="4" spans="1:18">
      <c r="A4" s="10">
        <v>2</v>
      </c>
      <c r="B4" s="11" t="s">
        <v>224</v>
      </c>
      <c r="C4" s="40" t="s">
        <v>3238</v>
      </c>
      <c r="D4" s="11" t="s">
        <v>271</v>
      </c>
      <c r="E4" s="18" t="s">
        <v>279</v>
      </c>
      <c r="F4" s="18" t="s">
        <v>279</v>
      </c>
      <c r="G4" s="18" t="s">
        <v>279</v>
      </c>
      <c r="H4" s="11"/>
      <c r="I4" s="14">
        <v>44830</v>
      </c>
      <c r="J4" s="14">
        <v>44832</v>
      </c>
      <c r="K4" s="14">
        <v>44830</v>
      </c>
      <c r="L4" s="14">
        <v>44832</v>
      </c>
      <c r="M4" s="14"/>
      <c r="N4" s="14"/>
      <c r="O4" s="11">
        <f t="shared" si="0"/>
        <v>3</v>
      </c>
      <c r="P4" s="39">
        <f t="shared" ca="1" si="1"/>
        <v>3</v>
      </c>
      <c r="Q4" s="37">
        <f t="shared" ca="1" si="2"/>
        <v>0</v>
      </c>
      <c r="R4" s="2"/>
    </row>
    <row r="5" spans="1:18">
      <c r="A5" s="10">
        <v>3</v>
      </c>
      <c r="B5" s="11" t="s">
        <v>224</v>
      </c>
      <c r="C5" s="40" t="s">
        <v>3239</v>
      </c>
      <c r="D5" s="11" t="s">
        <v>271</v>
      </c>
      <c r="E5" s="18" t="s">
        <v>279</v>
      </c>
      <c r="F5" s="18" t="s">
        <v>279</v>
      </c>
      <c r="G5" s="18" t="s">
        <v>279</v>
      </c>
      <c r="H5" s="11"/>
      <c r="I5" s="14">
        <v>44832</v>
      </c>
      <c r="J5" s="14">
        <v>44833</v>
      </c>
      <c r="K5" s="14">
        <v>44830</v>
      </c>
      <c r="L5" s="23">
        <v>44833</v>
      </c>
      <c r="M5" s="23"/>
      <c r="N5" s="23"/>
      <c r="O5" s="11">
        <f t="shared" si="0"/>
        <v>2</v>
      </c>
      <c r="P5" s="39">
        <f t="shared" ca="1" si="1"/>
        <v>4</v>
      </c>
      <c r="Q5" s="37">
        <f t="shared" ca="1" si="2"/>
        <v>-2</v>
      </c>
      <c r="R5" s="2"/>
    </row>
    <row r="6" spans="1:18" ht="28.8">
      <c r="A6" s="10">
        <v>4</v>
      </c>
      <c r="B6" s="11" t="s">
        <v>224</v>
      </c>
      <c r="C6" s="47" t="s">
        <v>3240</v>
      </c>
      <c r="D6" s="11" t="s">
        <v>271</v>
      </c>
      <c r="E6" s="18" t="s">
        <v>279</v>
      </c>
      <c r="F6" s="18" t="s">
        <v>279</v>
      </c>
      <c r="G6" s="18" t="s">
        <v>279</v>
      </c>
      <c r="H6" s="11"/>
      <c r="I6" s="14">
        <v>44846</v>
      </c>
      <c r="J6" s="14">
        <v>44851</v>
      </c>
      <c r="K6" s="14">
        <v>44848</v>
      </c>
      <c r="L6" s="14">
        <v>44859</v>
      </c>
      <c r="M6" s="14"/>
      <c r="N6" s="14"/>
      <c r="O6" s="11">
        <f t="shared" si="0"/>
        <v>6</v>
      </c>
      <c r="P6" s="39">
        <f t="shared" ca="1" si="1"/>
        <v>12</v>
      </c>
      <c r="Q6" s="37">
        <f t="shared" ca="1" si="2"/>
        <v>-6</v>
      </c>
      <c r="R6" s="2"/>
    </row>
    <row r="7" spans="1:18">
      <c r="A7" s="10">
        <v>5</v>
      </c>
      <c r="B7" s="11" t="s">
        <v>224</v>
      </c>
      <c r="C7" s="40" t="s">
        <v>3241</v>
      </c>
      <c r="D7" s="11" t="s">
        <v>271</v>
      </c>
      <c r="E7" s="18" t="s">
        <v>279</v>
      </c>
      <c r="F7" s="11" t="s">
        <v>508</v>
      </c>
      <c r="G7" s="11" t="s">
        <v>508</v>
      </c>
      <c r="H7" s="11" t="s">
        <v>508</v>
      </c>
      <c r="I7" s="14">
        <v>44852</v>
      </c>
      <c r="J7" s="14">
        <v>44855</v>
      </c>
      <c r="K7" s="14">
        <v>44860</v>
      </c>
      <c r="L7" s="43">
        <v>44866</v>
      </c>
      <c r="M7" s="43"/>
      <c r="N7" s="43"/>
      <c r="O7" s="11">
        <f t="shared" si="0"/>
        <v>4</v>
      </c>
      <c r="P7" s="39">
        <f t="shared" ca="1" si="1"/>
        <v>7</v>
      </c>
      <c r="Q7" s="37">
        <f t="shared" ca="1" si="2"/>
        <v>-3</v>
      </c>
      <c r="R7" s="2"/>
    </row>
    <row r="8" spans="1:18">
      <c r="A8" s="10">
        <v>6</v>
      </c>
      <c r="B8" s="11" t="s">
        <v>224</v>
      </c>
      <c r="C8" s="40" t="s">
        <v>3242</v>
      </c>
      <c r="D8" s="11" t="s">
        <v>271</v>
      </c>
      <c r="E8" s="18" t="s">
        <v>279</v>
      </c>
      <c r="F8" s="18" t="s">
        <v>279</v>
      </c>
      <c r="G8" s="18" t="s">
        <v>279</v>
      </c>
      <c r="H8" s="11"/>
      <c r="I8" s="46">
        <v>44868</v>
      </c>
      <c r="J8" s="46">
        <v>44877</v>
      </c>
      <c r="K8" s="43">
        <v>44868</v>
      </c>
      <c r="L8" s="46">
        <v>44891</v>
      </c>
      <c r="M8" s="46"/>
      <c r="N8" s="46"/>
      <c r="O8" s="11">
        <f t="shared" si="0"/>
        <v>10</v>
      </c>
      <c r="P8" s="39">
        <f t="shared" ca="1" si="1"/>
        <v>24</v>
      </c>
      <c r="Q8" s="37">
        <f t="shared" ca="1" si="2"/>
        <v>-14</v>
      </c>
      <c r="R8" s="2"/>
    </row>
    <row r="9" spans="1:18">
      <c r="A9" s="10">
        <v>7</v>
      </c>
      <c r="B9" s="11" t="s">
        <v>224</v>
      </c>
      <c r="C9" s="40" t="s">
        <v>3243</v>
      </c>
      <c r="D9" s="11" t="s">
        <v>271</v>
      </c>
      <c r="E9" s="18" t="s">
        <v>279</v>
      </c>
      <c r="F9" s="11" t="s">
        <v>508</v>
      </c>
      <c r="G9" s="11"/>
      <c r="H9" s="11"/>
      <c r="I9" s="46">
        <v>44879</v>
      </c>
      <c r="J9" s="46">
        <f>I9+7</f>
        <v>44886</v>
      </c>
      <c r="K9" s="43">
        <v>44893</v>
      </c>
      <c r="L9" s="46">
        <v>44895</v>
      </c>
      <c r="M9" s="14"/>
      <c r="N9" s="14"/>
      <c r="O9" s="11">
        <f t="shared" ref="O9:O10" si="3">IF(IF(I9="",0,IF(J9="",0,J9-I9))="",0,J9-I9+1)</f>
        <v>8</v>
      </c>
      <c r="P9" s="39">
        <f t="shared" ref="P9:P10" ca="1" si="4">IF(K9="",0,IF(L9="",TODAY()-K9,L9-K9+1))</f>
        <v>3</v>
      </c>
      <c r="Q9" s="37">
        <f t="shared" ref="Q9:Q10" ca="1" si="5">IF(P9=0,0,O9-P9)</f>
        <v>5</v>
      </c>
      <c r="R9" s="2"/>
    </row>
    <row r="10" spans="1:18">
      <c r="A10" s="10">
        <v>8</v>
      </c>
      <c r="B10" s="11" t="s">
        <v>224</v>
      </c>
      <c r="C10" s="40" t="s">
        <v>3244</v>
      </c>
      <c r="D10" s="11" t="s">
        <v>271</v>
      </c>
      <c r="E10" s="18" t="s">
        <v>279</v>
      </c>
      <c r="F10" s="18" t="s">
        <v>279</v>
      </c>
      <c r="G10" s="11" t="s">
        <v>508</v>
      </c>
      <c r="H10" s="11" t="s">
        <v>508</v>
      </c>
      <c r="I10" s="46">
        <v>44887</v>
      </c>
      <c r="J10" s="46">
        <f>I10+4</f>
        <v>44891</v>
      </c>
      <c r="K10" s="43">
        <v>44896</v>
      </c>
      <c r="L10" s="43">
        <v>44916</v>
      </c>
      <c r="M10" s="14"/>
      <c r="N10" s="14"/>
      <c r="O10" s="11">
        <f t="shared" si="3"/>
        <v>5</v>
      </c>
      <c r="P10" s="39">
        <f t="shared" ca="1" si="4"/>
        <v>21</v>
      </c>
      <c r="Q10" s="37">
        <f t="shared" ca="1" si="5"/>
        <v>-16</v>
      </c>
      <c r="R10" s="2"/>
    </row>
    <row r="11" spans="1:18">
      <c r="A11" s="10">
        <v>9</v>
      </c>
      <c r="B11" s="11" t="s">
        <v>224</v>
      </c>
      <c r="C11" s="40" t="s">
        <v>3245</v>
      </c>
      <c r="D11" s="11" t="s">
        <v>271</v>
      </c>
      <c r="E11" s="18" t="s">
        <v>279</v>
      </c>
      <c r="F11" s="18" t="s">
        <v>279</v>
      </c>
      <c r="G11" s="18" t="s">
        <v>279</v>
      </c>
      <c r="H11" s="11"/>
      <c r="I11" s="46">
        <f t="shared" ref="I11:I13" si="6">J10+1</f>
        <v>44892</v>
      </c>
      <c r="J11" s="46">
        <f>I11+4</f>
        <v>44896</v>
      </c>
      <c r="K11" s="46">
        <v>44917</v>
      </c>
      <c r="L11" s="46">
        <v>44935</v>
      </c>
      <c r="M11" s="14"/>
      <c r="N11" s="14"/>
      <c r="O11" s="11">
        <f t="shared" si="0"/>
        <v>5</v>
      </c>
      <c r="P11" s="39">
        <f t="shared" ca="1" si="1"/>
        <v>19</v>
      </c>
      <c r="Q11" s="37">
        <f t="shared" ca="1" si="2"/>
        <v>-14</v>
      </c>
      <c r="R11" s="2"/>
    </row>
    <row r="12" spans="1:18">
      <c r="A12" s="10">
        <v>10</v>
      </c>
      <c r="B12" s="11" t="s">
        <v>224</v>
      </c>
      <c r="C12" s="40" t="s">
        <v>3246</v>
      </c>
      <c r="D12" s="11" t="s">
        <v>271</v>
      </c>
      <c r="E12" s="18" t="s">
        <v>279</v>
      </c>
      <c r="F12" s="18" t="s">
        <v>279</v>
      </c>
      <c r="G12" s="18" t="s">
        <v>279</v>
      </c>
      <c r="H12" s="11"/>
      <c r="I12" s="46">
        <f t="shared" si="6"/>
        <v>44897</v>
      </c>
      <c r="J12" s="46">
        <f>I12+5</f>
        <v>44902</v>
      </c>
      <c r="K12" s="46">
        <v>44936</v>
      </c>
      <c r="L12" s="46">
        <v>44940</v>
      </c>
      <c r="M12" s="14"/>
      <c r="N12" s="14"/>
      <c r="O12" s="11">
        <f t="shared" si="0"/>
        <v>6</v>
      </c>
      <c r="P12" s="39">
        <f t="shared" ca="1" si="1"/>
        <v>5</v>
      </c>
      <c r="Q12" s="37">
        <f t="shared" ca="1" si="2"/>
        <v>1</v>
      </c>
      <c r="R12" s="2"/>
    </row>
    <row r="13" spans="1:18">
      <c r="A13" s="10">
        <v>11</v>
      </c>
      <c r="B13" s="11" t="s">
        <v>224</v>
      </c>
      <c r="C13" s="40" t="s">
        <v>3247</v>
      </c>
      <c r="D13" s="11" t="s">
        <v>271</v>
      </c>
      <c r="E13" s="18" t="s">
        <v>279</v>
      </c>
      <c r="F13" s="18" t="s">
        <v>279</v>
      </c>
      <c r="G13" s="18" t="s">
        <v>279</v>
      </c>
      <c r="H13" s="11"/>
      <c r="I13" s="46">
        <f t="shared" si="6"/>
        <v>44903</v>
      </c>
      <c r="J13" s="46">
        <f>I13+3</f>
        <v>44906</v>
      </c>
      <c r="K13" s="46">
        <v>44941</v>
      </c>
      <c r="L13" s="46">
        <v>44944</v>
      </c>
      <c r="M13" s="14"/>
      <c r="N13" s="14"/>
      <c r="O13" s="11">
        <f t="shared" si="0"/>
        <v>4</v>
      </c>
      <c r="P13" s="39">
        <f t="shared" ca="1" si="1"/>
        <v>4</v>
      </c>
      <c r="Q13" s="37">
        <f t="shared" ca="1" si="2"/>
        <v>0</v>
      </c>
      <c r="R13" s="2"/>
    </row>
    <row r="14" spans="1:18" ht="42.75" customHeight="1">
      <c r="A14" s="10">
        <v>12</v>
      </c>
      <c r="B14" s="11" t="s">
        <v>224</v>
      </c>
      <c r="C14" s="47" t="s">
        <v>3248</v>
      </c>
      <c r="D14" s="11"/>
      <c r="E14" s="91" t="s">
        <v>736</v>
      </c>
      <c r="F14" s="91" t="s">
        <v>736</v>
      </c>
      <c r="G14" s="91" t="s">
        <v>736</v>
      </c>
      <c r="H14" s="11" t="s">
        <v>508</v>
      </c>
      <c r="I14" s="46">
        <f t="shared" ref="I14:I31" si="7">J13+1</f>
        <v>44907</v>
      </c>
      <c r="J14" s="46">
        <f>I14+6</f>
        <v>44913</v>
      </c>
      <c r="K14" s="46">
        <v>44945</v>
      </c>
      <c r="L14" s="46">
        <v>44951</v>
      </c>
      <c r="M14" s="14"/>
      <c r="N14" s="14"/>
      <c r="O14" s="11">
        <f t="shared" ref="O14:O16" si="8">IF(IF(I14="",0,IF(J14="",0,J14-I14))="",0,J14-I14+1)</f>
        <v>7</v>
      </c>
      <c r="P14" s="39">
        <f t="shared" ref="P14:P16" ca="1" si="9">IF(K14="",0,IF(L14="",TODAY()-K14,L14-K14+1))</f>
        <v>7</v>
      </c>
      <c r="Q14" s="37">
        <f t="shared" ref="Q14:Q16" ca="1" si="10">IF(P14=0,0,O14-P14)</f>
        <v>0</v>
      </c>
      <c r="R14" s="2"/>
    </row>
    <row r="15" spans="1:18" ht="28.8">
      <c r="A15" s="10">
        <v>13</v>
      </c>
      <c r="B15" s="11" t="s">
        <v>224</v>
      </c>
      <c r="C15" s="47" t="s">
        <v>3249</v>
      </c>
      <c r="D15" s="11"/>
      <c r="E15" s="91" t="s">
        <v>736</v>
      </c>
      <c r="F15" s="91" t="s">
        <v>736</v>
      </c>
      <c r="G15" s="91" t="s">
        <v>736</v>
      </c>
      <c r="H15" s="11" t="s">
        <v>508</v>
      </c>
      <c r="I15" s="46">
        <f t="shared" si="7"/>
        <v>44914</v>
      </c>
      <c r="J15" s="46">
        <f>I15+3</f>
        <v>44917</v>
      </c>
      <c r="K15" s="46">
        <v>44953</v>
      </c>
      <c r="L15" s="46">
        <v>44960</v>
      </c>
      <c r="M15" s="14"/>
      <c r="N15" s="14"/>
      <c r="O15" s="11">
        <f t="shared" si="8"/>
        <v>4</v>
      </c>
      <c r="P15" s="39">
        <f t="shared" ca="1" si="9"/>
        <v>8</v>
      </c>
      <c r="Q15" s="37">
        <f t="shared" ca="1" si="10"/>
        <v>-4</v>
      </c>
      <c r="R15" s="2"/>
    </row>
    <row r="16" spans="1:18" s="113" customFormat="1" ht="27.75" customHeight="1">
      <c r="A16" s="10">
        <v>14</v>
      </c>
      <c r="B16" s="11" t="s">
        <v>224</v>
      </c>
      <c r="C16" s="47" t="s">
        <v>3250</v>
      </c>
      <c r="D16" s="11" t="s">
        <v>271</v>
      </c>
      <c r="E16" s="91" t="s">
        <v>736</v>
      </c>
      <c r="F16" s="11"/>
      <c r="G16" s="11"/>
      <c r="H16" s="11"/>
      <c r="I16" s="46">
        <f t="shared" si="7"/>
        <v>44918</v>
      </c>
      <c r="J16" s="46">
        <f>I16+3</f>
        <v>44921</v>
      </c>
      <c r="K16" s="46">
        <v>44961</v>
      </c>
      <c r="L16" s="46">
        <f>K16+7</f>
        <v>44968</v>
      </c>
      <c r="M16" s="14"/>
      <c r="N16" s="14"/>
      <c r="O16" s="11">
        <f t="shared" si="8"/>
        <v>4</v>
      </c>
      <c r="P16" s="39">
        <f t="shared" ca="1" si="9"/>
        <v>8</v>
      </c>
      <c r="Q16" s="37">
        <f t="shared" ca="1" si="10"/>
        <v>-4</v>
      </c>
      <c r="R16" s="72"/>
    </row>
    <row r="17" spans="1:18" s="113" customFormat="1" ht="27.75" hidden="1" customHeight="1">
      <c r="A17" s="10">
        <v>15</v>
      </c>
      <c r="B17" s="11" t="s">
        <v>224</v>
      </c>
      <c r="C17" s="47" t="s">
        <v>3251</v>
      </c>
      <c r="D17" s="11"/>
      <c r="E17" s="18" t="s">
        <v>279</v>
      </c>
      <c r="F17" s="11" t="s">
        <v>508</v>
      </c>
      <c r="G17" s="11" t="s">
        <v>508</v>
      </c>
      <c r="H17" s="11" t="s">
        <v>508</v>
      </c>
      <c r="I17" s="46">
        <f t="shared" si="7"/>
        <v>44922</v>
      </c>
      <c r="J17" s="46">
        <f>I17+2</f>
        <v>44924</v>
      </c>
      <c r="K17" s="46">
        <f>L16+1+1</f>
        <v>44970</v>
      </c>
      <c r="L17" s="46">
        <f>K17+1</f>
        <v>44971</v>
      </c>
      <c r="M17" s="14"/>
      <c r="N17" s="14"/>
      <c r="O17" s="11">
        <f t="shared" ref="O17" si="11">IF(IF(I17="",0,IF(J17="",0,J17-I17))="",0,J17-I17+1)</f>
        <v>3</v>
      </c>
      <c r="P17" s="39">
        <f t="shared" ref="P17" ca="1" si="12">IF(K17="",0,IF(L17="",TODAY()-K17,L17-K17+1))</f>
        <v>2</v>
      </c>
      <c r="Q17" s="37">
        <f t="shared" ref="Q17" ca="1" si="13">IF(P17=0,0,O17-P17)</f>
        <v>1</v>
      </c>
      <c r="R17" s="72"/>
    </row>
    <row r="18" spans="1:18" s="113" customFormat="1" ht="27.75" hidden="1" customHeight="1">
      <c r="A18" s="10">
        <v>16</v>
      </c>
      <c r="B18" s="11" t="s">
        <v>224</v>
      </c>
      <c r="C18" s="47" t="s">
        <v>3252</v>
      </c>
      <c r="D18" s="12" t="s">
        <v>762</v>
      </c>
      <c r="E18" s="17" t="s">
        <v>279</v>
      </c>
      <c r="F18" s="11" t="s">
        <v>508</v>
      </c>
      <c r="G18" s="11" t="s">
        <v>508</v>
      </c>
      <c r="H18" s="11" t="s">
        <v>508</v>
      </c>
      <c r="I18" s="46">
        <f t="shared" si="7"/>
        <v>44925</v>
      </c>
      <c r="J18" s="46">
        <f>I18</f>
        <v>44925</v>
      </c>
      <c r="K18" s="46">
        <f>L17+1+1</f>
        <v>44973</v>
      </c>
      <c r="L18" s="46">
        <f>K18</f>
        <v>44973</v>
      </c>
      <c r="M18" s="14"/>
      <c r="N18" s="14"/>
      <c r="O18" s="11">
        <f t="shared" ref="O18:O19" si="14">IF(IF(I18="",0,IF(J18="",0,J18-I18))="",0,J18-I18+1)</f>
        <v>1</v>
      </c>
      <c r="P18" s="39">
        <f t="shared" ref="P18:P19" ca="1" si="15">IF(K18="",0,IF(L18="",TODAY()-K18,L18-K18+1))</f>
        <v>1</v>
      </c>
      <c r="Q18" s="37">
        <f t="shared" ref="Q18:Q19" ca="1" si="16">IF(P18=0,0,O18-P18)</f>
        <v>0</v>
      </c>
      <c r="R18" s="72"/>
    </row>
    <row r="19" spans="1:18" s="113" customFormat="1" ht="27.75" hidden="1" customHeight="1">
      <c r="A19" s="10">
        <v>17</v>
      </c>
      <c r="B19" s="11" t="s">
        <v>224</v>
      </c>
      <c r="C19" s="47" t="s">
        <v>3253</v>
      </c>
      <c r="D19" s="11"/>
      <c r="E19" s="18" t="s">
        <v>279</v>
      </c>
      <c r="F19" s="11" t="s">
        <v>508</v>
      </c>
      <c r="G19" s="11" t="s">
        <v>508</v>
      </c>
      <c r="H19" s="11" t="s">
        <v>508</v>
      </c>
      <c r="I19" s="46">
        <f t="shared" si="7"/>
        <v>44926</v>
      </c>
      <c r="J19" s="46">
        <f>I19+6</f>
        <v>44932</v>
      </c>
      <c r="K19" s="46">
        <f>L18+1</f>
        <v>44974</v>
      </c>
      <c r="L19" s="46">
        <f>K19+8</f>
        <v>44982</v>
      </c>
      <c r="M19" s="53">
        <f>K19</f>
        <v>44974</v>
      </c>
      <c r="N19" s="53">
        <f>M19+O19-1</f>
        <v>44980</v>
      </c>
      <c r="O19" s="51">
        <f t="shared" si="14"/>
        <v>7</v>
      </c>
      <c r="P19" s="39">
        <f t="shared" ca="1" si="15"/>
        <v>9</v>
      </c>
      <c r="Q19" s="37">
        <f t="shared" ca="1" si="16"/>
        <v>-2</v>
      </c>
      <c r="R19" s="72"/>
    </row>
    <row r="20" spans="1:18" s="113" customFormat="1" ht="32.25" hidden="1" customHeight="1">
      <c r="A20" s="10">
        <v>18</v>
      </c>
      <c r="B20" s="11" t="s">
        <v>224</v>
      </c>
      <c r="C20" s="47" t="s">
        <v>3254</v>
      </c>
      <c r="D20" s="11"/>
      <c r="E20" s="18" t="s">
        <v>279</v>
      </c>
      <c r="F20" s="11" t="s">
        <v>508</v>
      </c>
      <c r="G20" s="11" t="s">
        <v>508</v>
      </c>
      <c r="H20" s="11" t="s">
        <v>508</v>
      </c>
      <c r="I20" s="46">
        <f t="shared" si="7"/>
        <v>44933</v>
      </c>
      <c r="J20" s="46">
        <f>I20+3</f>
        <v>44936</v>
      </c>
      <c r="K20" s="46">
        <f>L19+2</f>
        <v>44984</v>
      </c>
      <c r="L20" s="143">
        <f>K21-3</f>
        <v>44988</v>
      </c>
      <c r="M20" s="166">
        <f>IF(K20="",IF(L19="",N19+1,L19+1),K20)</f>
        <v>44984</v>
      </c>
      <c r="N20" s="130">
        <f>+M20+O20-1</f>
        <v>44987</v>
      </c>
      <c r="O20" s="121">
        <f t="shared" ref="O20" si="17">IF(IF(I20="",0,IF(J20="",0,J20-I20))="",0,J20-I20+1)</f>
        <v>4</v>
      </c>
      <c r="P20" s="179">
        <f t="shared" ref="P20" ca="1" si="18">IF(K20="",0,IF(L20="",TODAY()-K20,L20-K20+1))</f>
        <v>5</v>
      </c>
      <c r="Q20" s="37">
        <f t="shared" ref="Q20" ca="1" si="19">IF(P20=0,0,O20-P20)</f>
        <v>-1</v>
      </c>
      <c r="R20" s="72"/>
    </row>
    <row r="21" spans="1:18" s="113" customFormat="1" ht="32.25" hidden="1" customHeight="1">
      <c r="A21" s="10">
        <v>19</v>
      </c>
      <c r="B21" s="11" t="s">
        <v>224</v>
      </c>
      <c r="C21" s="47" t="s">
        <v>3255</v>
      </c>
      <c r="D21" s="11"/>
      <c r="E21" s="18" t="s">
        <v>279</v>
      </c>
      <c r="F21" s="11" t="s">
        <v>508</v>
      </c>
      <c r="G21" s="11" t="s">
        <v>508</v>
      </c>
      <c r="H21" s="11" t="s">
        <v>508</v>
      </c>
      <c r="I21" s="46">
        <f t="shared" si="7"/>
        <v>44937</v>
      </c>
      <c r="J21" s="46">
        <f>I21+3</f>
        <v>44940</v>
      </c>
      <c r="K21" s="46">
        <v>44991</v>
      </c>
      <c r="L21" s="143">
        <v>45000</v>
      </c>
      <c r="M21" s="166">
        <f t="shared" ref="M21:M22" si="20">IF(K21="",IF(L20="",N20+1,L20+1),K21)</f>
        <v>44991</v>
      </c>
      <c r="N21" s="163">
        <f t="shared" ref="N21:N22" si="21">+M21+O21-1</f>
        <v>44994</v>
      </c>
      <c r="O21" s="131">
        <f t="shared" ref="O21:O22" si="22">IF(IF(I21="",0,IF(J21="",0,J21-I21))="",0,J21-I21+1)</f>
        <v>4</v>
      </c>
      <c r="P21" s="179">
        <f t="shared" ref="P21:P22" ca="1" si="23">IF(K21="",0,IF(L21="",TODAY()-K21,L21-K21+1))</f>
        <v>10</v>
      </c>
      <c r="Q21" s="37">
        <f t="shared" ref="Q21:Q22" ca="1" si="24">IF(P21=0,0,O21-P21)</f>
        <v>-6</v>
      </c>
      <c r="R21" s="72"/>
    </row>
    <row r="22" spans="1:18" hidden="1">
      <c r="A22" s="10">
        <v>20</v>
      </c>
      <c r="B22" s="24" t="s">
        <v>224</v>
      </c>
      <c r="C22" s="41" t="s">
        <v>1472</v>
      </c>
      <c r="D22" s="11" t="s">
        <v>271</v>
      </c>
      <c r="E22" s="18" t="s">
        <v>279</v>
      </c>
      <c r="F22" s="11" t="s">
        <v>268</v>
      </c>
      <c r="G22" s="11" t="s">
        <v>268</v>
      </c>
      <c r="H22" s="11" t="s">
        <v>268</v>
      </c>
      <c r="I22" s="46">
        <f t="shared" si="7"/>
        <v>44941</v>
      </c>
      <c r="J22" s="46">
        <f>I22+4</f>
        <v>44945</v>
      </c>
      <c r="K22" s="46">
        <v>45000</v>
      </c>
      <c r="L22" s="43">
        <f>K22+3</f>
        <v>45003</v>
      </c>
      <c r="M22" s="166">
        <f t="shared" si="20"/>
        <v>45000</v>
      </c>
      <c r="N22" s="130">
        <f t="shared" si="21"/>
        <v>45004</v>
      </c>
      <c r="O22" s="121">
        <f t="shared" si="22"/>
        <v>5</v>
      </c>
      <c r="P22" s="179">
        <f t="shared" ca="1" si="23"/>
        <v>4</v>
      </c>
      <c r="Q22" s="37">
        <f t="shared" ca="1" si="24"/>
        <v>1</v>
      </c>
      <c r="R22" s="2"/>
    </row>
    <row r="23" spans="1:18">
      <c r="A23" s="10">
        <v>21</v>
      </c>
      <c r="B23" s="24" t="s">
        <v>224</v>
      </c>
      <c r="C23" s="41" t="s">
        <v>3256</v>
      </c>
      <c r="D23" s="11" t="s">
        <v>157</v>
      </c>
      <c r="E23" s="178" t="s">
        <v>279</v>
      </c>
      <c r="F23" s="11" t="s">
        <v>508</v>
      </c>
      <c r="G23" s="11" t="s">
        <v>508</v>
      </c>
      <c r="H23" s="11" t="s">
        <v>508</v>
      </c>
      <c r="I23" s="46">
        <f t="shared" si="7"/>
        <v>44946</v>
      </c>
      <c r="J23" s="46">
        <f>I23+2</f>
        <v>44948</v>
      </c>
      <c r="K23" s="46">
        <v>45007</v>
      </c>
      <c r="L23" s="43">
        <v>45012</v>
      </c>
      <c r="M23" s="166">
        <f t="shared" ref="M23" si="25">IF(K23="",IF(L22="",N22+1,L22+1),K23)</f>
        <v>45007</v>
      </c>
      <c r="N23" s="163">
        <f t="shared" ref="N23" si="26">+M23+O23-1</f>
        <v>45009</v>
      </c>
      <c r="O23" s="131">
        <f t="shared" ref="O23" si="27">IF(IF(I23="",0,IF(J23="",0,J23-I23))="",0,J23-I23+1)</f>
        <v>3</v>
      </c>
      <c r="P23" s="179">
        <f t="shared" ref="P23" ca="1" si="28">IF(K23="",0,IF(L23="",TODAY()-K23,L23-K23+1))</f>
        <v>6</v>
      </c>
      <c r="Q23" s="37">
        <f t="shared" ref="Q23" ca="1" si="29">IF(P23=0,0,O23-P23)</f>
        <v>-3</v>
      </c>
      <c r="R23" s="2"/>
    </row>
    <row r="24" spans="1:18">
      <c r="A24" s="10">
        <v>22</v>
      </c>
      <c r="B24" s="24" t="s">
        <v>224</v>
      </c>
      <c r="C24" s="40" t="s">
        <v>3257</v>
      </c>
      <c r="D24" s="11" t="s">
        <v>157</v>
      </c>
      <c r="E24" s="178" t="s">
        <v>279</v>
      </c>
      <c r="F24" s="11" t="s">
        <v>508</v>
      </c>
      <c r="G24" s="11" t="s">
        <v>508</v>
      </c>
      <c r="H24" s="11" t="s">
        <v>508</v>
      </c>
      <c r="I24" s="46">
        <f t="shared" si="7"/>
        <v>44949</v>
      </c>
      <c r="J24" s="46">
        <f>I24+3</f>
        <v>44952</v>
      </c>
      <c r="K24" s="46">
        <v>45019</v>
      </c>
      <c r="L24" s="43">
        <v>45022</v>
      </c>
      <c r="M24" s="166">
        <f t="shared" ref="M24:M25" si="30">IF(K24="",IF(L23="",N23+1,L23+1),K24)</f>
        <v>45019</v>
      </c>
      <c r="N24" s="163">
        <f t="shared" ref="N24:N25" si="31">+M24+O24-1</f>
        <v>45022</v>
      </c>
      <c r="O24" s="131">
        <f t="shared" ref="O24" si="32">IF(IF(I24="",0,IF(J24="",0,J24-I24))="",0,J24-I24+1)</f>
        <v>4</v>
      </c>
      <c r="P24" s="179">
        <f t="shared" ref="P24" ca="1" si="33">IF(K24="",0,IF(L24="",TODAY()-K24,L24-K24+1))</f>
        <v>4</v>
      </c>
      <c r="Q24" s="37">
        <f t="shared" ref="Q24" ca="1" si="34">IF(P24=0,0,O24-P24)</f>
        <v>0</v>
      </c>
      <c r="R24" s="2"/>
    </row>
    <row r="25" spans="1:18" s="180" customFormat="1" hidden="1">
      <c r="A25" s="10">
        <v>23</v>
      </c>
      <c r="B25" s="24" t="s">
        <v>224</v>
      </c>
      <c r="C25" s="234" t="s">
        <v>3258</v>
      </c>
      <c r="D25" s="171" t="s">
        <v>287</v>
      </c>
      <c r="E25" s="18" t="s">
        <v>279</v>
      </c>
      <c r="F25" s="11" t="s">
        <v>508</v>
      </c>
      <c r="G25" s="11" t="s">
        <v>508</v>
      </c>
      <c r="H25" s="11" t="s">
        <v>508</v>
      </c>
      <c r="I25" s="172">
        <f t="shared" si="7"/>
        <v>44953</v>
      </c>
      <c r="J25" s="172">
        <f>I25+1</f>
        <v>44954</v>
      </c>
      <c r="K25" s="172">
        <v>45023</v>
      </c>
      <c r="L25" s="235">
        <v>45029</v>
      </c>
      <c r="M25" s="166">
        <f t="shared" si="30"/>
        <v>45023</v>
      </c>
      <c r="N25" s="163">
        <f t="shared" si="31"/>
        <v>45024</v>
      </c>
      <c r="O25" s="131">
        <f t="shared" ref="O25" si="35">IF(IF(I25="",0,IF(J25="",0,J25-I25))="",0,J25-I25+1)</f>
        <v>2</v>
      </c>
      <c r="P25" s="179">
        <f t="shared" ref="P25" ca="1" si="36">IF(K25="",0,IF(L25="",TODAY()-K25,L25-K25+1))</f>
        <v>7</v>
      </c>
      <c r="Q25" s="37">
        <f t="shared" ref="Q25" ca="1" si="37">IF(P25=0,0,O25-P25)</f>
        <v>-5</v>
      </c>
      <c r="R25" s="181"/>
    </row>
    <row r="26" spans="1:18" s="180" customFormat="1" hidden="1">
      <c r="A26" s="11">
        <v>24</v>
      </c>
      <c r="B26" s="24" t="s">
        <v>224</v>
      </c>
      <c r="C26" s="234" t="s">
        <v>3259</v>
      </c>
      <c r="D26" s="171"/>
      <c r="E26" s="18" t="s">
        <v>279</v>
      </c>
      <c r="F26" s="11" t="s">
        <v>508</v>
      </c>
      <c r="G26" s="11" t="s">
        <v>508</v>
      </c>
      <c r="H26" s="11" t="s">
        <v>508</v>
      </c>
      <c r="I26" s="172">
        <f t="shared" si="7"/>
        <v>44955</v>
      </c>
      <c r="J26" s="172">
        <f>I26+3</f>
        <v>44958</v>
      </c>
      <c r="K26" s="172">
        <v>45033</v>
      </c>
      <c r="L26" s="235">
        <v>45036</v>
      </c>
      <c r="M26" s="166">
        <f>IF(K26="",IF(L25="",N25+1,L25+1),K26)</f>
        <v>45033</v>
      </c>
      <c r="N26" s="163">
        <f>+M26+O26-1</f>
        <v>45036</v>
      </c>
      <c r="O26" s="131">
        <f>IF(IF(I26="",0,IF(J26="",0,J26-I26))="",0,J26-I26+1)</f>
        <v>4</v>
      </c>
      <c r="P26" s="179">
        <f ca="1">IF(K26="",0,IF(L26="",TODAY()-K26,L26-K26+1))</f>
        <v>4</v>
      </c>
      <c r="Q26" s="37">
        <f ca="1">IF(P26=0,0,O26-P26)</f>
        <v>0</v>
      </c>
      <c r="R26" s="181"/>
    </row>
    <row r="27" spans="1:18" s="180" customFormat="1" hidden="1">
      <c r="A27" s="10">
        <v>25</v>
      </c>
      <c r="B27" s="24" t="s">
        <v>224</v>
      </c>
      <c r="C27" s="234" t="s">
        <v>3260</v>
      </c>
      <c r="D27" s="171" t="s">
        <v>762</v>
      </c>
      <c r="E27" s="18" t="s">
        <v>279</v>
      </c>
      <c r="F27" s="11" t="s">
        <v>508</v>
      </c>
      <c r="G27" s="11" t="s">
        <v>508</v>
      </c>
      <c r="H27" s="11" t="s">
        <v>508</v>
      </c>
      <c r="I27" s="172">
        <f t="shared" si="7"/>
        <v>44959</v>
      </c>
      <c r="J27" s="172">
        <f>I27+3</f>
        <v>44962</v>
      </c>
      <c r="K27" s="172">
        <v>45037</v>
      </c>
      <c r="L27" s="235">
        <v>45042</v>
      </c>
      <c r="M27" s="166">
        <f t="shared" ref="M27" si="38">IF(K27="",IF(L26="",N26+1,L26+1),K27)</f>
        <v>45037</v>
      </c>
      <c r="N27" s="163">
        <f t="shared" ref="N27" si="39">+M27+O27-1</f>
        <v>45040</v>
      </c>
      <c r="O27" s="131">
        <f>IF(IF(I27="",0,IF(J27="",0,J27-I27))="",0,J27-I27+1)</f>
        <v>4</v>
      </c>
      <c r="P27" s="179">
        <f ca="1">IF(K27="",0,IF(L27="",TODAY()-K27,L27-K27+1))</f>
        <v>6</v>
      </c>
      <c r="Q27" s="37">
        <f ca="1">IF(P27=0,0,O27-P27)</f>
        <v>-2</v>
      </c>
      <c r="R27" s="181"/>
    </row>
    <row r="28" spans="1:18" s="180" customFormat="1" hidden="1">
      <c r="A28" s="11">
        <v>26</v>
      </c>
      <c r="B28" s="24" t="s">
        <v>224</v>
      </c>
      <c r="C28" s="253" t="s">
        <v>3261</v>
      </c>
      <c r="D28" s="171" t="s">
        <v>762</v>
      </c>
      <c r="E28" s="18" t="s">
        <v>270</v>
      </c>
      <c r="F28" s="11" t="s">
        <v>508</v>
      </c>
      <c r="G28" s="11" t="s">
        <v>508</v>
      </c>
      <c r="H28" s="11" t="s">
        <v>508</v>
      </c>
      <c r="I28" s="172">
        <f t="shared" si="7"/>
        <v>44963</v>
      </c>
      <c r="J28" s="172">
        <f>I28+2</f>
        <v>44965</v>
      </c>
      <c r="K28" s="172">
        <v>45043</v>
      </c>
      <c r="L28" s="235">
        <v>45045</v>
      </c>
      <c r="M28" s="166">
        <f t="shared" ref="M28:M29" si="40">IF(K28="",IF(L27="",N27+1,L27+1),K28)</f>
        <v>45043</v>
      </c>
      <c r="N28" s="163">
        <f t="shared" ref="N28:N29" si="41">+M28+O28-1</f>
        <v>45045</v>
      </c>
      <c r="O28" s="131">
        <f t="shared" ref="O28:O29" si="42">IF(IF(I28="",0,IF(J28="",0,J28-I28))="",0,J28-I28+1)</f>
        <v>3</v>
      </c>
      <c r="P28" s="179">
        <f t="shared" ref="P28:P29" ca="1" si="43">IF(K28="",0,IF(L28="",TODAY()-K28,L28-K28+1))</f>
        <v>3</v>
      </c>
      <c r="Q28" s="37">
        <f t="shared" ref="Q28:Q29" ca="1" si="44">IF(P28=0,0,O28-P28)</f>
        <v>0</v>
      </c>
      <c r="R28" s="181"/>
    </row>
    <row r="29" spans="1:18" s="180" customFormat="1" hidden="1">
      <c r="A29" s="10">
        <v>27</v>
      </c>
      <c r="B29" s="62" t="s">
        <v>224</v>
      </c>
      <c r="C29" s="174" t="s">
        <v>3258</v>
      </c>
      <c r="D29" s="230" t="s">
        <v>287</v>
      </c>
      <c r="E29" s="18" t="s">
        <v>279</v>
      </c>
      <c r="F29" s="11" t="s">
        <v>508</v>
      </c>
      <c r="G29" s="11" t="s">
        <v>508</v>
      </c>
      <c r="H29" s="11" t="s">
        <v>508</v>
      </c>
      <c r="I29" s="172">
        <f t="shared" si="7"/>
        <v>44966</v>
      </c>
      <c r="J29" s="172">
        <f>I29+2</f>
        <v>44968</v>
      </c>
      <c r="K29" s="172">
        <v>45042</v>
      </c>
      <c r="L29" s="235">
        <v>45044</v>
      </c>
      <c r="M29" s="166">
        <f t="shared" si="40"/>
        <v>45042</v>
      </c>
      <c r="N29" s="163">
        <f t="shared" si="41"/>
        <v>45044</v>
      </c>
      <c r="O29" s="131">
        <f t="shared" si="42"/>
        <v>3</v>
      </c>
      <c r="P29" s="179">
        <f t="shared" ca="1" si="43"/>
        <v>3</v>
      </c>
      <c r="Q29" s="37">
        <f t="shared" ca="1" si="44"/>
        <v>0</v>
      </c>
      <c r="R29" s="181"/>
    </row>
    <row r="30" spans="1:18" s="180" customFormat="1" hidden="1">
      <c r="A30" s="11">
        <v>28</v>
      </c>
      <c r="B30" s="62" t="s">
        <v>224</v>
      </c>
      <c r="C30" s="174" t="s">
        <v>3262</v>
      </c>
      <c r="D30" s="254" t="s">
        <v>762</v>
      </c>
      <c r="E30" s="18" t="s">
        <v>279</v>
      </c>
      <c r="F30" s="11" t="s">
        <v>508</v>
      </c>
      <c r="G30" s="11" t="s">
        <v>508</v>
      </c>
      <c r="H30" s="11" t="s">
        <v>508</v>
      </c>
      <c r="I30" s="172">
        <f t="shared" si="7"/>
        <v>44969</v>
      </c>
      <c r="J30" s="172">
        <f>I30+1</f>
        <v>44970</v>
      </c>
      <c r="K30" s="172">
        <v>45051</v>
      </c>
      <c r="L30" s="235">
        <v>45052</v>
      </c>
      <c r="M30" s="166">
        <f t="shared" ref="M30:M31" si="45">IF(K30="",IF(L29="",N29+1,L29+1),K30)</f>
        <v>45051</v>
      </c>
      <c r="N30" s="163">
        <f t="shared" ref="N30:N31" si="46">+M30+O30-1</f>
        <v>45052</v>
      </c>
      <c r="O30" s="131">
        <f t="shared" ref="O30:O31" si="47">IF(IF(I30="",0,IF(J30="",0,J30-I30))="",0,J30-I30+1)</f>
        <v>2</v>
      </c>
      <c r="P30" s="179">
        <f t="shared" ref="P30:P31" ca="1" si="48">IF(K30="",0,IF(L30="",TODAY()-K30,L30-K30+1))</f>
        <v>2</v>
      </c>
      <c r="Q30" s="37">
        <f t="shared" ref="Q30:Q31" ca="1" si="49">IF(P30=0,0,O30-P30)</f>
        <v>0</v>
      </c>
      <c r="R30" s="181"/>
    </row>
    <row r="31" spans="1:18" s="180" customFormat="1" ht="28.8">
      <c r="A31" s="10">
        <v>29</v>
      </c>
      <c r="B31" s="141" t="s">
        <v>224</v>
      </c>
      <c r="C31" s="177" t="s">
        <v>3263</v>
      </c>
      <c r="D31" s="254" t="s">
        <v>762</v>
      </c>
      <c r="E31" s="18" t="s">
        <v>279</v>
      </c>
      <c r="F31" s="11" t="s">
        <v>508</v>
      </c>
      <c r="G31" s="11" t="s">
        <v>508</v>
      </c>
      <c r="H31" s="11" t="s">
        <v>508</v>
      </c>
      <c r="I31" s="172">
        <f t="shared" si="7"/>
        <v>44971</v>
      </c>
      <c r="J31" s="172">
        <f>I31+3+2</f>
        <v>44976</v>
      </c>
      <c r="K31" s="172">
        <v>45054</v>
      </c>
      <c r="L31" s="172">
        <v>45061</v>
      </c>
      <c r="M31" s="166">
        <f t="shared" si="45"/>
        <v>45054</v>
      </c>
      <c r="N31" s="163">
        <f t="shared" si="46"/>
        <v>45059</v>
      </c>
      <c r="O31" s="131">
        <f t="shared" si="47"/>
        <v>6</v>
      </c>
      <c r="P31" s="179">
        <f t="shared" ca="1" si="48"/>
        <v>8</v>
      </c>
      <c r="Q31" s="37">
        <f t="shared" ca="1" si="49"/>
        <v>-2</v>
      </c>
      <c r="R31" s="181"/>
    </row>
    <row r="32" spans="1:18" s="180" customFormat="1">
      <c r="A32" s="51">
        <v>30</v>
      </c>
      <c r="B32" s="315" t="s">
        <v>236</v>
      </c>
      <c r="C32" s="304" t="s">
        <v>3264</v>
      </c>
      <c r="D32" s="299" t="s">
        <v>271</v>
      </c>
      <c r="E32" s="100" t="s">
        <v>273</v>
      </c>
      <c r="F32" s="241" t="s">
        <v>291</v>
      </c>
      <c r="G32" s="241" t="s">
        <v>291</v>
      </c>
      <c r="H32" s="241" t="s">
        <v>291</v>
      </c>
      <c r="I32" s="207">
        <v>45062</v>
      </c>
      <c r="J32" s="207">
        <v>45091</v>
      </c>
      <c r="K32" s="207">
        <v>45063</v>
      </c>
      <c r="L32" s="207">
        <v>45156</v>
      </c>
      <c r="M32" s="245">
        <f>IF(K32="",IF(L31="",N31+1,L31+1),K32)</f>
        <v>45063</v>
      </c>
      <c r="N32" s="163">
        <f>+M32+O32-1</f>
        <v>45092</v>
      </c>
      <c r="O32" s="131">
        <f>IF(IF(I32="",0,IF(J32="",0,J32-I32))="",0,J32-I32+1)</f>
        <v>30</v>
      </c>
      <c r="P32" s="300">
        <f ca="1">IF(K32="",0,IF(L32="",TODAY()-K32,L32-K32+1))</f>
        <v>94</v>
      </c>
      <c r="Q32" s="56">
        <f ca="1">IF(P32=0,0,O32-P32)</f>
        <v>-64</v>
      </c>
      <c r="R32" s="301" t="s">
        <v>3265</v>
      </c>
    </row>
    <row r="33" spans="1:18" s="180" customFormat="1" ht="28.8">
      <c r="A33" s="248">
        <v>31</v>
      </c>
      <c r="B33" s="121" t="s">
        <v>224</v>
      </c>
      <c r="C33" s="177" t="s">
        <v>3266</v>
      </c>
      <c r="D33" s="159" t="s">
        <v>282</v>
      </c>
      <c r="E33" s="314" t="s">
        <v>279</v>
      </c>
      <c r="F33" s="121"/>
      <c r="G33" s="121"/>
      <c r="H33" s="121"/>
      <c r="I33" s="215">
        <v>45107</v>
      </c>
      <c r="J33" s="215">
        <v>45107</v>
      </c>
      <c r="K33" s="215">
        <v>45107</v>
      </c>
      <c r="L33" s="215">
        <v>45107</v>
      </c>
      <c r="M33" s="130"/>
      <c r="N33" s="130"/>
      <c r="O33" s="121"/>
      <c r="P33" s="124"/>
      <c r="Q33" s="125"/>
      <c r="R33" s="239"/>
    </row>
    <row r="34" spans="1:18" s="180" customFormat="1" ht="28.8">
      <c r="A34" s="248"/>
      <c r="B34" s="121" t="s">
        <v>224</v>
      </c>
      <c r="C34" s="177" t="s">
        <v>3267</v>
      </c>
      <c r="D34" s="218" t="s">
        <v>2964</v>
      </c>
      <c r="E34" s="314" t="s">
        <v>279</v>
      </c>
      <c r="F34" s="121"/>
      <c r="G34" s="121"/>
      <c r="H34" s="121"/>
      <c r="I34" s="158">
        <v>45126</v>
      </c>
      <c r="J34" s="158">
        <v>45128</v>
      </c>
      <c r="K34" s="158">
        <v>45126</v>
      </c>
      <c r="L34" s="158">
        <v>45156</v>
      </c>
      <c r="M34" s="130"/>
      <c r="N34" s="130"/>
      <c r="O34" s="121"/>
      <c r="P34" s="124"/>
      <c r="Q34" s="125"/>
      <c r="R34" s="239"/>
    </row>
    <row r="35" spans="1:18">
      <c r="C35" s="4"/>
      <c r="D35" s="4"/>
      <c r="E35" s="106"/>
      <c r="I35" s="302"/>
      <c r="J35" s="302"/>
      <c r="O35" s="7"/>
      <c r="P35" s="64">
        <f t="shared" ca="1" si="1"/>
        <v>0</v>
      </c>
      <c r="Q35" s="65">
        <f t="shared" ca="1" si="2"/>
        <v>0</v>
      </c>
    </row>
    <row r="36" spans="1:18">
      <c r="C36" s="4"/>
      <c r="D36" s="4"/>
      <c r="E36" s="106"/>
      <c r="I36" s="302"/>
      <c r="J36" s="302"/>
      <c r="O36" s="7"/>
      <c r="P36" s="64">
        <f t="shared" ca="1" si="1"/>
        <v>0</v>
      </c>
      <c r="Q36" s="65">
        <f t="shared" ca="1" si="2"/>
        <v>0</v>
      </c>
    </row>
    <row r="37" spans="1:18">
      <c r="C37" s="4"/>
      <c r="D37" s="4"/>
      <c r="E37" s="106"/>
      <c r="I37" s="302"/>
      <c r="J37" s="302"/>
      <c r="O37" s="7"/>
      <c r="P37" s="64">
        <f t="shared" ca="1" si="1"/>
        <v>0</v>
      </c>
      <c r="Q37" s="65">
        <f t="shared" ca="1" si="2"/>
        <v>0</v>
      </c>
    </row>
    <row r="38" spans="1:18">
      <c r="C38" s="4"/>
      <c r="D38" s="4"/>
      <c r="E38" s="106"/>
      <c r="I38" s="302"/>
      <c r="J38" s="302"/>
      <c r="O38" s="7"/>
      <c r="P38" s="64">
        <f t="shared" ca="1" si="1"/>
        <v>0</v>
      </c>
      <c r="Q38" s="65">
        <f t="shared" ca="1" si="2"/>
        <v>0</v>
      </c>
    </row>
    <row r="39" spans="1:18">
      <c r="C39" s="4"/>
      <c r="D39" s="4"/>
      <c r="E39" s="106"/>
      <c r="I39" s="302"/>
      <c r="J39" s="302"/>
      <c r="O39" s="7"/>
      <c r="P39" s="64">
        <f t="shared" ca="1" si="1"/>
        <v>0</v>
      </c>
      <c r="Q39" s="65">
        <f t="shared" ca="1" si="2"/>
        <v>0</v>
      </c>
    </row>
    <row r="40" spans="1:18">
      <c r="C40" s="4"/>
      <c r="D40" s="4"/>
      <c r="E40" s="106"/>
      <c r="J40" s="303"/>
      <c r="O40" s="7"/>
      <c r="P40" s="64">
        <f t="shared" ca="1" si="1"/>
        <v>0</v>
      </c>
      <c r="Q40" s="65">
        <f t="shared" ca="1" si="2"/>
        <v>0</v>
      </c>
    </row>
    <row r="41" spans="1:18">
      <c r="C41" s="4"/>
      <c r="D41" s="4"/>
      <c r="E41" s="106"/>
      <c r="J41" s="303"/>
      <c r="O41" s="7"/>
      <c r="P41" s="64">
        <f t="shared" ca="1" si="1"/>
        <v>0</v>
      </c>
      <c r="Q41" s="65">
        <f t="shared" ca="1" si="2"/>
        <v>0</v>
      </c>
    </row>
    <row r="42" spans="1:18">
      <c r="C42" s="4"/>
      <c r="D42" s="4"/>
      <c r="E42" s="106"/>
      <c r="J42" s="303"/>
      <c r="O42" s="7"/>
      <c r="P42" s="64">
        <f t="shared" ca="1" si="1"/>
        <v>0</v>
      </c>
      <c r="Q42" s="65">
        <f t="shared" ca="1" si="2"/>
        <v>0</v>
      </c>
    </row>
    <row r="43" spans="1:18">
      <c r="C43" s="4"/>
      <c r="D43" s="4"/>
      <c r="E43" s="106"/>
      <c r="J43" s="303"/>
      <c r="O43" s="7"/>
      <c r="P43" s="64">
        <f t="shared" ca="1" si="1"/>
        <v>0</v>
      </c>
      <c r="Q43" s="65">
        <f t="shared" ca="1" si="2"/>
        <v>0</v>
      </c>
    </row>
    <row r="44" spans="1:18">
      <c r="C44" s="4"/>
      <c r="D44" s="4"/>
      <c r="E44" s="106"/>
      <c r="J44" s="303"/>
      <c r="O44" s="7"/>
      <c r="P44" s="64">
        <f t="shared" ca="1" si="1"/>
        <v>0</v>
      </c>
      <c r="Q44" s="65">
        <f t="shared" ca="1" si="2"/>
        <v>0</v>
      </c>
    </row>
    <row r="45" spans="1:18">
      <c r="C45" s="4"/>
      <c r="D45" s="4"/>
      <c r="E45" s="106"/>
      <c r="J45" s="303"/>
      <c r="O45" s="7"/>
      <c r="P45" s="64">
        <f t="shared" ca="1" si="1"/>
        <v>0</v>
      </c>
      <c r="Q45" s="65">
        <f t="shared" ca="1" si="2"/>
        <v>0</v>
      </c>
    </row>
    <row r="46" spans="1:18">
      <c r="C46" s="4"/>
      <c r="D46" s="4"/>
      <c r="E46" s="106"/>
      <c r="J46" s="303"/>
      <c r="O46" s="7"/>
      <c r="P46" s="64">
        <f t="shared" ca="1" si="1"/>
        <v>0</v>
      </c>
      <c r="Q46" s="65">
        <f t="shared" ca="1" si="2"/>
        <v>0</v>
      </c>
    </row>
    <row r="47" spans="1:18">
      <c r="C47" s="4"/>
      <c r="D47" s="4"/>
      <c r="E47" s="106"/>
      <c r="J47" s="303"/>
      <c r="O47" s="7"/>
      <c r="P47" s="64">
        <f t="shared" ca="1" si="1"/>
        <v>0</v>
      </c>
      <c r="Q47" s="65">
        <f t="shared" ca="1" si="2"/>
        <v>0</v>
      </c>
    </row>
    <row r="48" spans="1:18">
      <c r="C48" s="4"/>
      <c r="D48" s="4"/>
      <c r="E48" s="106"/>
      <c r="J48" s="303"/>
      <c r="O48" s="7"/>
      <c r="P48" s="64">
        <f t="shared" ca="1" si="1"/>
        <v>0</v>
      </c>
      <c r="Q48" s="65">
        <f t="shared" ca="1" si="2"/>
        <v>0</v>
      </c>
    </row>
    <row r="49" spans="3:17">
      <c r="C49" s="4"/>
      <c r="D49" s="4"/>
      <c r="E49" s="106"/>
      <c r="J49" s="303"/>
      <c r="O49" s="7"/>
      <c r="P49" s="64">
        <f t="shared" ca="1" si="1"/>
        <v>0</v>
      </c>
      <c r="Q49" s="65">
        <f t="shared" ca="1" si="2"/>
        <v>0</v>
      </c>
    </row>
    <row r="50" spans="3:17">
      <c r="C50" s="4"/>
      <c r="D50" s="4"/>
      <c r="E50" s="106"/>
      <c r="J50" s="303"/>
      <c r="O50" s="7"/>
      <c r="P50" s="64">
        <f t="shared" ca="1" si="1"/>
        <v>0</v>
      </c>
      <c r="Q50" s="65">
        <f t="shared" ca="1" si="2"/>
        <v>0</v>
      </c>
    </row>
    <row r="51" spans="3:17">
      <c r="C51" s="4"/>
      <c r="D51" s="4"/>
      <c r="E51" s="106"/>
      <c r="J51" s="303"/>
      <c r="O51" s="7"/>
      <c r="P51" s="64">
        <f t="shared" ca="1" si="1"/>
        <v>0</v>
      </c>
      <c r="Q51" s="65">
        <f t="shared" ca="1" si="2"/>
        <v>0</v>
      </c>
    </row>
    <row r="52" spans="3:17">
      <c r="C52" s="4"/>
      <c r="D52" s="4"/>
      <c r="E52" s="106"/>
      <c r="J52" s="303"/>
      <c r="O52" s="7"/>
      <c r="P52" s="64">
        <f t="shared" ca="1" si="1"/>
        <v>0</v>
      </c>
      <c r="Q52" s="65">
        <f t="shared" ca="1" si="2"/>
        <v>0</v>
      </c>
    </row>
    <row r="53" spans="3:17">
      <c r="C53" s="4"/>
      <c r="D53" s="4"/>
      <c r="E53" s="106"/>
      <c r="J53" s="303"/>
      <c r="O53" s="7"/>
      <c r="P53" s="64">
        <f t="shared" ca="1" si="1"/>
        <v>0</v>
      </c>
      <c r="Q53" s="65">
        <f t="shared" ca="1" si="2"/>
        <v>0</v>
      </c>
    </row>
    <row r="54" spans="3:17">
      <c r="C54" s="4"/>
      <c r="D54" s="4"/>
      <c r="E54" s="106"/>
      <c r="J54" s="303"/>
      <c r="O54" s="7"/>
      <c r="P54" s="64">
        <f t="shared" ca="1" si="1"/>
        <v>0</v>
      </c>
      <c r="Q54" s="65">
        <f t="shared" ca="1" si="2"/>
        <v>0</v>
      </c>
    </row>
    <row r="55" spans="3:17">
      <c r="C55" s="4"/>
      <c r="D55" s="4"/>
      <c r="E55" s="106"/>
      <c r="J55" s="303"/>
      <c r="O55" s="7"/>
      <c r="P55" s="64">
        <f t="shared" ca="1" si="1"/>
        <v>0</v>
      </c>
      <c r="Q55" s="65">
        <f t="shared" ca="1" si="2"/>
        <v>0</v>
      </c>
    </row>
    <row r="56" spans="3:17">
      <c r="C56" s="4"/>
      <c r="D56" s="4"/>
      <c r="E56" s="106"/>
      <c r="J56" s="303"/>
      <c r="O56" s="7"/>
      <c r="P56" s="64">
        <f t="shared" ca="1" si="1"/>
        <v>0</v>
      </c>
      <c r="Q56" s="65">
        <f t="shared" ca="1" si="2"/>
        <v>0</v>
      </c>
    </row>
    <row r="57" spans="3:17">
      <c r="C57" s="4"/>
      <c r="D57" s="4"/>
      <c r="E57" s="106"/>
      <c r="J57" s="303"/>
      <c r="O57" s="7"/>
      <c r="P57" s="64">
        <f t="shared" ca="1" si="1"/>
        <v>0</v>
      </c>
      <c r="Q57" s="65">
        <f t="shared" ca="1" si="2"/>
        <v>0</v>
      </c>
    </row>
    <row r="58" spans="3:17">
      <c r="C58" s="4"/>
      <c r="D58" s="4"/>
      <c r="E58" s="106"/>
      <c r="J58" s="303"/>
      <c r="O58" s="7"/>
      <c r="P58" s="64">
        <f t="shared" ca="1" si="1"/>
        <v>0</v>
      </c>
      <c r="Q58" s="65">
        <f t="shared" ca="1" si="2"/>
        <v>0</v>
      </c>
    </row>
    <row r="59" spans="3:17">
      <c r="C59" s="4"/>
      <c r="D59" s="4"/>
      <c r="E59" s="106"/>
      <c r="J59" s="303"/>
      <c r="O59" s="7"/>
      <c r="P59" s="64">
        <f t="shared" ca="1" si="1"/>
        <v>0</v>
      </c>
      <c r="Q59" s="65">
        <f t="shared" ca="1" si="2"/>
        <v>0</v>
      </c>
    </row>
    <row r="60" spans="3:17">
      <c r="C60" s="4"/>
      <c r="D60" s="4"/>
      <c r="E60" s="106"/>
      <c r="J60" s="303"/>
      <c r="O60" s="7"/>
      <c r="P60" s="64">
        <f t="shared" ca="1" si="1"/>
        <v>0</v>
      </c>
      <c r="Q60" s="65">
        <f t="shared" ca="1" si="2"/>
        <v>0</v>
      </c>
    </row>
    <row r="61" spans="3:17">
      <c r="C61" s="4"/>
      <c r="D61" s="4"/>
      <c r="E61" s="106"/>
      <c r="J61" s="303"/>
      <c r="O61" s="7"/>
      <c r="P61" s="64">
        <f t="shared" ca="1" si="1"/>
        <v>0</v>
      </c>
      <c r="Q61" s="65">
        <f t="shared" ca="1" si="2"/>
        <v>0</v>
      </c>
    </row>
    <row r="62" spans="3:17">
      <c r="C62" s="4"/>
      <c r="D62" s="4"/>
      <c r="E62" s="106"/>
      <c r="J62" s="303"/>
      <c r="O62" s="7"/>
      <c r="P62" s="64">
        <f t="shared" ca="1" si="1"/>
        <v>0</v>
      </c>
      <c r="Q62" s="65">
        <f t="shared" ca="1" si="2"/>
        <v>0</v>
      </c>
    </row>
    <row r="63" spans="3:17">
      <c r="C63" s="4"/>
      <c r="D63" s="4"/>
      <c r="E63" s="106"/>
      <c r="J63" s="303"/>
      <c r="O63" s="7"/>
      <c r="P63" s="64">
        <f t="shared" ca="1" si="1"/>
        <v>0</v>
      </c>
      <c r="Q63" s="65">
        <f t="shared" ca="1" si="2"/>
        <v>0</v>
      </c>
    </row>
    <row r="64" spans="3:17">
      <c r="C64" s="4"/>
      <c r="D64" s="4"/>
      <c r="E64" s="106"/>
      <c r="J64" s="303"/>
      <c r="O64" s="7"/>
      <c r="P64" s="64">
        <f t="shared" ca="1" si="1"/>
        <v>0</v>
      </c>
      <c r="Q64" s="65">
        <f t="shared" ca="1" si="2"/>
        <v>0</v>
      </c>
    </row>
    <row r="65" spans="3:17">
      <c r="C65" s="4"/>
      <c r="D65" s="4"/>
      <c r="E65" s="106"/>
      <c r="J65" s="303"/>
      <c r="O65" s="7"/>
      <c r="P65" s="64">
        <f t="shared" ca="1" si="1"/>
        <v>0</v>
      </c>
      <c r="Q65" s="65">
        <f t="shared" ca="1" si="2"/>
        <v>0</v>
      </c>
    </row>
    <row r="66" spans="3:17">
      <c r="C66" s="4"/>
      <c r="D66" s="4"/>
      <c r="E66" s="106"/>
      <c r="J66" s="303"/>
      <c r="O66" s="7"/>
      <c r="P66" s="64">
        <f t="shared" ca="1" si="1"/>
        <v>0</v>
      </c>
      <c r="Q66" s="65">
        <f t="shared" ca="1" si="2"/>
        <v>0</v>
      </c>
    </row>
    <row r="67" spans="3:17">
      <c r="C67" s="4"/>
      <c r="D67" s="4"/>
      <c r="E67" s="106"/>
      <c r="J67" s="303"/>
      <c r="O67" s="7"/>
      <c r="P67" s="64">
        <f t="shared" ca="1" si="1"/>
        <v>0</v>
      </c>
      <c r="Q67" s="65">
        <f t="shared" ca="1" si="2"/>
        <v>0</v>
      </c>
    </row>
    <row r="68" spans="3:17">
      <c r="C68" s="4"/>
      <c r="D68" s="4"/>
      <c r="E68" s="106"/>
      <c r="J68" s="303"/>
      <c r="O68" s="7"/>
      <c r="P68" s="64">
        <f t="shared" ca="1" si="1"/>
        <v>0</v>
      </c>
      <c r="Q68" s="65">
        <f t="shared" ca="1" si="2"/>
        <v>0</v>
      </c>
    </row>
    <row r="69" spans="3:17">
      <c r="C69" s="4"/>
      <c r="D69" s="4"/>
      <c r="E69" s="106"/>
      <c r="J69" s="303"/>
      <c r="O69" s="7"/>
      <c r="P69" s="64">
        <f t="shared" ca="1" si="1"/>
        <v>0</v>
      </c>
      <c r="Q69" s="65">
        <f t="shared" ca="1" si="2"/>
        <v>0</v>
      </c>
    </row>
    <row r="70" spans="3:17">
      <c r="C70" s="4"/>
      <c r="D70" s="4"/>
      <c r="E70" s="106"/>
      <c r="J70" s="303"/>
      <c r="O70" s="7"/>
      <c r="P70" s="64">
        <f t="shared" ca="1" si="1"/>
        <v>0</v>
      </c>
      <c r="Q70" s="65">
        <f t="shared" ca="1" si="2"/>
        <v>0</v>
      </c>
    </row>
    <row r="71" spans="3:17">
      <c r="C71" s="4"/>
      <c r="D71" s="4"/>
      <c r="E71" s="106"/>
      <c r="J71" s="303"/>
      <c r="O71" s="7"/>
      <c r="P71" s="64">
        <f t="shared" ca="1" si="1"/>
        <v>0</v>
      </c>
      <c r="Q71" s="65">
        <f t="shared" ca="1" si="2"/>
        <v>0</v>
      </c>
    </row>
    <row r="72" spans="3:17">
      <c r="C72" s="4"/>
      <c r="D72" s="4"/>
      <c r="E72" s="106"/>
      <c r="J72" s="303"/>
      <c r="O72" s="7"/>
      <c r="P72" s="64">
        <f t="shared" ca="1" si="1"/>
        <v>0</v>
      </c>
      <c r="Q72" s="65">
        <f t="shared" ca="1" si="2"/>
        <v>0</v>
      </c>
    </row>
    <row r="73" spans="3:17">
      <c r="C73" s="4"/>
      <c r="D73" s="4"/>
      <c r="E73" s="106"/>
      <c r="J73" s="303"/>
      <c r="O73" s="7"/>
      <c r="P73" s="64">
        <f t="shared" ca="1" si="1"/>
        <v>0</v>
      </c>
      <c r="Q73" s="65">
        <f t="shared" ca="1" si="2"/>
        <v>0</v>
      </c>
    </row>
    <row r="74" spans="3:17">
      <c r="C74" s="4"/>
      <c r="D74" s="4"/>
      <c r="E74" s="106"/>
      <c r="J74" s="303"/>
      <c r="O74" s="7"/>
      <c r="P74" s="64">
        <f t="shared" ca="1" si="1"/>
        <v>0</v>
      </c>
      <c r="Q74" s="65">
        <f t="shared" ca="1" si="2"/>
        <v>0</v>
      </c>
    </row>
    <row r="75" spans="3:17">
      <c r="C75" s="4"/>
      <c r="D75" s="4"/>
      <c r="E75" s="106"/>
      <c r="J75" s="303"/>
      <c r="O75" s="7"/>
      <c r="P75" s="64">
        <f t="shared" ca="1" si="1"/>
        <v>0</v>
      </c>
      <c r="Q75" s="65">
        <f t="shared" ca="1" si="2"/>
        <v>0</v>
      </c>
    </row>
    <row r="76" spans="3:17">
      <c r="C76" s="4"/>
      <c r="D76" s="4"/>
      <c r="E76" s="106"/>
      <c r="J76" s="303"/>
      <c r="O76" s="7"/>
      <c r="P76" s="64">
        <f t="shared" ref="P76:P139" ca="1" si="50">IF(K76="",0,IF(L76="",TODAY()-K76,L76-K76+1))</f>
        <v>0</v>
      </c>
      <c r="Q76" s="65">
        <f t="shared" ref="Q76:Q139" ca="1" si="51">IF(P76=0,0,O76-P76)</f>
        <v>0</v>
      </c>
    </row>
    <row r="77" spans="3:17">
      <c r="C77" s="4"/>
      <c r="D77" s="4"/>
      <c r="E77" s="106"/>
      <c r="J77" s="303"/>
      <c r="O77" s="7"/>
      <c r="P77" s="64">
        <f t="shared" ca="1" si="50"/>
        <v>0</v>
      </c>
      <c r="Q77" s="65">
        <f t="shared" ca="1" si="51"/>
        <v>0</v>
      </c>
    </row>
    <row r="78" spans="3:17">
      <c r="C78" s="4"/>
      <c r="D78" s="4"/>
      <c r="E78" s="106"/>
      <c r="J78" s="303"/>
      <c r="O78" s="7"/>
      <c r="P78" s="64">
        <f t="shared" ca="1" si="50"/>
        <v>0</v>
      </c>
      <c r="Q78" s="65">
        <f t="shared" ca="1" si="51"/>
        <v>0</v>
      </c>
    </row>
    <row r="79" spans="3:17">
      <c r="C79" s="4"/>
      <c r="D79" s="4"/>
      <c r="E79" s="106"/>
      <c r="J79" s="303"/>
      <c r="O79" s="7"/>
      <c r="P79" s="64">
        <f t="shared" ca="1" si="50"/>
        <v>0</v>
      </c>
      <c r="Q79" s="65">
        <f t="shared" ca="1" si="51"/>
        <v>0</v>
      </c>
    </row>
    <row r="80" spans="3:17">
      <c r="C80" s="4"/>
      <c r="D80" s="4"/>
      <c r="E80" s="106"/>
      <c r="J80" s="303"/>
      <c r="O80" s="7"/>
      <c r="P80" s="64">
        <f t="shared" ca="1" si="50"/>
        <v>0</v>
      </c>
      <c r="Q80" s="65">
        <f t="shared" ca="1" si="51"/>
        <v>0</v>
      </c>
    </row>
    <row r="81" spans="3:17">
      <c r="C81" s="4"/>
      <c r="D81" s="4"/>
      <c r="E81" s="106"/>
      <c r="J81" s="303"/>
      <c r="O81" s="7"/>
      <c r="P81" s="64">
        <f t="shared" ca="1" si="50"/>
        <v>0</v>
      </c>
      <c r="Q81" s="65">
        <f t="shared" ca="1" si="51"/>
        <v>0</v>
      </c>
    </row>
    <row r="82" spans="3:17">
      <c r="C82" s="4"/>
      <c r="D82" s="4"/>
      <c r="E82" s="106"/>
      <c r="J82" s="303"/>
      <c r="O82" s="7"/>
      <c r="P82" s="64">
        <f t="shared" ca="1" si="50"/>
        <v>0</v>
      </c>
      <c r="Q82" s="65">
        <f t="shared" ca="1" si="51"/>
        <v>0</v>
      </c>
    </row>
    <row r="83" spans="3:17">
      <c r="C83" s="4"/>
      <c r="D83" s="4"/>
      <c r="E83" s="106"/>
      <c r="J83" s="303"/>
      <c r="O83" s="7"/>
      <c r="P83" s="64">
        <f t="shared" ca="1" si="50"/>
        <v>0</v>
      </c>
      <c r="Q83" s="65">
        <f t="shared" ca="1" si="51"/>
        <v>0</v>
      </c>
    </row>
    <row r="84" spans="3:17">
      <c r="C84" s="4"/>
      <c r="D84" s="4"/>
      <c r="E84" s="106"/>
      <c r="J84" s="303"/>
      <c r="O84" s="7"/>
      <c r="P84" s="64">
        <f t="shared" ca="1" si="50"/>
        <v>0</v>
      </c>
      <c r="Q84" s="65">
        <f t="shared" ca="1" si="51"/>
        <v>0</v>
      </c>
    </row>
    <row r="85" spans="3:17">
      <c r="C85" s="4"/>
      <c r="D85" s="4"/>
      <c r="E85" s="106"/>
      <c r="J85" s="303"/>
      <c r="O85" s="7"/>
      <c r="P85" s="64">
        <f t="shared" ca="1" si="50"/>
        <v>0</v>
      </c>
      <c r="Q85" s="65">
        <f t="shared" ca="1" si="51"/>
        <v>0</v>
      </c>
    </row>
    <row r="86" spans="3:17">
      <c r="C86" s="4"/>
      <c r="D86" s="4"/>
      <c r="E86" s="106"/>
      <c r="J86" s="303"/>
      <c r="O86" s="7"/>
      <c r="P86" s="64">
        <f t="shared" ca="1" si="50"/>
        <v>0</v>
      </c>
      <c r="Q86" s="65">
        <f t="shared" ca="1" si="51"/>
        <v>0</v>
      </c>
    </row>
    <row r="87" spans="3:17">
      <c r="C87" s="4"/>
      <c r="D87" s="4"/>
      <c r="E87" s="106"/>
      <c r="J87" s="303"/>
      <c r="O87" s="7"/>
      <c r="P87" s="64">
        <f t="shared" ca="1" si="50"/>
        <v>0</v>
      </c>
      <c r="Q87" s="65">
        <f t="shared" ca="1" si="51"/>
        <v>0</v>
      </c>
    </row>
    <row r="88" spans="3:17">
      <c r="C88" s="4"/>
      <c r="D88" s="4"/>
      <c r="E88" s="106"/>
      <c r="J88" s="303"/>
      <c r="O88" s="7"/>
      <c r="P88" s="64">
        <f t="shared" ca="1" si="50"/>
        <v>0</v>
      </c>
      <c r="Q88" s="65">
        <f t="shared" ca="1" si="51"/>
        <v>0</v>
      </c>
    </row>
    <row r="89" spans="3:17">
      <c r="C89" s="4"/>
      <c r="D89" s="4"/>
      <c r="E89" s="106"/>
      <c r="J89" s="303"/>
      <c r="O89" s="7"/>
      <c r="P89" s="64">
        <f t="shared" ca="1" si="50"/>
        <v>0</v>
      </c>
      <c r="Q89" s="65">
        <f t="shared" ca="1" si="51"/>
        <v>0</v>
      </c>
    </row>
    <row r="90" spans="3:17">
      <c r="C90" s="4"/>
      <c r="D90" s="4"/>
      <c r="E90" s="106"/>
      <c r="J90" s="303"/>
      <c r="O90" s="7"/>
      <c r="P90" s="64">
        <f t="shared" ca="1" si="50"/>
        <v>0</v>
      </c>
      <c r="Q90" s="65">
        <f t="shared" ca="1" si="51"/>
        <v>0</v>
      </c>
    </row>
    <row r="91" spans="3:17">
      <c r="C91" s="4"/>
      <c r="D91" s="4"/>
      <c r="E91" s="106"/>
      <c r="J91" s="303"/>
      <c r="O91" s="7"/>
      <c r="P91" s="64">
        <f t="shared" ca="1" si="50"/>
        <v>0</v>
      </c>
      <c r="Q91" s="65">
        <f t="shared" ca="1" si="51"/>
        <v>0</v>
      </c>
    </row>
    <row r="92" spans="3:17">
      <c r="C92" s="4"/>
      <c r="D92" s="4"/>
      <c r="E92" s="106"/>
      <c r="J92" s="303"/>
      <c r="O92" s="7"/>
      <c r="P92" s="64">
        <f t="shared" ca="1" si="50"/>
        <v>0</v>
      </c>
      <c r="Q92" s="65">
        <f t="shared" ca="1" si="51"/>
        <v>0</v>
      </c>
    </row>
    <row r="93" spans="3:17">
      <c r="C93" s="4"/>
      <c r="D93" s="4"/>
      <c r="E93" s="106"/>
      <c r="J93" s="303"/>
      <c r="O93" s="7"/>
      <c r="P93" s="64">
        <f t="shared" ca="1" si="50"/>
        <v>0</v>
      </c>
      <c r="Q93" s="65">
        <f t="shared" ca="1" si="51"/>
        <v>0</v>
      </c>
    </row>
    <row r="94" spans="3:17">
      <c r="C94" s="4"/>
      <c r="D94" s="4"/>
      <c r="E94" s="106"/>
      <c r="J94" s="303"/>
      <c r="O94" s="7"/>
      <c r="P94" s="64">
        <f t="shared" ca="1" si="50"/>
        <v>0</v>
      </c>
      <c r="Q94" s="65">
        <f t="shared" ca="1" si="51"/>
        <v>0</v>
      </c>
    </row>
    <row r="95" spans="3:17">
      <c r="C95" s="4"/>
      <c r="D95" s="4"/>
      <c r="E95" s="106"/>
      <c r="J95" s="303"/>
      <c r="O95" s="7"/>
      <c r="P95" s="64">
        <f t="shared" ca="1" si="50"/>
        <v>0</v>
      </c>
      <c r="Q95" s="65">
        <f t="shared" ca="1" si="51"/>
        <v>0</v>
      </c>
    </row>
    <row r="96" spans="3:17">
      <c r="C96" s="4"/>
      <c r="D96" s="4"/>
      <c r="E96" s="106"/>
      <c r="J96" s="303"/>
      <c r="O96" s="7"/>
      <c r="P96" s="64">
        <f t="shared" ca="1" si="50"/>
        <v>0</v>
      </c>
      <c r="Q96" s="65">
        <f t="shared" ca="1" si="51"/>
        <v>0</v>
      </c>
    </row>
    <row r="97" spans="3:17">
      <c r="C97" s="4"/>
      <c r="D97" s="4"/>
      <c r="E97" s="106"/>
      <c r="J97" s="303"/>
      <c r="O97" s="7"/>
      <c r="P97" s="64">
        <f t="shared" ca="1" si="50"/>
        <v>0</v>
      </c>
      <c r="Q97" s="65">
        <f t="shared" ca="1" si="51"/>
        <v>0</v>
      </c>
    </row>
    <row r="98" spans="3:17">
      <c r="C98" s="4"/>
      <c r="D98" s="4"/>
      <c r="E98" s="106"/>
      <c r="J98" s="303"/>
      <c r="O98" s="7"/>
      <c r="P98" s="64">
        <f t="shared" ca="1" si="50"/>
        <v>0</v>
      </c>
      <c r="Q98" s="65">
        <f t="shared" ca="1" si="51"/>
        <v>0</v>
      </c>
    </row>
    <row r="99" spans="3:17">
      <c r="C99" s="4"/>
      <c r="D99" s="4"/>
      <c r="E99" s="106"/>
      <c r="J99" s="303"/>
      <c r="O99" s="7"/>
      <c r="P99" s="64">
        <f t="shared" ca="1" si="50"/>
        <v>0</v>
      </c>
      <c r="Q99" s="65">
        <f t="shared" ca="1" si="51"/>
        <v>0</v>
      </c>
    </row>
    <row r="100" spans="3:17">
      <c r="C100" s="4"/>
      <c r="D100" s="4"/>
      <c r="E100" s="106"/>
      <c r="J100" s="303"/>
      <c r="O100" s="7"/>
      <c r="P100" s="64">
        <f t="shared" ca="1" si="50"/>
        <v>0</v>
      </c>
      <c r="Q100" s="65">
        <f t="shared" ca="1" si="51"/>
        <v>0</v>
      </c>
    </row>
    <row r="101" spans="3:17">
      <c r="C101" s="4"/>
      <c r="D101" s="4"/>
      <c r="E101" s="106"/>
      <c r="J101" s="303"/>
      <c r="O101" s="7"/>
      <c r="P101" s="64">
        <f t="shared" ca="1" si="50"/>
        <v>0</v>
      </c>
      <c r="Q101" s="65">
        <f t="shared" ca="1" si="51"/>
        <v>0</v>
      </c>
    </row>
    <row r="102" spans="3:17">
      <c r="C102" s="4"/>
      <c r="D102" s="4"/>
      <c r="E102" s="106"/>
      <c r="J102" s="303"/>
      <c r="O102" s="7"/>
      <c r="P102" s="64">
        <f t="shared" ca="1" si="50"/>
        <v>0</v>
      </c>
      <c r="Q102" s="65">
        <f t="shared" ca="1" si="51"/>
        <v>0</v>
      </c>
    </row>
    <row r="103" spans="3:17">
      <c r="C103" s="4"/>
      <c r="D103" s="4"/>
      <c r="E103" s="106"/>
      <c r="J103" s="303"/>
      <c r="O103" s="7"/>
      <c r="P103" s="64">
        <f t="shared" ca="1" si="50"/>
        <v>0</v>
      </c>
      <c r="Q103" s="65">
        <f t="shared" ca="1" si="51"/>
        <v>0</v>
      </c>
    </row>
    <row r="104" spans="3:17">
      <c r="C104" s="4"/>
      <c r="D104" s="4"/>
      <c r="E104" s="106"/>
      <c r="J104" s="303"/>
      <c r="O104" s="7"/>
      <c r="P104" s="64">
        <f t="shared" ca="1" si="50"/>
        <v>0</v>
      </c>
      <c r="Q104" s="65">
        <f t="shared" ca="1" si="51"/>
        <v>0</v>
      </c>
    </row>
    <row r="105" spans="3:17">
      <c r="C105" s="4"/>
      <c r="D105" s="4"/>
      <c r="E105" s="106"/>
      <c r="J105" s="303"/>
      <c r="O105" s="7"/>
      <c r="P105" s="64">
        <f t="shared" ca="1" si="50"/>
        <v>0</v>
      </c>
      <c r="Q105" s="65">
        <f t="shared" ca="1" si="51"/>
        <v>0</v>
      </c>
    </row>
    <row r="106" spans="3:17">
      <c r="C106" s="4"/>
      <c r="D106" s="4"/>
      <c r="E106" s="106"/>
      <c r="J106" s="303"/>
      <c r="O106" s="7"/>
      <c r="P106" s="64">
        <f t="shared" ca="1" si="50"/>
        <v>0</v>
      </c>
      <c r="Q106" s="65">
        <f t="shared" ca="1" si="51"/>
        <v>0</v>
      </c>
    </row>
    <row r="107" spans="3:17">
      <c r="C107" s="4"/>
      <c r="D107" s="4"/>
      <c r="E107" s="106"/>
      <c r="J107" s="303"/>
      <c r="O107" s="7"/>
      <c r="P107" s="64">
        <f t="shared" ca="1" si="50"/>
        <v>0</v>
      </c>
      <c r="Q107" s="65">
        <f t="shared" ca="1" si="51"/>
        <v>0</v>
      </c>
    </row>
    <row r="108" spans="3:17">
      <c r="C108" s="4"/>
      <c r="D108" s="4"/>
      <c r="E108" s="106"/>
      <c r="J108" s="303"/>
      <c r="O108" s="7"/>
      <c r="P108" s="64">
        <f t="shared" ca="1" si="50"/>
        <v>0</v>
      </c>
      <c r="Q108" s="65">
        <f t="shared" ca="1" si="51"/>
        <v>0</v>
      </c>
    </row>
    <row r="109" spans="3:17">
      <c r="C109" s="4"/>
      <c r="D109" s="4"/>
      <c r="E109" s="106"/>
      <c r="J109" s="303"/>
      <c r="O109" s="7"/>
      <c r="P109" s="64">
        <f t="shared" ca="1" si="50"/>
        <v>0</v>
      </c>
      <c r="Q109" s="65">
        <f t="shared" ca="1" si="51"/>
        <v>0</v>
      </c>
    </row>
    <row r="110" spans="3:17">
      <c r="C110" s="4"/>
      <c r="D110" s="4"/>
      <c r="E110" s="106"/>
      <c r="J110" s="303"/>
      <c r="O110" s="7"/>
      <c r="P110" s="64">
        <f t="shared" ca="1" si="50"/>
        <v>0</v>
      </c>
      <c r="Q110" s="65">
        <f t="shared" ca="1" si="51"/>
        <v>0</v>
      </c>
    </row>
    <row r="111" spans="3:17">
      <c r="C111" s="4"/>
      <c r="D111" s="4"/>
      <c r="E111" s="106"/>
      <c r="J111" s="303"/>
      <c r="O111" s="7"/>
      <c r="P111" s="64">
        <f t="shared" ca="1" si="50"/>
        <v>0</v>
      </c>
      <c r="Q111" s="65">
        <f t="shared" ca="1" si="51"/>
        <v>0</v>
      </c>
    </row>
    <row r="112" spans="3:17">
      <c r="C112" s="4"/>
      <c r="D112" s="4"/>
      <c r="E112" s="106"/>
      <c r="J112" s="303"/>
      <c r="O112" s="7"/>
      <c r="P112" s="64">
        <f t="shared" ca="1" si="50"/>
        <v>0</v>
      </c>
      <c r="Q112" s="65">
        <f t="shared" ca="1" si="51"/>
        <v>0</v>
      </c>
    </row>
    <row r="113" spans="3:17">
      <c r="C113" s="4"/>
      <c r="D113" s="4"/>
      <c r="E113" s="106"/>
      <c r="J113" s="303"/>
      <c r="O113" s="7"/>
      <c r="P113" s="64">
        <f t="shared" ca="1" si="50"/>
        <v>0</v>
      </c>
      <c r="Q113" s="65">
        <f t="shared" ca="1" si="51"/>
        <v>0</v>
      </c>
    </row>
    <row r="114" spans="3:17">
      <c r="C114" s="4"/>
      <c r="D114" s="4"/>
      <c r="E114" s="106"/>
      <c r="J114" s="303"/>
      <c r="O114" s="7"/>
      <c r="P114" s="64">
        <f t="shared" ca="1" si="50"/>
        <v>0</v>
      </c>
      <c r="Q114" s="65">
        <f t="shared" ca="1" si="51"/>
        <v>0</v>
      </c>
    </row>
    <row r="115" spans="3:17">
      <c r="C115" s="4"/>
      <c r="D115" s="4"/>
      <c r="E115" s="106"/>
      <c r="J115" s="303"/>
      <c r="O115" s="7"/>
      <c r="P115" s="64">
        <f t="shared" ca="1" si="50"/>
        <v>0</v>
      </c>
      <c r="Q115" s="65">
        <f t="shared" ca="1" si="51"/>
        <v>0</v>
      </c>
    </row>
    <row r="116" spans="3:17">
      <c r="C116" s="4"/>
      <c r="D116" s="4"/>
      <c r="E116" s="106"/>
      <c r="J116" s="303"/>
      <c r="O116" s="7"/>
      <c r="P116" s="64">
        <f t="shared" ca="1" si="50"/>
        <v>0</v>
      </c>
      <c r="Q116" s="65">
        <f t="shared" ca="1" si="51"/>
        <v>0</v>
      </c>
    </row>
    <row r="117" spans="3:17">
      <c r="C117" s="4"/>
      <c r="D117" s="4"/>
      <c r="E117" s="106"/>
      <c r="J117" s="303"/>
      <c r="O117" s="7"/>
      <c r="P117" s="64">
        <f t="shared" ca="1" si="50"/>
        <v>0</v>
      </c>
      <c r="Q117" s="65">
        <f t="shared" ca="1" si="51"/>
        <v>0</v>
      </c>
    </row>
    <row r="118" spans="3:17">
      <c r="C118" s="4"/>
      <c r="D118" s="4"/>
      <c r="E118" s="106"/>
      <c r="J118" s="303"/>
      <c r="O118" s="7"/>
      <c r="P118" s="64">
        <f t="shared" ca="1" si="50"/>
        <v>0</v>
      </c>
      <c r="Q118" s="65">
        <f t="shared" ca="1" si="51"/>
        <v>0</v>
      </c>
    </row>
    <row r="119" spans="3:17">
      <c r="C119" s="4"/>
      <c r="D119" s="4"/>
      <c r="E119" s="106"/>
      <c r="J119" s="303"/>
      <c r="O119" s="7"/>
      <c r="P119" s="64">
        <f t="shared" ca="1" si="50"/>
        <v>0</v>
      </c>
      <c r="Q119" s="65">
        <f t="shared" ca="1" si="51"/>
        <v>0</v>
      </c>
    </row>
    <row r="120" spans="3:17">
      <c r="C120" s="4"/>
      <c r="D120" s="4"/>
      <c r="E120" s="106"/>
      <c r="J120" s="303"/>
      <c r="O120" s="7"/>
      <c r="P120" s="64">
        <f t="shared" ca="1" si="50"/>
        <v>0</v>
      </c>
      <c r="Q120" s="65">
        <f t="shared" ca="1" si="51"/>
        <v>0</v>
      </c>
    </row>
    <row r="121" spans="3:17">
      <c r="C121" s="4"/>
      <c r="D121" s="4"/>
      <c r="E121" s="106"/>
      <c r="J121" s="303"/>
      <c r="O121" s="7"/>
      <c r="P121" s="64">
        <f t="shared" ca="1" si="50"/>
        <v>0</v>
      </c>
      <c r="Q121" s="65">
        <f t="shared" ca="1" si="51"/>
        <v>0</v>
      </c>
    </row>
    <row r="122" spans="3:17">
      <c r="C122" s="4"/>
      <c r="D122" s="4"/>
      <c r="E122" s="106"/>
      <c r="J122" s="303"/>
      <c r="O122" s="7"/>
      <c r="P122" s="64">
        <f t="shared" ca="1" si="50"/>
        <v>0</v>
      </c>
      <c r="Q122" s="65">
        <f t="shared" ca="1" si="51"/>
        <v>0</v>
      </c>
    </row>
    <row r="123" spans="3:17">
      <c r="C123" s="4"/>
      <c r="D123" s="4"/>
      <c r="E123" s="106"/>
      <c r="J123" s="303"/>
      <c r="O123" s="7"/>
      <c r="P123" s="64">
        <f t="shared" ca="1" si="50"/>
        <v>0</v>
      </c>
      <c r="Q123" s="65">
        <f t="shared" ca="1" si="51"/>
        <v>0</v>
      </c>
    </row>
    <row r="124" spans="3:17">
      <c r="C124" s="4"/>
      <c r="D124" s="4"/>
      <c r="E124" s="106"/>
      <c r="J124" s="303"/>
      <c r="O124" s="7"/>
      <c r="P124" s="64">
        <f t="shared" ca="1" si="50"/>
        <v>0</v>
      </c>
      <c r="Q124" s="65">
        <f t="shared" ca="1" si="51"/>
        <v>0</v>
      </c>
    </row>
    <row r="125" spans="3:17">
      <c r="C125" s="4"/>
      <c r="D125" s="4"/>
      <c r="E125" s="106"/>
      <c r="J125" s="303"/>
      <c r="O125" s="7"/>
      <c r="P125" s="64">
        <f t="shared" ca="1" si="50"/>
        <v>0</v>
      </c>
      <c r="Q125" s="65">
        <f t="shared" ca="1" si="51"/>
        <v>0</v>
      </c>
    </row>
    <row r="126" spans="3:17">
      <c r="C126" s="4"/>
      <c r="D126" s="4"/>
      <c r="E126" s="106"/>
      <c r="J126" s="303"/>
      <c r="O126" s="7"/>
      <c r="P126" s="64">
        <f t="shared" ca="1" si="50"/>
        <v>0</v>
      </c>
      <c r="Q126" s="65">
        <f t="shared" ca="1" si="51"/>
        <v>0</v>
      </c>
    </row>
    <row r="127" spans="3:17">
      <c r="C127" s="4"/>
      <c r="D127" s="4"/>
      <c r="E127" s="106"/>
      <c r="J127" s="303"/>
      <c r="O127" s="7"/>
      <c r="P127" s="64">
        <f t="shared" ca="1" si="50"/>
        <v>0</v>
      </c>
      <c r="Q127" s="65">
        <f t="shared" ca="1" si="51"/>
        <v>0</v>
      </c>
    </row>
    <row r="128" spans="3:17">
      <c r="C128" s="4"/>
      <c r="D128" s="4"/>
      <c r="E128" s="106"/>
      <c r="J128" s="303"/>
      <c r="O128" s="7"/>
      <c r="P128" s="64">
        <f t="shared" ca="1" si="50"/>
        <v>0</v>
      </c>
      <c r="Q128" s="65">
        <f t="shared" ca="1" si="51"/>
        <v>0</v>
      </c>
    </row>
    <row r="129" spans="3:17">
      <c r="C129" s="4"/>
      <c r="D129" s="4"/>
      <c r="E129" s="106"/>
      <c r="J129" s="303"/>
      <c r="O129" s="7"/>
      <c r="P129" s="64">
        <f t="shared" ca="1" si="50"/>
        <v>0</v>
      </c>
      <c r="Q129" s="65">
        <f t="shared" ca="1" si="51"/>
        <v>0</v>
      </c>
    </row>
    <row r="130" spans="3:17">
      <c r="C130" s="4"/>
      <c r="D130" s="4"/>
      <c r="E130" s="106"/>
      <c r="J130" s="303"/>
      <c r="O130" s="7"/>
      <c r="P130" s="64">
        <f t="shared" ca="1" si="50"/>
        <v>0</v>
      </c>
      <c r="Q130" s="65">
        <f t="shared" ca="1" si="51"/>
        <v>0</v>
      </c>
    </row>
    <row r="131" spans="3:17">
      <c r="C131" s="4"/>
      <c r="D131" s="4"/>
      <c r="E131" s="106"/>
      <c r="J131" s="303"/>
      <c r="O131" s="7"/>
      <c r="P131" s="64">
        <f t="shared" ca="1" si="50"/>
        <v>0</v>
      </c>
      <c r="Q131" s="65">
        <f t="shared" ca="1" si="51"/>
        <v>0</v>
      </c>
    </row>
    <row r="132" spans="3:17">
      <c r="C132" s="4"/>
      <c r="D132" s="4"/>
      <c r="E132" s="106"/>
      <c r="J132" s="303"/>
      <c r="O132" s="7"/>
      <c r="P132" s="64">
        <f t="shared" ca="1" si="50"/>
        <v>0</v>
      </c>
      <c r="Q132" s="65">
        <f t="shared" ca="1" si="51"/>
        <v>0</v>
      </c>
    </row>
    <row r="133" spans="3:17">
      <c r="C133" s="4"/>
      <c r="D133" s="4"/>
      <c r="E133" s="106"/>
      <c r="J133" s="303"/>
      <c r="O133" s="7"/>
      <c r="P133" s="64">
        <f t="shared" ca="1" si="50"/>
        <v>0</v>
      </c>
      <c r="Q133" s="65">
        <f t="shared" ca="1" si="51"/>
        <v>0</v>
      </c>
    </row>
    <row r="134" spans="3:17">
      <c r="C134" s="4"/>
      <c r="D134" s="4"/>
      <c r="E134" s="106"/>
      <c r="J134" s="303"/>
      <c r="O134" s="7"/>
      <c r="P134" s="64">
        <f t="shared" ca="1" si="50"/>
        <v>0</v>
      </c>
      <c r="Q134" s="65">
        <f t="shared" ca="1" si="51"/>
        <v>0</v>
      </c>
    </row>
    <row r="135" spans="3:17">
      <c r="C135" s="4"/>
      <c r="D135" s="4"/>
      <c r="E135" s="106"/>
      <c r="J135" s="303"/>
      <c r="O135" s="7"/>
      <c r="P135" s="64">
        <f t="shared" ca="1" si="50"/>
        <v>0</v>
      </c>
      <c r="Q135" s="65">
        <f t="shared" ca="1" si="51"/>
        <v>0</v>
      </c>
    </row>
    <row r="136" spans="3:17">
      <c r="C136" s="4"/>
      <c r="D136" s="4"/>
      <c r="E136" s="106"/>
      <c r="J136" s="303"/>
      <c r="O136" s="7"/>
      <c r="P136" s="64">
        <f t="shared" ca="1" si="50"/>
        <v>0</v>
      </c>
      <c r="Q136" s="65">
        <f t="shared" ca="1" si="51"/>
        <v>0</v>
      </c>
    </row>
    <row r="137" spans="3:17">
      <c r="C137" s="4"/>
      <c r="D137" s="4"/>
      <c r="E137" s="106"/>
      <c r="J137" s="303"/>
      <c r="O137" s="7"/>
      <c r="P137" s="64">
        <f t="shared" ca="1" si="50"/>
        <v>0</v>
      </c>
      <c r="Q137" s="65">
        <f t="shared" ca="1" si="51"/>
        <v>0</v>
      </c>
    </row>
    <row r="138" spans="3:17">
      <c r="C138" s="4"/>
      <c r="D138" s="4"/>
      <c r="E138" s="106"/>
      <c r="J138" s="303"/>
      <c r="O138" s="7"/>
      <c r="P138" s="64">
        <f t="shared" ca="1" si="50"/>
        <v>0</v>
      </c>
      <c r="Q138" s="65">
        <f t="shared" ca="1" si="51"/>
        <v>0</v>
      </c>
    </row>
    <row r="139" spans="3:17">
      <c r="C139" s="4"/>
      <c r="D139" s="4"/>
      <c r="E139" s="106"/>
      <c r="J139" s="303"/>
      <c r="O139" s="7"/>
      <c r="P139" s="64">
        <f t="shared" ca="1" si="50"/>
        <v>0</v>
      </c>
      <c r="Q139" s="65">
        <f t="shared" ca="1" si="51"/>
        <v>0</v>
      </c>
    </row>
    <row r="140" spans="3:17">
      <c r="C140" s="4"/>
      <c r="D140" s="4"/>
      <c r="E140" s="106"/>
      <c r="J140" s="303"/>
      <c r="O140" s="7"/>
      <c r="P140" s="64">
        <f t="shared" ref="P140:P203" ca="1" si="52">IF(K140="",0,IF(L140="",TODAY()-K140,L140-K140+1))</f>
        <v>0</v>
      </c>
      <c r="Q140" s="65">
        <f t="shared" ref="Q140:Q203" ca="1" si="53">IF(P140=0,0,O140-P140)</f>
        <v>0</v>
      </c>
    </row>
    <row r="141" spans="3:17">
      <c r="C141" s="4"/>
      <c r="D141" s="4"/>
      <c r="E141" s="106"/>
      <c r="J141" s="303"/>
      <c r="O141" s="7"/>
      <c r="P141" s="64">
        <f t="shared" ca="1" si="52"/>
        <v>0</v>
      </c>
      <c r="Q141" s="65">
        <f t="shared" ca="1" si="53"/>
        <v>0</v>
      </c>
    </row>
    <row r="142" spans="3:17">
      <c r="C142" s="4"/>
      <c r="D142" s="4"/>
      <c r="E142" s="106"/>
      <c r="J142" s="303"/>
      <c r="O142" s="7"/>
      <c r="P142" s="64">
        <f t="shared" ca="1" si="52"/>
        <v>0</v>
      </c>
      <c r="Q142" s="65">
        <f t="shared" ca="1" si="53"/>
        <v>0</v>
      </c>
    </row>
    <row r="143" spans="3:17">
      <c r="C143" s="4"/>
      <c r="D143" s="4"/>
      <c r="E143" s="106"/>
      <c r="J143" s="303"/>
      <c r="O143" s="7"/>
      <c r="P143" s="64">
        <f t="shared" ca="1" si="52"/>
        <v>0</v>
      </c>
      <c r="Q143" s="65">
        <f t="shared" ca="1" si="53"/>
        <v>0</v>
      </c>
    </row>
    <row r="144" spans="3:17">
      <c r="C144" s="4"/>
      <c r="D144" s="4"/>
      <c r="E144" s="106"/>
      <c r="J144" s="303"/>
      <c r="O144" s="7"/>
      <c r="P144" s="64">
        <f t="shared" ca="1" si="52"/>
        <v>0</v>
      </c>
      <c r="Q144" s="65">
        <f t="shared" ca="1" si="53"/>
        <v>0</v>
      </c>
    </row>
    <row r="145" spans="3:17">
      <c r="C145" s="4"/>
      <c r="D145" s="4"/>
      <c r="E145" s="106"/>
      <c r="J145" s="303"/>
      <c r="O145" s="7"/>
      <c r="P145" s="64">
        <f t="shared" ca="1" si="52"/>
        <v>0</v>
      </c>
      <c r="Q145" s="65">
        <f t="shared" ca="1" si="53"/>
        <v>0</v>
      </c>
    </row>
    <row r="146" spans="3:17">
      <c r="C146" s="4"/>
      <c r="D146" s="4"/>
      <c r="E146" s="106"/>
      <c r="J146" s="303"/>
      <c r="O146" s="7"/>
      <c r="P146" s="64">
        <f t="shared" ca="1" si="52"/>
        <v>0</v>
      </c>
      <c r="Q146" s="65">
        <f t="shared" ca="1" si="53"/>
        <v>0</v>
      </c>
    </row>
    <row r="147" spans="3:17">
      <c r="C147" s="4"/>
      <c r="D147" s="4"/>
      <c r="E147" s="106"/>
      <c r="J147" s="303"/>
      <c r="O147" s="7"/>
      <c r="P147" s="64">
        <f t="shared" ca="1" si="52"/>
        <v>0</v>
      </c>
      <c r="Q147" s="65">
        <f t="shared" ca="1" si="53"/>
        <v>0</v>
      </c>
    </row>
    <row r="148" spans="3:17">
      <c r="C148" s="4"/>
      <c r="D148" s="4"/>
      <c r="E148" s="106"/>
      <c r="J148" s="303"/>
      <c r="O148" s="7"/>
      <c r="P148" s="64">
        <f t="shared" ca="1" si="52"/>
        <v>0</v>
      </c>
      <c r="Q148" s="65">
        <f t="shared" ca="1" si="53"/>
        <v>0</v>
      </c>
    </row>
    <row r="149" spans="3:17">
      <c r="C149" s="4"/>
      <c r="D149" s="4"/>
      <c r="E149" s="106"/>
      <c r="J149" s="303"/>
      <c r="O149" s="7"/>
      <c r="P149" s="64">
        <f t="shared" ca="1" si="52"/>
        <v>0</v>
      </c>
      <c r="Q149" s="65">
        <f t="shared" ca="1" si="53"/>
        <v>0</v>
      </c>
    </row>
    <row r="150" spans="3:17">
      <c r="C150" s="4"/>
      <c r="D150" s="4"/>
      <c r="E150" s="106"/>
      <c r="J150" s="303"/>
      <c r="O150" s="7"/>
      <c r="P150" s="64">
        <f t="shared" ca="1" si="52"/>
        <v>0</v>
      </c>
      <c r="Q150" s="65">
        <f t="shared" ca="1" si="53"/>
        <v>0</v>
      </c>
    </row>
    <row r="151" spans="3:17">
      <c r="C151" s="4"/>
      <c r="D151" s="4"/>
      <c r="E151" s="106"/>
      <c r="J151" s="303"/>
      <c r="O151" s="7"/>
      <c r="P151" s="64">
        <f t="shared" ca="1" si="52"/>
        <v>0</v>
      </c>
      <c r="Q151" s="65">
        <f t="shared" ca="1" si="53"/>
        <v>0</v>
      </c>
    </row>
    <row r="152" spans="3:17">
      <c r="C152" s="4"/>
      <c r="D152" s="4"/>
      <c r="E152" s="106"/>
      <c r="J152" s="303"/>
      <c r="O152" s="7"/>
      <c r="P152" s="64">
        <f t="shared" ca="1" si="52"/>
        <v>0</v>
      </c>
      <c r="Q152" s="65">
        <f t="shared" ca="1" si="53"/>
        <v>0</v>
      </c>
    </row>
    <row r="153" spans="3:17">
      <c r="C153" s="4"/>
      <c r="D153" s="4"/>
      <c r="E153" s="106"/>
      <c r="J153" s="303"/>
      <c r="O153" s="7"/>
      <c r="P153" s="64">
        <f t="shared" ca="1" si="52"/>
        <v>0</v>
      </c>
      <c r="Q153" s="65">
        <f t="shared" ca="1" si="53"/>
        <v>0</v>
      </c>
    </row>
    <row r="154" spans="3:17">
      <c r="C154" s="4"/>
      <c r="D154" s="4"/>
      <c r="E154" s="106"/>
      <c r="J154" s="303"/>
      <c r="O154" s="7"/>
      <c r="P154" s="64">
        <f t="shared" ca="1" si="52"/>
        <v>0</v>
      </c>
      <c r="Q154" s="65">
        <f t="shared" ca="1" si="53"/>
        <v>0</v>
      </c>
    </row>
    <row r="155" spans="3:17">
      <c r="C155" s="4"/>
      <c r="D155" s="4"/>
      <c r="E155" s="106"/>
      <c r="J155" s="303"/>
      <c r="O155" s="7"/>
      <c r="P155" s="64">
        <f t="shared" ca="1" si="52"/>
        <v>0</v>
      </c>
      <c r="Q155" s="65">
        <f t="shared" ca="1" si="53"/>
        <v>0</v>
      </c>
    </row>
    <row r="156" spans="3:17">
      <c r="C156" s="4"/>
      <c r="D156" s="4"/>
      <c r="E156" s="106"/>
      <c r="J156" s="303"/>
      <c r="O156" s="7"/>
      <c r="P156" s="64">
        <f t="shared" ca="1" si="52"/>
        <v>0</v>
      </c>
      <c r="Q156" s="65">
        <f t="shared" ca="1" si="53"/>
        <v>0</v>
      </c>
    </row>
    <row r="157" spans="3:17">
      <c r="C157" s="4"/>
      <c r="D157" s="4"/>
      <c r="E157" s="106"/>
      <c r="J157" s="303"/>
      <c r="O157" s="7"/>
      <c r="P157" s="64">
        <f t="shared" ca="1" si="52"/>
        <v>0</v>
      </c>
      <c r="Q157" s="65">
        <f t="shared" ca="1" si="53"/>
        <v>0</v>
      </c>
    </row>
    <row r="158" spans="3:17">
      <c r="C158" s="4"/>
      <c r="D158" s="4"/>
      <c r="E158" s="106"/>
      <c r="J158" s="303"/>
      <c r="O158" s="7"/>
      <c r="P158" s="64">
        <f t="shared" ca="1" si="52"/>
        <v>0</v>
      </c>
      <c r="Q158" s="65">
        <f t="shared" ca="1" si="53"/>
        <v>0</v>
      </c>
    </row>
    <row r="159" spans="3:17">
      <c r="C159" s="4"/>
      <c r="D159" s="4"/>
      <c r="E159" s="106"/>
      <c r="J159" s="303"/>
      <c r="O159" s="7"/>
      <c r="P159" s="64">
        <f t="shared" ca="1" si="52"/>
        <v>0</v>
      </c>
      <c r="Q159" s="65">
        <f t="shared" ca="1" si="53"/>
        <v>0</v>
      </c>
    </row>
    <row r="160" spans="3:17">
      <c r="C160" s="4"/>
      <c r="D160" s="4"/>
      <c r="E160" s="106"/>
      <c r="J160" s="303"/>
      <c r="O160" s="7"/>
      <c r="P160" s="64">
        <f t="shared" ca="1" si="52"/>
        <v>0</v>
      </c>
      <c r="Q160" s="65">
        <f t="shared" ca="1" si="53"/>
        <v>0</v>
      </c>
    </row>
    <row r="161" spans="3:17">
      <c r="C161" s="4"/>
      <c r="D161" s="4"/>
      <c r="E161" s="106"/>
      <c r="J161" s="303"/>
      <c r="O161" s="7"/>
      <c r="P161" s="64">
        <f t="shared" ca="1" si="52"/>
        <v>0</v>
      </c>
      <c r="Q161" s="65">
        <f t="shared" ca="1" si="53"/>
        <v>0</v>
      </c>
    </row>
    <row r="162" spans="3:17">
      <c r="C162" s="4"/>
      <c r="D162" s="4"/>
      <c r="E162" s="106"/>
      <c r="J162" s="303"/>
      <c r="O162" s="7"/>
      <c r="P162" s="64">
        <f t="shared" ca="1" si="52"/>
        <v>0</v>
      </c>
      <c r="Q162" s="65">
        <f t="shared" ca="1" si="53"/>
        <v>0</v>
      </c>
    </row>
    <row r="163" spans="3:17">
      <c r="C163" s="4"/>
      <c r="D163" s="4"/>
      <c r="E163" s="106"/>
      <c r="J163" s="303"/>
      <c r="O163" s="7"/>
      <c r="P163" s="64">
        <f t="shared" ca="1" si="52"/>
        <v>0</v>
      </c>
      <c r="Q163" s="65">
        <f t="shared" ca="1" si="53"/>
        <v>0</v>
      </c>
    </row>
    <row r="164" spans="3:17">
      <c r="C164" s="4"/>
      <c r="D164" s="4"/>
      <c r="E164" s="106"/>
      <c r="J164" s="303"/>
      <c r="O164" s="7"/>
      <c r="P164" s="64">
        <f t="shared" ca="1" si="52"/>
        <v>0</v>
      </c>
      <c r="Q164" s="65">
        <f t="shared" ca="1" si="53"/>
        <v>0</v>
      </c>
    </row>
    <row r="165" spans="3:17">
      <c r="C165" s="4"/>
      <c r="D165" s="4"/>
      <c r="E165" s="106"/>
      <c r="J165" s="303"/>
      <c r="O165" s="7"/>
      <c r="P165" s="64">
        <f t="shared" ca="1" si="52"/>
        <v>0</v>
      </c>
      <c r="Q165" s="65">
        <f t="shared" ca="1" si="53"/>
        <v>0</v>
      </c>
    </row>
    <row r="166" spans="3:17">
      <c r="C166" s="4"/>
      <c r="D166" s="4"/>
      <c r="E166" s="106"/>
      <c r="J166" s="303"/>
      <c r="O166" s="7"/>
      <c r="P166" s="64">
        <f t="shared" ca="1" si="52"/>
        <v>0</v>
      </c>
      <c r="Q166" s="65">
        <f t="shared" ca="1" si="53"/>
        <v>0</v>
      </c>
    </row>
    <row r="167" spans="3:17">
      <c r="C167" s="4"/>
      <c r="D167" s="4"/>
      <c r="E167" s="106"/>
      <c r="J167" s="303"/>
      <c r="O167" s="7"/>
      <c r="P167" s="64">
        <f t="shared" ca="1" si="52"/>
        <v>0</v>
      </c>
      <c r="Q167" s="65">
        <f t="shared" ca="1" si="53"/>
        <v>0</v>
      </c>
    </row>
    <row r="168" spans="3:17">
      <c r="C168" s="4"/>
      <c r="D168" s="4"/>
      <c r="E168" s="106"/>
      <c r="J168" s="303"/>
      <c r="O168" s="7"/>
      <c r="P168" s="64">
        <f t="shared" ca="1" si="52"/>
        <v>0</v>
      </c>
      <c r="Q168" s="65">
        <f t="shared" ca="1" si="53"/>
        <v>0</v>
      </c>
    </row>
    <row r="169" spans="3:17">
      <c r="C169" s="4"/>
      <c r="D169" s="4"/>
      <c r="E169" s="106"/>
      <c r="J169" s="303"/>
      <c r="O169" s="7"/>
      <c r="P169" s="64">
        <f t="shared" ca="1" si="52"/>
        <v>0</v>
      </c>
      <c r="Q169" s="65">
        <f t="shared" ca="1" si="53"/>
        <v>0</v>
      </c>
    </row>
    <row r="170" spans="3:17">
      <c r="C170" s="4"/>
      <c r="D170" s="4"/>
      <c r="E170" s="106"/>
      <c r="J170" s="303"/>
      <c r="O170" s="7"/>
      <c r="P170" s="64">
        <f t="shared" ca="1" si="52"/>
        <v>0</v>
      </c>
      <c r="Q170" s="65">
        <f t="shared" ca="1" si="53"/>
        <v>0</v>
      </c>
    </row>
    <row r="171" spans="3:17">
      <c r="C171" s="4"/>
      <c r="D171" s="4"/>
      <c r="E171" s="106"/>
      <c r="J171" s="303"/>
      <c r="O171" s="7"/>
      <c r="P171" s="64">
        <f t="shared" ca="1" si="52"/>
        <v>0</v>
      </c>
      <c r="Q171" s="65">
        <f t="shared" ca="1" si="53"/>
        <v>0</v>
      </c>
    </row>
    <row r="172" spans="3:17">
      <c r="C172" s="4"/>
      <c r="D172" s="4"/>
      <c r="E172" s="106"/>
      <c r="J172" s="303"/>
      <c r="O172" s="7"/>
      <c r="P172" s="64">
        <f t="shared" ca="1" si="52"/>
        <v>0</v>
      </c>
      <c r="Q172" s="65">
        <f t="shared" ca="1" si="53"/>
        <v>0</v>
      </c>
    </row>
    <row r="173" spans="3:17">
      <c r="C173" s="4"/>
      <c r="D173" s="4"/>
      <c r="E173" s="106"/>
      <c r="J173" s="303"/>
      <c r="O173" s="7"/>
      <c r="P173" s="64">
        <f t="shared" ca="1" si="52"/>
        <v>0</v>
      </c>
      <c r="Q173" s="65">
        <f t="shared" ca="1" si="53"/>
        <v>0</v>
      </c>
    </row>
    <row r="174" spans="3:17">
      <c r="C174" s="4"/>
      <c r="D174" s="4"/>
      <c r="E174" s="106"/>
      <c r="J174" s="303"/>
      <c r="O174" s="7"/>
      <c r="P174" s="64">
        <f t="shared" ca="1" si="52"/>
        <v>0</v>
      </c>
      <c r="Q174" s="65">
        <f t="shared" ca="1" si="53"/>
        <v>0</v>
      </c>
    </row>
    <row r="175" spans="3:17">
      <c r="C175" s="4"/>
      <c r="D175" s="4"/>
      <c r="E175" s="106"/>
      <c r="J175" s="303"/>
      <c r="O175" s="7"/>
      <c r="P175" s="64">
        <f t="shared" ca="1" si="52"/>
        <v>0</v>
      </c>
      <c r="Q175" s="65">
        <f t="shared" ca="1" si="53"/>
        <v>0</v>
      </c>
    </row>
    <row r="176" spans="3:17">
      <c r="C176" s="4"/>
      <c r="D176" s="4"/>
      <c r="E176" s="106"/>
      <c r="J176" s="303"/>
      <c r="O176" s="7"/>
      <c r="P176" s="64">
        <f t="shared" ca="1" si="52"/>
        <v>0</v>
      </c>
      <c r="Q176" s="65">
        <f t="shared" ca="1" si="53"/>
        <v>0</v>
      </c>
    </row>
    <row r="177" spans="3:17">
      <c r="C177" s="4"/>
      <c r="D177" s="4"/>
      <c r="E177" s="106"/>
      <c r="J177" s="303"/>
      <c r="O177" s="7"/>
      <c r="P177" s="64">
        <f t="shared" ca="1" si="52"/>
        <v>0</v>
      </c>
      <c r="Q177" s="65">
        <f t="shared" ca="1" si="53"/>
        <v>0</v>
      </c>
    </row>
    <row r="178" spans="3:17">
      <c r="C178" s="4"/>
      <c r="D178" s="4"/>
      <c r="E178" s="106"/>
      <c r="J178" s="303"/>
      <c r="O178" s="7"/>
      <c r="P178" s="64">
        <f t="shared" ca="1" si="52"/>
        <v>0</v>
      </c>
      <c r="Q178" s="65">
        <f t="shared" ca="1" si="53"/>
        <v>0</v>
      </c>
    </row>
    <row r="179" spans="3:17">
      <c r="C179" s="4"/>
      <c r="D179" s="4"/>
      <c r="E179" s="106"/>
      <c r="J179" s="303"/>
      <c r="O179" s="7"/>
      <c r="P179" s="64">
        <f t="shared" ca="1" si="52"/>
        <v>0</v>
      </c>
      <c r="Q179" s="65">
        <f t="shared" ca="1" si="53"/>
        <v>0</v>
      </c>
    </row>
    <row r="180" spans="3:17">
      <c r="C180" s="4"/>
      <c r="D180" s="4"/>
      <c r="E180" s="106"/>
      <c r="J180" s="303"/>
      <c r="O180" s="7"/>
      <c r="P180" s="64">
        <f t="shared" ca="1" si="52"/>
        <v>0</v>
      </c>
      <c r="Q180" s="65">
        <f t="shared" ca="1" si="53"/>
        <v>0</v>
      </c>
    </row>
    <row r="181" spans="3:17">
      <c r="C181" s="4"/>
      <c r="D181" s="4"/>
      <c r="E181" s="106"/>
      <c r="J181" s="303"/>
      <c r="O181" s="7"/>
      <c r="P181" s="64">
        <f t="shared" ca="1" si="52"/>
        <v>0</v>
      </c>
      <c r="Q181" s="65">
        <f t="shared" ca="1" si="53"/>
        <v>0</v>
      </c>
    </row>
    <row r="182" spans="3:17">
      <c r="C182" s="4"/>
      <c r="D182" s="4"/>
      <c r="E182" s="106"/>
      <c r="J182" s="303"/>
      <c r="O182" s="7"/>
      <c r="P182" s="64">
        <f t="shared" ca="1" si="52"/>
        <v>0</v>
      </c>
      <c r="Q182" s="65">
        <f t="shared" ca="1" si="53"/>
        <v>0</v>
      </c>
    </row>
    <row r="183" spans="3:17">
      <c r="C183" s="4"/>
      <c r="D183" s="4"/>
      <c r="E183" s="106"/>
      <c r="J183" s="303"/>
      <c r="O183" s="7"/>
      <c r="P183" s="64">
        <f t="shared" ca="1" si="52"/>
        <v>0</v>
      </c>
      <c r="Q183" s="65">
        <f t="shared" ca="1" si="53"/>
        <v>0</v>
      </c>
    </row>
    <row r="184" spans="3:17">
      <c r="C184" s="4"/>
      <c r="D184" s="4"/>
      <c r="E184" s="106"/>
      <c r="J184" s="303"/>
      <c r="O184" s="7"/>
      <c r="P184" s="64">
        <f t="shared" ca="1" si="52"/>
        <v>0</v>
      </c>
      <c r="Q184" s="65">
        <f t="shared" ca="1" si="53"/>
        <v>0</v>
      </c>
    </row>
    <row r="185" spans="3:17">
      <c r="C185" s="4"/>
      <c r="D185" s="4"/>
      <c r="E185" s="106"/>
      <c r="J185" s="303"/>
      <c r="O185" s="7"/>
      <c r="P185" s="64">
        <f t="shared" ca="1" si="52"/>
        <v>0</v>
      </c>
      <c r="Q185" s="65">
        <f t="shared" ca="1" si="53"/>
        <v>0</v>
      </c>
    </row>
    <row r="186" spans="3:17">
      <c r="C186" s="4"/>
      <c r="D186" s="4"/>
      <c r="E186" s="106"/>
      <c r="J186" s="303"/>
      <c r="O186" s="7"/>
      <c r="P186" s="64">
        <f t="shared" ca="1" si="52"/>
        <v>0</v>
      </c>
      <c r="Q186" s="65">
        <f t="shared" ca="1" si="53"/>
        <v>0</v>
      </c>
    </row>
    <row r="187" spans="3:17">
      <c r="C187" s="4"/>
      <c r="D187" s="4"/>
      <c r="E187" s="106"/>
      <c r="J187" s="303"/>
      <c r="O187" s="7"/>
      <c r="P187" s="64">
        <f t="shared" ca="1" si="52"/>
        <v>0</v>
      </c>
      <c r="Q187" s="65">
        <f t="shared" ca="1" si="53"/>
        <v>0</v>
      </c>
    </row>
    <row r="188" spans="3:17">
      <c r="C188" s="4"/>
      <c r="D188" s="4"/>
      <c r="E188" s="106"/>
      <c r="J188" s="303"/>
      <c r="O188" s="7"/>
      <c r="P188" s="64">
        <f t="shared" ca="1" si="52"/>
        <v>0</v>
      </c>
      <c r="Q188" s="65">
        <f t="shared" ca="1" si="53"/>
        <v>0</v>
      </c>
    </row>
    <row r="189" spans="3:17">
      <c r="C189" s="4"/>
      <c r="D189" s="4"/>
      <c r="E189" s="106"/>
      <c r="J189" s="303"/>
      <c r="O189" s="7"/>
      <c r="P189" s="64">
        <f t="shared" ca="1" si="52"/>
        <v>0</v>
      </c>
      <c r="Q189" s="65">
        <f t="shared" ca="1" si="53"/>
        <v>0</v>
      </c>
    </row>
    <row r="190" spans="3:17">
      <c r="C190" s="4"/>
      <c r="D190" s="4"/>
      <c r="E190" s="106"/>
      <c r="J190" s="303"/>
      <c r="O190" s="7"/>
      <c r="P190" s="64">
        <f t="shared" ca="1" si="52"/>
        <v>0</v>
      </c>
      <c r="Q190" s="65">
        <f t="shared" ca="1" si="53"/>
        <v>0</v>
      </c>
    </row>
    <row r="191" spans="3:17">
      <c r="C191" s="4"/>
      <c r="D191" s="4"/>
      <c r="E191" s="106"/>
      <c r="J191" s="303"/>
      <c r="O191" s="7"/>
      <c r="P191" s="64">
        <f t="shared" ca="1" si="52"/>
        <v>0</v>
      </c>
      <c r="Q191" s="65">
        <f t="shared" ca="1" si="53"/>
        <v>0</v>
      </c>
    </row>
    <row r="192" spans="3:17">
      <c r="C192" s="4"/>
      <c r="D192" s="4"/>
      <c r="E192" s="106"/>
      <c r="J192" s="303"/>
      <c r="O192" s="7"/>
      <c r="P192" s="64">
        <f t="shared" ca="1" si="52"/>
        <v>0</v>
      </c>
      <c r="Q192" s="65">
        <f t="shared" ca="1" si="53"/>
        <v>0</v>
      </c>
    </row>
    <row r="193" spans="3:17">
      <c r="C193" s="4"/>
      <c r="D193" s="4"/>
      <c r="E193" s="106"/>
      <c r="J193" s="303"/>
      <c r="O193" s="7"/>
      <c r="P193" s="64">
        <f t="shared" ca="1" si="52"/>
        <v>0</v>
      </c>
      <c r="Q193" s="65">
        <f t="shared" ca="1" si="53"/>
        <v>0</v>
      </c>
    </row>
    <row r="194" spans="3:17">
      <c r="C194" s="4"/>
      <c r="D194" s="4"/>
      <c r="E194" s="106"/>
      <c r="J194" s="303"/>
      <c r="O194" s="7"/>
      <c r="P194" s="64">
        <f t="shared" ca="1" si="52"/>
        <v>0</v>
      </c>
      <c r="Q194" s="65">
        <f t="shared" ca="1" si="53"/>
        <v>0</v>
      </c>
    </row>
    <row r="195" spans="3:17">
      <c r="C195" s="4"/>
      <c r="D195" s="4"/>
      <c r="E195" s="106"/>
      <c r="J195" s="303"/>
      <c r="O195" s="7"/>
      <c r="P195" s="64">
        <f t="shared" ca="1" si="52"/>
        <v>0</v>
      </c>
      <c r="Q195" s="65">
        <f t="shared" ca="1" si="53"/>
        <v>0</v>
      </c>
    </row>
    <row r="196" spans="3:17">
      <c r="C196" s="4"/>
      <c r="D196" s="4"/>
      <c r="E196" s="106"/>
      <c r="J196" s="303"/>
      <c r="O196" s="7"/>
      <c r="P196" s="64">
        <f t="shared" ca="1" si="52"/>
        <v>0</v>
      </c>
      <c r="Q196" s="65">
        <f t="shared" ca="1" si="53"/>
        <v>0</v>
      </c>
    </row>
    <row r="197" spans="3:17">
      <c r="C197" s="4"/>
      <c r="D197" s="4"/>
      <c r="E197" s="106"/>
      <c r="J197" s="303"/>
      <c r="O197" s="7"/>
      <c r="P197" s="64">
        <f t="shared" ca="1" si="52"/>
        <v>0</v>
      </c>
      <c r="Q197" s="65">
        <f t="shared" ca="1" si="53"/>
        <v>0</v>
      </c>
    </row>
    <row r="198" spans="3:17">
      <c r="C198" s="4"/>
      <c r="D198" s="4"/>
      <c r="E198" s="106"/>
      <c r="J198" s="303"/>
      <c r="O198" s="7"/>
      <c r="P198" s="64">
        <f t="shared" ca="1" si="52"/>
        <v>0</v>
      </c>
      <c r="Q198" s="65">
        <f t="shared" ca="1" si="53"/>
        <v>0</v>
      </c>
    </row>
    <row r="199" spans="3:17">
      <c r="C199" s="4"/>
      <c r="D199" s="4"/>
      <c r="E199" s="106"/>
      <c r="J199" s="303"/>
      <c r="O199" s="7"/>
      <c r="P199" s="64">
        <f t="shared" ca="1" si="52"/>
        <v>0</v>
      </c>
      <c r="Q199" s="65">
        <f t="shared" ca="1" si="53"/>
        <v>0</v>
      </c>
    </row>
    <row r="200" spans="3:17">
      <c r="C200" s="4"/>
      <c r="D200" s="4"/>
      <c r="E200" s="106"/>
      <c r="J200" s="303"/>
      <c r="O200" s="7"/>
      <c r="P200" s="64">
        <f t="shared" ca="1" si="52"/>
        <v>0</v>
      </c>
      <c r="Q200" s="65">
        <f t="shared" ca="1" si="53"/>
        <v>0</v>
      </c>
    </row>
    <row r="201" spans="3:17">
      <c r="C201" s="4"/>
      <c r="D201" s="4"/>
      <c r="E201" s="106"/>
      <c r="J201" s="303"/>
      <c r="O201" s="7"/>
      <c r="P201" s="64">
        <f t="shared" ca="1" si="52"/>
        <v>0</v>
      </c>
      <c r="Q201" s="65">
        <f t="shared" ca="1" si="53"/>
        <v>0</v>
      </c>
    </row>
    <row r="202" spans="3:17">
      <c r="C202" s="4"/>
      <c r="D202" s="4"/>
      <c r="E202" s="106"/>
      <c r="J202" s="303"/>
      <c r="O202" s="7"/>
      <c r="P202" s="64">
        <f t="shared" ca="1" si="52"/>
        <v>0</v>
      </c>
      <c r="Q202" s="65">
        <f t="shared" ca="1" si="53"/>
        <v>0</v>
      </c>
    </row>
    <row r="203" spans="3:17">
      <c r="C203" s="4"/>
      <c r="D203" s="4"/>
      <c r="E203" s="106"/>
      <c r="J203" s="303"/>
      <c r="O203" s="7"/>
      <c r="P203" s="64">
        <f t="shared" ca="1" si="52"/>
        <v>0</v>
      </c>
      <c r="Q203" s="65">
        <f t="shared" ca="1" si="53"/>
        <v>0</v>
      </c>
    </row>
    <row r="204" spans="3:17">
      <c r="C204" s="4"/>
      <c r="D204" s="4"/>
      <c r="E204" s="106"/>
      <c r="J204" s="303"/>
      <c r="O204" s="7"/>
      <c r="P204" s="64">
        <f t="shared" ref="P204:P214" ca="1" si="54">IF(K204="",0,IF(L204="",TODAY()-K204,L204-K204+1))</f>
        <v>0</v>
      </c>
      <c r="Q204" s="65">
        <f t="shared" ref="Q204:Q214" ca="1" si="55">IF(P204=0,0,O204-P204)</f>
        <v>0</v>
      </c>
    </row>
    <row r="205" spans="3:17">
      <c r="C205" s="4"/>
      <c r="D205" s="4"/>
      <c r="E205" s="106"/>
      <c r="J205" s="303"/>
      <c r="O205" s="7"/>
      <c r="P205" s="64">
        <f t="shared" ca="1" si="54"/>
        <v>0</v>
      </c>
      <c r="Q205" s="65">
        <f t="shared" ca="1" si="55"/>
        <v>0</v>
      </c>
    </row>
    <row r="206" spans="3:17">
      <c r="C206" s="4"/>
      <c r="D206" s="4"/>
      <c r="E206" s="106"/>
      <c r="J206" s="303"/>
      <c r="O206" s="7"/>
      <c r="P206" s="64">
        <f t="shared" ca="1" si="54"/>
        <v>0</v>
      </c>
      <c r="Q206" s="65">
        <f t="shared" ca="1" si="55"/>
        <v>0</v>
      </c>
    </row>
    <row r="207" spans="3:17">
      <c r="C207" s="4"/>
      <c r="D207" s="4"/>
      <c r="E207" s="106"/>
      <c r="J207" s="303"/>
      <c r="O207" s="7"/>
      <c r="P207" s="64">
        <f t="shared" ca="1" si="54"/>
        <v>0</v>
      </c>
      <c r="Q207" s="65">
        <f t="shared" ca="1" si="55"/>
        <v>0</v>
      </c>
    </row>
    <row r="208" spans="3:17">
      <c r="C208" s="4"/>
      <c r="D208" s="4"/>
      <c r="E208" s="106"/>
      <c r="J208" s="303"/>
      <c r="O208" s="7"/>
      <c r="P208" s="64">
        <f t="shared" ca="1" si="54"/>
        <v>0</v>
      </c>
      <c r="Q208" s="65">
        <f t="shared" ca="1" si="55"/>
        <v>0</v>
      </c>
    </row>
    <row r="209" spans="3:17">
      <c r="C209" s="4"/>
      <c r="D209" s="4"/>
      <c r="E209" s="106"/>
      <c r="J209" s="303"/>
      <c r="O209" s="7"/>
      <c r="P209" s="64">
        <f t="shared" ca="1" si="54"/>
        <v>0</v>
      </c>
      <c r="Q209" s="65">
        <f t="shared" ca="1" si="55"/>
        <v>0</v>
      </c>
    </row>
    <row r="210" spans="3:17">
      <c r="C210" s="4"/>
      <c r="D210" s="4"/>
      <c r="E210" s="106"/>
      <c r="J210" s="303"/>
      <c r="O210" s="7"/>
      <c r="P210" s="64">
        <f t="shared" ca="1" si="54"/>
        <v>0</v>
      </c>
      <c r="Q210" s="65">
        <f t="shared" ca="1" si="55"/>
        <v>0</v>
      </c>
    </row>
    <row r="211" spans="3:17">
      <c r="C211" s="4"/>
      <c r="D211" s="4"/>
      <c r="E211" s="106"/>
      <c r="J211" s="303"/>
      <c r="O211" s="7"/>
      <c r="P211" s="64">
        <f t="shared" ca="1" si="54"/>
        <v>0</v>
      </c>
      <c r="Q211" s="65">
        <f t="shared" ca="1" si="55"/>
        <v>0</v>
      </c>
    </row>
    <row r="212" spans="3:17">
      <c r="C212" s="4"/>
      <c r="D212" s="4"/>
      <c r="E212" s="106"/>
      <c r="J212" s="303"/>
      <c r="O212" s="7"/>
      <c r="P212" s="64">
        <f t="shared" ca="1" si="54"/>
        <v>0</v>
      </c>
      <c r="Q212" s="65">
        <f t="shared" ca="1" si="55"/>
        <v>0</v>
      </c>
    </row>
    <row r="213" spans="3:17">
      <c r="C213" s="4"/>
      <c r="D213" s="4"/>
      <c r="E213" s="106"/>
      <c r="J213" s="303"/>
      <c r="O213" s="7"/>
      <c r="P213" s="64">
        <f t="shared" ca="1" si="54"/>
        <v>0</v>
      </c>
      <c r="Q213" s="65">
        <f t="shared" ca="1" si="55"/>
        <v>0</v>
      </c>
    </row>
    <row r="214" spans="3:17">
      <c r="C214" s="4"/>
      <c r="D214" s="4"/>
      <c r="E214" s="106"/>
      <c r="J214" s="303"/>
      <c r="O214" s="7"/>
      <c r="P214" s="64">
        <f t="shared" ca="1" si="54"/>
        <v>0</v>
      </c>
      <c r="Q214" s="65">
        <f t="shared" ca="1" si="55"/>
        <v>0</v>
      </c>
    </row>
    <row r="215" spans="3:17">
      <c r="C215" s="4"/>
      <c r="D215" s="4"/>
      <c r="E215" s="106"/>
      <c r="J215" s="303"/>
    </row>
    <row r="216" spans="3:17">
      <c r="C216" s="4"/>
      <c r="D216" s="4"/>
      <c r="E216" s="106"/>
      <c r="J216" s="303"/>
    </row>
    <row r="217" spans="3:17">
      <c r="C217" s="4"/>
      <c r="D217" s="4"/>
      <c r="E217" s="106"/>
      <c r="J217" s="303"/>
    </row>
    <row r="218" spans="3:17">
      <c r="C218" s="4"/>
      <c r="D218" s="4"/>
      <c r="E218" s="106"/>
      <c r="J218" s="303"/>
    </row>
    <row r="219" spans="3:17">
      <c r="C219" s="4"/>
      <c r="D219" s="4"/>
      <c r="E219" s="106"/>
      <c r="J219" s="303"/>
    </row>
    <row r="220" spans="3:17">
      <c r="C220" s="4"/>
      <c r="D220" s="4"/>
      <c r="E220" s="106"/>
      <c r="J220" s="303"/>
    </row>
    <row r="221" spans="3:17">
      <c r="C221" s="4"/>
      <c r="D221" s="4"/>
      <c r="E221" s="106"/>
      <c r="J221" s="303"/>
    </row>
    <row r="222" spans="3:17">
      <c r="C222" s="4"/>
      <c r="D222" s="4"/>
      <c r="E222" s="106"/>
      <c r="J222" s="303"/>
    </row>
    <row r="223" spans="3:17">
      <c r="C223" s="4"/>
      <c r="D223" s="4"/>
      <c r="E223" s="106"/>
      <c r="J223" s="303"/>
    </row>
    <row r="224" spans="3:17">
      <c r="C224" s="4"/>
      <c r="D224" s="4"/>
      <c r="E224" s="106"/>
      <c r="J224" s="303"/>
    </row>
    <row r="225" spans="3:10">
      <c r="C225" s="4"/>
      <c r="D225" s="4"/>
      <c r="E225" s="106"/>
      <c r="J225" s="303"/>
    </row>
    <row r="226" spans="3:10">
      <c r="C226" s="4"/>
      <c r="D226" s="4"/>
      <c r="E226" s="106"/>
      <c r="J226" s="303"/>
    </row>
    <row r="227" spans="3:10">
      <c r="C227" s="4"/>
      <c r="D227" s="4"/>
      <c r="E227" s="106"/>
      <c r="J227" s="303"/>
    </row>
    <row r="228" spans="3:10">
      <c r="C228" s="4"/>
      <c r="D228" s="4"/>
      <c r="E228" s="106"/>
      <c r="J228" s="303"/>
    </row>
    <row r="229" spans="3:10">
      <c r="C229" s="4"/>
      <c r="D229" s="4"/>
      <c r="E229" s="106"/>
      <c r="J229" s="303"/>
    </row>
    <row r="230" spans="3:10">
      <c r="C230" s="4"/>
      <c r="D230" s="4"/>
      <c r="E230" s="106"/>
      <c r="J230" s="303"/>
    </row>
    <row r="231" spans="3:10">
      <c r="C231" s="4"/>
      <c r="D231" s="4"/>
      <c r="E231" s="106"/>
      <c r="J231" s="303"/>
    </row>
    <row r="232" spans="3:10">
      <c r="C232" s="4"/>
      <c r="D232" s="4"/>
      <c r="E232" s="106"/>
      <c r="J232" s="303"/>
    </row>
    <row r="233" spans="3:10">
      <c r="C233" s="4"/>
      <c r="D233" s="4"/>
      <c r="E233" s="106"/>
      <c r="J233" s="303"/>
    </row>
    <row r="234" spans="3:10">
      <c r="C234" s="4"/>
      <c r="D234" s="4"/>
      <c r="E234" s="106"/>
      <c r="J234" s="303"/>
    </row>
    <row r="235" spans="3:10">
      <c r="C235" s="4"/>
      <c r="D235" s="4"/>
      <c r="E235" s="106"/>
      <c r="J235" s="303"/>
    </row>
    <row r="236" spans="3:10">
      <c r="C236" s="4"/>
      <c r="D236" s="4"/>
      <c r="E236" s="106"/>
      <c r="J236" s="303"/>
    </row>
    <row r="237" spans="3:10">
      <c r="C237" s="4"/>
      <c r="D237" s="4"/>
      <c r="E237" s="106"/>
      <c r="J237" s="303"/>
    </row>
    <row r="238" spans="3:10">
      <c r="C238" s="4"/>
      <c r="D238" s="4"/>
      <c r="E238" s="106"/>
      <c r="J238" s="303"/>
    </row>
    <row r="239" spans="3:10">
      <c r="C239" s="4"/>
      <c r="D239" s="4"/>
      <c r="E239" s="106"/>
      <c r="J239" s="303"/>
    </row>
    <row r="240" spans="3:10">
      <c r="C240" s="4"/>
      <c r="D240" s="4"/>
      <c r="E240" s="106"/>
      <c r="J240" s="303"/>
    </row>
    <row r="241" spans="3:10">
      <c r="C241" s="4"/>
      <c r="D241" s="4"/>
      <c r="E241" s="106"/>
      <c r="J241" s="303"/>
    </row>
    <row r="242" spans="3:10">
      <c r="C242" s="4"/>
      <c r="D242" s="4"/>
      <c r="E242" s="106"/>
      <c r="J242" s="303"/>
    </row>
    <row r="243" spans="3:10">
      <c r="C243" s="4"/>
      <c r="D243" s="4"/>
      <c r="E243" s="106"/>
      <c r="J243" s="303"/>
    </row>
    <row r="244" spans="3:10">
      <c r="C244" s="4"/>
      <c r="D244" s="4"/>
      <c r="E244" s="106"/>
      <c r="J244" s="303"/>
    </row>
    <row r="245" spans="3:10">
      <c r="C245" s="4"/>
      <c r="D245" s="4"/>
      <c r="E245" s="106"/>
      <c r="J245" s="303"/>
    </row>
    <row r="246" spans="3:10">
      <c r="C246" s="4"/>
      <c r="D246" s="4"/>
      <c r="E246" s="106"/>
      <c r="J246" s="303"/>
    </row>
    <row r="247" spans="3:10">
      <c r="C247" s="4"/>
      <c r="D247" s="4"/>
      <c r="E247" s="106"/>
      <c r="J247" s="303"/>
    </row>
    <row r="248" spans="3:10">
      <c r="C248" s="4"/>
      <c r="D248" s="4"/>
      <c r="E248" s="106"/>
      <c r="J248" s="303"/>
    </row>
    <row r="249" spans="3:10">
      <c r="C249" s="4"/>
      <c r="D249" s="4"/>
      <c r="E249" s="106"/>
      <c r="J249" s="303"/>
    </row>
    <row r="250" spans="3:10">
      <c r="C250" s="4"/>
      <c r="D250" s="4"/>
      <c r="E250" s="106"/>
      <c r="J250" s="303"/>
    </row>
    <row r="251" spans="3:10">
      <c r="C251" s="4"/>
      <c r="D251" s="4"/>
      <c r="E251" s="106"/>
      <c r="J251" s="303"/>
    </row>
    <row r="252" spans="3:10">
      <c r="C252" s="4"/>
      <c r="D252" s="4"/>
      <c r="E252" s="106"/>
      <c r="J252" s="303"/>
    </row>
    <row r="253" spans="3:10">
      <c r="C253" s="4"/>
      <c r="D253" s="4"/>
      <c r="E253" s="106"/>
      <c r="J253" s="303"/>
    </row>
    <row r="254" spans="3:10">
      <c r="C254" s="4"/>
      <c r="D254" s="4"/>
      <c r="E254" s="106"/>
      <c r="J254" s="303"/>
    </row>
    <row r="255" spans="3:10">
      <c r="C255" s="4"/>
      <c r="D255" s="4"/>
      <c r="E255" s="106"/>
      <c r="J255" s="303"/>
    </row>
    <row r="256" spans="3:10">
      <c r="C256" s="4"/>
      <c r="D256" s="4"/>
      <c r="E256" s="106"/>
      <c r="J256" s="303"/>
    </row>
    <row r="257" spans="3:10">
      <c r="C257" s="4"/>
      <c r="D257" s="4"/>
      <c r="E257" s="106"/>
      <c r="J257" s="303"/>
    </row>
    <row r="258" spans="3:10">
      <c r="C258" s="4"/>
      <c r="D258" s="4"/>
      <c r="E258" s="106"/>
      <c r="J258" s="303"/>
    </row>
    <row r="259" spans="3:10">
      <c r="C259" s="4"/>
      <c r="D259" s="4"/>
      <c r="E259" s="106"/>
      <c r="J259" s="303"/>
    </row>
    <row r="260" spans="3:10">
      <c r="C260" s="4"/>
      <c r="D260" s="4"/>
      <c r="E260" s="106"/>
      <c r="J260" s="303"/>
    </row>
    <row r="261" spans="3:10">
      <c r="C261" s="4"/>
      <c r="D261" s="4"/>
      <c r="E261" s="106"/>
      <c r="J261" s="303"/>
    </row>
    <row r="262" spans="3:10">
      <c r="C262" s="4"/>
      <c r="D262" s="4"/>
      <c r="E262" s="106"/>
      <c r="J262" s="303"/>
    </row>
    <row r="263" spans="3:10">
      <c r="C263" s="4"/>
      <c r="D263" s="4"/>
      <c r="E263" s="106"/>
      <c r="J263" s="303"/>
    </row>
    <row r="264" spans="3:10">
      <c r="C264" s="4"/>
      <c r="D264" s="4"/>
      <c r="E264" s="106"/>
      <c r="J264" s="303"/>
    </row>
    <row r="265" spans="3:10">
      <c r="C265" s="4"/>
      <c r="D265" s="4"/>
      <c r="E265" s="106"/>
      <c r="J265" s="303"/>
    </row>
    <row r="266" spans="3:10">
      <c r="C266" s="4"/>
      <c r="D266" s="4"/>
      <c r="E266" s="106"/>
      <c r="J266" s="303"/>
    </row>
    <row r="267" spans="3:10">
      <c r="C267" s="4"/>
      <c r="D267" s="4"/>
      <c r="E267" s="106"/>
      <c r="J267" s="303"/>
    </row>
    <row r="268" spans="3:10">
      <c r="C268" s="4"/>
      <c r="D268" s="4"/>
      <c r="E268" s="106"/>
      <c r="J268" s="303"/>
    </row>
    <row r="269" spans="3:10">
      <c r="C269" s="4"/>
      <c r="D269" s="4"/>
      <c r="E269" s="106"/>
      <c r="J269" s="303"/>
    </row>
    <row r="270" spans="3:10">
      <c r="C270" s="4"/>
      <c r="D270" s="4"/>
      <c r="E270" s="106"/>
      <c r="J270" s="303"/>
    </row>
    <row r="271" spans="3:10">
      <c r="C271" s="4"/>
      <c r="D271" s="4"/>
      <c r="E271" s="106"/>
      <c r="J271" s="303"/>
    </row>
    <row r="272" spans="3:10">
      <c r="C272" s="4"/>
      <c r="D272" s="4"/>
      <c r="E272" s="106"/>
      <c r="J272" s="303"/>
    </row>
    <row r="273" spans="3:10">
      <c r="C273" s="4"/>
      <c r="D273" s="4"/>
      <c r="E273" s="106"/>
      <c r="J273" s="303"/>
    </row>
    <row r="274" spans="3:10">
      <c r="C274" s="4"/>
      <c r="D274" s="4"/>
      <c r="E274" s="106"/>
      <c r="J274" s="303"/>
    </row>
    <row r="275" spans="3:10">
      <c r="C275" s="4"/>
      <c r="D275" s="4"/>
      <c r="E275" s="106"/>
      <c r="J275" s="303"/>
    </row>
    <row r="276" spans="3:10">
      <c r="C276" s="4"/>
      <c r="D276" s="4"/>
      <c r="E276" s="106"/>
      <c r="J276" s="303"/>
    </row>
    <row r="277" spans="3:10">
      <c r="C277" s="4"/>
      <c r="D277" s="4"/>
      <c r="E277" s="106"/>
      <c r="J277" s="303"/>
    </row>
    <row r="278" spans="3:10">
      <c r="C278" s="4"/>
      <c r="D278" s="4"/>
      <c r="E278" s="106"/>
      <c r="J278" s="303"/>
    </row>
    <row r="279" spans="3:10">
      <c r="C279" s="4"/>
      <c r="D279" s="4"/>
      <c r="E279" s="106"/>
      <c r="J279" s="303"/>
    </row>
    <row r="280" spans="3:10">
      <c r="C280" s="4"/>
      <c r="D280" s="4"/>
      <c r="E280" s="106"/>
      <c r="J280" s="303"/>
    </row>
    <row r="281" spans="3:10">
      <c r="C281" s="4"/>
      <c r="D281" s="4"/>
      <c r="E281" s="106"/>
      <c r="J281" s="303"/>
    </row>
    <row r="282" spans="3:10">
      <c r="C282" s="4"/>
      <c r="D282" s="4"/>
      <c r="E282" s="106"/>
      <c r="J282" s="303"/>
    </row>
    <row r="283" spans="3:10">
      <c r="C283" s="4"/>
      <c r="D283" s="4"/>
      <c r="E283" s="106"/>
      <c r="J283" s="303"/>
    </row>
    <row r="284" spans="3:10">
      <c r="C284" s="4"/>
      <c r="D284" s="4"/>
      <c r="E284" s="106"/>
      <c r="J284" s="303"/>
    </row>
    <row r="285" spans="3:10">
      <c r="C285" s="4"/>
      <c r="D285" s="4"/>
      <c r="E285" s="106"/>
      <c r="J285" s="303"/>
    </row>
    <row r="286" spans="3:10">
      <c r="C286" s="4"/>
      <c r="D286" s="4"/>
      <c r="E286" s="106"/>
      <c r="J286" s="303"/>
    </row>
    <row r="287" spans="3:10">
      <c r="C287" s="4"/>
      <c r="D287" s="4"/>
      <c r="E287" s="106"/>
      <c r="J287" s="303"/>
    </row>
    <row r="288" spans="3:10">
      <c r="C288" s="4"/>
      <c r="D288" s="4"/>
      <c r="E288" s="106"/>
      <c r="J288" s="303"/>
    </row>
    <row r="289" spans="3:10">
      <c r="C289" s="4"/>
      <c r="D289" s="4"/>
      <c r="E289" s="106"/>
      <c r="J289" s="303"/>
    </row>
    <row r="290" spans="3:10">
      <c r="C290" s="4"/>
      <c r="D290" s="4"/>
      <c r="E290" s="106"/>
      <c r="J290" s="303"/>
    </row>
    <row r="291" spans="3:10">
      <c r="C291" s="4"/>
      <c r="D291" s="4"/>
      <c r="E291" s="106"/>
      <c r="J291" s="303"/>
    </row>
    <row r="292" spans="3:10">
      <c r="C292" s="4"/>
      <c r="D292" s="4"/>
      <c r="E292" s="106"/>
      <c r="J292" s="303"/>
    </row>
    <row r="293" spans="3:10">
      <c r="C293" s="4"/>
      <c r="D293" s="4"/>
      <c r="E293" s="106"/>
      <c r="J293" s="303"/>
    </row>
    <row r="294" spans="3:10">
      <c r="C294" s="4"/>
      <c r="D294" s="4"/>
      <c r="E294" s="106"/>
      <c r="J294" s="303"/>
    </row>
    <row r="295" spans="3:10">
      <c r="C295" s="4"/>
      <c r="D295" s="4"/>
      <c r="E295" s="106"/>
      <c r="J295" s="303"/>
    </row>
    <row r="296" spans="3:10">
      <c r="C296" s="4"/>
      <c r="D296" s="4"/>
      <c r="E296" s="106"/>
      <c r="J296" s="303"/>
    </row>
    <row r="297" spans="3:10">
      <c r="C297" s="4"/>
      <c r="D297" s="4"/>
      <c r="E297" s="106"/>
      <c r="J297" s="303"/>
    </row>
    <row r="298" spans="3:10">
      <c r="C298" s="4"/>
      <c r="D298" s="4"/>
      <c r="E298" s="106"/>
      <c r="J298" s="303"/>
    </row>
    <row r="299" spans="3:10">
      <c r="C299" s="4"/>
      <c r="D299" s="4"/>
      <c r="E299" s="106"/>
      <c r="J299" s="303"/>
    </row>
    <row r="300" spans="3:10">
      <c r="C300" s="4"/>
      <c r="D300" s="4"/>
      <c r="E300" s="106"/>
      <c r="J300" s="303"/>
    </row>
    <row r="301" spans="3:10">
      <c r="C301" s="4"/>
      <c r="D301" s="4"/>
      <c r="E301" s="106"/>
      <c r="J301" s="303"/>
    </row>
    <row r="302" spans="3:10">
      <c r="C302" s="4"/>
      <c r="D302" s="4"/>
      <c r="E302" s="106"/>
      <c r="J302" s="303"/>
    </row>
    <row r="303" spans="3:10">
      <c r="C303" s="4"/>
      <c r="D303" s="4"/>
      <c r="E303" s="106"/>
      <c r="J303" s="303"/>
    </row>
    <row r="304" spans="3:10">
      <c r="C304" s="4"/>
      <c r="D304" s="4"/>
      <c r="E304" s="106"/>
      <c r="J304" s="303"/>
    </row>
    <row r="305" spans="3:10">
      <c r="C305" s="4"/>
      <c r="D305" s="4"/>
      <c r="E305" s="106"/>
      <c r="J305" s="303"/>
    </row>
    <row r="306" spans="3:10">
      <c r="C306" s="4"/>
      <c r="D306" s="4"/>
      <c r="E306" s="106"/>
      <c r="J306" s="303"/>
    </row>
    <row r="307" spans="3:10">
      <c r="C307" s="4"/>
      <c r="D307" s="4"/>
      <c r="E307" s="106"/>
      <c r="J307" s="303"/>
    </row>
    <row r="308" spans="3:10">
      <c r="C308" s="4"/>
      <c r="D308" s="4"/>
      <c r="E308" s="106"/>
      <c r="J308" s="303"/>
    </row>
    <row r="309" spans="3:10">
      <c r="C309" s="4"/>
      <c r="D309" s="4"/>
      <c r="E309" s="106"/>
      <c r="J309" s="303"/>
    </row>
    <row r="310" spans="3:10">
      <c r="C310" s="4"/>
      <c r="D310" s="4"/>
      <c r="E310" s="106"/>
      <c r="J310" s="303"/>
    </row>
    <row r="311" spans="3:10">
      <c r="C311" s="4"/>
      <c r="D311" s="4"/>
      <c r="E311" s="106"/>
      <c r="J311" s="303"/>
    </row>
    <row r="312" spans="3:10">
      <c r="C312" s="4"/>
      <c r="D312" s="4"/>
      <c r="E312" s="106"/>
      <c r="J312" s="303"/>
    </row>
    <row r="313" spans="3:10">
      <c r="C313" s="4"/>
      <c r="D313" s="4"/>
      <c r="E313" s="106"/>
      <c r="J313" s="303"/>
    </row>
    <row r="314" spans="3:10">
      <c r="C314" s="4"/>
      <c r="D314" s="4"/>
      <c r="E314" s="106"/>
      <c r="J314" s="303"/>
    </row>
    <row r="315" spans="3:10">
      <c r="C315" s="4"/>
      <c r="D315" s="4"/>
      <c r="E315" s="106"/>
      <c r="J315" s="303"/>
    </row>
    <row r="316" spans="3:10">
      <c r="C316" s="4"/>
      <c r="D316" s="4"/>
      <c r="E316" s="106"/>
      <c r="J316" s="303"/>
    </row>
    <row r="317" spans="3:10">
      <c r="C317" s="4"/>
      <c r="D317" s="4"/>
      <c r="E317" s="106"/>
      <c r="J317" s="303"/>
    </row>
    <row r="318" spans="3:10">
      <c r="C318" s="4"/>
      <c r="D318" s="4"/>
      <c r="E318" s="106"/>
      <c r="J318" s="303"/>
    </row>
    <row r="319" spans="3:10">
      <c r="C319" s="4"/>
      <c r="D319" s="4"/>
      <c r="E319" s="106"/>
      <c r="J319" s="303"/>
    </row>
    <row r="320" spans="3:10">
      <c r="C320" s="4"/>
      <c r="D320" s="4"/>
      <c r="E320" s="106"/>
      <c r="J320" s="303"/>
    </row>
    <row r="321" spans="3:10">
      <c r="C321" s="4"/>
      <c r="D321" s="4"/>
      <c r="E321" s="106"/>
      <c r="J321" s="303"/>
    </row>
    <row r="322" spans="3:10">
      <c r="C322" s="4"/>
      <c r="D322" s="4"/>
      <c r="E322" s="106"/>
      <c r="J322" s="303"/>
    </row>
    <row r="323" spans="3:10">
      <c r="C323" s="4"/>
      <c r="D323" s="4"/>
      <c r="E323" s="106"/>
      <c r="J323" s="303"/>
    </row>
    <row r="324" spans="3:10">
      <c r="C324" s="4"/>
      <c r="D324" s="4"/>
      <c r="E324" s="106"/>
      <c r="J324" s="303"/>
    </row>
    <row r="325" spans="3:10">
      <c r="C325" s="4"/>
      <c r="D325" s="4"/>
      <c r="E325" s="106"/>
      <c r="J325" s="303"/>
    </row>
    <row r="326" spans="3:10">
      <c r="C326" s="4"/>
      <c r="D326" s="4"/>
      <c r="E326" s="106"/>
      <c r="J326" s="303"/>
    </row>
    <row r="327" spans="3:10">
      <c r="C327" s="4"/>
      <c r="D327" s="4"/>
      <c r="E327" s="106"/>
      <c r="J327" s="303"/>
    </row>
    <row r="328" spans="3:10">
      <c r="C328" s="4"/>
      <c r="D328" s="4"/>
      <c r="E328" s="106"/>
      <c r="J328" s="303"/>
    </row>
    <row r="329" spans="3:10">
      <c r="C329" s="4"/>
      <c r="D329" s="4"/>
      <c r="E329" s="106"/>
      <c r="J329" s="303"/>
    </row>
    <row r="330" spans="3:10">
      <c r="C330" s="4"/>
      <c r="D330" s="4"/>
      <c r="E330" s="106"/>
      <c r="J330" s="303"/>
    </row>
    <row r="331" spans="3:10">
      <c r="C331" s="4"/>
      <c r="D331" s="4"/>
      <c r="E331" s="106"/>
      <c r="J331" s="303"/>
    </row>
    <row r="332" spans="3:10">
      <c r="C332" s="4"/>
      <c r="D332" s="4"/>
      <c r="E332" s="106"/>
      <c r="J332" s="303"/>
    </row>
    <row r="333" spans="3:10">
      <c r="C333" s="4"/>
      <c r="D333" s="4"/>
      <c r="E333" s="106"/>
      <c r="J333" s="303"/>
    </row>
    <row r="334" spans="3:10">
      <c r="C334" s="4"/>
      <c r="D334" s="4"/>
      <c r="E334" s="106"/>
      <c r="J334" s="303"/>
    </row>
    <row r="335" spans="3:10">
      <c r="C335" s="4"/>
      <c r="D335" s="4"/>
      <c r="E335" s="106"/>
      <c r="J335" s="303"/>
    </row>
    <row r="336" spans="3:10">
      <c r="C336" s="4"/>
      <c r="D336" s="4"/>
      <c r="E336" s="106"/>
      <c r="J336" s="303"/>
    </row>
    <row r="337" spans="3:10">
      <c r="C337" s="4"/>
      <c r="D337" s="4"/>
      <c r="E337" s="106"/>
      <c r="J337" s="303"/>
    </row>
    <row r="338" spans="3:10">
      <c r="C338" s="4"/>
      <c r="D338" s="4"/>
      <c r="E338" s="106"/>
      <c r="J338" s="303"/>
    </row>
    <row r="339" spans="3:10">
      <c r="C339" s="4"/>
      <c r="D339" s="4"/>
      <c r="E339" s="106"/>
      <c r="J339" s="303"/>
    </row>
    <row r="340" spans="3:10">
      <c r="C340" s="4"/>
      <c r="D340" s="4"/>
      <c r="E340" s="106"/>
      <c r="J340" s="303"/>
    </row>
    <row r="341" spans="3:10">
      <c r="C341" s="4"/>
      <c r="D341" s="4"/>
      <c r="E341" s="106"/>
      <c r="J341" s="303"/>
    </row>
    <row r="342" spans="3:10">
      <c r="C342" s="4"/>
      <c r="D342" s="4"/>
      <c r="E342" s="106"/>
      <c r="J342" s="303"/>
    </row>
    <row r="343" spans="3:10">
      <c r="C343" s="4"/>
      <c r="D343" s="4"/>
      <c r="E343" s="106"/>
      <c r="J343" s="303"/>
    </row>
    <row r="344" spans="3:10">
      <c r="C344" s="4"/>
      <c r="D344" s="4"/>
      <c r="E344" s="106"/>
      <c r="J344" s="303"/>
    </row>
    <row r="345" spans="3:10">
      <c r="C345" s="4"/>
      <c r="D345" s="4"/>
      <c r="E345" s="106"/>
      <c r="J345" s="303"/>
    </row>
    <row r="346" spans="3:10">
      <c r="C346" s="4"/>
      <c r="D346" s="4"/>
      <c r="E346" s="106"/>
      <c r="J346" s="303"/>
    </row>
    <row r="347" spans="3:10">
      <c r="C347" s="4"/>
      <c r="D347" s="4"/>
      <c r="E347" s="106"/>
      <c r="J347" s="303"/>
    </row>
    <row r="348" spans="3:10">
      <c r="C348" s="4"/>
      <c r="D348" s="4"/>
      <c r="E348" s="106"/>
      <c r="J348" s="303"/>
    </row>
    <row r="349" spans="3:10">
      <c r="C349" s="4"/>
      <c r="D349" s="4"/>
      <c r="E349" s="106"/>
      <c r="J349" s="303"/>
    </row>
    <row r="350" spans="3:10">
      <c r="C350" s="4"/>
      <c r="D350" s="4"/>
      <c r="E350" s="106"/>
      <c r="J350" s="303"/>
    </row>
    <row r="351" spans="3:10">
      <c r="C351" s="4"/>
      <c r="D351" s="4"/>
      <c r="E351" s="106"/>
      <c r="J351" s="303"/>
    </row>
    <row r="352" spans="3:10">
      <c r="C352" s="4"/>
      <c r="D352" s="4"/>
      <c r="E352" s="106"/>
      <c r="J352" s="303"/>
    </row>
    <row r="353" spans="3:10">
      <c r="C353" s="4"/>
      <c r="D353" s="4"/>
      <c r="E353" s="106"/>
      <c r="J353" s="303"/>
    </row>
    <row r="354" spans="3:10">
      <c r="C354" s="4"/>
      <c r="D354" s="4"/>
      <c r="E354" s="106"/>
      <c r="J354" s="303"/>
    </row>
    <row r="355" spans="3:10">
      <c r="C355" s="4"/>
      <c r="D355" s="4"/>
      <c r="E355" s="106"/>
      <c r="J355" s="303"/>
    </row>
    <row r="356" spans="3:10">
      <c r="C356" s="4"/>
      <c r="D356" s="4"/>
      <c r="E356" s="106"/>
      <c r="J356" s="303"/>
    </row>
    <row r="357" spans="3:10">
      <c r="C357" s="4"/>
      <c r="D357" s="4"/>
      <c r="E357" s="106"/>
      <c r="J357" s="303"/>
    </row>
    <row r="358" spans="3:10">
      <c r="C358" s="4"/>
      <c r="D358" s="4"/>
      <c r="E358" s="106"/>
      <c r="J358" s="303"/>
    </row>
    <row r="359" spans="3:10">
      <c r="C359" s="4"/>
      <c r="D359" s="4"/>
      <c r="E359" s="106"/>
      <c r="J359" s="303"/>
    </row>
    <row r="360" spans="3:10">
      <c r="C360" s="4"/>
      <c r="D360" s="4"/>
      <c r="E360" s="106"/>
      <c r="J360" s="303"/>
    </row>
    <row r="361" spans="3:10">
      <c r="C361" s="4"/>
      <c r="D361" s="4"/>
      <c r="E361" s="106"/>
      <c r="J361" s="303"/>
    </row>
    <row r="362" spans="3:10">
      <c r="C362" s="4"/>
      <c r="D362" s="4"/>
      <c r="E362" s="106"/>
      <c r="J362" s="303"/>
    </row>
    <row r="363" spans="3:10">
      <c r="C363" s="4"/>
      <c r="D363" s="4"/>
      <c r="E363" s="106"/>
      <c r="J363" s="303"/>
    </row>
    <row r="364" spans="3:10">
      <c r="C364" s="4"/>
      <c r="D364" s="4"/>
      <c r="E364" s="106"/>
      <c r="J364" s="303"/>
    </row>
    <row r="365" spans="3:10">
      <c r="C365" s="4"/>
      <c r="D365" s="4"/>
      <c r="E365" s="106"/>
      <c r="J365" s="303"/>
    </row>
    <row r="366" spans="3:10">
      <c r="C366" s="4"/>
      <c r="D366" s="4"/>
      <c r="E366" s="106"/>
      <c r="J366" s="303"/>
    </row>
    <row r="367" spans="3:10">
      <c r="C367" s="4"/>
      <c r="D367" s="4"/>
      <c r="E367" s="106"/>
      <c r="J367" s="303"/>
    </row>
    <row r="368" spans="3:10">
      <c r="C368" s="4"/>
      <c r="D368" s="4"/>
      <c r="E368" s="106"/>
      <c r="J368" s="303"/>
    </row>
    <row r="369" spans="3:10">
      <c r="C369" s="4"/>
      <c r="D369" s="4"/>
      <c r="E369" s="106"/>
      <c r="J369" s="303"/>
    </row>
    <row r="370" spans="3:10">
      <c r="C370" s="4"/>
      <c r="D370" s="4"/>
      <c r="E370" s="106"/>
      <c r="J370" s="303"/>
    </row>
    <row r="371" spans="3:10">
      <c r="C371" s="4"/>
      <c r="D371" s="4"/>
      <c r="E371" s="106"/>
      <c r="J371" s="303"/>
    </row>
    <row r="372" spans="3:10">
      <c r="C372" s="4"/>
      <c r="D372" s="4"/>
      <c r="E372" s="106"/>
      <c r="J372" s="303"/>
    </row>
    <row r="373" spans="3:10">
      <c r="C373" s="4"/>
      <c r="D373" s="4"/>
      <c r="E373" s="106"/>
      <c r="J373" s="303"/>
    </row>
    <row r="374" spans="3:10">
      <c r="C374" s="4"/>
      <c r="D374" s="4"/>
      <c r="E374" s="106"/>
      <c r="J374" s="303"/>
    </row>
    <row r="375" spans="3:10">
      <c r="C375" s="4"/>
      <c r="D375" s="4"/>
      <c r="E375" s="106"/>
      <c r="J375" s="303"/>
    </row>
    <row r="376" spans="3:10">
      <c r="C376" s="4"/>
      <c r="D376" s="4"/>
      <c r="E376" s="106"/>
      <c r="J376" s="303"/>
    </row>
    <row r="377" spans="3:10">
      <c r="C377" s="4"/>
      <c r="D377" s="4"/>
      <c r="E377" s="106"/>
      <c r="J377" s="303"/>
    </row>
    <row r="378" spans="3:10">
      <c r="C378" s="4"/>
      <c r="D378" s="4"/>
      <c r="E378" s="106"/>
      <c r="J378" s="303"/>
    </row>
    <row r="379" spans="3:10">
      <c r="C379" s="4"/>
      <c r="D379" s="4"/>
      <c r="E379" s="106"/>
      <c r="J379" s="303"/>
    </row>
    <row r="380" spans="3:10">
      <c r="C380" s="4"/>
      <c r="D380" s="4"/>
      <c r="E380" s="106"/>
      <c r="J380" s="303"/>
    </row>
    <row r="381" spans="3:10">
      <c r="C381" s="4"/>
      <c r="D381" s="4"/>
      <c r="E381" s="106"/>
      <c r="J381" s="303"/>
    </row>
    <row r="382" spans="3:10">
      <c r="C382" s="4"/>
      <c r="D382" s="4"/>
      <c r="E382" s="106"/>
      <c r="J382" s="303"/>
    </row>
    <row r="383" spans="3:10">
      <c r="C383" s="4"/>
      <c r="D383" s="4"/>
      <c r="E383" s="106"/>
      <c r="J383" s="303"/>
    </row>
    <row r="384" spans="3:10">
      <c r="C384" s="4"/>
      <c r="D384" s="4"/>
      <c r="E384" s="106"/>
      <c r="J384" s="303"/>
    </row>
    <row r="385" spans="3:10">
      <c r="C385" s="4"/>
      <c r="D385" s="4"/>
      <c r="E385" s="106"/>
      <c r="J385" s="303"/>
    </row>
    <row r="386" spans="3:10">
      <c r="C386" s="4"/>
      <c r="D386" s="4"/>
      <c r="E386" s="106"/>
      <c r="J386" s="303"/>
    </row>
    <row r="387" spans="3:10">
      <c r="C387" s="4"/>
      <c r="D387" s="4"/>
      <c r="E387" s="106"/>
      <c r="J387" s="303"/>
    </row>
    <row r="388" spans="3:10">
      <c r="C388" s="4"/>
      <c r="D388" s="4"/>
      <c r="E388" s="106"/>
      <c r="J388" s="303"/>
    </row>
    <row r="389" spans="3:10">
      <c r="C389" s="4"/>
      <c r="D389" s="4"/>
      <c r="E389" s="106"/>
      <c r="J389" s="303"/>
    </row>
    <row r="390" spans="3:10">
      <c r="C390" s="4"/>
      <c r="D390" s="4"/>
      <c r="E390" s="106"/>
      <c r="J390" s="303"/>
    </row>
    <row r="391" spans="3:10">
      <c r="C391" s="4"/>
      <c r="D391" s="4"/>
      <c r="E391" s="106"/>
      <c r="J391" s="303"/>
    </row>
    <row r="392" spans="3:10">
      <c r="C392" s="4"/>
      <c r="D392" s="4"/>
      <c r="E392" s="106"/>
      <c r="J392" s="303"/>
    </row>
    <row r="393" spans="3:10">
      <c r="C393" s="4"/>
      <c r="D393" s="4"/>
      <c r="E393" s="106"/>
      <c r="J393" s="303"/>
    </row>
    <row r="394" spans="3:10">
      <c r="C394" s="4"/>
      <c r="D394" s="4"/>
      <c r="E394" s="106"/>
      <c r="J394" s="303"/>
    </row>
    <row r="395" spans="3:10">
      <c r="C395" s="4"/>
      <c r="D395" s="4"/>
      <c r="E395" s="106"/>
      <c r="J395" s="303"/>
    </row>
    <row r="396" spans="3:10">
      <c r="C396" s="4"/>
      <c r="D396" s="4"/>
      <c r="E396" s="106"/>
      <c r="J396" s="303"/>
    </row>
    <row r="397" spans="3:10">
      <c r="C397" s="4"/>
      <c r="D397" s="4"/>
      <c r="E397" s="106"/>
      <c r="J397" s="303"/>
    </row>
    <row r="398" spans="3:10">
      <c r="C398" s="4"/>
      <c r="D398" s="4"/>
      <c r="E398" s="106"/>
      <c r="J398" s="303"/>
    </row>
    <row r="399" spans="3:10">
      <c r="C399" s="4"/>
      <c r="D399" s="4"/>
      <c r="E399" s="106"/>
      <c r="J399" s="303"/>
    </row>
    <row r="400" spans="3:10">
      <c r="C400" s="4"/>
      <c r="D400" s="4"/>
      <c r="E400" s="106"/>
      <c r="J400" s="303"/>
    </row>
    <row r="401" spans="3:10">
      <c r="C401" s="4"/>
      <c r="D401" s="4"/>
      <c r="E401" s="106"/>
      <c r="J401" s="303"/>
    </row>
    <row r="402" spans="3:10">
      <c r="C402" s="4"/>
      <c r="D402" s="4"/>
      <c r="E402" s="106"/>
      <c r="J402" s="303"/>
    </row>
    <row r="403" spans="3:10">
      <c r="C403" s="4"/>
      <c r="D403" s="4"/>
      <c r="E403" s="106"/>
      <c r="J403" s="303"/>
    </row>
    <row r="404" spans="3:10">
      <c r="C404" s="4"/>
      <c r="D404" s="4"/>
      <c r="E404" s="106"/>
      <c r="J404" s="303"/>
    </row>
    <row r="405" spans="3:10">
      <c r="C405" s="4"/>
      <c r="D405" s="4"/>
      <c r="E405" s="106"/>
      <c r="J405" s="303"/>
    </row>
    <row r="406" spans="3:10">
      <c r="C406" s="4"/>
      <c r="D406" s="4"/>
      <c r="E406" s="106"/>
      <c r="J406" s="303"/>
    </row>
    <row r="407" spans="3:10">
      <c r="C407" s="4"/>
      <c r="D407" s="4"/>
      <c r="E407" s="106"/>
      <c r="J407" s="303"/>
    </row>
    <row r="408" spans="3:10">
      <c r="C408" s="4"/>
      <c r="D408" s="4"/>
      <c r="E408" s="106"/>
      <c r="J408" s="303"/>
    </row>
    <row r="409" spans="3:10">
      <c r="C409" s="4"/>
      <c r="D409" s="4"/>
      <c r="E409" s="106"/>
      <c r="J409" s="303"/>
    </row>
    <row r="410" spans="3:10">
      <c r="C410" s="4"/>
      <c r="D410" s="4"/>
      <c r="E410" s="106"/>
      <c r="J410" s="303"/>
    </row>
    <row r="411" spans="3:10">
      <c r="C411" s="4"/>
      <c r="D411" s="4"/>
      <c r="E411" s="106"/>
      <c r="J411" s="303"/>
    </row>
    <row r="412" spans="3:10">
      <c r="C412" s="4"/>
      <c r="D412" s="4"/>
      <c r="E412" s="106"/>
      <c r="J412" s="303"/>
    </row>
    <row r="413" spans="3:10">
      <c r="C413" s="4"/>
      <c r="D413" s="4"/>
      <c r="E413" s="106"/>
      <c r="J413" s="303"/>
    </row>
    <row r="414" spans="3:10">
      <c r="C414" s="4"/>
      <c r="D414" s="4"/>
      <c r="E414" s="106"/>
      <c r="J414" s="303"/>
    </row>
    <row r="415" spans="3:10">
      <c r="C415" s="4"/>
      <c r="D415" s="4"/>
      <c r="E415" s="106"/>
      <c r="J415" s="303"/>
    </row>
    <row r="416" spans="3:10">
      <c r="C416" s="4"/>
      <c r="D416" s="4"/>
      <c r="E416" s="106"/>
      <c r="J416" s="303"/>
    </row>
    <row r="417" spans="3:10">
      <c r="C417" s="4"/>
      <c r="D417" s="4"/>
      <c r="E417" s="106"/>
      <c r="J417" s="303"/>
    </row>
    <row r="418" spans="3:10">
      <c r="C418" s="4"/>
      <c r="D418" s="4"/>
      <c r="E418" s="106"/>
      <c r="J418" s="303"/>
    </row>
    <row r="419" spans="3:10">
      <c r="C419" s="4"/>
      <c r="D419" s="4"/>
      <c r="E419" s="106"/>
      <c r="J419" s="303"/>
    </row>
    <row r="420" spans="3:10">
      <c r="C420" s="4"/>
      <c r="D420" s="4"/>
      <c r="E420" s="106"/>
      <c r="J420" s="303"/>
    </row>
    <row r="421" spans="3:10">
      <c r="C421" s="4"/>
      <c r="D421" s="4"/>
      <c r="E421" s="106"/>
      <c r="J421" s="303"/>
    </row>
    <row r="422" spans="3:10">
      <c r="C422" s="4"/>
      <c r="D422" s="4"/>
      <c r="E422" s="106"/>
      <c r="J422" s="303"/>
    </row>
    <row r="423" spans="3:10">
      <c r="C423" s="4"/>
      <c r="D423" s="4"/>
      <c r="E423" s="106"/>
      <c r="J423" s="303"/>
    </row>
    <row r="424" spans="3:10">
      <c r="C424" s="4"/>
      <c r="D424" s="4"/>
      <c r="E424" s="106"/>
      <c r="J424" s="303"/>
    </row>
    <row r="425" spans="3:10">
      <c r="C425" s="4"/>
      <c r="D425" s="4"/>
      <c r="E425" s="106"/>
      <c r="J425" s="303"/>
    </row>
    <row r="426" spans="3:10">
      <c r="C426" s="4"/>
      <c r="D426" s="4"/>
      <c r="E426" s="106"/>
      <c r="J426" s="303"/>
    </row>
    <row r="427" spans="3:10">
      <c r="C427" s="4"/>
      <c r="D427" s="4"/>
      <c r="E427" s="106"/>
      <c r="J427" s="303"/>
    </row>
    <row r="428" spans="3:10">
      <c r="C428" s="4"/>
      <c r="D428" s="4"/>
      <c r="E428" s="106"/>
      <c r="J428" s="303"/>
    </row>
    <row r="429" spans="3:10">
      <c r="C429" s="4"/>
      <c r="D429" s="4"/>
      <c r="E429" s="106"/>
      <c r="J429" s="303"/>
    </row>
    <row r="430" spans="3:10">
      <c r="C430" s="4"/>
      <c r="D430" s="4"/>
      <c r="E430" s="106"/>
      <c r="J430" s="303"/>
    </row>
    <row r="431" spans="3:10">
      <c r="C431" s="4"/>
      <c r="D431" s="4"/>
      <c r="E431" s="106"/>
      <c r="J431" s="303"/>
    </row>
    <row r="432" spans="3:10">
      <c r="C432" s="4"/>
      <c r="D432" s="4"/>
      <c r="E432" s="106"/>
      <c r="J432" s="303"/>
    </row>
    <row r="433" spans="3:10">
      <c r="C433" s="4"/>
      <c r="D433" s="4"/>
      <c r="E433" s="106"/>
      <c r="J433" s="303"/>
    </row>
    <row r="434" spans="3:10">
      <c r="C434" s="4"/>
      <c r="D434" s="4"/>
      <c r="E434" s="106"/>
      <c r="J434" s="303"/>
    </row>
    <row r="435" spans="3:10">
      <c r="C435" s="4"/>
      <c r="D435" s="4"/>
      <c r="E435" s="106"/>
      <c r="J435" s="303"/>
    </row>
    <row r="436" spans="3:10">
      <c r="C436" s="4"/>
      <c r="D436" s="4"/>
      <c r="E436" s="106"/>
      <c r="J436" s="303"/>
    </row>
    <row r="437" spans="3:10">
      <c r="C437" s="4"/>
      <c r="D437" s="4"/>
      <c r="E437" s="106"/>
      <c r="J437" s="303"/>
    </row>
    <row r="438" spans="3:10">
      <c r="C438" s="4"/>
      <c r="D438" s="4"/>
      <c r="E438" s="106"/>
      <c r="J438" s="303"/>
    </row>
    <row r="439" spans="3:10">
      <c r="C439" s="4"/>
      <c r="D439" s="4"/>
      <c r="E439" s="106"/>
      <c r="J439" s="303"/>
    </row>
    <row r="440" spans="3:10">
      <c r="C440" s="4"/>
      <c r="D440" s="4"/>
      <c r="E440" s="106"/>
      <c r="J440" s="303"/>
    </row>
    <row r="441" spans="3:10">
      <c r="C441" s="4"/>
      <c r="D441" s="4"/>
      <c r="E441" s="106"/>
      <c r="J441" s="303"/>
    </row>
    <row r="442" spans="3:10">
      <c r="C442" s="4"/>
      <c r="D442" s="4"/>
      <c r="E442" s="106"/>
      <c r="J442" s="303"/>
    </row>
    <row r="443" spans="3:10">
      <c r="C443" s="4"/>
      <c r="D443" s="4"/>
      <c r="E443" s="106"/>
      <c r="J443" s="303"/>
    </row>
    <row r="444" spans="3:10">
      <c r="C444" s="4"/>
      <c r="D444" s="4"/>
      <c r="E444" s="106"/>
      <c r="J444" s="303"/>
    </row>
    <row r="445" spans="3:10">
      <c r="C445" s="4"/>
      <c r="D445" s="4"/>
      <c r="E445" s="106"/>
      <c r="J445" s="303"/>
    </row>
    <row r="446" spans="3:10">
      <c r="C446" s="4"/>
      <c r="D446" s="4"/>
      <c r="E446" s="106"/>
      <c r="J446" s="303"/>
    </row>
    <row r="447" spans="3:10">
      <c r="C447" s="4"/>
      <c r="D447" s="4"/>
      <c r="E447" s="106"/>
      <c r="J447" s="303"/>
    </row>
    <row r="448" spans="3:10">
      <c r="C448" s="4"/>
      <c r="D448" s="4"/>
      <c r="E448" s="106"/>
      <c r="J448" s="303"/>
    </row>
    <row r="449" spans="3:10">
      <c r="C449" s="4"/>
      <c r="D449" s="4"/>
      <c r="E449" s="106"/>
      <c r="J449" s="303"/>
    </row>
    <row r="450" spans="3:10">
      <c r="C450" s="4"/>
      <c r="D450" s="4"/>
      <c r="E450" s="106"/>
      <c r="J450" s="303"/>
    </row>
    <row r="451" spans="3:10">
      <c r="C451" s="4"/>
      <c r="D451" s="4"/>
      <c r="E451" s="106"/>
      <c r="J451" s="303"/>
    </row>
    <row r="452" spans="3:10">
      <c r="C452" s="4"/>
      <c r="D452" s="4"/>
      <c r="E452" s="106"/>
      <c r="J452" s="303"/>
    </row>
    <row r="453" spans="3:10">
      <c r="C453" s="4"/>
      <c r="D453" s="4"/>
      <c r="E453" s="106"/>
      <c r="J453" s="303"/>
    </row>
    <row r="454" spans="3:10">
      <c r="C454" s="4"/>
      <c r="D454" s="4"/>
      <c r="E454" s="106"/>
      <c r="J454" s="303"/>
    </row>
    <row r="455" spans="3:10">
      <c r="C455" s="4"/>
      <c r="D455" s="4"/>
      <c r="E455" s="106"/>
      <c r="J455" s="303"/>
    </row>
    <row r="456" spans="3:10">
      <c r="C456" s="4"/>
      <c r="D456" s="4"/>
      <c r="E456" s="106"/>
      <c r="J456" s="303"/>
    </row>
    <row r="457" spans="3:10">
      <c r="C457" s="4"/>
      <c r="D457" s="4"/>
      <c r="E457" s="106"/>
      <c r="J457" s="303"/>
    </row>
    <row r="458" spans="3:10">
      <c r="C458" s="4"/>
      <c r="D458" s="4"/>
      <c r="E458" s="106"/>
      <c r="J458" s="303"/>
    </row>
    <row r="459" spans="3:10">
      <c r="C459" s="4"/>
      <c r="D459" s="4"/>
      <c r="E459" s="106"/>
      <c r="J459" s="303"/>
    </row>
    <row r="460" spans="3:10">
      <c r="C460" s="4"/>
      <c r="D460" s="4"/>
      <c r="E460" s="106"/>
      <c r="J460" s="303"/>
    </row>
    <row r="461" spans="3:10">
      <c r="C461" s="4"/>
      <c r="D461" s="4"/>
      <c r="E461" s="106"/>
      <c r="J461" s="303"/>
    </row>
    <row r="462" spans="3:10">
      <c r="C462" s="4"/>
      <c r="D462" s="4"/>
      <c r="E462" s="106"/>
      <c r="J462" s="303"/>
    </row>
    <row r="463" spans="3:10">
      <c r="C463" s="4"/>
      <c r="D463" s="4"/>
      <c r="E463" s="106"/>
      <c r="J463" s="303"/>
    </row>
    <row r="464" spans="3:10">
      <c r="C464" s="4"/>
      <c r="D464" s="4"/>
      <c r="E464" s="106"/>
      <c r="J464" s="303"/>
    </row>
    <row r="465" spans="3:10">
      <c r="C465" s="4"/>
      <c r="D465" s="4"/>
      <c r="E465" s="106"/>
      <c r="J465" s="303"/>
    </row>
    <row r="466" spans="3:10">
      <c r="C466" s="4"/>
      <c r="D466" s="4"/>
      <c r="E466" s="106"/>
      <c r="J466" s="303"/>
    </row>
    <row r="467" spans="3:10">
      <c r="C467" s="4"/>
      <c r="D467" s="4"/>
      <c r="E467" s="106"/>
      <c r="J467" s="303"/>
    </row>
    <row r="468" spans="3:10">
      <c r="C468" s="4"/>
      <c r="D468" s="4"/>
      <c r="E468" s="106"/>
      <c r="J468" s="303"/>
    </row>
    <row r="469" spans="3:10">
      <c r="C469" s="4"/>
      <c r="D469" s="4"/>
      <c r="E469" s="106"/>
      <c r="J469" s="303"/>
    </row>
    <row r="470" spans="3:10">
      <c r="C470" s="4"/>
      <c r="D470" s="4"/>
      <c r="E470" s="106"/>
      <c r="J470" s="303"/>
    </row>
    <row r="471" spans="3:10">
      <c r="C471" s="4"/>
      <c r="D471" s="4"/>
      <c r="E471" s="106"/>
      <c r="J471" s="303"/>
    </row>
    <row r="472" spans="3:10">
      <c r="C472" s="4"/>
      <c r="D472" s="4"/>
      <c r="E472" s="106"/>
      <c r="J472" s="303"/>
    </row>
    <row r="473" spans="3:10">
      <c r="C473" s="4"/>
      <c r="D473" s="4"/>
      <c r="E473" s="106"/>
      <c r="J473" s="303"/>
    </row>
    <row r="474" spans="3:10">
      <c r="C474" s="4"/>
      <c r="D474" s="4"/>
      <c r="E474" s="106"/>
      <c r="J474" s="303"/>
    </row>
    <row r="475" spans="3:10">
      <c r="C475" s="4"/>
      <c r="D475" s="4"/>
      <c r="E475" s="106"/>
      <c r="J475" s="303"/>
    </row>
    <row r="476" spans="3:10">
      <c r="C476" s="4"/>
      <c r="D476" s="4"/>
      <c r="E476" s="106"/>
      <c r="J476" s="303"/>
    </row>
    <row r="477" spans="3:10">
      <c r="C477" s="4"/>
      <c r="D477" s="4"/>
      <c r="E477" s="106"/>
      <c r="J477" s="303"/>
    </row>
    <row r="478" spans="3:10">
      <c r="C478" s="4"/>
      <c r="D478" s="4"/>
      <c r="E478" s="106"/>
      <c r="J478" s="303"/>
    </row>
    <row r="479" spans="3:10">
      <c r="C479" s="4"/>
      <c r="D479" s="4"/>
      <c r="E479" s="106"/>
      <c r="J479" s="303"/>
    </row>
    <row r="480" spans="3:10">
      <c r="C480" s="4"/>
      <c r="D480" s="4"/>
      <c r="E480" s="106"/>
      <c r="J480" s="303"/>
    </row>
    <row r="481" spans="3:10">
      <c r="C481" s="4"/>
      <c r="D481" s="4"/>
      <c r="E481" s="106"/>
      <c r="J481" s="303"/>
    </row>
    <row r="482" spans="3:10">
      <c r="C482" s="4"/>
      <c r="D482" s="4"/>
      <c r="E482" s="106"/>
      <c r="J482" s="303"/>
    </row>
    <row r="483" spans="3:10">
      <c r="C483" s="4"/>
      <c r="D483" s="4"/>
      <c r="E483" s="106"/>
      <c r="J483" s="303"/>
    </row>
    <row r="484" spans="3:10">
      <c r="C484" s="4"/>
      <c r="D484" s="4"/>
      <c r="E484" s="106"/>
      <c r="J484" s="303"/>
    </row>
    <row r="485" spans="3:10">
      <c r="C485" s="4"/>
      <c r="D485" s="4"/>
      <c r="E485" s="106"/>
      <c r="J485" s="303"/>
    </row>
    <row r="486" spans="3:10">
      <c r="C486" s="4"/>
      <c r="D486" s="4"/>
      <c r="E486" s="106"/>
      <c r="J486" s="303"/>
    </row>
    <row r="487" spans="3:10">
      <c r="C487" s="4"/>
      <c r="D487" s="4"/>
      <c r="E487" s="106"/>
      <c r="J487" s="303"/>
    </row>
    <row r="488" spans="3:10">
      <c r="C488" s="4"/>
      <c r="D488" s="4"/>
      <c r="E488" s="106"/>
      <c r="J488" s="303"/>
    </row>
    <row r="489" spans="3:10">
      <c r="C489" s="4"/>
      <c r="D489" s="4"/>
      <c r="E489" s="106"/>
      <c r="J489" s="303"/>
    </row>
    <row r="490" spans="3:10">
      <c r="C490" s="4"/>
      <c r="D490" s="4"/>
      <c r="E490" s="106"/>
      <c r="J490" s="303"/>
    </row>
    <row r="491" spans="3:10">
      <c r="C491" s="4"/>
      <c r="D491" s="4"/>
      <c r="E491" s="106"/>
      <c r="J491" s="303"/>
    </row>
    <row r="492" spans="3:10">
      <c r="C492" s="4"/>
      <c r="D492" s="4"/>
      <c r="E492" s="106"/>
      <c r="J492" s="303"/>
    </row>
    <row r="493" spans="3:10">
      <c r="C493" s="4"/>
      <c r="D493" s="4"/>
      <c r="E493" s="106"/>
      <c r="J493" s="303"/>
    </row>
    <row r="494" spans="3:10">
      <c r="C494" s="4"/>
      <c r="D494" s="4"/>
      <c r="E494" s="106"/>
      <c r="J494" s="303"/>
    </row>
    <row r="495" spans="3:10">
      <c r="C495" s="4"/>
      <c r="D495" s="4"/>
      <c r="E495" s="106"/>
      <c r="J495" s="303"/>
    </row>
    <row r="496" spans="3:10">
      <c r="C496" s="4"/>
      <c r="D496" s="4"/>
      <c r="E496" s="106"/>
      <c r="J496" s="303"/>
    </row>
    <row r="497" spans="3:10">
      <c r="C497" s="4"/>
      <c r="D497" s="4"/>
      <c r="E497" s="106"/>
      <c r="J497" s="303"/>
    </row>
    <row r="498" spans="3:10">
      <c r="C498" s="4"/>
      <c r="D498" s="4"/>
      <c r="E498" s="106"/>
      <c r="J498" s="303"/>
    </row>
    <row r="499" spans="3:10">
      <c r="C499" s="4"/>
      <c r="D499" s="4"/>
      <c r="E499" s="106"/>
      <c r="J499" s="303"/>
    </row>
    <row r="500" spans="3:10">
      <c r="C500" s="4"/>
      <c r="D500" s="4"/>
      <c r="E500" s="106"/>
      <c r="J500" s="303"/>
    </row>
    <row r="501" spans="3:10">
      <c r="C501" s="4"/>
      <c r="D501" s="4"/>
      <c r="E501" s="106"/>
      <c r="J501" s="303"/>
    </row>
    <row r="502" spans="3:10">
      <c r="C502" s="4"/>
      <c r="D502" s="4"/>
      <c r="E502" s="106"/>
      <c r="J502" s="303"/>
    </row>
    <row r="503" spans="3:10">
      <c r="C503" s="4"/>
      <c r="D503" s="4"/>
      <c r="E503" s="106"/>
      <c r="J503" s="303"/>
    </row>
    <row r="504" spans="3:10">
      <c r="C504" s="4"/>
      <c r="D504" s="4"/>
      <c r="E504" s="106"/>
      <c r="J504" s="303"/>
    </row>
    <row r="505" spans="3:10">
      <c r="C505" s="4"/>
      <c r="D505" s="4"/>
      <c r="E505" s="106"/>
      <c r="J505" s="303"/>
    </row>
    <row r="506" spans="3:10">
      <c r="C506" s="4"/>
      <c r="D506" s="4"/>
      <c r="E506" s="106"/>
      <c r="J506" s="303"/>
    </row>
    <row r="507" spans="3:10">
      <c r="C507" s="4"/>
      <c r="D507" s="4"/>
      <c r="E507" s="106"/>
      <c r="J507" s="303"/>
    </row>
    <row r="508" spans="3:10">
      <c r="C508" s="4"/>
      <c r="D508" s="4"/>
      <c r="E508" s="106"/>
      <c r="J508" s="303"/>
    </row>
    <row r="509" spans="3:10">
      <c r="C509" s="4"/>
      <c r="D509" s="4"/>
      <c r="E509" s="106"/>
      <c r="J509" s="303"/>
    </row>
    <row r="510" spans="3:10">
      <c r="C510" s="4"/>
      <c r="D510" s="4"/>
      <c r="E510" s="106"/>
      <c r="J510" s="303"/>
    </row>
    <row r="511" spans="3:10">
      <c r="C511" s="4"/>
      <c r="D511" s="4"/>
      <c r="E511" s="106"/>
      <c r="J511" s="303"/>
    </row>
    <row r="512" spans="3:10">
      <c r="C512" s="4"/>
      <c r="D512" s="4"/>
      <c r="E512" s="106"/>
      <c r="J512" s="303"/>
    </row>
    <row r="513" spans="3:10">
      <c r="C513" s="4"/>
      <c r="D513" s="4"/>
      <c r="E513" s="106"/>
      <c r="J513" s="303"/>
    </row>
    <row r="514" spans="3:10">
      <c r="C514" s="4"/>
      <c r="D514" s="4"/>
      <c r="E514" s="106"/>
      <c r="J514" s="303"/>
    </row>
    <row r="515" spans="3:10">
      <c r="C515" s="4"/>
      <c r="D515" s="4"/>
      <c r="E515" s="106"/>
      <c r="J515" s="303"/>
    </row>
    <row r="516" spans="3:10">
      <c r="C516" s="4"/>
      <c r="D516" s="4"/>
      <c r="E516" s="106"/>
      <c r="J516" s="303"/>
    </row>
    <row r="517" spans="3:10">
      <c r="C517" s="4"/>
      <c r="D517" s="4"/>
      <c r="E517" s="106"/>
      <c r="J517" s="303"/>
    </row>
    <row r="518" spans="3:10">
      <c r="C518" s="4"/>
      <c r="D518" s="4"/>
      <c r="E518" s="106"/>
      <c r="J518" s="303"/>
    </row>
    <row r="519" spans="3:10">
      <c r="C519" s="4"/>
      <c r="D519" s="4"/>
      <c r="E519" s="106"/>
      <c r="J519" s="303"/>
    </row>
    <row r="520" spans="3:10">
      <c r="C520" s="4"/>
      <c r="D520" s="4"/>
      <c r="E520" s="106"/>
      <c r="J520" s="303"/>
    </row>
    <row r="521" spans="3:10">
      <c r="C521" s="4"/>
      <c r="D521" s="4"/>
      <c r="E521" s="106"/>
      <c r="J521" s="303"/>
    </row>
    <row r="522" spans="3:10">
      <c r="C522" s="4"/>
      <c r="D522" s="4"/>
      <c r="E522" s="106"/>
      <c r="J522" s="303"/>
    </row>
    <row r="523" spans="3:10">
      <c r="C523" s="4"/>
      <c r="D523" s="4"/>
      <c r="E523" s="106"/>
      <c r="J523" s="303"/>
    </row>
    <row r="524" spans="3:10">
      <c r="C524" s="4"/>
      <c r="D524" s="4"/>
      <c r="E524" s="106"/>
      <c r="J524" s="303"/>
    </row>
    <row r="525" spans="3:10">
      <c r="C525" s="4"/>
      <c r="D525" s="4"/>
      <c r="E525" s="106"/>
      <c r="J525" s="303"/>
    </row>
    <row r="526" spans="3:10">
      <c r="C526" s="4"/>
      <c r="D526" s="4"/>
      <c r="E526" s="106"/>
      <c r="J526" s="303"/>
    </row>
    <row r="527" spans="3:10">
      <c r="C527" s="4"/>
      <c r="D527" s="4"/>
      <c r="E527" s="106"/>
      <c r="J527" s="303"/>
    </row>
    <row r="528" spans="3:10">
      <c r="C528" s="4"/>
      <c r="D528" s="4"/>
      <c r="E528" s="106"/>
      <c r="J528" s="303"/>
    </row>
    <row r="529" spans="3:10">
      <c r="C529" s="4"/>
      <c r="D529" s="4"/>
      <c r="E529" s="106"/>
      <c r="J529" s="303"/>
    </row>
    <row r="530" spans="3:10">
      <c r="C530" s="4"/>
      <c r="D530" s="4"/>
      <c r="E530" s="106"/>
      <c r="J530" s="303"/>
    </row>
    <row r="531" spans="3:10">
      <c r="C531" s="4"/>
      <c r="D531" s="4"/>
      <c r="E531" s="106"/>
      <c r="J531" s="303"/>
    </row>
    <row r="532" spans="3:10">
      <c r="C532" s="4"/>
      <c r="D532" s="4"/>
      <c r="E532" s="106"/>
      <c r="J532" s="303"/>
    </row>
    <row r="533" spans="3:10">
      <c r="C533" s="4"/>
      <c r="D533" s="4"/>
      <c r="E533" s="106"/>
      <c r="J533" s="303"/>
    </row>
    <row r="534" spans="3:10">
      <c r="C534" s="4"/>
      <c r="D534" s="4"/>
      <c r="E534" s="106"/>
      <c r="J534" s="303"/>
    </row>
    <row r="535" spans="3:10">
      <c r="C535" s="4"/>
      <c r="D535" s="4"/>
      <c r="E535" s="106"/>
      <c r="J535" s="303"/>
    </row>
    <row r="536" spans="3:10">
      <c r="C536" s="4"/>
      <c r="D536" s="4"/>
      <c r="E536" s="106"/>
      <c r="J536" s="303"/>
    </row>
    <row r="537" spans="3:10">
      <c r="C537" s="4"/>
      <c r="D537" s="4"/>
      <c r="E537" s="106"/>
      <c r="J537" s="303"/>
    </row>
    <row r="538" spans="3:10">
      <c r="C538" s="4"/>
      <c r="D538" s="4"/>
      <c r="E538" s="106"/>
      <c r="J538" s="303"/>
    </row>
    <row r="539" spans="3:10">
      <c r="C539" s="4"/>
      <c r="D539" s="4"/>
      <c r="E539" s="106"/>
      <c r="J539" s="303"/>
    </row>
    <row r="540" spans="3:10">
      <c r="C540" s="4"/>
      <c r="D540" s="4"/>
      <c r="E540" s="106"/>
      <c r="J540" s="303"/>
    </row>
    <row r="541" spans="3:10">
      <c r="C541" s="4"/>
      <c r="D541" s="4"/>
      <c r="E541" s="106"/>
      <c r="J541" s="303"/>
    </row>
    <row r="542" spans="3:10">
      <c r="C542" s="4"/>
      <c r="D542" s="4"/>
      <c r="E542" s="106"/>
      <c r="J542" s="303"/>
    </row>
    <row r="543" spans="3:10">
      <c r="C543" s="4"/>
      <c r="D543" s="4"/>
      <c r="E543" s="106"/>
      <c r="J543" s="303"/>
    </row>
    <row r="544" spans="3:10">
      <c r="C544" s="4"/>
      <c r="D544" s="4"/>
      <c r="E544" s="106"/>
      <c r="J544" s="303"/>
    </row>
    <row r="545" spans="3:10">
      <c r="C545" s="4"/>
      <c r="D545" s="4"/>
      <c r="E545" s="106"/>
      <c r="J545" s="303"/>
    </row>
    <row r="546" spans="3:10">
      <c r="C546" s="4"/>
      <c r="D546" s="4"/>
      <c r="E546" s="106"/>
      <c r="J546" s="303"/>
    </row>
    <row r="547" spans="3:10">
      <c r="C547" s="4"/>
      <c r="D547" s="4"/>
      <c r="E547" s="106"/>
      <c r="J547" s="303"/>
    </row>
    <row r="548" spans="3:10">
      <c r="C548" s="4"/>
      <c r="D548" s="4"/>
      <c r="E548" s="106"/>
      <c r="J548" s="303"/>
    </row>
    <row r="549" spans="3:10">
      <c r="C549" s="4"/>
      <c r="D549" s="4"/>
      <c r="E549" s="106"/>
      <c r="J549" s="303"/>
    </row>
    <row r="550" spans="3:10">
      <c r="C550" s="4"/>
      <c r="D550" s="4"/>
      <c r="E550" s="106"/>
      <c r="J550" s="303"/>
    </row>
    <row r="551" spans="3:10">
      <c r="C551" s="4"/>
      <c r="D551" s="4"/>
      <c r="E551" s="106"/>
      <c r="J551" s="303"/>
    </row>
    <row r="552" spans="3:10">
      <c r="C552" s="4"/>
      <c r="D552" s="4"/>
      <c r="E552" s="106"/>
      <c r="J552" s="303"/>
    </row>
    <row r="553" spans="3:10">
      <c r="C553" s="4"/>
      <c r="D553" s="4"/>
      <c r="E553" s="106"/>
      <c r="J553" s="303"/>
    </row>
    <row r="554" spans="3:10">
      <c r="C554" s="4"/>
      <c r="D554" s="4"/>
      <c r="E554" s="106"/>
      <c r="J554" s="303"/>
    </row>
    <row r="555" spans="3:10">
      <c r="C555" s="4"/>
      <c r="D555" s="4"/>
      <c r="E555" s="106"/>
      <c r="J555" s="303"/>
    </row>
    <row r="556" spans="3:10">
      <c r="C556" s="4"/>
      <c r="D556" s="4"/>
      <c r="E556" s="106"/>
      <c r="J556" s="303"/>
    </row>
    <row r="557" spans="3:10">
      <c r="C557" s="4"/>
      <c r="D557" s="4"/>
      <c r="E557" s="106"/>
      <c r="J557" s="303"/>
    </row>
    <row r="558" spans="3:10">
      <c r="C558" s="4"/>
      <c r="D558" s="4"/>
      <c r="E558" s="106"/>
      <c r="J558" s="303"/>
    </row>
    <row r="559" spans="3:10">
      <c r="C559" s="4"/>
      <c r="D559" s="4"/>
      <c r="E559" s="106"/>
      <c r="J559" s="303"/>
    </row>
    <row r="560" spans="3:10">
      <c r="C560" s="4"/>
      <c r="D560" s="4"/>
      <c r="E560" s="106"/>
      <c r="J560" s="303"/>
    </row>
    <row r="561" spans="3:10">
      <c r="C561" s="4"/>
      <c r="D561" s="4"/>
      <c r="E561" s="106"/>
      <c r="J561" s="303"/>
    </row>
    <row r="562" spans="3:10">
      <c r="C562" s="4"/>
      <c r="D562" s="4"/>
      <c r="E562" s="106"/>
      <c r="J562" s="303"/>
    </row>
    <row r="563" spans="3:10">
      <c r="C563" s="4"/>
      <c r="D563" s="4"/>
      <c r="E563" s="106"/>
      <c r="J563" s="303"/>
    </row>
    <row r="564" spans="3:10">
      <c r="C564" s="4"/>
      <c r="D564" s="4"/>
      <c r="E564" s="106"/>
      <c r="J564" s="303"/>
    </row>
    <row r="565" spans="3:10">
      <c r="C565" s="4"/>
      <c r="D565" s="4"/>
      <c r="E565" s="106"/>
      <c r="J565" s="303"/>
    </row>
    <row r="566" spans="3:10">
      <c r="C566" s="4"/>
      <c r="D566" s="4"/>
      <c r="E566" s="106"/>
      <c r="J566" s="303"/>
    </row>
    <row r="567" spans="3:10">
      <c r="C567" s="4"/>
      <c r="D567" s="4"/>
      <c r="E567" s="106"/>
      <c r="J567" s="303"/>
    </row>
    <row r="568" spans="3:10">
      <c r="C568" s="4"/>
      <c r="D568" s="4"/>
      <c r="E568" s="106"/>
      <c r="J568" s="303"/>
    </row>
    <row r="569" spans="3:10">
      <c r="C569" s="4"/>
      <c r="D569" s="4"/>
      <c r="E569" s="106"/>
      <c r="J569" s="303"/>
    </row>
    <row r="570" spans="3:10">
      <c r="C570" s="4"/>
      <c r="D570" s="4"/>
      <c r="E570" s="106"/>
      <c r="J570" s="303"/>
    </row>
    <row r="571" spans="3:10">
      <c r="C571" s="4"/>
      <c r="D571" s="4"/>
      <c r="E571" s="106"/>
      <c r="J571" s="303"/>
    </row>
    <row r="572" spans="3:10">
      <c r="C572" s="4"/>
      <c r="D572" s="4"/>
      <c r="E572" s="106"/>
      <c r="J572" s="303"/>
    </row>
    <row r="573" spans="3:10">
      <c r="C573" s="4"/>
      <c r="D573" s="4"/>
      <c r="E573" s="106"/>
      <c r="J573" s="303"/>
    </row>
    <row r="574" spans="3:10">
      <c r="C574" s="4"/>
      <c r="D574" s="4"/>
      <c r="E574" s="106"/>
      <c r="J574" s="303"/>
    </row>
    <row r="575" spans="3:10">
      <c r="C575" s="4"/>
      <c r="D575" s="4"/>
      <c r="E575" s="106"/>
      <c r="J575" s="303"/>
    </row>
    <row r="576" spans="3:10">
      <c r="C576" s="4"/>
      <c r="D576" s="4"/>
      <c r="E576" s="106"/>
      <c r="J576" s="303"/>
    </row>
    <row r="577" spans="3:10">
      <c r="C577" s="4"/>
      <c r="D577" s="4"/>
      <c r="E577" s="106"/>
      <c r="J577" s="303"/>
    </row>
    <row r="578" spans="3:10">
      <c r="C578" s="4"/>
      <c r="D578" s="4"/>
      <c r="E578" s="106"/>
      <c r="J578" s="303"/>
    </row>
    <row r="579" spans="3:10">
      <c r="C579" s="4"/>
      <c r="D579" s="4"/>
      <c r="E579" s="106"/>
      <c r="J579" s="303"/>
    </row>
    <row r="580" spans="3:10">
      <c r="C580" s="4"/>
      <c r="D580" s="4"/>
      <c r="E580" s="106"/>
      <c r="J580" s="303"/>
    </row>
    <row r="581" spans="3:10">
      <c r="C581" s="4"/>
      <c r="D581" s="4"/>
      <c r="E581" s="106"/>
      <c r="J581" s="303"/>
    </row>
    <row r="582" spans="3:10">
      <c r="C582" s="4"/>
      <c r="D582" s="4"/>
      <c r="E582" s="106"/>
      <c r="J582" s="303"/>
    </row>
    <row r="583" spans="3:10">
      <c r="C583" s="4"/>
      <c r="D583" s="4"/>
      <c r="E583" s="106"/>
      <c r="J583" s="303"/>
    </row>
    <row r="584" spans="3:10">
      <c r="C584" s="4"/>
      <c r="D584" s="4"/>
      <c r="E584" s="106"/>
      <c r="J584" s="303"/>
    </row>
    <row r="585" spans="3:10">
      <c r="C585" s="4"/>
      <c r="D585" s="4"/>
      <c r="E585" s="106"/>
      <c r="J585" s="303"/>
    </row>
    <row r="586" spans="3:10">
      <c r="C586" s="4"/>
      <c r="D586" s="4"/>
      <c r="E586" s="106"/>
      <c r="J586" s="303"/>
    </row>
    <row r="587" spans="3:10">
      <c r="C587" s="4"/>
      <c r="D587" s="4"/>
      <c r="E587" s="106"/>
      <c r="J587" s="303"/>
    </row>
    <row r="588" spans="3:10">
      <c r="C588" s="4"/>
      <c r="D588" s="4"/>
      <c r="E588" s="106"/>
      <c r="J588" s="303"/>
    </row>
    <row r="589" spans="3:10">
      <c r="C589" s="4"/>
      <c r="D589" s="4"/>
      <c r="E589" s="106"/>
      <c r="J589" s="303"/>
    </row>
    <row r="590" spans="3:10">
      <c r="C590" s="4"/>
      <c r="D590" s="4"/>
      <c r="E590" s="106"/>
      <c r="J590" s="303"/>
    </row>
    <row r="591" spans="3:10">
      <c r="C591" s="4"/>
      <c r="D591" s="4"/>
      <c r="E591" s="106"/>
      <c r="J591" s="303"/>
    </row>
    <row r="592" spans="3:10">
      <c r="C592" s="4"/>
      <c r="D592" s="4"/>
      <c r="E592" s="106"/>
      <c r="J592" s="303"/>
    </row>
    <row r="593" spans="3:10">
      <c r="C593" s="4"/>
      <c r="D593" s="4"/>
      <c r="E593" s="106"/>
      <c r="J593" s="303"/>
    </row>
    <row r="594" spans="3:10">
      <c r="C594" s="4"/>
      <c r="D594" s="4"/>
      <c r="E594" s="106"/>
      <c r="J594" s="303"/>
    </row>
    <row r="595" spans="3:10">
      <c r="C595" s="4"/>
      <c r="D595" s="4"/>
      <c r="E595" s="106"/>
      <c r="J595" s="303"/>
    </row>
    <row r="596" spans="3:10">
      <c r="C596" s="4"/>
      <c r="D596" s="4"/>
      <c r="E596" s="106"/>
      <c r="J596" s="303"/>
    </row>
    <row r="597" spans="3:10">
      <c r="C597" s="4"/>
      <c r="D597" s="4"/>
      <c r="E597" s="106"/>
      <c r="J597" s="303"/>
    </row>
    <row r="598" spans="3:10">
      <c r="C598" s="4"/>
      <c r="D598" s="4"/>
      <c r="E598" s="106"/>
      <c r="J598" s="303"/>
    </row>
    <row r="599" spans="3:10">
      <c r="C599" s="4"/>
      <c r="D599" s="4"/>
      <c r="E599" s="106"/>
      <c r="J599" s="303"/>
    </row>
    <row r="600" spans="3:10">
      <c r="C600" s="4"/>
      <c r="D600" s="4"/>
      <c r="E600" s="106"/>
      <c r="J600" s="303"/>
    </row>
    <row r="601" spans="3:10">
      <c r="C601" s="4"/>
      <c r="D601" s="4"/>
      <c r="E601" s="106"/>
      <c r="J601" s="303"/>
    </row>
    <row r="602" spans="3:10">
      <c r="C602" s="4"/>
      <c r="D602" s="4"/>
      <c r="E602" s="106"/>
      <c r="J602" s="303"/>
    </row>
    <row r="603" spans="3:10">
      <c r="C603" s="4"/>
      <c r="D603" s="4"/>
      <c r="E603" s="106"/>
      <c r="J603" s="303"/>
    </row>
    <row r="604" spans="3:10">
      <c r="C604" s="4"/>
      <c r="D604" s="4"/>
      <c r="E604" s="106"/>
      <c r="J604" s="303"/>
    </row>
    <row r="605" spans="3:10">
      <c r="C605" s="4"/>
      <c r="D605" s="4"/>
      <c r="E605" s="106"/>
      <c r="J605" s="303"/>
    </row>
    <row r="606" spans="3:10">
      <c r="C606" s="4"/>
      <c r="D606" s="4"/>
      <c r="E606" s="106"/>
      <c r="J606" s="303"/>
    </row>
    <row r="607" spans="3:10">
      <c r="C607" s="4"/>
      <c r="D607" s="4"/>
      <c r="E607" s="106"/>
      <c r="J607" s="303"/>
    </row>
    <row r="608" spans="3:10">
      <c r="C608" s="4"/>
      <c r="D608" s="4"/>
      <c r="E608" s="106"/>
      <c r="J608" s="303"/>
    </row>
    <row r="609" spans="3:10">
      <c r="C609" s="4"/>
      <c r="D609" s="4"/>
      <c r="E609" s="106"/>
      <c r="J609" s="303"/>
    </row>
    <row r="610" spans="3:10">
      <c r="C610" s="4"/>
      <c r="D610" s="4"/>
      <c r="E610" s="106"/>
      <c r="J610" s="303"/>
    </row>
    <row r="611" spans="3:10">
      <c r="C611" s="4"/>
      <c r="D611" s="4"/>
      <c r="E611" s="106"/>
      <c r="J611" s="303"/>
    </row>
    <row r="612" spans="3:10">
      <c r="C612" s="4"/>
      <c r="D612" s="4"/>
      <c r="E612" s="106"/>
      <c r="J612" s="303"/>
    </row>
    <row r="613" spans="3:10">
      <c r="C613" s="4"/>
      <c r="D613" s="4"/>
      <c r="E613" s="106"/>
      <c r="J613" s="303"/>
    </row>
    <row r="614" spans="3:10">
      <c r="C614" s="4"/>
      <c r="D614" s="4"/>
      <c r="E614" s="106"/>
      <c r="J614" s="303"/>
    </row>
    <row r="615" spans="3:10">
      <c r="C615" s="4"/>
      <c r="D615" s="4"/>
      <c r="E615" s="106"/>
      <c r="J615" s="303"/>
    </row>
    <row r="616" spans="3:10">
      <c r="C616" s="4"/>
      <c r="D616" s="4"/>
      <c r="E616" s="106"/>
      <c r="J616" s="303"/>
    </row>
    <row r="617" spans="3:10">
      <c r="C617" s="4"/>
      <c r="D617" s="4"/>
      <c r="E617" s="106"/>
      <c r="J617" s="303"/>
    </row>
    <row r="618" spans="3:10">
      <c r="C618" s="4"/>
      <c r="D618" s="4"/>
      <c r="E618" s="106"/>
      <c r="J618" s="303"/>
    </row>
    <row r="619" spans="3:10">
      <c r="C619" s="4"/>
      <c r="D619" s="4"/>
      <c r="E619" s="106"/>
      <c r="J619" s="303"/>
    </row>
    <row r="620" spans="3:10">
      <c r="C620" s="4"/>
      <c r="D620" s="4"/>
      <c r="E620" s="106"/>
      <c r="J620" s="303"/>
    </row>
    <row r="621" spans="3:10">
      <c r="C621" s="4"/>
      <c r="D621" s="4"/>
      <c r="E621" s="106"/>
      <c r="J621" s="303"/>
    </row>
    <row r="622" spans="3:10">
      <c r="C622" s="4"/>
      <c r="D622" s="4"/>
      <c r="E622" s="106"/>
      <c r="J622" s="303"/>
    </row>
    <row r="623" spans="3:10">
      <c r="C623" s="4"/>
      <c r="D623" s="4"/>
      <c r="E623" s="106"/>
      <c r="J623" s="303"/>
    </row>
    <row r="624" spans="3:10">
      <c r="C624" s="4"/>
      <c r="D624" s="4"/>
      <c r="E624" s="106"/>
      <c r="J624" s="303"/>
    </row>
    <row r="625" spans="3:10">
      <c r="C625" s="4"/>
      <c r="D625" s="4"/>
      <c r="E625" s="106"/>
      <c r="J625" s="303"/>
    </row>
    <row r="626" spans="3:10">
      <c r="C626" s="4"/>
      <c r="D626" s="4"/>
      <c r="E626" s="106"/>
      <c r="J626" s="303"/>
    </row>
    <row r="627" spans="3:10">
      <c r="C627" s="4"/>
      <c r="D627" s="4"/>
      <c r="E627" s="106"/>
      <c r="J627" s="303"/>
    </row>
    <row r="628" spans="3:10">
      <c r="C628" s="4"/>
      <c r="D628" s="4"/>
      <c r="E628" s="106"/>
      <c r="J628" s="303"/>
    </row>
    <row r="629" spans="3:10">
      <c r="C629" s="4"/>
      <c r="D629" s="4"/>
      <c r="E629" s="106"/>
      <c r="J629" s="303"/>
    </row>
    <row r="630" spans="3:10">
      <c r="C630" s="4"/>
      <c r="D630" s="4"/>
      <c r="E630" s="106"/>
      <c r="J630" s="303"/>
    </row>
    <row r="631" spans="3:10">
      <c r="C631" s="4"/>
      <c r="D631" s="4"/>
      <c r="E631" s="106"/>
      <c r="J631" s="303"/>
    </row>
    <row r="632" spans="3:10">
      <c r="C632" s="4"/>
      <c r="D632" s="4"/>
      <c r="E632" s="106"/>
      <c r="J632" s="303"/>
    </row>
    <row r="633" spans="3:10">
      <c r="C633" s="4"/>
      <c r="D633" s="4"/>
      <c r="E633" s="106"/>
      <c r="J633" s="303"/>
    </row>
    <row r="634" spans="3:10">
      <c r="C634" s="4"/>
      <c r="D634" s="4"/>
      <c r="E634" s="106"/>
      <c r="J634" s="303"/>
    </row>
    <row r="635" spans="3:10">
      <c r="C635" s="4"/>
      <c r="D635" s="4"/>
      <c r="E635" s="106"/>
      <c r="J635" s="303"/>
    </row>
    <row r="636" spans="3:10">
      <c r="C636" s="4"/>
      <c r="D636" s="4"/>
      <c r="E636" s="106"/>
      <c r="J636" s="303"/>
    </row>
    <row r="637" spans="3:10">
      <c r="C637" s="4"/>
      <c r="D637" s="4"/>
      <c r="E637" s="106"/>
      <c r="J637" s="303"/>
    </row>
    <row r="638" spans="3:10">
      <c r="C638" s="4"/>
      <c r="D638" s="4"/>
      <c r="E638" s="106"/>
      <c r="J638" s="303"/>
    </row>
    <row r="639" spans="3:10">
      <c r="C639" s="4"/>
      <c r="D639" s="4"/>
      <c r="E639" s="106"/>
      <c r="J639" s="303"/>
    </row>
    <row r="640" spans="3:10">
      <c r="C640" s="4"/>
      <c r="D640" s="4"/>
      <c r="E640" s="106"/>
      <c r="J640" s="303"/>
    </row>
    <row r="641" spans="3:10">
      <c r="C641" s="4"/>
      <c r="D641" s="4"/>
      <c r="E641" s="106"/>
      <c r="J641" s="303"/>
    </row>
    <row r="642" spans="3:10">
      <c r="C642" s="4"/>
      <c r="D642" s="4"/>
      <c r="E642" s="106"/>
      <c r="J642" s="303"/>
    </row>
    <row r="643" spans="3:10">
      <c r="C643" s="4"/>
      <c r="D643" s="4"/>
      <c r="E643" s="106"/>
      <c r="J643" s="303"/>
    </row>
    <row r="644" spans="3:10">
      <c r="C644" s="4"/>
      <c r="D644" s="4"/>
      <c r="E644" s="106"/>
      <c r="J644" s="303"/>
    </row>
    <row r="645" spans="3:10">
      <c r="C645" s="4"/>
      <c r="D645" s="4"/>
      <c r="E645" s="106"/>
      <c r="J645" s="303"/>
    </row>
    <row r="646" spans="3:10">
      <c r="C646" s="4"/>
      <c r="D646" s="4"/>
      <c r="E646" s="106"/>
      <c r="J646" s="303"/>
    </row>
    <row r="647" spans="3:10">
      <c r="C647" s="4"/>
      <c r="D647" s="4"/>
      <c r="E647" s="106"/>
      <c r="J647" s="303"/>
    </row>
    <row r="648" spans="3:10">
      <c r="C648" s="4"/>
      <c r="D648" s="4"/>
      <c r="E648" s="106"/>
      <c r="J648" s="303"/>
    </row>
    <row r="649" spans="3:10">
      <c r="C649" s="4"/>
      <c r="D649" s="4"/>
      <c r="E649" s="106"/>
      <c r="J649" s="303"/>
    </row>
    <row r="650" spans="3:10">
      <c r="C650" s="4"/>
      <c r="D650" s="4"/>
      <c r="E650" s="106"/>
      <c r="J650" s="303"/>
    </row>
    <row r="651" spans="3:10">
      <c r="C651" s="4"/>
      <c r="D651" s="4"/>
      <c r="E651" s="106"/>
      <c r="J651" s="303"/>
    </row>
    <row r="652" spans="3:10">
      <c r="C652" s="4"/>
      <c r="D652" s="4"/>
      <c r="E652" s="106"/>
      <c r="J652" s="303"/>
    </row>
    <row r="653" spans="3:10">
      <c r="C653" s="4"/>
      <c r="D653" s="4"/>
      <c r="E653" s="106"/>
      <c r="J653" s="303"/>
    </row>
    <row r="654" spans="3:10">
      <c r="C654" s="4"/>
      <c r="D654" s="4"/>
      <c r="E654" s="106"/>
      <c r="J654" s="303"/>
    </row>
    <row r="655" spans="3:10">
      <c r="C655" s="4"/>
      <c r="D655" s="4"/>
      <c r="E655" s="106"/>
      <c r="J655" s="303"/>
    </row>
    <row r="656" spans="3:10">
      <c r="C656" s="4"/>
      <c r="D656" s="4"/>
      <c r="E656" s="106"/>
      <c r="J656" s="303"/>
    </row>
    <row r="657" spans="3:10">
      <c r="C657" s="4"/>
      <c r="D657" s="4"/>
      <c r="E657" s="106"/>
      <c r="J657" s="303"/>
    </row>
    <row r="658" spans="3:10">
      <c r="C658" s="4"/>
      <c r="D658" s="4"/>
      <c r="E658" s="106"/>
      <c r="J658" s="303"/>
    </row>
    <row r="659" spans="3:10">
      <c r="C659" s="4"/>
      <c r="D659" s="4"/>
      <c r="E659" s="106"/>
      <c r="J659" s="303"/>
    </row>
    <row r="660" spans="3:10">
      <c r="C660" s="4"/>
      <c r="D660" s="4"/>
      <c r="E660" s="106"/>
      <c r="J660" s="303"/>
    </row>
    <row r="661" spans="3:10">
      <c r="C661" s="4"/>
      <c r="D661" s="4"/>
      <c r="E661" s="106"/>
      <c r="J661" s="303"/>
    </row>
    <row r="662" spans="3:10">
      <c r="C662" s="4"/>
      <c r="D662" s="4"/>
      <c r="E662" s="106"/>
      <c r="J662" s="303"/>
    </row>
    <row r="663" spans="3:10">
      <c r="C663" s="4"/>
      <c r="D663" s="4"/>
      <c r="E663" s="106"/>
      <c r="J663" s="303"/>
    </row>
    <row r="664" spans="3:10">
      <c r="C664" s="4"/>
      <c r="D664" s="4"/>
      <c r="E664" s="106"/>
      <c r="J664" s="303"/>
    </row>
    <row r="665" spans="3:10">
      <c r="C665" s="4"/>
      <c r="D665" s="4"/>
      <c r="E665" s="106"/>
      <c r="J665" s="303"/>
    </row>
    <row r="666" spans="3:10">
      <c r="C666" s="4"/>
      <c r="D666" s="4"/>
      <c r="E666" s="106"/>
      <c r="J666" s="303"/>
    </row>
    <row r="667" spans="3:10">
      <c r="C667" s="4"/>
      <c r="D667" s="4"/>
      <c r="E667" s="106"/>
      <c r="J667" s="303"/>
    </row>
    <row r="668" spans="3:10">
      <c r="C668" s="4"/>
      <c r="D668" s="4"/>
      <c r="E668" s="106"/>
      <c r="J668" s="303"/>
    </row>
    <row r="669" spans="3:10">
      <c r="C669" s="4"/>
      <c r="D669" s="4"/>
      <c r="E669" s="106"/>
      <c r="J669" s="303"/>
    </row>
    <row r="670" spans="3:10">
      <c r="C670" s="4"/>
      <c r="D670" s="4"/>
      <c r="E670" s="106"/>
      <c r="J670" s="303"/>
    </row>
    <row r="671" spans="3:10">
      <c r="C671" s="4"/>
      <c r="D671" s="4"/>
      <c r="E671" s="106"/>
      <c r="J671" s="303"/>
    </row>
    <row r="672" spans="3:10">
      <c r="C672" s="4"/>
      <c r="D672" s="4"/>
      <c r="E672" s="106"/>
      <c r="J672" s="303"/>
    </row>
    <row r="673" spans="3:10">
      <c r="C673" s="4"/>
      <c r="D673" s="4"/>
      <c r="E673" s="106"/>
      <c r="J673" s="303"/>
    </row>
    <row r="674" spans="3:10">
      <c r="C674" s="4"/>
      <c r="D674" s="4"/>
      <c r="E674" s="106"/>
      <c r="J674" s="303"/>
    </row>
    <row r="675" spans="3:10">
      <c r="C675" s="4"/>
      <c r="D675" s="4"/>
      <c r="E675" s="106"/>
      <c r="J675" s="303"/>
    </row>
    <row r="676" spans="3:10">
      <c r="C676" s="4"/>
      <c r="D676" s="4"/>
      <c r="E676" s="106"/>
      <c r="J676" s="303"/>
    </row>
    <row r="677" spans="3:10">
      <c r="C677" s="4"/>
      <c r="D677" s="4"/>
      <c r="E677" s="106"/>
      <c r="J677" s="303"/>
    </row>
    <row r="678" spans="3:10">
      <c r="C678" s="4"/>
      <c r="D678" s="4"/>
      <c r="E678" s="106"/>
      <c r="J678" s="303"/>
    </row>
    <row r="679" spans="3:10">
      <c r="C679" s="4"/>
      <c r="D679" s="4"/>
      <c r="E679" s="106"/>
      <c r="J679" s="303"/>
    </row>
    <row r="680" spans="3:10">
      <c r="C680" s="4"/>
      <c r="D680" s="4"/>
      <c r="E680" s="106"/>
      <c r="J680" s="303"/>
    </row>
    <row r="681" spans="3:10">
      <c r="C681" s="4"/>
      <c r="D681" s="4"/>
      <c r="E681" s="106"/>
      <c r="J681" s="303"/>
    </row>
    <row r="682" spans="3:10">
      <c r="C682" s="4"/>
      <c r="D682" s="4"/>
      <c r="E682" s="106"/>
      <c r="J682" s="303"/>
    </row>
    <row r="683" spans="3:10">
      <c r="C683" s="4"/>
      <c r="D683" s="4"/>
      <c r="E683" s="106"/>
      <c r="J683" s="303"/>
    </row>
    <row r="684" spans="3:10">
      <c r="C684" s="4"/>
      <c r="D684" s="4"/>
      <c r="E684" s="106"/>
      <c r="J684" s="303"/>
    </row>
    <row r="685" spans="3:10">
      <c r="C685" s="4"/>
      <c r="D685" s="4"/>
      <c r="E685" s="106"/>
      <c r="J685" s="303"/>
    </row>
    <row r="686" spans="3:10">
      <c r="C686" s="4"/>
      <c r="D686" s="4"/>
      <c r="E686" s="106"/>
      <c r="J686" s="303"/>
    </row>
    <row r="687" spans="3:10">
      <c r="C687" s="4"/>
      <c r="D687" s="4"/>
      <c r="E687" s="106"/>
      <c r="J687" s="303"/>
    </row>
    <row r="688" spans="3:10">
      <c r="C688" s="4"/>
      <c r="D688" s="4"/>
      <c r="E688" s="106"/>
      <c r="J688" s="303"/>
    </row>
    <row r="689" spans="3:10">
      <c r="C689" s="4"/>
      <c r="D689" s="4"/>
      <c r="E689" s="106"/>
      <c r="J689" s="303"/>
    </row>
    <row r="690" spans="3:10">
      <c r="C690" s="4"/>
      <c r="D690" s="4"/>
      <c r="E690" s="106"/>
      <c r="J690" s="303"/>
    </row>
    <row r="691" spans="3:10">
      <c r="C691" s="4"/>
      <c r="D691" s="4"/>
      <c r="E691" s="106"/>
      <c r="J691" s="303"/>
    </row>
    <row r="692" spans="3:10">
      <c r="C692" s="4"/>
      <c r="D692" s="4"/>
      <c r="E692" s="106"/>
      <c r="J692" s="303"/>
    </row>
    <row r="693" spans="3:10">
      <c r="C693" s="4"/>
      <c r="D693" s="4"/>
      <c r="E693" s="106"/>
      <c r="J693" s="303"/>
    </row>
    <row r="694" spans="3:10">
      <c r="C694" s="4"/>
      <c r="D694" s="4"/>
      <c r="E694" s="106"/>
      <c r="J694" s="303"/>
    </row>
    <row r="695" spans="3:10">
      <c r="C695" s="4"/>
      <c r="D695" s="4"/>
      <c r="E695" s="106"/>
      <c r="J695" s="303"/>
    </row>
    <row r="696" spans="3:10">
      <c r="C696" s="4"/>
      <c r="D696" s="4"/>
      <c r="E696" s="106"/>
      <c r="J696" s="303"/>
    </row>
    <row r="697" spans="3:10">
      <c r="C697" s="4"/>
      <c r="D697" s="4"/>
      <c r="E697" s="106"/>
      <c r="J697" s="303"/>
    </row>
    <row r="698" spans="3:10">
      <c r="C698" s="4"/>
      <c r="D698" s="4"/>
      <c r="E698" s="106"/>
      <c r="J698" s="303"/>
    </row>
    <row r="699" spans="3:10">
      <c r="C699" s="4"/>
      <c r="D699" s="4"/>
      <c r="E699" s="106"/>
      <c r="J699" s="303"/>
    </row>
    <row r="700" spans="3:10">
      <c r="C700" s="4"/>
      <c r="D700" s="4"/>
      <c r="E700" s="106"/>
      <c r="J700" s="303"/>
    </row>
    <row r="701" spans="3:10">
      <c r="C701" s="4"/>
      <c r="D701" s="4"/>
      <c r="E701" s="106"/>
      <c r="J701" s="303"/>
    </row>
    <row r="702" spans="3:10">
      <c r="C702" s="4"/>
      <c r="D702" s="4"/>
      <c r="E702" s="106"/>
      <c r="J702" s="303"/>
    </row>
    <row r="703" spans="3:10">
      <c r="C703" s="4"/>
      <c r="D703" s="4"/>
      <c r="E703" s="106"/>
      <c r="J703" s="303"/>
    </row>
    <row r="704" spans="3:10">
      <c r="C704" s="4"/>
      <c r="D704" s="4"/>
      <c r="E704" s="106"/>
      <c r="J704" s="303"/>
    </row>
    <row r="705" spans="3:10">
      <c r="C705" s="4"/>
      <c r="D705" s="4"/>
      <c r="E705" s="106"/>
      <c r="J705" s="303"/>
    </row>
    <row r="706" spans="3:10">
      <c r="C706" s="4"/>
      <c r="D706" s="4"/>
      <c r="E706" s="106"/>
      <c r="J706" s="303"/>
    </row>
    <row r="707" spans="3:10">
      <c r="C707" s="4"/>
      <c r="D707" s="4"/>
      <c r="E707" s="106"/>
      <c r="J707" s="303"/>
    </row>
    <row r="708" spans="3:10">
      <c r="C708" s="4"/>
      <c r="D708" s="4"/>
      <c r="E708" s="106"/>
      <c r="J708" s="303"/>
    </row>
    <row r="709" spans="3:10">
      <c r="C709" s="4"/>
      <c r="D709" s="4"/>
      <c r="E709" s="106"/>
      <c r="J709" s="303"/>
    </row>
    <row r="710" spans="3:10">
      <c r="C710" s="4"/>
      <c r="D710" s="4"/>
      <c r="E710" s="106"/>
      <c r="J710" s="303"/>
    </row>
    <row r="711" spans="3:10">
      <c r="C711" s="4"/>
      <c r="D711" s="4"/>
      <c r="E711" s="106"/>
      <c r="J711" s="303"/>
    </row>
    <row r="712" spans="3:10">
      <c r="C712" s="4"/>
      <c r="D712" s="4"/>
      <c r="E712" s="106"/>
      <c r="J712" s="303"/>
    </row>
    <row r="713" spans="3:10">
      <c r="C713" s="4"/>
      <c r="D713" s="4"/>
      <c r="E713" s="106"/>
      <c r="J713" s="303"/>
    </row>
    <row r="714" spans="3:10">
      <c r="C714" s="4"/>
      <c r="D714" s="4"/>
      <c r="E714" s="106"/>
      <c r="J714" s="303"/>
    </row>
    <row r="715" spans="3:10">
      <c r="C715" s="4"/>
      <c r="D715" s="4"/>
      <c r="E715" s="106"/>
      <c r="J715" s="303"/>
    </row>
    <row r="716" spans="3:10">
      <c r="C716" s="4"/>
      <c r="D716" s="4"/>
      <c r="E716" s="106"/>
      <c r="J716" s="303"/>
    </row>
    <row r="717" spans="3:10">
      <c r="C717" s="4"/>
      <c r="D717" s="4"/>
      <c r="E717" s="106"/>
      <c r="J717" s="303"/>
    </row>
    <row r="718" spans="3:10">
      <c r="C718" s="4"/>
      <c r="D718" s="4"/>
      <c r="E718" s="106"/>
      <c r="J718" s="303"/>
    </row>
    <row r="719" spans="3:10">
      <c r="C719" s="4"/>
      <c r="D719" s="4"/>
      <c r="E719" s="106"/>
      <c r="J719" s="303"/>
    </row>
    <row r="720" spans="3:10">
      <c r="C720" s="4"/>
      <c r="D720" s="4"/>
      <c r="E720" s="106"/>
      <c r="J720" s="303"/>
    </row>
    <row r="721" spans="3:10">
      <c r="C721" s="4"/>
      <c r="D721" s="4"/>
      <c r="E721" s="106"/>
      <c r="J721" s="303"/>
    </row>
    <row r="722" spans="3:10">
      <c r="C722" s="4"/>
      <c r="D722" s="4"/>
      <c r="E722" s="106"/>
      <c r="J722" s="303"/>
    </row>
    <row r="723" spans="3:10">
      <c r="C723" s="4"/>
      <c r="D723" s="4"/>
      <c r="E723" s="106"/>
      <c r="J723" s="303"/>
    </row>
    <row r="724" spans="3:10">
      <c r="C724" s="4"/>
      <c r="D724" s="4"/>
      <c r="E724" s="106"/>
      <c r="J724" s="303"/>
    </row>
    <row r="725" spans="3:10">
      <c r="C725" s="4"/>
      <c r="D725" s="4"/>
      <c r="E725" s="106"/>
      <c r="J725" s="303"/>
    </row>
    <row r="726" spans="3:10">
      <c r="C726" s="4"/>
      <c r="D726" s="4"/>
      <c r="E726" s="106"/>
      <c r="J726" s="303"/>
    </row>
    <row r="727" spans="3:10">
      <c r="C727" s="4"/>
      <c r="D727" s="4"/>
      <c r="E727" s="106"/>
      <c r="J727" s="303"/>
    </row>
    <row r="728" spans="3:10">
      <c r="C728" s="4"/>
      <c r="D728" s="4"/>
      <c r="E728" s="106"/>
      <c r="J728" s="303"/>
    </row>
    <row r="729" spans="3:10">
      <c r="C729" s="4"/>
      <c r="D729" s="4"/>
      <c r="E729" s="106"/>
      <c r="J729" s="303"/>
    </row>
    <row r="730" spans="3:10">
      <c r="C730" s="4"/>
      <c r="D730" s="4"/>
      <c r="E730" s="106"/>
      <c r="J730" s="303"/>
    </row>
    <row r="731" spans="3:10">
      <c r="C731" s="4"/>
      <c r="D731" s="4"/>
      <c r="E731" s="106"/>
      <c r="J731" s="303"/>
    </row>
    <row r="732" spans="3:10">
      <c r="C732" s="4"/>
      <c r="D732" s="4"/>
      <c r="E732" s="106"/>
      <c r="J732" s="303"/>
    </row>
    <row r="733" spans="3:10">
      <c r="C733" s="4"/>
      <c r="D733" s="4"/>
      <c r="E733" s="106"/>
      <c r="J733" s="303"/>
    </row>
    <row r="734" spans="3:10">
      <c r="C734" s="4"/>
      <c r="D734" s="4"/>
      <c r="E734" s="106"/>
      <c r="J734" s="303"/>
    </row>
    <row r="735" spans="3:10">
      <c r="C735" s="4"/>
      <c r="D735" s="4"/>
      <c r="E735" s="106"/>
      <c r="J735" s="303"/>
    </row>
    <row r="736" spans="3:10">
      <c r="C736" s="4"/>
      <c r="D736" s="4"/>
      <c r="E736" s="106"/>
      <c r="J736" s="303"/>
    </row>
    <row r="737" spans="3:10">
      <c r="C737" s="4"/>
      <c r="D737" s="4"/>
      <c r="E737" s="106"/>
      <c r="J737" s="303"/>
    </row>
    <row r="738" spans="3:10">
      <c r="C738" s="4"/>
      <c r="D738" s="4"/>
      <c r="E738" s="106"/>
      <c r="J738" s="303"/>
    </row>
    <row r="739" spans="3:10">
      <c r="C739" s="4"/>
      <c r="D739" s="4"/>
      <c r="E739" s="106"/>
      <c r="J739" s="303"/>
    </row>
    <row r="740" spans="3:10">
      <c r="C740" s="4"/>
      <c r="D740" s="4"/>
      <c r="E740" s="106"/>
      <c r="J740" s="303"/>
    </row>
    <row r="741" spans="3:10">
      <c r="C741" s="4"/>
      <c r="D741" s="4"/>
      <c r="E741" s="106"/>
      <c r="J741" s="303"/>
    </row>
    <row r="742" spans="3:10">
      <c r="C742" s="4"/>
      <c r="D742" s="4"/>
      <c r="E742" s="106"/>
      <c r="J742" s="303"/>
    </row>
    <row r="743" spans="3:10">
      <c r="C743" s="4"/>
      <c r="D743" s="4"/>
      <c r="E743" s="106"/>
      <c r="J743" s="303"/>
    </row>
    <row r="744" spans="3:10">
      <c r="C744" s="4"/>
      <c r="D744" s="4"/>
      <c r="E744" s="106"/>
      <c r="J744" s="303"/>
    </row>
    <row r="745" spans="3:10">
      <c r="C745" s="4"/>
      <c r="D745" s="4"/>
      <c r="E745" s="106"/>
      <c r="J745" s="303"/>
    </row>
    <row r="746" spans="3:10">
      <c r="C746" s="4"/>
      <c r="D746" s="4"/>
      <c r="E746" s="106"/>
      <c r="J746" s="303"/>
    </row>
    <row r="747" spans="3:10">
      <c r="C747" s="4"/>
      <c r="D747" s="4"/>
      <c r="E747" s="106"/>
      <c r="J747" s="303"/>
    </row>
    <row r="748" spans="3:10">
      <c r="C748" s="4"/>
      <c r="D748" s="4"/>
      <c r="E748" s="106"/>
      <c r="J748" s="303"/>
    </row>
    <row r="749" spans="3:10">
      <c r="C749" s="4"/>
      <c r="D749" s="4"/>
      <c r="E749" s="106"/>
      <c r="J749" s="303"/>
    </row>
    <row r="750" spans="3:10">
      <c r="C750" s="4"/>
      <c r="D750" s="4"/>
      <c r="E750" s="106"/>
      <c r="J750" s="303"/>
    </row>
    <row r="751" spans="3:10">
      <c r="C751" s="4"/>
      <c r="D751" s="4"/>
      <c r="E751" s="106"/>
      <c r="J751" s="303"/>
    </row>
    <row r="752" spans="3:10">
      <c r="C752" s="4"/>
      <c r="D752" s="4"/>
      <c r="E752" s="106"/>
      <c r="J752" s="303"/>
    </row>
    <row r="753" spans="3:10">
      <c r="C753" s="4"/>
      <c r="D753" s="4"/>
      <c r="E753" s="106"/>
      <c r="J753" s="303"/>
    </row>
    <row r="754" spans="3:10">
      <c r="C754" s="4"/>
      <c r="D754" s="4"/>
      <c r="E754" s="106"/>
      <c r="J754" s="303"/>
    </row>
    <row r="755" spans="3:10">
      <c r="C755" s="4"/>
      <c r="D755" s="4"/>
      <c r="E755" s="106"/>
      <c r="J755" s="303"/>
    </row>
    <row r="756" spans="3:10">
      <c r="C756" s="4"/>
      <c r="D756" s="4"/>
      <c r="E756" s="106"/>
      <c r="J756" s="303"/>
    </row>
    <row r="757" spans="3:10">
      <c r="C757" s="4"/>
      <c r="D757" s="4"/>
      <c r="E757" s="106"/>
      <c r="J757" s="303"/>
    </row>
    <row r="758" spans="3:10">
      <c r="C758" s="4"/>
      <c r="D758" s="4"/>
      <c r="E758" s="106"/>
      <c r="J758" s="303"/>
    </row>
    <row r="759" spans="3:10">
      <c r="C759" s="4"/>
      <c r="D759" s="4"/>
      <c r="E759" s="106"/>
      <c r="J759" s="303"/>
    </row>
    <row r="760" spans="3:10">
      <c r="C760" s="4"/>
      <c r="D760" s="4"/>
      <c r="E760" s="106"/>
      <c r="J760" s="303"/>
    </row>
    <row r="761" spans="3:10">
      <c r="C761" s="4"/>
      <c r="D761" s="4"/>
      <c r="E761" s="106"/>
      <c r="J761" s="303"/>
    </row>
    <row r="762" spans="3:10">
      <c r="C762" s="4"/>
      <c r="D762" s="4"/>
      <c r="E762" s="106"/>
      <c r="J762" s="303"/>
    </row>
    <row r="763" spans="3:10">
      <c r="C763" s="4"/>
      <c r="D763" s="4"/>
      <c r="E763" s="106"/>
      <c r="J763" s="303"/>
    </row>
    <row r="764" spans="3:10">
      <c r="C764" s="4"/>
      <c r="D764" s="4"/>
      <c r="E764" s="106"/>
      <c r="J764" s="303"/>
    </row>
    <row r="765" spans="3:10">
      <c r="C765" s="4"/>
      <c r="D765" s="4"/>
      <c r="E765" s="106"/>
      <c r="J765" s="303"/>
    </row>
    <row r="766" spans="3:10">
      <c r="C766" s="4"/>
      <c r="D766" s="4"/>
      <c r="E766" s="106"/>
      <c r="J766" s="303"/>
    </row>
    <row r="767" spans="3:10">
      <c r="C767" s="4"/>
      <c r="D767" s="4"/>
      <c r="E767" s="106"/>
      <c r="J767" s="303"/>
    </row>
    <row r="768" spans="3:10">
      <c r="C768" s="4"/>
      <c r="D768" s="4"/>
      <c r="E768" s="106"/>
      <c r="J768" s="303"/>
    </row>
    <row r="769" spans="3:10">
      <c r="C769" s="4"/>
      <c r="D769" s="4"/>
      <c r="E769" s="106"/>
      <c r="J769" s="303"/>
    </row>
    <row r="770" spans="3:10">
      <c r="C770" s="4"/>
      <c r="D770" s="4"/>
      <c r="E770" s="106"/>
      <c r="J770" s="303"/>
    </row>
    <row r="771" spans="3:10">
      <c r="C771" s="4"/>
      <c r="D771" s="4"/>
      <c r="E771" s="106"/>
      <c r="J771" s="303"/>
    </row>
    <row r="772" spans="3:10">
      <c r="C772" s="4"/>
      <c r="D772" s="4"/>
      <c r="E772" s="106"/>
      <c r="J772" s="303"/>
    </row>
    <row r="773" spans="3:10">
      <c r="C773" s="4"/>
      <c r="D773" s="4"/>
      <c r="E773" s="106"/>
      <c r="J773" s="303"/>
    </row>
    <row r="774" spans="3:10">
      <c r="C774" s="4"/>
      <c r="D774" s="4"/>
      <c r="E774" s="106"/>
      <c r="J774" s="303"/>
    </row>
    <row r="775" spans="3:10">
      <c r="C775" s="4"/>
      <c r="D775" s="4"/>
      <c r="E775" s="106"/>
      <c r="J775" s="303"/>
    </row>
    <row r="776" spans="3:10">
      <c r="C776" s="4"/>
      <c r="D776" s="4"/>
      <c r="E776" s="106"/>
      <c r="J776" s="303"/>
    </row>
    <row r="777" spans="3:10">
      <c r="C777" s="4"/>
      <c r="D777" s="4"/>
      <c r="E777" s="106"/>
      <c r="J777" s="303"/>
    </row>
    <row r="778" spans="3:10">
      <c r="C778" s="4"/>
      <c r="D778" s="4"/>
      <c r="E778" s="106"/>
      <c r="J778" s="303"/>
    </row>
    <row r="779" spans="3:10">
      <c r="C779" s="4"/>
      <c r="D779" s="4"/>
      <c r="E779" s="106"/>
      <c r="J779" s="303"/>
    </row>
    <row r="780" spans="3:10">
      <c r="C780" s="4"/>
      <c r="D780" s="4"/>
      <c r="E780" s="106"/>
      <c r="J780" s="303"/>
    </row>
    <row r="781" spans="3:10">
      <c r="C781" s="4"/>
      <c r="D781" s="4"/>
      <c r="E781" s="106"/>
      <c r="J781" s="303"/>
    </row>
    <row r="782" spans="3:10">
      <c r="C782" s="4"/>
      <c r="D782" s="4"/>
      <c r="E782" s="106"/>
      <c r="J782" s="303"/>
    </row>
    <row r="783" spans="3:10">
      <c r="C783" s="4"/>
      <c r="D783" s="4"/>
      <c r="E783" s="106"/>
      <c r="J783" s="303"/>
    </row>
    <row r="784" spans="3:10">
      <c r="C784" s="4"/>
      <c r="D784" s="4"/>
      <c r="E784" s="106"/>
      <c r="J784" s="303"/>
    </row>
    <row r="785" spans="3:10">
      <c r="C785" s="4"/>
      <c r="D785" s="4"/>
      <c r="E785" s="106"/>
      <c r="J785" s="303"/>
    </row>
    <row r="786" spans="3:10">
      <c r="C786" s="4"/>
      <c r="D786" s="4"/>
      <c r="E786" s="106"/>
      <c r="J786" s="303"/>
    </row>
    <row r="787" spans="3:10">
      <c r="C787" s="4"/>
      <c r="D787" s="4"/>
      <c r="E787" s="106"/>
      <c r="J787" s="303"/>
    </row>
    <row r="788" spans="3:10">
      <c r="C788" s="4"/>
      <c r="D788" s="4"/>
      <c r="E788" s="106"/>
      <c r="J788" s="303"/>
    </row>
    <row r="789" spans="3:10">
      <c r="C789" s="4"/>
      <c r="D789" s="4"/>
      <c r="E789" s="106"/>
      <c r="J789" s="303"/>
    </row>
    <row r="790" spans="3:10">
      <c r="C790" s="4"/>
      <c r="D790" s="4"/>
      <c r="E790" s="106"/>
      <c r="J790" s="303"/>
    </row>
    <row r="791" spans="3:10">
      <c r="C791" s="4"/>
      <c r="D791" s="4"/>
      <c r="E791" s="106"/>
      <c r="J791" s="303"/>
    </row>
    <row r="792" spans="3:10">
      <c r="C792" s="4"/>
      <c r="D792" s="4"/>
      <c r="E792" s="106"/>
      <c r="J792" s="303"/>
    </row>
    <row r="793" spans="3:10">
      <c r="C793" s="4"/>
      <c r="D793" s="4"/>
      <c r="E793" s="106"/>
      <c r="J793" s="303"/>
    </row>
    <row r="794" spans="3:10">
      <c r="C794" s="4"/>
      <c r="D794" s="4"/>
      <c r="E794" s="106"/>
      <c r="J794" s="303"/>
    </row>
    <row r="795" spans="3:10">
      <c r="C795" s="4"/>
      <c r="D795" s="4"/>
      <c r="E795" s="106"/>
      <c r="J795" s="303"/>
    </row>
    <row r="796" spans="3:10">
      <c r="C796" s="4"/>
      <c r="D796" s="4"/>
      <c r="E796" s="106"/>
      <c r="J796" s="303"/>
    </row>
    <row r="797" spans="3:10">
      <c r="C797" s="4"/>
      <c r="D797" s="4"/>
      <c r="E797" s="106"/>
      <c r="J797" s="303"/>
    </row>
    <row r="798" spans="3:10">
      <c r="C798" s="4"/>
      <c r="D798" s="4"/>
      <c r="E798" s="106"/>
      <c r="J798" s="303"/>
    </row>
    <row r="799" spans="3:10">
      <c r="C799" s="4"/>
      <c r="D799" s="4"/>
      <c r="E799" s="106"/>
      <c r="J799" s="303"/>
    </row>
    <row r="800" spans="3:10">
      <c r="C800" s="4"/>
      <c r="D800" s="4"/>
      <c r="E800" s="106"/>
      <c r="J800" s="303"/>
    </row>
    <row r="801" spans="3:10">
      <c r="C801" s="4"/>
      <c r="D801" s="4"/>
      <c r="E801" s="106"/>
      <c r="J801" s="303"/>
    </row>
    <row r="802" spans="3:10">
      <c r="C802" s="4"/>
      <c r="D802" s="4"/>
      <c r="E802" s="106"/>
      <c r="J802" s="303"/>
    </row>
    <row r="803" spans="3:10">
      <c r="C803" s="4"/>
      <c r="D803" s="4"/>
      <c r="E803" s="106"/>
      <c r="J803" s="303"/>
    </row>
    <row r="804" spans="3:10">
      <c r="C804" s="4"/>
      <c r="D804" s="4"/>
      <c r="E804" s="106"/>
      <c r="J804" s="303"/>
    </row>
    <row r="805" spans="3:10">
      <c r="C805" s="4"/>
      <c r="D805" s="4"/>
      <c r="E805" s="106"/>
      <c r="J805" s="303"/>
    </row>
    <row r="806" spans="3:10">
      <c r="C806" s="4"/>
      <c r="D806" s="4"/>
      <c r="E806" s="106"/>
      <c r="J806" s="303"/>
    </row>
    <row r="807" spans="3:10">
      <c r="C807" s="4"/>
      <c r="D807" s="4"/>
      <c r="E807" s="106"/>
      <c r="J807" s="303"/>
    </row>
    <row r="808" spans="3:10">
      <c r="C808" s="4"/>
      <c r="D808" s="4"/>
      <c r="E808" s="106"/>
      <c r="J808" s="303"/>
    </row>
    <row r="809" spans="3:10">
      <c r="C809" s="4"/>
      <c r="D809" s="4"/>
      <c r="E809" s="106"/>
      <c r="J809" s="303"/>
    </row>
    <row r="810" spans="3:10">
      <c r="C810" s="4"/>
      <c r="D810" s="4"/>
      <c r="E810" s="106"/>
      <c r="J810" s="303"/>
    </row>
    <row r="811" spans="3:10">
      <c r="C811" s="4"/>
      <c r="D811" s="4"/>
      <c r="E811" s="106"/>
      <c r="J811" s="303"/>
    </row>
    <row r="812" spans="3:10">
      <c r="C812" s="4"/>
      <c r="D812" s="4"/>
      <c r="E812" s="106"/>
      <c r="J812" s="303"/>
    </row>
    <row r="813" spans="3:10">
      <c r="C813" s="4"/>
      <c r="D813" s="4"/>
      <c r="E813" s="106"/>
      <c r="J813" s="303"/>
    </row>
    <row r="814" spans="3:10">
      <c r="C814" s="4"/>
      <c r="D814" s="4"/>
      <c r="E814" s="106"/>
      <c r="J814" s="303"/>
    </row>
    <row r="815" spans="3:10">
      <c r="C815" s="4"/>
      <c r="D815" s="4"/>
      <c r="E815" s="106"/>
      <c r="J815" s="303"/>
    </row>
    <row r="816" spans="3:10">
      <c r="C816" s="4"/>
      <c r="D816" s="4"/>
      <c r="E816" s="106"/>
      <c r="J816" s="303"/>
    </row>
    <row r="817" spans="3:10">
      <c r="C817" s="4"/>
      <c r="D817" s="4"/>
      <c r="E817" s="106"/>
      <c r="J817" s="303"/>
    </row>
    <row r="818" spans="3:10">
      <c r="C818" s="4"/>
      <c r="D818" s="4"/>
      <c r="E818" s="106"/>
      <c r="J818" s="303"/>
    </row>
    <row r="819" spans="3:10">
      <c r="C819" s="4"/>
      <c r="D819" s="4"/>
      <c r="E819" s="106"/>
      <c r="J819" s="303"/>
    </row>
    <row r="820" spans="3:10">
      <c r="C820" s="4"/>
      <c r="D820" s="4"/>
      <c r="E820" s="106"/>
      <c r="J820" s="303"/>
    </row>
    <row r="821" spans="3:10">
      <c r="C821" s="4"/>
      <c r="D821" s="4"/>
      <c r="E821" s="106"/>
      <c r="J821" s="303"/>
    </row>
    <row r="822" spans="3:10">
      <c r="C822" s="4"/>
      <c r="D822" s="4"/>
      <c r="E822" s="106"/>
      <c r="J822" s="303"/>
    </row>
    <row r="823" spans="3:10">
      <c r="C823" s="4"/>
      <c r="D823" s="4"/>
      <c r="E823" s="106"/>
      <c r="J823" s="303"/>
    </row>
    <row r="824" spans="3:10">
      <c r="C824" s="4"/>
      <c r="D824" s="4"/>
      <c r="E824" s="106"/>
      <c r="J824" s="303"/>
    </row>
    <row r="825" spans="3:10">
      <c r="C825" s="4"/>
      <c r="D825" s="4"/>
      <c r="E825" s="106"/>
      <c r="J825" s="303"/>
    </row>
    <row r="826" spans="3:10">
      <c r="C826" s="4"/>
      <c r="D826" s="4"/>
      <c r="E826" s="106"/>
      <c r="J826" s="303"/>
    </row>
    <row r="827" spans="3:10">
      <c r="C827" s="4"/>
      <c r="D827" s="4"/>
      <c r="E827" s="106"/>
      <c r="J827" s="303"/>
    </row>
    <row r="828" spans="3:10">
      <c r="C828" s="4"/>
      <c r="D828" s="4"/>
      <c r="E828" s="106"/>
      <c r="J828" s="303"/>
    </row>
    <row r="829" spans="3:10">
      <c r="C829" s="4"/>
      <c r="D829" s="4"/>
      <c r="E829" s="106"/>
      <c r="J829" s="303"/>
    </row>
    <row r="830" spans="3:10">
      <c r="C830" s="4"/>
      <c r="D830" s="4"/>
      <c r="E830" s="106"/>
      <c r="J830" s="303"/>
    </row>
    <row r="831" spans="3:10">
      <c r="C831" s="4"/>
      <c r="D831" s="4"/>
      <c r="E831" s="106"/>
      <c r="J831" s="303"/>
    </row>
    <row r="832" spans="3:10">
      <c r="C832" s="4"/>
      <c r="D832" s="4"/>
      <c r="E832" s="106"/>
      <c r="J832" s="303"/>
    </row>
    <row r="833" spans="3:10">
      <c r="C833" s="4"/>
      <c r="D833" s="4"/>
      <c r="E833" s="106"/>
      <c r="J833" s="303"/>
    </row>
    <row r="834" spans="3:10">
      <c r="C834" s="4"/>
      <c r="D834" s="4"/>
      <c r="E834" s="106"/>
      <c r="J834" s="303"/>
    </row>
    <row r="835" spans="3:10">
      <c r="C835" s="4"/>
      <c r="D835" s="4"/>
      <c r="E835" s="106"/>
      <c r="J835" s="303"/>
    </row>
    <row r="836" spans="3:10">
      <c r="C836" s="4"/>
      <c r="D836" s="4"/>
      <c r="E836" s="106"/>
      <c r="J836" s="303"/>
    </row>
    <row r="837" spans="3:10">
      <c r="C837" s="4"/>
      <c r="D837" s="4"/>
      <c r="E837" s="106"/>
      <c r="J837" s="303"/>
    </row>
    <row r="838" spans="3:10">
      <c r="C838" s="4"/>
      <c r="D838" s="4"/>
      <c r="E838" s="106"/>
      <c r="J838" s="303"/>
    </row>
    <row r="839" spans="3:10">
      <c r="C839" s="4"/>
      <c r="D839" s="4"/>
      <c r="E839" s="106"/>
      <c r="J839" s="303"/>
    </row>
    <row r="840" spans="3:10">
      <c r="C840" s="4"/>
      <c r="D840" s="4"/>
      <c r="E840" s="106"/>
      <c r="J840" s="303"/>
    </row>
    <row r="841" spans="3:10">
      <c r="C841" s="4"/>
      <c r="D841" s="4"/>
      <c r="E841" s="106"/>
      <c r="J841" s="303"/>
    </row>
    <row r="842" spans="3:10">
      <c r="C842" s="4"/>
      <c r="D842" s="4"/>
      <c r="E842" s="106"/>
      <c r="J842" s="303"/>
    </row>
    <row r="843" spans="3:10">
      <c r="C843" s="4"/>
      <c r="D843" s="4"/>
      <c r="E843" s="106"/>
      <c r="J843" s="303"/>
    </row>
    <row r="844" spans="3:10">
      <c r="C844" s="4"/>
      <c r="D844" s="4"/>
      <c r="E844" s="106"/>
      <c r="J844" s="303"/>
    </row>
    <row r="845" spans="3:10">
      <c r="C845" s="4"/>
      <c r="D845" s="4"/>
      <c r="E845" s="106"/>
      <c r="J845" s="303"/>
    </row>
    <row r="846" spans="3:10">
      <c r="C846" s="4"/>
      <c r="D846" s="4"/>
      <c r="E846" s="106"/>
      <c r="J846" s="303"/>
    </row>
    <row r="847" spans="3:10">
      <c r="C847" s="4"/>
      <c r="D847" s="4"/>
      <c r="E847" s="106"/>
      <c r="J847" s="303"/>
    </row>
    <row r="848" spans="3:10">
      <c r="C848" s="4"/>
      <c r="D848" s="4"/>
      <c r="E848" s="106"/>
      <c r="J848" s="303"/>
    </row>
    <row r="849" spans="3:10">
      <c r="C849" s="4"/>
      <c r="D849" s="4"/>
      <c r="E849" s="106"/>
      <c r="J849" s="303"/>
    </row>
    <row r="850" spans="3:10">
      <c r="C850" s="4"/>
      <c r="D850" s="4"/>
      <c r="E850" s="106"/>
      <c r="J850" s="303"/>
    </row>
    <row r="851" spans="3:10">
      <c r="C851" s="4"/>
      <c r="D851" s="4"/>
      <c r="E851" s="106"/>
      <c r="J851" s="303"/>
    </row>
    <row r="852" spans="3:10">
      <c r="C852" s="4"/>
      <c r="D852" s="4"/>
      <c r="E852" s="106"/>
      <c r="J852" s="303"/>
    </row>
    <row r="853" spans="3:10">
      <c r="C853" s="4"/>
      <c r="D853" s="4"/>
      <c r="E853" s="106"/>
      <c r="J853" s="303"/>
    </row>
    <row r="854" spans="3:10">
      <c r="C854" s="4"/>
      <c r="D854" s="4"/>
      <c r="E854" s="106"/>
      <c r="J854" s="303"/>
    </row>
    <row r="855" spans="3:10">
      <c r="C855" s="4"/>
      <c r="D855" s="4"/>
      <c r="E855" s="106"/>
      <c r="J855" s="303"/>
    </row>
    <row r="856" spans="3:10">
      <c r="C856" s="4"/>
      <c r="D856" s="4"/>
      <c r="E856" s="106"/>
      <c r="J856" s="303"/>
    </row>
    <row r="857" spans="3:10">
      <c r="C857" s="4"/>
      <c r="D857" s="4"/>
      <c r="E857" s="106"/>
      <c r="J857" s="303"/>
    </row>
    <row r="858" spans="3:10">
      <c r="C858" s="4"/>
      <c r="D858" s="4"/>
      <c r="E858" s="106"/>
      <c r="J858" s="303"/>
    </row>
    <row r="859" spans="3:10">
      <c r="C859" s="4"/>
      <c r="D859" s="4"/>
      <c r="E859" s="106"/>
      <c r="J859" s="303"/>
    </row>
    <row r="860" spans="3:10">
      <c r="C860" s="4"/>
      <c r="D860" s="4"/>
      <c r="E860" s="106"/>
      <c r="J860" s="303"/>
    </row>
    <row r="861" spans="3:10">
      <c r="C861" s="4"/>
      <c r="D861" s="4"/>
      <c r="E861" s="106"/>
      <c r="J861" s="303"/>
    </row>
    <row r="862" spans="3:10">
      <c r="C862" s="4"/>
      <c r="D862" s="4"/>
      <c r="E862" s="106"/>
      <c r="J862" s="303"/>
    </row>
    <row r="863" spans="3:10">
      <c r="C863" s="4"/>
      <c r="D863" s="4"/>
      <c r="E863" s="106"/>
      <c r="J863" s="303"/>
    </row>
    <row r="864" spans="3:10">
      <c r="C864" s="4"/>
      <c r="D864" s="4"/>
      <c r="E864" s="106"/>
      <c r="J864" s="303"/>
    </row>
    <row r="865" spans="3:10">
      <c r="C865" s="4"/>
      <c r="D865" s="4"/>
      <c r="E865" s="106"/>
      <c r="J865" s="303"/>
    </row>
    <row r="866" spans="3:10">
      <c r="C866" s="4"/>
      <c r="D866" s="4"/>
      <c r="E866" s="106"/>
      <c r="J866" s="303"/>
    </row>
    <row r="867" spans="3:10">
      <c r="C867" s="4"/>
      <c r="D867" s="4"/>
      <c r="E867" s="106"/>
      <c r="J867" s="303"/>
    </row>
    <row r="868" spans="3:10">
      <c r="C868" s="4"/>
      <c r="D868" s="4"/>
      <c r="E868" s="106"/>
      <c r="J868" s="303"/>
    </row>
    <row r="869" spans="3:10">
      <c r="C869" s="4"/>
      <c r="D869" s="4"/>
      <c r="E869" s="106"/>
      <c r="J869" s="303"/>
    </row>
    <row r="870" spans="3:10">
      <c r="C870" s="4"/>
      <c r="D870" s="4"/>
      <c r="E870" s="106"/>
      <c r="J870" s="303"/>
    </row>
    <row r="871" spans="3:10">
      <c r="C871" s="4"/>
      <c r="D871" s="4"/>
      <c r="E871" s="106"/>
      <c r="J871" s="303"/>
    </row>
    <row r="872" spans="3:10">
      <c r="C872" s="4"/>
      <c r="D872" s="4"/>
      <c r="E872" s="106"/>
      <c r="J872" s="303"/>
    </row>
    <row r="873" spans="3:10">
      <c r="C873" s="4"/>
      <c r="D873" s="4"/>
      <c r="E873" s="106"/>
      <c r="J873" s="303"/>
    </row>
    <row r="874" spans="3:10">
      <c r="C874" s="4"/>
      <c r="D874" s="4"/>
      <c r="E874" s="106"/>
      <c r="J874" s="303"/>
    </row>
    <row r="875" spans="3:10">
      <c r="C875" s="4"/>
      <c r="D875" s="4"/>
      <c r="E875" s="106"/>
      <c r="J875" s="303"/>
    </row>
    <row r="876" spans="3:10">
      <c r="C876" s="4"/>
      <c r="D876" s="4"/>
      <c r="E876" s="106"/>
      <c r="J876" s="303"/>
    </row>
    <row r="877" spans="3:10">
      <c r="C877" s="4"/>
      <c r="D877" s="4"/>
      <c r="E877" s="106"/>
      <c r="J877" s="303"/>
    </row>
    <row r="878" spans="3:10">
      <c r="C878" s="4"/>
      <c r="D878" s="4"/>
      <c r="E878" s="106"/>
      <c r="J878" s="303"/>
    </row>
    <row r="879" spans="3:10">
      <c r="C879" s="4"/>
      <c r="D879" s="4"/>
      <c r="E879" s="106"/>
      <c r="J879" s="303"/>
    </row>
    <row r="880" spans="3:10">
      <c r="C880" s="4"/>
      <c r="D880" s="4"/>
      <c r="E880" s="106"/>
      <c r="J880" s="303"/>
    </row>
    <row r="881" spans="3:10">
      <c r="C881" s="4"/>
      <c r="D881" s="4"/>
      <c r="E881" s="106"/>
      <c r="J881" s="303"/>
    </row>
    <row r="882" spans="3:10">
      <c r="C882" s="4"/>
      <c r="D882" s="4"/>
      <c r="E882" s="106"/>
      <c r="J882" s="303"/>
    </row>
    <row r="883" spans="3:10">
      <c r="C883" s="4"/>
      <c r="D883" s="4"/>
      <c r="E883" s="106"/>
      <c r="J883" s="303"/>
    </row>
    <row r="884" spans="3:10">
      <c r="C884" s="4"/>
      <c r="D884" s="4"/>
      <c r="E884" s="106"/>
      <c r="J884" s="303"/>
    </row>
    <row r="885" spans="3:10">
      <c r="C885" s="4"/>
      <c r="D885" s="4"/>
      <c r="E885" s="106"/>
      <c r="J885" s="303"/>
    </row>
    <row r="886" spans="3:10">
      <c r="C886" s="4"/>
      <c r="D886" s="4"/>
      <c r="E886" s="106"/>
      <c r="J886" s="303"/>
    </row>
    <row r="887" spans="3:10">
      <c r="C887" s="4"/>
      <c r="D887" s="4"/>
      <c r="E887" s="106"/>
      <c r="J887" s="303"/>
    </row>
    <row r="888" spans="3:10">
      <c r="C888" s="4"/>
      <c r="D888" s="4"/>
      <c r="E888" s="106"/>
      <c r="J888" s="303"/>
    </row>
    <row r="889" spans="3:10">
      <c r="C889" s="4"/>
      <c r="D889" s="4"/>
      <c r="E889" s="106"/>
      <c r="J889" s="303"/>
    </row>
    <row r="890" spans="3:10">
      <c r="C890" s="4"/>
      <c r="D890" s="4"/>
      <c r="E890" s="106"/>
      <c r="J890" s="303"/>
    </row>
    <row r="891" spans="3:10">
      <c r="C891" s="4"/>
      <c r="D891" s="4"/>
      <c r="E891" s="106"/>
      <c r="J891" s="303"/>
    </row>
    <row r="892" spans="3:10">
      <c r="C892" s="4"/>
      <c r="D892" s="4"/>
      <c r="E892" s="106"/>
      <c r="J892" s="303"/>
    </row>
    <row r="893" spans="3:10">
      <c r="C893" s="4"/>
      <c r="D893" s="4"/>
      <c r="E893" s="106"/>
      <c r="J893" s="303"/>
    </row>
    <row r="894" spans="3:10">
      <c r="C894" s="4"/>
      <c r="D894" s="4"/>
      <c r="E894" s="106"/>
      <c r="J894" s="303"/>
    </row>
    <row r="895" spans="3:10">
      <c r="C895" s="4"/>
      <c r="D895" s="4"/>
      <c r="E895" s="106"/>
      <c r="J895" s="303"/>
    </row>
    <row r="896" spans="3:10">
      <c r="C896" s="4"/>
      <c r="D896" s="4"/>
      <c r="E896" s="106"/>
      <c r="J896" s="303"/>
    </row>
    <row r="897" spans="3:10">
      <c r="C897" s="4"/>
      <c r="D897" s="4"/>
      <c r="E897" s="106"/>
      <c r="J897" s="303"/>
    </row>
    <row r="898" spans="3:10">
      <c r="C898" s="4"/>
      <c r="D898" s="4"/>
      <c r="E898" s="106"/>
      <c r="J898" s="303"/>
    </row>
    <row r="899" spans="3:10">
      <c r="C899" s="4"/>
      <c r="D899" s="4"/>
      <c r="E899" s="106"/>
      <c r="J899" s="303"/>
    </row>
    <row r="900" spans="3:10">
      <c r="C900" s="4"/>
      <c r="D900" s="4"/>
      <c r="E900" s="106"/>
      <c r="J900" s="303"/>
    </row>
    <row r="901" spans="3:10">
      <c r="C901" s="4"/>
      <c r="D901" s="4"/>
      <c r="E901" s="106"/>
      <c r="J901" s="303"/>
    </row>
    <row r="902" spans="3:10">
      <c r="C902" s="4"/>
      <c r="D902" s="4"/>
      <c r="E902" s="106"/>
      <c r="J902" s="303"/>
    </row>
    <row r="903" spans="3:10">
      <c r="C903" s="4"/>
      <c r="D903" s="4"/>
      <c r="E903" s="106"/>
      <c r="J903" s="303"/>
    </row>
    <row r="904" spans="3:10">
      <c r="C904" s="4"/>
      <c r="D904" s="4"/>
      <c r="E904" s="106"/>
      <c r="J904" s="303"/>
    </row>
    <row r="905" spans="3:10">
      <c r="C905" s="4"/>
      <c r="D905" s="4"/>
      <c r="E905" s="106"/>
      <c r="J905" s="303"/>
    </row>
    <row r="906" spans="3:10">
      <c r="C906" s="4"/>
      <c r="D906" s="4"/>
      <c r="E906" s="106"/>
      <c r="J906" s="303"/>
    </row>
    <row r="907" spans="3:10">
      <c r="C907" s="4"/>
      <c r="D907" s="4"/>
      <c r="E907" s="106"/>
      <c r="J907" s="303"/>
    </row>
    <row r="908" spans="3:10">
      <c r="C908" s="4"/>
      <c r="D908" s="4"/>
      <c r="E908" s="106"/>
      <c r="J908" s="303"/>
    </row>
    <row r="909" spans="3:10">
      <c r="C909" s="4"/>
      <c r="D909" s="4"/>
      <c r="E909" s="106"/>
      <c r="J909" s="303"/>
    </row>
    <row r="910" spans="3:10">
      <c r="C910" s="4"/>
      <c r="D910" s="4"/>
      <c r="E910" s="106"/>
      <c r="J910" s="303"/>
    </row>
    <row r="911" spans="3:10">
      <c r="C911" s="4"/>
      <c r="D911" s="4"/>
      <c r="E911" s="106"/>
      <c r="J911" s="303"/>
    </row>
    <row r="912" spans="3:10">
      <c r="C912" s="4"/>
      <c r="D912" s="4"/>
      <c r="E912" s="106"/>
      <c r="J912" s="303"/>
    </row>
    <row r="913" spans="3:10">
      <c r="C913" s="4"/>
      <c r="D913" s="4"/>
      <c r="E913" s="106"/>
      <c r="J913" s="303"/>
    </row>
    <row r="914" spans="3:10">
      <c r="C914" s="4"/>
      <c r="D914" s="4"/>
      <c r="E914" s="106"/>
      <c r="J914" s="303"/>
    </row>
    <row r="915" spans="3:10">
      <c r="C915" s="4"/>
      <c r="D915" s="4"/>
      <c r="E915" s="106"/>
      <c r="J915" s="303"/>
    </row>
    <row r="916" spans="3:10">
      <c r="C916" s="4"/>
      <c r="D916" s="4"/>
      <c r="E916" s="106"/>
      <c r="J916" s="303"/>
    </row>
    <row r="917" spans="3:10">
      <c r="C917" s="4"/>
      <c r="D917" s="4"/>
      <c r="E917" s="106"/>
      <c r="J917" s="303"/>
    </row>
    <row r="918" spans="3:10">
      <c r="C918" s="4"/>
      <c r="D918" s="4"/>
      <c r="E918" s="106"/>
      <c r="J918" s="303"/>
    </row>
    <row r="919" spans="3:10">
      <c r="C919" s="4"/>
      <c r="D919" s="4"/>
      <c r="E919" s="106"/>
      <c r="J919" s="303"/>
    </row>
    <row r="920" spans="3:10">
      <c r="C920" s="4"/>
      <c r="D920" s="4"/>
      <c r="E920" s="106"/>
      <c r="J920" s="303"/>
    </row>
    <row r="921" spans="3:10">
      <c r="C921" s="4"/>
      <c r="D921" s="4"/>
      <c r="E921" s="106"/>
      <c r="J921" s="303"/>
    </row>
    <row r="922" spans="3:10">
      <c r="C922" s="4"/>
      <c r="D922" s="4"/>
      <c r="E922" s="106"/>
      <c r="J922" s="303"/>
    </row>
    <row r="923" spans="3:10">
      <c r="C923" s="4"/>
      <c r="D923" s="4"/>
      <c r="E923" s="106"/>
      <c r="J923" s="303"/>
    </row>
    <row r="924" spans="3:10">
      <c r="C924" s="4"/>
      <c r="D924" s="4"/>
      <c r="E924" s="106"/>
      <c r="J924" s="303"/>
    </row>
    <row r="925" spans="3:10">
      <c r="C925" s="4"/>
      <c r="D925" s="4"/>
      <c r="E925" s="106"/>
      <c r="J925" s="303"/>
    </row>
    <row r="926" spans="3:10">
      <c r="C926" s="4"/>
      <c r="D926" s="4"/>
      <c r="E926" s="106"/>
      <c r="J926" s="303"/>
    </row>
    <row r="927" spans="3:10">
      <c r="C927" s="4"/>
      <c r="D927" s="4"/>
      <c r="E927" s="106"/>
      <c r="J927" s="303"/>
    </row>
    <row r="928" spans="3:10">
      <c r="C928" s="4"/>
      <c r="D928" s="4"/>
      <c r="E928" s="106"/>
      <c r="J928" s="303"/>
    </row>
    <row r="929" spans="3:10">
      <c r="C929" s="4"/>
      <c r="D929" s="4"/>
      <c r="E929" s="106"/>
      <c r="J929" s="303"/>
    </row>
    <row r="930" spans="3:10">
      <c r="C930" s="4"/>
      <c r="D930" s="4"/>
      <c r="E930" s="106"/>
      <c r="J930" s="303"/>
    </row>
    <row r="931" spans="3:10">
      <c r="C931" s="4"/>
      <c r="D931" s="4"/>
      <c r="E931" s="106"/>
      <c r="J931" s="303"/>
    </row>
    <row r="932" spans="3:10">
      <c r="C932" s="4"/>
      <c r="D932" s="4"/>
      <c r="E932" s="106"/>
      <c r="J932" s="303"/>
    </row>
    <row r="933" spans="3:10">
      <c r="C933" s="4"/>
      <c r="D933" s="4"/>
      <c r="E933" s="106"/>
      <c r="J933" s="303"/>
    </row>
    <row r="934" spans="3:10">
      <c r="C934" s="4"/>
      <c r="D934" s="4"/>
      <c r="E934" s="106"/>
      <c r="J934" s="303"/>
    </row>
    <row r="935" spans="3:10">
      <c r="C935" s="4"/>
      <c r="D935" s="4"/>
      <c r="E935" s="106"/>
      <c r="J935" s="303"/>
    </row>
    <row r="936" spans="3:10">
      <c r="C936" s="4"/>
      <c r="D936" s="4"/>
      <c r="E936" s="106"/>
      <c r="J936" s="303"/>
    </row>
    <row r="937" spans="3:10">
      <c r="C937" s="4"/>
      <c r="D937" s="4"/>
      <c r="E937" s="106"/>
      <c r="J937" s="303"/>
    </row>
    <row r="938" spans="3:10">
      <c r="C938" s="4"/>
      <c r="D938" s="4"/>
      <c r="E938" s="106"/>
      <c r="J938" s="303"/>
    </row>
    <row r="939" spans="3:10">
      <c r="C939" s="4"/>
      <c r="D939" s="4"/>
      <c r="E939" s="106"/>
      <c r="J939" s="303"/>
    </row>
    <row r="940" spans="3:10">
      <c r="C940" s="4"/>
      <c r="D940" s="4"/>
      <c r="E940" s="106"/>
      <c r="J940" s="303"/>
    </row>
    <row r="941" spans="3:10">
      <c r="C941" s="4"/>
      <c r="D941" s="4"/>
      <c r="E941" s="106"/>
      <c r="J941" s="303"/>
    </row>
    <row r="942" spans="3:10">
      <c r="C942" s="4"/>
      <c r="D942" s="4"/>
      <c r="E942" s="106"/>
      <c r="J942" s="303"/>
    </row>
    <row r="943" spans="3:10">
      <c r="C943" s="4"/>
      <c r="D943" s="4"/>
      <c r="E943" s="106"/>
      <c r="J943" s="303"/>
    </row>
    <row r="944" spans="3:10">
      <c r="C944" s="4"/>
      <c r="D944" s="4"/>
      <c r="E944" s="106"/>
      <c r="J944" s="303"/>
    </row>
    <row r="945" spans="3:10">
      <c r="C945" s="4"/>
      <c r="D945" s="4"/>
      <c r="E945" s="106"/>
      <c r="J945" s="303"/>
    </row>
    <row r="946" spans="3:10">
      <c r="C946" s="4"/>
      <c r="D946" s="4"/>
      <c r="E946" s="106"/>
      <c r="J946" s="303"/>
    </row>
    <row r="947" spans="3:10">
      <c r="C947" s="4"/>
      <c r="D947" s="4"/>
      <c r="E947" s="106"/>
      <c r="J947" s="303"/>
    </row>
    <row r="948" spans="3:10">
      <c r="C948" s="4"/>
      <c r="D948" s="4"/>
      <c r="E948" s="106"/>
      <c r="J948" s="303"/>
    </row>
    <row r="949" spans="3:10">
      <c r="C949" s="4"/>
      <c r="D949" s="4"/>
      <c r="E949" s="106"/>
      <c r="J949" s="303"/>
    </row>
    <row r="950" spans="3:10">
      <c r="C950" s="4"/>
      <c r="D950" s="4"/>
      <c r="E950" s="106"/>
      <c r="J950" s="303"/>
    </row>
    <row r="951" spans="3:10">
      <c r="C951" s="4"/>
      <c r="D951" s="4"/>
      <c r="E951" s="106"/>
      <c r="J951" s="303"/>
    </row>
    <row r="952" spans="3:10">
      <c r="C952" s="4"/>
      <c r="D952" s="4"/>
      <c r="E952" s="106"/>
      <c r="J952" s="303"/>
    </row>
    <row r="953" spans="3:10">
      <c r="C953" s="4"/>
      <c r="D953" s="4"/>
      <c r="E953" s="106"/>
      <c r="J953" s="303"/>
    </row>
    <row r="954" spans="3:10">
      <c r="C954" s="4"/>
      <c r="D954" s="4"/>
      <c r="E954" s="106"/>
      <c r="J954" s="303"/>
    </row>
    <row r="955" spans="3:10">
      <c r="C955" s="4"/>
      <c r="D955" s="4"/>
      <c r="E955" s="106"/>
      <c r="J955" s="303"/>
    </row>
    <row r="956" spans="3:10">
      <c r="C956" s="4"/>
      <c r="D956" s="4"/>
      <c r="E956" s="106"/>
      <c r="J956" s="303"/>
    </row>
    <row r="957" spans="3:10">
      <c r="C957" s="4"/>
      <c r="D957" s="4"/>
      <c r="E957" s="106"/>
      <c r="J957" s="303"/>
    </row>
    <row r="958" spans="3:10">
      <c r="C958" s="4"/>
      <c r="D958" s="4"/>
      <c r="E958" s="106"/>
      <c r="J958" s="303"/>
    </row>
    <row r="959" spans="3:10">
      <c r="C959" s="4"/>
      <c r="D959" s="4"/>
      <c r="E959" s="106"/>
      <c r="J959" s="303"/>
    </row>
    <row r="960" spans="3:10">
      <c r="C960" s="4"/>
      <c r="D960" s="4"/>
      <c r="E960" s="106"/>
      <c r="J960" s="303"/>
    </row>
    <row r="961" spans="3:10">
      <c r="C961" s="4"/>
      <c r="D961" s="4"/>
      <c r="E961" s="106"/>
      <c r="J961" s="303"/>
    </row>
    <row r="962" spans="3:10">
      <c r="C962" s="4"/>
      <c r="D962" s="4"/>
      <c r="E962" s="106"/>
      <c r="J962" s="303"/>
    </row>
    <row r="963" spans="3:10">
      <c r="C963" s="4"/>
      <c r="D963" s="4"/>
      <c r="E963" s="106"/>
      <c r="J963" s="303"/>
    </row>
    <row r="964" spans="3:10">
      <c r="C964" s="4"/>
      <c r="D964" s="4"/>
      <c r="E964" s="106"/>
      <c r="J964" s="303"/>
    </row>
    <row r="965" spans="3:10">
      <c r="C965" s="4"/>
      <c r="D965" s="4"/>
      <c r="E965" s="106"/>
      <c r="J965" s="303"/>
    </row>
    <row r="966" spans="3:10">
      <c r="C966" s="4"/>
      <c r="D966" s="4"/>
      <c r="E966" s="106"/>
      <c r="J966" s="303"/>
    </row>
    <row r="967" spans="3:10">
      <c r="C967" s="4"/>
      <c r="D967" s="4"/>
      <c r="E967" s="106"/>
      <c r="J967" s="303"/>
    </row>
    <row r="968" spans="3:10">
      <c r="C968" s="4"/>
      <c r="D968" s="4"/>
      <c r="E968" s="106"/>
      <c r="J968" s="303"/>
    </row>
    <row r="969" spans="3:10">
      <c r="C969" s="4"/>
      <c r="D969" s="4"/>
      <c r="E969" s="106"/>
      <c r="J969" s="303"/>
    </row>
    <row r="970" spans="3:10">
      <c r="C970" s="4"/>
      <c r="D970" s="4"/>
      <c r="E970" s="106"/>
      <c r="J970" s="303"/>
    </row>
    <row r="971" spans="3:10">
      <c r="C971" s="4"/>
      <c r="D971" s="4"/>
      <c r="E971" s="106"/>
      <c r="J971" s="303"/>
    </row>
    <row r="972" spans="3:10">
      <c r="C972" s="4"/>
      <c r="D972" s="4"/>
      <c r="E972" s="106"/>
      <c r="J972" s="303"/>
    </row>
    <row r="973" spans="3:10">
      <c r="C973" s="4"/>
      <c r="D973" s="4"/>
      <c r="E973" s="106"/>
      <c r="J973" s="303"/>
    </row>
    <row r="974" spans="3:10">
      <c r="C974" s="4"/>
      <c r="D974" s="4"/>
      <c r="E974" s="106"/>
      <c r="J974" s="303"/>
    </row>
    <row r="975" spans="3:10">
      <c r="C975" s="4"/>
      <c r="D975" s="4"/>
      <c r="E975" s="106"/>
      <c r="J975" s="303"/>
    </row>
    <row r="976" spans="3:10">
      <c r="C976" s="4"/>
      <c r="D976" s="4"/>
      <c r="E976" s="106"/>
      <c r="J976" s="303"/>
    </row>
    <row r="977" spans="3:10">
      <c r="C977" s="4"/>
      <c r="D977" s="4"/>
      <c r="E977" s="106"/>
      <c r="J977" s="303"/>
    </row>
    <row r="978" spans="3:10">
      <c r="C978" s="4"/>
      <c r="D978" s="4"/>
      <c r="E978" s="106"/>
      <c r="J978" s="303"/>
    </row>
    <row r="979" spans="3:10">
      <c r="C979" s="4"/>
      <c r="D979" s="4"/>
      <c r="E979" s="106"/>
      <c r="J979" s="303"/>
    </row>
    <row r="980" spans="3:10">
      <c r="C980" s="4"/>
      <c r="D980" s="4"/>
      <c r="E980" s="106"/>
      <c r="J980" s="303"/>
    </row>
    <row r="981" spans="3:10">
      <c r="C981" s="4"/>
      <c r="D981" s="4"/>
      <c r="E981" s="106"/>
      <c r="J981" s="303"/>
    </row>
    <row r="982" spans="3:10">
      <c r="C982" s="4"/>
      <c r="D982" s="4"/>
      <c r="E982" s="106"/>
      <c r="J982" s="303"/>
    </row>
    <row r="983" spans="3:10">
      <c r="C983" s="4"/>
      <c r="D983" s="4"/>
      <c r="E983" s="106"/>
      <c r="J983" s="303"/>
    </row>
    <row r="984" spans="3:10">
      <c r="C984" s="4"/>
      <c r="D984" s="4"/>
      <c r="E984" s="106"/>
      <c r="J984" s="303"/>
    </row>
    <row r="985" spans="3:10">
      <c r="C985" s="4"/>
      <c r="D985" s="4"/>
      <c r="E985" s="106"/>
      <c r="J985" s="303"/>
    </row>
    <row r="986" spans="3:10">
      <c r="C986" s="4"/>
      <c r="D986" s="4"/>
      <c r="E986" s="106"/>
      <c r="J986" s="303"/>
    </row>
    <row r="987" spans="3:10">
      <c r="C987" s="4"/>
      <c r="D987" s="4"/>
      <c r="E987" s="106"/>
      <c r="J987" s="303"/>
    </row>
    <row r="988" spans="3:10">
      <c r="C988" s="4"/>
      <c r="D988" s="4"/>
      <c r="E988" s="106"/>
      <c r="J988" s="303"/>
    </row>
    <row r="989" spans="3:10">
      <c r="C989" s="4"/>
      <c r="D989" s="4"/>
      <c r="E989" s="106"/>
      <c r="J989" s="303"/>
    </row>
    <row r="990" spans="3:10">
      <c r="C990" s="4"/>
      <c r="D990" s="4"/>
      <c r="E990" s="106"/>
      <c r="J990" s="303"/>
    </row>
    <row r="991" spans="3:10">
      <c r="C991" s="4"/>
      <c r="D991" s="4"/>
      <c r="E991" s="106"/>
      <c r="J991" s="303"/>
    </row>
    <row r="992" spans="3:10">
      <c r="C992" s="4"/>
      <c r="D992" s="4"/>
      <c r="E992" s="106"/>
      <c r="J992" s="303"/>
    </row>
    <row r="993" spans="3:10">
      <c r="C993" s="4"/>
      <c r="D993" s="4"/>
      <c r="E993" s="106"/>
      <c r="J993" s="303"/>
    </row>
    <row r="994" spans="3:10">
      <c r="C994" s="4"/>
      <c r="D994" s="4"/>
      <c r="E994" s="106"/>
      <c r="J994" s="303"/>
    </row>
    <row r="995" spans="3:10">
      <c r="C995" s="4"/>
      <c r="D995" s="4"/>
      <c r="E995" s="106"/>
      <c r="J995" s="303"/>
    </row>
    <row r="996" spans="3:10">
      <c r="C996" s="4"/>
      <c r="D996" s="4"/>
      <c r="E996" s="106"/>
      <c r="J996" s="303"/>
    </row>
    <row r="997" spans="3:10">
      <c r="C997" s="4"/>
      <c r="D997" s="4"/>
      <c r="E997" s="106"/>
      <c r="J997" s="303"/>
    </row>
    <row r="998" spans="3:10">
      <c r="C998" s="4"/>
      <c r="D998" s="4"/>
      <c r="E998" s="106"/>
      <c r="J998" s="303"/>
    </row>
    <row r="999" spans="3:10">
      <c r="C999" s="4"/>
      <c r="D999" s="4"/>
      <c r="E999" s="106"/>
      <c r="J999" s="303"/>
    </row>
    <row r="1000" spans="3:10">
      <c r="C1000" s="4"/>
      <c r="D1000" s="4"/>
      <c r="E1000" s="106"/>
      <c r="J1000" s="303"/>
    </row>
    <row r="1001" spans="3:10">
      <c r="C1001" s="4"/>
      <c r="D1001" s="4"/>
      <c r="E1001" s="106"/>
      <c r="J1001" s="303"/>
    </row>
    <row r="1002" spans="3:10">
      <c r="C1002" s="4"/>
      <c r="D1002" s="4"/>
      <c r="E1002" s="106"/>
      <c r="J1002" s="303"/>
    </row>
    <row r="1003" spans="3:10">
      <c r="C1003" s="4"/>
      <c r="D1003" s="4"/>
      <c r="E1003" s="106"/>
      <c r="J1003" s="303"/>
    </row>
    <row r="1004" spans="3:10">
      <c r="C1004" s="4"/>
      <c r="D1004" s="4"/>
      <c r="E1004" s="106"/>
      <c r="J1004" s="303"/>
    </row>
    <row r="1005" spans="3:10">
      <c r="C1005" s="4"/>
      <c r="D1005" s="4"/>
      <c r="E1005" s="106"/>
      <c r="J1005" s="303"/>
    </row>
    <row r="1006" spans="3:10">
      <c r="C1006" s="4"/>
      <c r="D1006" s="4"/>
      <c r="E1006" s="106"/>
      <c r="J1006" s="303"/>
    </row>
    <row r="1007" spans="3:10">
      <c r="C1007" s="4"/>
      <c r="D1007" s="4"/>
      <c r="E1007" s="106"/>
      <c r="J1007" s="303"/>
    </row>
    <row r="1008" spans="3:10">
      <c r="C1008" s="4"/>
      <c r="D1008" s="4"/>
      <c r="E1008" s="106"/>
      <c r="J1008" s="303"/>
    </row>
    <row r="1009" spans="3:10">
      <c r="C1009" s="4"/>
      <c r="D1009" s="4"/>
      <c r="E1009" s="106"/>
      <c r="J1009" s="303"/>
    </row>
    <row r="1010" spans="3:10">
      <c r="C1010" s="4"/>
      <c r="D1010" s="4"/>
      <c r="E1010" s="106"/>
      <c r="J1010" s="303"/>
    </row>
    <row r="1011" spans="3:10">
      <c r="C1011" s="4"/>
      <c r="D1011" s="4"/>
      <c r="E1011" s="106"/>
      <c r="J1011" s="303"/>
    </row>
    <row r="1012" spans="3:10">
      <c r="C1012" s="4"/>
      <c r="D1012" s="4"/>
      <c r="E1012" s="106"/>
      <c r="J1012" s="303"/>
    </row>
    <row r="1013" spans="3:10">
      <c r="C1013" s="4"/>
      <c r="D1013" s="4"/>
      <c r="E1013" s="106"/>
      <c r="J1013" s="303"/>
    </row>
    <row r="1014" spans="3:10">
      <c r="C1014" s="4"/>
      <c r="D1014" s="4"/>
      <c r="E1014" s="106"/>
      <c r="J1014" s="303"/>
    </row>
    <row r="1015" spans="3:10">
      <c r="C1015" s="4"/>
      <c r="D1015" s="4"/>
      <c r="E1015" s="106"/>
      <c r="J1015" s="303"/>
    </row>
    <row r="1016" spans="3:10">
      <c r="C1016" s="4"/>
      <c r="D1016" s="4"/>
      <c r="E1016" s="106"/>
      <c r="J1016" s="303"/>
    </row>
    <row r="1017" spans="3:10">
      <c r="C1017" s="4"/>
      <c r="D1017" s="4"/>
      <c r="E1017" s="106"/>
      <c r="J1017" s="303"/>
    </row>
    <row r="1018" spans="3:10">
      <c r="C1018" s="4"/>
      <c r="D1018" s="4"/>
      <c r="E1018" s="106"/>
      <c r="J1018" s="303"/>
    </row>
    <row r="1019" spans="3:10">
      <c r="C1019" s="4"/>
      <c r="D1019" s="4"/>
      <c r="E1019" s="106"/>
      <c r="J1019" s="303"/>
    </row>
    <row r="1020" spans="3:10">
      <c r="C1020" s="4"/>
      <c r="D1020" s="4"/>
      <c r="E1020" s="106"/>
      <c r="J1020" s="303"/>
    </row>
    <row r="1021" spans="3:10">
      <c r="C1021" s="4"/>
      <c r="D1021" s="4"/>
      <c r="E1021" s="106"/>
      <c r="J1021" s="303"/>
    </row>
    <row r="1022" spans="3:10">
      <c r="C1022" s="4"/>
      <c r="D1022" s="4"/>
      <c r="E1022" s="106"/>
      <c r="J1022" s="303"/>
    </row>
    <row r="1023" spans="3:10">
      <c r="C1023" s="4"/>
      <c r="D1023" s="4"/>
      <c r="E1023" s="106"/>
      <c r="J1023" s="303"/>
    </row>
    <row r="1024" spans="3:10">
      <c r="C1024" s="4"/>
      <c r="D1024" s="4"/>
      <c r="E1024" s="106"/>
      <c r="J1024" s="303"/>
    </row>
    <row r="1025" spans="3:10">
      <c r="C1025" s="4"/>
      <c r="D1025" s="4"/>
      <c r="E1025" s="106"/>
      <c r="J1025" s="303"/>
    </row>
    <row r="1026" spans="3:10">
      <c r="C1026" s="4"/>
      <c r="D1026" s="4"/>
      <c r="E1026" s="106"/>
      <c r="J1026" s="303"/>
    </row>
    <row r="1027" spans="3:10">
      <c r="C1027" s="4"/>
      <c r="D1027" s="4"/>
      <c r="E1027" s="106"/>
      <c r="J1027" s="303"/>
    </row>
    <row r="1028" spans="3:10">
      <c r="C1028" s="4"/>
      <c r="D1028" s="4"/>
      <c r="E1028" s="106"/>
      <c r="J1028" s="303"/>
    </row>
    <row r="1029" spans="3:10">
      <c r="C1029" s="4"/>
      <c r="D1029" s="4"/>
      <c r="E1029" s="106"/>
      <c r="J1029" s="303"/>
    </row>
    <row r="1030" spans="3:10">
      <c r="C1030" s="4"/>
      <c r="D1030" s="4"/>
      <c r="E1030" s="106"/>
      <c r="J1030" s="303"/>
    </row>
    <row r="1031" spans="3:10">
      <c r="C1031" s="4"/>
      <c r="D1031" s="4"/>
      <c r="E1031" s="106"/>
      <c r="J1031" s="303"/>
    </row>
    <row r="1032" spans="3:10">
      <c r="C1032" s="4"/>
      <c r="D1032" s="4"/>
      <c r="E1032" s="106"/>
      <c r="J1032" s="303"/>
    </row>
    <row r="1033" spans="3:10">
      <c r="C1033" s="4"/>
      <c r="D1033" s="4"/>
      <c r="E1033" s="106"/>
      <c r="J1033" s="303"/>
    </row>
    <row r="1034" spans="3:10">
      <c r="C1034" s="4"/>
      <c r="D1034" s="4"/>
      <c r="E1034" s="106"/>
      <c r="J1034" s="303"/>
    </row>
    <row r="1035" spans="3:10">
      <c r="C1035" s="4"/>
      <c r="D1035" s="4"/>
      <c r="E1035" s="106"/>
      <c r="J1035" s="303"/>
    </row>
    <row r="1036" spans="3:10">
      <c r="C1036" s="4"/>
      <c r="D1036" s="4"/>
      <c r="E1036" s="106"/>
      <c r="J1036" s="303"/>
    </row>
    <row r="1037" spans="3:10">
      <c r="C1037" s="4"/>
      <c r="D1037" s="4"/>
      <c r="E1037" s="106"/>
      <c r="J1037" s="303"/>
    </row>
    <row r="1038" spans="3:10">
      <c r="C1038" s="4"/>
      <c r="D1038" s="4"/>
      <c r="E1038" s="106"/>
      <c r="J1038" s="303"/>
    </row>
    <row r="1039" spans="3:10">
      <c r="C1039" s="4"/>
      <c r="D1039" s="4"/>
      <c r="E1039" s="106"/>
      <c r="J1039" s="303"/>
    </row>
    <row r="1040" spans="3:10">
      <c r="C1040" s="4"/>
      <c r="D1040" s="4"/>
      <c r="E1040" s="106"/>
      <c r="J1040" s="303"/>
    </row>
    <row r="1041" spans="3:10">
      <c r="C1041" s="4"/>
      <c r="D1041" s="4"/>
      <c r="E1041" s="106"/>
      <c r="J1041" s="303"/>
    </row>
    <row r="1042" spans="3:10">
      <c r="C1042" s="4"/>
      <c r="D1042" s="4"/>
      <c r="E1042" s="106"/>
      <c r="J1042" s="303"/>
    </row>
    <row r="1043" spans="3:10">
      <c r="C1043" s="4"/>
      <c r="D1043" s="4"/>
      <c r="E1043" s="106"/>
      <c r="J1043" s="303"/>
    </row>
    <row r="1044" spans="3:10">
      <c r="C1044" s="4"/>
      <c r="D1044" s="4"/>
      <c r="E1044" s="106"/>
      <c r="J1044" s="303"/>
    </row>
    <row r="1045" spans="3:10">
      <c r="C1045" s="4"/>
      <c r="D1045" s="4"/>
      <c r="E1045" s="106"/>
      <c r="J1045" s="303"/>
    </row>
    <row r="1046" spans="3:10">
      <c r="C1046" s="4"/>
      <c r="D1046" s="4"/>
      <c r="E1046" s="106"/>
      <c r="J1046" s="303"/>
    </row>
    <row r="1047" spans="3:10">
      <c r="C1047" s="4"/>
      <c r="D1047" s="4"/>
      <c r="E1047" s="106"/>
      <c r="J1047" s="303"/>
    </row>
    <row r="1048" spans="3:10">
      <c r="C1048" s="4"/>
      <c r="D1048" s="4"/>
      <c r="E1048" s="106"/>
      <c r="J1048" s="303"/>
    </row>
    <row r="1049" spans="3:10">
      <c r="C1049" s="4"/>
      <c r="D1049" s="4"/>
      <c r="E1049" s="106"/>
      <c r="J1049" s="303"/>
    </row>
    <row r="1050" spans="3:10">
      <c r="C1050" s="4"/>
      <c r="D1050" s="4"/>
      <c r="E1050" s="106"/>
      <c r="J1050" s="303"/>
    </row>
    <row r="1051" spans="3:10">
      <c r="C1051" s="4"/>
      <c r="D1051" s="4"/>
      <c r="E1051" s="106"/>
      <c r="J1051" s="303"/>
    </row>
    <row r="1052" spans="3:10">
      <c r="C1052" s="4"/>
      <c r="D1052" s="4"/>
      <c r="E1052" s="106"/>
      <c r="J1052" s="303"/>
    </row>
    <row r="1053" spans="3:10">
      <c r="C1053" s="4"/>
      <c r="D1053" s="4"/>
      <c r="E1053" s="106"/>
      <c r="J1053" s="303"/>
    </row>
    <row r="1054" spans="3:10">
      <c r="C1054" s="4"/>
      <c r="D1054" s="4"/>
      <c r="E1054" s="106"/>
      <c r="J1054" s="303"/>
    </row>
    <row r="1055" spans="3:10">
      <c r="C1055" s="4"/>
      <c r="D1055" s="4"/>
      <c r="E1055" s="106"/>
      <c r="J1055" s="303"/>
    </row>
    <row r="1056" spans="3:10">
      <c r="C1056" s="4"/>
      <c r="D1056" s="4"/>
      <c r="E1056" s="106"/>
      <c r="J1056" s="303"/>
    </row>
    <row r="1057" spans="3:10">
      <c r="C1057" s="4"/>
      <c r="D1057" s="4"/>
      <c r="E1057" s="106"/>
      <c r="J1057" s="303"/>
    </row>
    <row r="1058" spans="3:10">
      <c r="C1058" s="4"/>
      <c r="D1058" s="4"/>
      <c r="E1058" s="106"/>
      <c r="J1058" s="303"/>
    </row>
    <row r="1059" spans="3:10">
      <c r="C1059" s="4"/>
      <c r="D1059" s="4"/>
      <c r="E1059" s="106"/>
      <c r="J1059" s="303"/>
    </row>
    <row r="1060" spans="3:10">
      <c r="C1060" s="4"/>
      <c r="D1060" s="4"/>
      <c r="E1060" s="106"/>
      <c r="J1060" s="303"/>
    </row>
    <row r="1061" spans="3:10">
      <c r="C1061" s="4"/>
      <c r="D1061" s="4"/>
      <c r="E1061" s="106"/>
      <c r="J1061" s="303"/>
    </row>
    <row r="1062" spans="3:10">
      <c r="C1062" s="4"/>
      <c r="D1062" s="4"/>
      <c r="E1062" s="106"/>
      <c r="J1062" s="303"/>
    </row>
    <row r="1063" spans="3:10">
      <c r="C1063" s="4"/>
      <c r="D1063" s="4"/>
      <c r="E1063" s="106"/>
      <c r="J1063" s="303"/>
    </row>
    <row r="1064" spans="3:10">
      <c r="C1064" s="4"/>
      <c r="D1064" s="4"/>
      <c r="E1064" s="106"/>
      <c r="J1064" s="303"/>
    </row>
    <row r="1065" spans="3:10">
      <c r="C1065" s="4"/>
      <c r="D1065" s="4"/>
      <c r="E1065" s="106"/>
      <c r="J1065" s="303"/>
    </row>
    <row r="1066" spans="3:10">
      <c r="C1066" s="4"/>
      <c r="D1066" s="4"/>
      <c r="E1066" s="106"/>
      <c r="J1066" s="303"/>
    </row>
    <row r="1067" spans="3:10">
      <c r="C1067" s="4"/>
      <c r="D1067" s="4"/>
      <c r="E1067" s="106"/>
      <c r="J1067" s="303"/>
    </row>
    <row r="1068" spans="3:10">
      <c r="C1068" s="4"/>
      <c r="D1068" s="4"/>
      <c r="E1068" s="106"/>
      <c r="J1068" s="303"/>
    </row>
    <row r="1069" spans="3:10">
      <c r="C1069" s="4"/>
      <c r="D1069" s="4"/>
      <c r="E1069" s="106"/>
      <c r="J1069" s="303"/>
    </row>
    <row r="1070" spans="3:10">
      <c r="C1070" s="4"/>
      <c r="D1070" s="4"/>
      <c r="E1070" s="106"/>
      <c r="J1070" s="303"/>
    </row>
    <row r="1071" spans="3:10">
      <c r="C1071" s="4"/>
      <c r="D1071" s="4"/>
      <c r="E1071" s="106"/>
      <c r="J1071" s="303"/>
    </row>
    <row r="1072" spans="3:10">
      <c r="C1072" s="4"/>
      <c r="D1072" s="4"/>
      <c r="E1072" s="106"/>
      <c r="J1072" s="303"/>
    </row>
    <row r="1073" spans="3:10">
      <c r="C1073" s="4"/>
      <c r="D1073" s="4"/>
      <c r="E1073" s="106"/>
      <c r="J1073" s="303"/>
    </row>
    <row r="1074" spans="3:10">
      <c r="C1074" s="4"/>
      <c r="D1074" s="4"/>
      <c r="E1074" s="106"/>
      <c r="J1074" s="303"/>
    </row>
    <row r="1075" spans="3:10">
      <c r="C1075" s="4"/>
      <c r="D1075" s="4"/>
      <c r="E1075" s="106"/>
      <c r="J1075" s="303"/>
    </row>
    <row r="1076" spans="3:10">
      <c r="C1076" s="4"/>
      <c r="D1076" s="4"/>
      <c r="E1076" s="106"/>
      <c r="J1076" s="303"/>
    </row>
    <row r="1077" spans="3:10">
      <c r="C1077" s="4"/>
      <c r="D1077" s="4"/>
      <c r="E1077" s="106"/>
      <c r="J1077" s="303"/>
    </row>
    <row r="1078" spans="3:10">
      <c r="C1078" s="4"/>
      <c r="D1078" s="4"/>
      <c r="E1078" s="106"/>
      <c r="J1078" s="303"/>
    </row>
    <row r="1079" spans="3:10">
      <c r="C1079" s="4"/>
      <c r="D1079" s="4"/>
      <c r="E1079" s="106"/>
      <c r="J1079" s="303"/>
    </row>
    <row r="1080" spans="3:10">
      <c r="C1080" s="4"/>
      <c r="D1080" s="4"/>
      <c r="E1080" s="106"/>
      <c r="J1080" s="303"/>
    </row>
    <row r="1081" spans="3:10">
      <c r="C1081" s="4"/>
      <c r="D1081" s="4"/>
      <c r="E1081" s="106"/>
      <c r="J1081" s="303"/>
    </row>
    <row r="1082" spans="3:10">
      <c r="C1082" s="4"/>
      <c r="D1082" s="4"/>
      <c r="E1082" s="106"/>
      <c r="J1082" s="303"/>
    </row>
    <row r="1083" spans="3:10">
      <c r="C1083" s="4"/>
      <c r="D1083" s="4"/>
      <c r="E1083" s="106"/>
      <c r="J1083" s="303"/>
    </row>
    <row r="1084" spans="3:10">
      <c r="C1084" s="4"/>
      <c r="D1084" s="4"/>
      <c r="E1084" s="106"/>
      <c r="J1084" s="303"/>
    </row>
    <row r="1085" spans="3:10">
      <c r="C1085" s="4"/>
      <c r="D1085" s="4"/>
      <c r="E1085" s="106"/>
      <c r="J1085" s="303"/>
    </row>
    <row r="1086" spans="3:10">
      <c r="C1086" s="4"/>
      <c r="D1086" s="4"/>
      <c r="E1086" s="106"/>
      <c r="J1086" s="303"/>
    </row>
    <row r="1087" spans="3:10">
      <c r="C1087" s="4"/>
      <c r="D1087" s="4"/>
      <c r="E1087" s="106"/>
      <c r="J1087" s="303"/>
    </row>
    <row r="1088" spans="3:10">
      <c r="C1088" s="4"/>
      <c r="D1088" s="4"/>
      <c r="E1088" s="106"/>
      <c r="J1088" s="303"/>
    </row>
    <row r="1089" spans="3:10">
      <c r="C1089" s="4"/>
      <c r="D1089" s="4"/>
      <c r="E1089" s="106"/>
      <c r="J1089" s="303"/>
    </row>
    <row r="1090" spans="3:10">
      <c r="C1090" s="4"/>
      <c r="D1090" s="4"/>
      <c r="E1090" s="106"/>
      <c r="J1090" s="303"/>
    </row>
    <row r="1091" spans="3:10">
      <c r="C1091" s="4"/>
      <c r="D1091" s="4"/>
      <c r="E1091" s="106"/>
      <c r="J1091" s="303"/>
    </row>
    <row r="1092" spans="3:10">
      <c r="C1092" s="4"/>
      <c r="D1092" s="4"/>
      <c r="E1092" s="106"/>
      <c r="J1092" s="303"/>
    </row>
    <row r="1093" spans="3:10">
      <c r="C1093" s="4"/>
      <c r="D1093" s="4"/>
      <c r="E1093" s="106"/>
      <c r="J1093" s="303"/>
    </row>
    <row r="1094" spans="3:10">
      <c r="C1094" s="4"/>
      <c r="D1094" s="4"/>
      <c r="E1094" s="106"/>
      <c r="J1094" s="303"/>
    </row>
    <row r="1095" spans="3:10">
      <c r="C1095" s="4"/>
      <c r="D1095" s="4"/>
      <c r="E1095" s="106"/>
      <c r="J1095" s="303"/>
    </row>
    <row r="1096" spans="3:10">
      <c r="C1096" s="4"/>
      <c r="D1096" s="4"/>
      <c r="E1096" s="106"/>
      <c r="J1096" s="303"/>
    </row>
    <row r="1097" spans="3:10">
      <c r="C1097" s="4"/>
      <c r="D1097" s="4"/>
      <c r="E1097" s="106"/>
      <c r="J1097" s="303"/>
    </row>
    <row r="1098" spans="3:10">
      <c r="C1098" s="4"/>
      <c r="D1098" s="4"/>
      <c r="E1098" s="106"/>
      <c r="J1098" s="303"/>
    </row>
    <row r="1099" spans="3:10">
      <c r="C1099" s="4"/>
      <c r="D1099" s="4"/>
      <c r="E1099" s="106"/>
      <c r="J1099" s="303"/>
    </row>
    <row r="1100" spans="3:10">
      <c r="C1100" s="4"/>
      <c r="D1100" s="4"/>
      <c r="E1100" s="106"/>
      <c r="J1100" s="303"/>
    </row>
    <row r="1101" spans="3:10">
      <c r="C1101" s="4"/>
      <c r="D1101" s="4"/>
      <c r="E1101" s="106"/>
      <c r="J1101" s="303"/>
    </row>
    <row r="1102" spans="3:10">
      <c r="C1102" s="4"/>
      <c r="D1102" s="4"/>
      <c r="E1102" s="106"/>
      <c r="J1102" s="303"/>
    </row>
    <row r="1103" spans="3:10">
      <c r="C1103" s="4"/>
      <c r="D1103" s="4"/>
      <c r="E1103" s="106"/>
      <c r="J1103" s="303"/>
    </row>
    <row r="1104" spans="3:10">
      <c r="C1104" s="4"/>
      <c r="D1104" s="4"/>
      <c r="E1104" s="106"/>
      <c r="J1104" s="303"/>
    </row>
    <row r="1105" spans="3:10">
      <c r="C1105" s="4"/>
      <c r="D1105" s="4"/>
      <c r="E1105" s="106"/>
      <c r="J1105" s="303"/>
    </row>
    <row r="1106" spans="3:10">
      <c r="C1106" s="4"/>
      <c r="D1106" s="4"/>
      <c r="E1106" s="106"/>
      <c r="J1106" s="303"/>
    </row>
    <row r="1107" spans="3:10">
      <c r="C1107" s="4"/>
      <c r="D1107" s="4"/>
      <c r="E1107" s="106"/>
      <c r="J1107" s="303"/>
    </row>
    <row r="1108" spans="3:10">
      <c r="C1108" s="4"/>
      <c r="D1108" s="4"/>
      <c r="E1108" s="106"/>
      <c r="J1108" s="303"/>
    </row>
    <row r="1109" spans="3:10">
      <c r="C1109" s="4"/>
      <c r="D1109" s="4"/>
      <c r="E1109" s="106"/>
      <c r="J1109" s="303"/>
    </row>
    <row r="1110" spans="3:10">
      <c r="C1110" s="4"/>
      <c r="D1110" s="4"/>
      <c r="E1110" s="106"/>
      <c r="J1110" s="303"/>
    </row>
    <row r="1111" spans="3:10">
      <c r="C1111" s="4"/>
      <c r="D1111" s="4"/>
      <c r="E1111" s="106"/>
      <c r="J1111" s="303"/>
    </row>
    <row r="1112" spans="3:10">
      <c r="C1112" s="4"/>
      <c r="D1112" s="4"/>
      <c r="E1112" s="106"/>
      <c r="J1112" s="303"/>
    </row>
    <row r="1113" spans="3:10">
      <c r="C1113" s="4"/>
      <c r="D1113" s="4"/>
      <c r="E1113" s="106"/>
      <c r="J1113" s="303"/>
    </row>
    <row r="1114" spans="3:10">
      <c r="C1114" s="4"/>
      <c r="D1114" s="4"/>
      <c r="E1114" s="106"/>
      <c r="J1114" s="303"/>
    </row>
    <row r="1115" spans="3:10">
      <c r="C1115" s="4"/>
      <c r="D1115" s="4"/>
      <c r="E1115" s="106"/>
      <c r="J1115" s="303"/>
    </row>
    <row r="1116" spans="3:10">
      <c r="C1116" s="4"/>
      <c r="D1116" s="4"/>
      <c r="E1116" s="106"/>
      <c r="J1116" s="303"/>
    </row>
    <row r="1117" spans="3:10">
      <c r="C1117" s="4"/>
      <c r="D1117" s="4"/>
      <c r="E1117" s="106"/>
      <c r="J1117" s="303"/>
    </row>
    <row r="1118" spans="3:10">
      <c r="C1118" s="4"/>
      <c r="D1118" s="4"/>
      <c r="E1118" s="106"/>
      <c r="J1118" s="303"/>
    </row>
    <row r="1119" spans="3:10">
      <c r="C1119" s="4"/>
      <c r="D1119" s="4"/>
      <c r="E1119" s="106"/>
      <c r="J1119" s="303"/>
    </row>
    <row r="1120" spans="3:10">
      <c r="C1120" s="4"/>
      <c r="D1120" s="4"/>
      <c r="E1120" s="106"/>
      <c r="J1120" s="303"/>
    </row>
    <row r="1121" spans="3:10">
      <c r="C1121" s="4"/>
      <c r="D1121" s="4"/>
      <c r="E1121" s="106"/>
      <c r="J1121" s="303"/>
    </row>
    <row r="1122" spans="3:10">
      <c r="C1122" s="4"/>
      <c r="D1122" s="4"/>
      <c r="E1122" s="106"/>
      <c r="J1122" s="303"/>
    </row>
    <row r="1123" spans="3:10">
      <c r="C1123" s="4"/>
      <c r="D1123" s="4"/>
      <c r="E1123" s="106"/>
      <c r="J1123" s="303"/>
    </row>
    <row r="1124" spans="3:10">
      <c r="C1124" s="4"/>
      <c r="D1124" s="4"/>
      <c r="E1124" s="106"/>
      <c r="J1124" s="303"/>
    </row>
    <row r="1125" spans="3:10">
      <c r="C1125" s="4"/>
      <c r="D1125" s="4"/>
      <c r="E1125" s="106"/>
      <c r="J1125" s="303"/>
    </row>
    <row r="1126" spans="3:10">
      <c r="C1126" s="4"/>
      <c r="D1126" s="4"/>
      <c r="E1126" s="106"/>
      <c r="J1126" s="303"/>
    </row>
    <row r="1127" spans="3:10">
      <c r="C1127" s="4"/>
      <c r="D1127" s="4"/>
      <c r="E1127" s="106"/>
      <c r="J1127" s="303"/>
    </row>
    <row r="1128" spans="3:10">
      <c r="C1128" s="4"/>
      <c r="D1128" s="4"/>
      <c r="E1128" s="106"/>
      <c r="J1128" s="303"/>
    </row>
    <row r="1129" spans="3:10">
      <c r="C1129" s="4"/>
      <c r="D1129" s="4"/>
      <c r="E1129" s="106"/>
      <c r="J1129" s="303"/>
    </row>
    <row r="1130" spans="3:10">
      <c r="C1130" s="4"/>
      <c r="D1130" s="4"/>
      <c r="E1130" s="106"/>
      <c r="J1130" s="303"/>
    </row>
    <row r="1131" spans="3:10">
      <c r="C1131" s="4"/>
      <c r="D1131" s="4"/>
      <c r="E1131" s="106"/>
      <c r="J1131" s="303"/>
    </row>
    <row r="1132" spans="3:10">
      <c r="C1132" s="4"/>
      <c r="D1132" s="4"/>
      <c r="E1132" s="106"/>
      <c r="J1132" s="303"/>
    </row>
    <row r="1133" spans="3:10">
      <c r="C1133" s="4"/>
      <c r="D1133" s="4"/>
      <c r="E1133" s="106"/>
      <c r="J1133" s="303"/>
    </row>
    <row r="1134" spans="3:10">
      <c r="C1134" s="4"/>
      <c r="D1134" s="4"/>
      <c r="E1134" s="106"/>
      <c r="J1134" s="303"/>
    </row>
    <row r="1135" spans="3:10">
      <c r="C1135" s="4"/>
      <c r="D1135" s="4"/>
      <c r="E1135" s="106"/>
      <c r="J1135" s="303"/>
    </row>
    <row r="1136" spans="3:10">
      <c r="C1136" s="4"/>
      <c r="D1136" s="4"/>
      <c r="E1136" s="106"/>
      <c r="J1136" s="303"/>
    </row>
    <row r="1137" spans="3:10">
      <c r="C1137" s="4"/>
      <c r="D1137" s="4"/>
      <c r="E1137" s="106"/>
      <c r="J1137" s="303"/>
    </row>
    <row r="1138" spans="3:10">
      <c r="C1138" s="4"/>
      <c r="D1138" s="4"/>
      <c r="E1138" s="106"/>
      <c r="J1138" s="303"/>
    </row>
    <row r="1139" spans="3:10">
      <c r="C1139" s="4"/>
      <c r="D1139" s="4"/>
      <c r="E1139" s="106"/>
      <c r="J1139" s="303"/>
    </row>
    <row r="1140" spans="3:10">
      <c r="C1140" s="4"/>
      <c r="D1140" s="4"/>
      <c r="E1140" s="106"/>
      <c r="J1140" s="303"/>
    </row>
    <row r="1141" spans="3:10">
      <c r="C1141" s="4"/>
      <c r="D1141" s="4"/>
      <c r="E1141" s="106"/>
      <c r="J1141" s="303"/>
    </row>
    <row r="1142" spans="3:10">
      <c r="C1142" s="4"/>
      <c r="D1142" s="4"/>
      <c r="E1142" s="106"/>
      <c r="J1142" s="303"/>
    </row>
    <row r="1143" spans="3:10">
      <c r="C1143" s="4"/>
      <c r="D1143" s="4"/>
      <c r="E1143" s="106"/>
      <c r="J1143" s="303"/>
    </row>
    <row r="1144" spans="3:10">
      <c r="C1144" s="4"/>
      <c r="D1144" s="4"/>
      <c r="E1144" s="106"/>
      <c r="J1144" s="303"/>
    </row>
    <row r="1145" spans="3:10">
      <c r="C1145" s="4"/>
      <c r="D1145" s="4"/>
      <c r="E1145" s="106"/>
      <c r="J1145" s="303"/>
    </row>
    <row r="1146" spans="3:10">
      <c r="C1146" s="4"/>
      <c r="D1146" s="4"/>
      <c r="E1146" s="106"/>
      <c r="J1146" s="303"/>
    </row>
    <row r="1147" spans="3:10">
      <c r="C1147" s="4"/>
      <c r="D1147" s="4"/>
      <c r="E1147" s="106"/>
      <c r="J1147" s="303"/>
    </row>
    <row r="1148" spans="3:10">
      <c r="C1148" s="4"/>
      <c r="D1148" s="4"/>
      <c r="E1148" s="106"/>
      <c r="J1148" s="303"/>
    </row>
    <row r="1149" spans="3:10">
      <c r="C1149" s="4"/>
      <c r="D1149" s="4"/>
      <c r="E1149" s="106"/>
      <c r="J1149" s="303"/>
    </row>
    <row r="1150" spans="3:10">
      <c r="C1150" s="4"/>
      <c r="D1150" s="4"/>
      <c r="E1150" s="106"/>
      <c r="J1150" s="303"/>
    </row>
    <row r="1151" spans="3:10">
      <c r="C1151" s="4"/>
      <c r="D1151" s="4"/>
      <c r="E1151" s="106"/>
      <c r="J1151" s="303"/>
    </row>
    <row r="1152" spans="3:10">
      <c r="C1152" s="4"/>
      <c r="D1152" s="4"/>
      <c r="E1152" s="106"/>
      <c r="J1152" s="303"/>
    </row>
    <row r="1153" spans="3:10">
      <c r="C1153" s="4"/>
      <c r="D1153" s="4"/>
      <c r="E1153" s="106"/>
      <c r="J1153" s="303"/>
    </row>
    <row r="1154" spans="3:10">
      <c r="C1154" s="4"/>
      <c r="D1154" s="4"/>
      <c r="E1154" s="106"/>
      <c r="J1154" s="303"/>
    </row>
    <row r="1155" spans="3:10">
      <c r="C1155" s="4"/>
      <c r="D1155" s="4"/>
      <c r="E1155" s="106"/>
      <c r="J1155" s="303"/>
    </row>
    <row r="1156" spans="3:10">
      <c r="C1156" s="4"/>
      <c r="D1156" s="4"/>
      <c r="E1156" s="106"/>
      <c r="J1156" s="303"/>
    </row>
    <row r="1157" spans="3:10">
      <c r="C1157" s="4"/>
      <c r="D1157" s="4"/>
      <c r="E1157" s="106"/>
      <c r="J1157" s="303"/>
    </row>
    <row r="1158" spans="3:10">
      <c r="C1158" s="4"/>
      <c r="D1158" s="4"/>
      <c r="E1158" s="106"/>
      <c r="J1158" s="303"/>
    </row>
    <row r="1159" spans="3:10">
      <c r="C1159" s="4"/>
      <c r="D1159" s="4"/>
      <c r="E1159" s="106"/>
      <c r="J1159" s="303"/>
    </row>
    <row r="1160" spans="3:10">
      <c r="C1160" s="4"/>
      <c r="D1160" s="4"/>
      <c r="E1160" s="106"/>
      <c r="J1160" s="303"/>
    </row>
    <row r="1161" spans="3:10">
      <c r="C1161" s="4"/>
      <c r="D1161" s="4"/>
      <c r="E1161" s="106"/>
      <c r="J1161" s="303"/>
    </row>
    <row r="1162" spans="3:10">
      <c r="C1162" s="4"/>
      <c r="D1162" s="4"/>
      <c r="E1162" s="106"/>
      <c r="J1162" s="303"/>
    </row>
    <row r="1163" spans="3:10">
      <c r="C1163" s="4"/>
      <c r="D1163" s="4"/>
      <c r="E1163" s="106"/>
      <c r="J1163" s="303"/>
    </row>
    <row r="1164" spans="3:10">
      <c r="C1164" s="4"/>
      <c r="D1164" s="4"/>
      <c r="E1164" s="106"/>
      <c r="J1164" s="303"/>
    </row>
    <row r="1165" spans="3:10">
      <c r="C1165" s="4"/>
      <c r="D1165" s="4"/>
      <c r="E1165" s="106"/>
      <c r="J1165" s="303"/>
    </row>
    <row r="1166" spans="3:10">
      <c r="C1166" s="4"/>
      <c r="D1166" s="4"/>
      <c r="E1166" s="106"/>
      <c r="J1166" s="303"/>
    </row>
    <row r="1167" spans="3:10">
      <c r="C1167" s="4"/>
      <c r="D1167" s="4"/>
      <c r="E1167" s="106"/>
      <c r="J1167" s="303"/>
    </row>
    <row r="1168" spans="3:10">
      <c r="C1168" s="4"/>
      <c r="D1168" s="4"/>
      <c r="E1168" s="106"/>
      <c r="J1168" s="303"/>
    </row>
    <row r="1169" spans="3:10">
      <c r="C1169" s="4"/>
      <c r="D1169" s="4"/>
      <c r="E1169" s="106"/>
      <c r="J1169" s="303"/>
    </row>
    <row r="1170" spans="3:10">
      <c r="C1170" s="4"/>
      <c r="D1170" s="4"/>
      <c r="E1170" s="106"/>
      <c r="J1170" s="303"/>
    </row>
    <row r="1171" spans="3:10">
      <c r="C1171" s="4"/>
      <c r="D1171" s="4"/>
      <c r="E1171" s="106"/>
      <c r="J1171" s="303"/>
    </row>
    <row r="1172" spans="3:10">
      <c r="C1172" s="4"/>
      <c r="D1172" s="4"/>
      <c r="E1172" s="106"/>
      <c r="J1172" s="303"/>
    </row>
    <row r="1173" spans="3:10">
      <c r="C1173" s="4"/>
      <c r="D1173" s="4"/>
      <c r="E1173" s="106"/>
      <c r="J1173" s="303"/>
    </row>
    <row r="1174" spans="3:10">
      <c r="C1174" s="4"/>
      <c r="D1174" s="4"/>
      <c r="E1174" s="106"/>
      <c r="J1174" s="303"/>
    </row>
    <row r="1175" spans="3:10">
      <c r="C1175" s="4"/>
      <c r="D1175" s="4"/>
      <c r="E1175" s="106"/>
      <c r="J1175" s="303"/>
    </row>
    <row r="1176" spans="3:10">
      <c r="C1176" s="4"/>
      <c r="D1176" s="4"/>
      <c r="E1176" s="106"/>
      <c r="J1176" s="303"/>
    </row>
    <row r="1177" spans="3:10">
      <c r="C1177" s="4"/>
      <c r="D1177" s="4"/>
      <c r="E1177" s="106"/>
      <c r="J1177" s="303"/>
    </row>
    <row r="1178" spans="3:10">
      <c r="C1178" s="4"/>
      <c r="D1178" s="4"/>
      <c r="E1178" s="106"/>
      <c r="J1178" s="303"/>
    </row>
    <row r="1179" spans="3:10">
      <c r="C1179" s="4"/>
      <c r="D1179" s="4"/>
      <c r="E1179" s="106"/>
      <c r="J1179" s="303"/>
    </row>
    <row r="1180" spans="3:10">
      <c r="C1180" s="4"/>
      <c r="D1180" s="4"/>
      <c r="E1180" s="106"/>
      <c r="J1180" s="303"/>
    </row>
    <row r="1181" spans="3:10">
      <c r="C1181" s="4"/>
      <c r="D1181" s="4"/>
      <c r="E1181" s="106"/>
      <c r="J1181" s="303"/>
    </row>
    <row r="1182" spans="3:10">
      <c r="C1182" s="4"/>
      <c r="D1182" s="4"/>
      <c r="E1182" s="106"/>
      <c r="J1182" s="303"/>
    </row>
    <row r="1183" spans="3:10">
      <c r="C1183" s="4"/>
      <c r="D1183" s="4"/>
      <c r="E1183" s="106"/>
      <c r="J1183" s="303"/>
    </row>
    <row r="1184" spans="3:10">
      <c r="C1184" s="4"/>
      <c r="D1184" s="4"/>
      <c r="E1184" s="106"/>
      <c r="J1184" s="303"/>
    </row>
    <row r="1185" spans="3:10">
      <c r="C1185" s="4"/>
      <c r="D1185" s="4"/>
      <c r="E1185" s="106"/>
      <c r="J1185" s="303"/>
    </row>
    <row r="1186" spans="3:10">
      <c r="C1186" s="4"/>
      <c r="D1186" s="4"/>
      <c r="E1186" s="106"/>
      <c r="J1186" s="303"/>
    </row>
    <row r="1187" spans="3:10">
      <c r="C1187" s="4"/>
      <c r="D1187" s="4"/>
      <c r="E1187" s="106"/>
      <c r="J1187" s="303"/>
    </row>
    <row r="1188" spans="3:10">
      <c r="C1188" s="4"/>
      <c r="D1188" s="4"/>
      <c r="E1188" s="106"/>
      <c r="J1188" s="303"/>
    </row>
    <row r="1189" spans="3:10">
      <c r="C1189" s="4"/>
      <c r="D1189" s="4"/>
      <c r="E1189" s="106"/>
      <c r="J1189" s="303"/>
    </row>
    <row r="1190" spans="3:10">
      <c r="C1190" s="4"/>
      <c r="D1190" s="4"/>
      <c r="E1190" s="106"/>
      <c r="J1190" s="303"/>
    </row>
    <row r="1191" spans="3:10">
      <c r="C1191" s="4"/>
      <c r="D1191" s="4"/>
      <c r="E1191" s="106"/>
      <c r="J1191" s="303"/>
    </row>
    <row r="1192" spans="3:10">
      <c r="C1192" s="4"/>
      <c r="D1192" s="4"/>
      <c r="E1192" s="106"/>
      <c r="J1192" s="303"/>
    </row>
    <row r="1193" spans="3:10">
      <c r="C1193" s="4"/>
      <c r="D1193" s="4"/>
      <c r="E1193" s="106"/>
      <c r="J1193" s="303"/>
    </row>
    <row r="1194" spans="3:10">
      <c r="C1194" s="4"/>
      <c r="D1194" s="4"/>
      <c r="E1194" s="106"/>
      <c r="J1194" s="303"/>
    </row>
    <row r="1195" spans="3:10">
      <c r="C1195" s="4"/>
      <c r="D1195" s="4"/>
      <c r="E1195" s="106"/>
      <c r="J1195" s="303"/>
    </row>
    <row r="1196" spans="3:10">
      <c r="C1196" s="4"/>
      <c r="D1196" s="4"/>
      <c r="E1196" s="106"/>
      <c r="J1196" s="303"/>
    </row>
    <row r="1197" spans="3:10">
      <c r="C1197" s="4"/>
      <c r="D1197" s="4"/>
      <c r="E1197" s="106"/>
      <c r="J1197" s="303"/>
    </row>
    <row r="1198" spans="3:10">
      <c r="C1198" s="4"/>
      <c r="D1198" s="4"/>
      <c r="E1198" s="106"/>
      <c r="J1198" s="303"/>
    </row>
    <row r="1199" spans="3:10">
      <c r="C1199" s="4"/>
      <c r="D1199" s="4"/>
      <c r="E1199" s="106"/>
      <c r="J1199" s="303"/>
    </row>
    <row r="1200" spans="3:10">
      <c r="C1200" s="4"/>
      <c r="D1200" s="4"/>
      <c r="E1200" s="106"/>
      <c r="J1200" s="303"/>
    </row>
    <row r="1201" spans="3:10">
      <c r="C1201" s="4"/>
      <c r="D1201" s="4"/>
      <c r="E1201" s="106"/>
      <c r="J1201" s="303"/>
    </row>
    <row r="1202" spans="3:10">
      <c r="C1202" s="4"/>
      <c r="D1202" s="4"/>
      <c r="E1202" s="106"/>
      <c r="J1202" s="303"/>
    </row>
    <row r="1203" spans="3:10">
      <c r="C1203" s="4"/>
      <c r="D1203" s="4"/>
      <c r="E1203" s="106"/>
      <c r="J1203" s="303"/>
    </row>
    <row r="1204" spans="3:10">
      <c r="C1204" s="4"/>
      <c r="D1204" s="4"/>
      <c r="E1204" s="106"/>
      <c r="J1204" s="303"/>
    </row>
    <row r="1205" spans="3:10">
      <c r="C1205" s="4"/>
      <c r="D1205" s="4"/>
      <c r="E1205" s="106"/>
      <c r="J1205" s="303"/>
    </row>
    <row r="1206" spans="3:10">
      <c r="C1206" s="4"/>
      <c r="D1206" s="4"/>
      <c r="E1206" s="106"/>
      <c r="J1206" s="303"/>
    </row>
    <row r="1207" spans="3:10">
      <c r="C1207" s="4"/>
      <c r="D1207" s="4"/>
      <c r="E1207" s="106"/>
      <c r="J1207" s="303"/>
    </row>
    <row r="1208" spans="3:10">
      <c r="C1208" s="4"/>
      <c r="D1208" s="4"/>
      <c r="E1208" s="106"/>
      <c r="J1208" s="303"/>
    </row>
    <row r="1209" spans="3:10">
      <c r="C1209" s="4"/>
      <c r="D1209" s="4"/>
      <c r="E1209" s="106"/>
      <c r="J1209" s="303"/>
    </row>
    <row r="1210" spans="3:10">
      <c r="C1210" s="4"/>
      <c r="D1210" s="4"/>
      <c r="E1210" s="106"/>
      <c r="J1210" s="303"/>
    </row>
    <row r="1211" spans="3:10">
      <c r="C1211" s="4"/>
      <c r="D1211" s="4"/>
      <c r="E1211" s="106"/>
      <c r="J1211" s="303"/>
    </row>
    <row r="1212" spans="3:10">
      <c r="C1212" s="4"/>
      <c r="D1212" s="4"/>
      <c r="E1212" s="106"/>
      <c r="J1212" s="303"/>
    </row>
    <row r="1213" spans="3:10">
      <c r="C1213" s="4"/>
      <c r="D1213" s="4"/>
      <c r="E1213" s="106"/>
      <c r="J1213" s="303"/>
    </row>
    <row r="1214" spans="3:10">
      <c r="C1214" s="4"/>
      <c r="D1214" s="4"/>
      <c r="E1214" s="106"/>
      <c r="J1214" s="303"/>
    </row>
    <row r="1215" spans="3:10">
      <c r="C1215" s="4"/>
      <c r="D1215" s="4"/>
      <c r="E1215" s="106"/>
      <c r="J1215" s="303"/>
    </row>
    <row r="1216" spans="3:10">
      <c r="C1216" s="4"/>
      <c r="D1216" s="4"/>
      <c r="E1216" s="106"/>
      <c r="J1216" s="303"/>
    </row>
    <row r="1217" spans="3:10">
      <c r="C1217" s="4"/>
      <c r="D1217" s="4"/>
      <c r="E1217" s="106"/>
      <c r="J1217" s="303"/>
    </row>
    <row r="1218" spans="3:10">
      <c r="C1218" s="4"/>
      <c r="D1218" s="4"/>
      <c r="E1218" s="106"/>
      <c r="J1218" s="303"/>
    </row>
    <row r="1219" spans="3:10">
      <c r="C1219" s="4"/>
      <c r="D1219" s="4"/>
      <c r="E1219" s="106"/>
      <c r="J1219" s="303"/>
    </row>
    <row r="1220" spans="3:10">
      <c r="C1220" s="4"/>
      <c r="D1220" s="4"/>
      <c r="E1220" s="106"/>
      <c r="J1220" s="303"/>
    </row>
    <row r="1221" spans="3:10">
      <c r="C1221" s="4"/>
      <c r="D1221" s="4"/>
      <c r="E1221" s="106"/>
      <c r="J1221" s="303"/>
    </row>
    <row r="1222" spans="3:10">
      <c r="C1222" s="4"/>
      <c r="D1222" s="4"/>
      <c r="E1222" s="106"/>
      <c r="J1222" s="303"/>
    </row>
    <row r="1223" spans="3:10">
      <c r="C1223" s="4"/>
      <c r="D1223" s="4"/>
      <c r="E1223" s="106"/>
      <c r="J1223" s="303"/>
    </row>
    <row r="1224" spans="3:10">
      <c r="C1224" s="4"/>
      <c r="D1224" s="4"/>
      <c r="E1224" s="106"/>
      <c r="J1224" s="303"/>
    </row>
    <row r="1225" spans="3:10">
      <c r="C1225" s="4"/>
      <c r="D1225" s="4"/>
      <c r="E1225" s="106"/>
      <c r="J1225" s="303"/>
    </row>
    <row r="1226" spans="3:10">
      <c r="C1226" s="4"/>
      <c r="D1226" s="4"/>
      <c r="E1226" s="106"/>
      <c r="J1226" s="303"/>
    </row>
    <row r="1227" spans="3:10">
      <c r="C1227" s="4"/>
      <c r="D1227" s="4"/>
      <c r="E1227" s="106"/>
      <c r="J1227" s="303"/>
    </row>
    <row r="1228" spans="3:10">
      <c r="C1228" s="4"/>
      <c r="D1228" s="4"/>
      <c r="E1228" s="106"/>
      <c r="J1228" s="303"/>
    </row>
    <row r="1229" spans="3:10">
      <c r="C1229" s="4"/>
      <c r="D1229" s="4"/>
      <c r="E1229" s="106"/>
      <c r="J1229" s="303"/>
    </row>
    <row r="1230" spans="3:10">
      <c r="C1230" s="4"/>
      <c r="D1230" s="4"/>
      <c r="E1230" s="106"/>
      <c r="J1230" s="303"/>
    </row>
    <row r="1231" spans="3:10">
      <c r="C1231" s="4"/>
      <c r="D1231" s="4"/>
      <c r="E1231" s="106"/>
      <c r="J1231" s="303"/>
    </row>
    <row r="1232" spans="3:10">
      <c r="C1232" s="4"/>
      <c r="D1232" s="4"/>
      <c r="E1232" s="106"/>
      <c r="J1232" s="303"/>
    </row>
    <row r="1233" spans="3:10">
      <c r="C1233" s="4"/>
      <c r="D1233" s="4"/>
      <c r="E1233" s="106"/>
      <c r="J1233" s="303"/>
    </row>
    <row r="1234" spans="3:10">
      <c r="C1234" s="4"/>
      <c r="D1234" s="4"/>
      <c r="E1234" s="106"/>
      <c r="J1234" s="303"/>
    </row>
    <row r="1235" spans="3:10">
      <c r="C1235" s="4"/>
      <c r="D1235" s="4"/>
      <c r="E1235" s="106"/>
      <c r="J1235" s="303"/>
    </row>
    <row r="1236" spans="3:10">
      <c r="C1236" s="4"/>
      <c r="D1236" s="4"/>
      <c r="E1236" s="106"/>
      <c r="J1236" s="303"/>
    </row>
    <row r="1237" spans="3:10">
      <c r="C1237" s="4"/>
      <c r="D1237" s="4"/>
      <c r="E1237" s="106"/>
      <c r="J1237" s="303"/>
    </row>
    <row r="1238" spans="3:10">
      <c r="C1238" s="4"/>
      <c r="D1238" s="4"/>
      <c r="E1238" s="106"/>
      <c r="J1238" s="303"/>
    </row>
    <row r="1239" spans="3:10">
      <c r="C1239" s="4"/>
      <c r="D1239" s="4"/>
      <c r="E1239" s="106"/>
      <c r="J1239" s="303"/>
    </row>
    <row r="1240" spans="3:10">
      <c r="C1240" s="4"/>
      <c r="D1240" s="4"/>
      <c r="E1240" s="106"/>
      <c r="J1240" s="303"/>
    </row>
    <row r="1241" spans="3:10">
      <c r="C1241" s="4"/>
      <c r="D1241" s="4"/>
      <c r="E1241" s="106"/>
      <c r="J1241" s="303"/>
    </row>
    <row r="1242" spans="3:10">
      <c r="C1242" s="4"/>
      <c r="D1242" s="4"/>
      <c r="E1242" s="106"/>
      <c r="J1242" s="303"/>
    </row>
    <row r="1243" spans="3:10">
      <c r="C1243" s="4"/>
      <c r="D1243" s="4"/>
      <c r="E1243" s="106"/>
      <c r="J1243" s="303"/>
    </row>
    <row r="1244" spans="3:10">
      <c r="C1244" s="4"/>
      <c r="D1244" s="4"/>
      <c r="E1244" s="106"/>
      <c r="J1244" s="303"/>
    </row>
    <row r="1245" spans="3:10">
      <c r="C1245" s="4"/>
      <c r="D1245" s="4"/>
      <c r="E1245" s="106"/>
      <c r="J1245" s="303"/>
    </row>
    <row r="1246" spans="3:10">
      <c r="C1246" s="4"/>
      <c r="D1246" s="4"/>
      <c r="E1246" s="106"/>
      <c r="J1246" s="303"/>
    </row>
    <row r="1247" spans="3:10">
      <c r="C1247" s="4"/>
      <c r="D1247" s="4"/>
      <c r="E1247" s="106"/>
      <c r="J1247" s="303"/>
    </row>
    <row r="1248" spans="3:10">
      <c r="C1248" s="4"/>
      <c r="D1248" s="4"/>
      <c r="E1248" s="106"/>
      <c r="J1248" s="303"/>
    </row>
    <row r="1249" spans="3:10">
      <c r="C1249" s="4"/>
      <c r="D1249" s="4"/>
      <c r="E1249" s="106"/>
      <c r="J1249" s="303"/>
    </row>
    <row r="1250" spans="3:10">
      <c r="C1250" s="4"/>
      <c r="D1250" s="4"/>
      <c r="E1250" s="106"/>
      <c r="J1250" s="303"/>
    </row>
    <row r="1251" spans="3:10">
      <c r="C1251" s="4"/>
      <c r="D1251" s="4"/>
      <c r="E1251" s="106"/>
      <c r="J1251" s="303"/>
    </row>
    <row r="1252" spans="3:10">
      <c r="C1252" s="4"/>
      <c r="D1252" s="4"/>
      <c r="E1252" s="106"/>
      <c r="J1252" s="303"/>
    </row>
    <row r="1253" spans="3:10">
      <c r="C1253" s="4"/>
      <c r="D1253" s="4"/>
      <c r="E1253" s="106"/>
      <c r="J1253" s="303"/>
    </row>
    <row r="1254" spans="3:10">
      <c r="C1254" s="4"/>
      <c r="D1254" s="4"/>
      <c r="E1254" s="106"/>
      <c r="J1254" s="303"/>
    </row>
    <row r="1255" spans="3:10">
      <c r="C1255" s="4"/>
      <c r="D1255" s="4"/>
      <c r="E1255" s="106"/>
      <c r="J1255" s="303"/>
    </row>
    <row r="1256" spans="3:10">
      <c r="C1256" s="4"/>
      <c r="D1256" s="4"/>
      <c r="E1256" s="106"/>
      <c r="J1256" s="303"/>
    </row>
    <row r="1257" spans="3:10">
      <c r="C1257" s="4"/>
      <c r="D1257" s="4"/>
      <c r="E1257" s="106"/>
      <c r="J1257" s="303"/>
    </row>
    <row r="1258" spans="3:10">
      <c r="C1258" s="4"/>
      <c r="D1258" s="4"/>
      <c r="E1258" s="106"/>
      <c r="J1258" s="303"/>
    </row>
    <row r="1259" spans="3:10">
      <c r="C1259" s="4"/>
      <c r="D1259" s="4"/>
      <c r="E1259" s="106"/>
      <c r="J1259" s="303"/>
    </row>
    <row r="1260" spans="3:10">
      <c r="C1260" s="4"/>
      <c r="D1260" s="4"/>
      <c r="E1260" s="106"/>
      <c r="J1260" s="303"/>
    </row>
    <row r="1261" spans="3:10">
      <c r="C1261" s="4"/>
      <c r="D1261" s="4"/>
      <c r="E1261" s="106"/>
      <c r="J1261" s="303"/>
    </row>
    <row r="1262" spans="3:10">
      <c r="C1262" s="4"/>
      <c r="D1262" s="4"/>
      <c r="E1262" s="106"/>
      <c r="J1262" s="303"/>
    </row>
    <row r="1263" spans="3:10">
      <c r="C1263" s="4"/>
      <c r="D1263" s="4"/>
      <c r="E1263" s="106"/>
      <c r="J1263" s="303"/>
    </row>
    <row r="1264" spans="3:10">
      <c r="C1264" s="4"/>
      <c r="D1264" s="4"/>
      <c r="E1264" s="106"/>
      <c r="J1264" s="303"/>
    </row>
    <row r="1265" spans="3:10">
      <c r="C1265" s="4"/>
      <c r="D1265" s="4"/>
      <c r="E1265" s="106"/>
      <c r="J1265" s="303"/>
    </row>
    <row r="1266" spans="3:10">
      <c r="C1266" s="4"/>
      <c r="D1266" s="4"/>
      <c r="E1266" s="106"/>
      <c r="J1266" s="303"/>
    </row>
    <row r="1267" spans="3:10">
      <c r="C1267" s="4"/>
      <c r="D1267" s="4"/>
      <c r="E1267" s="106"/>
      <c r="J1267" s="303"/>
    </row>
    <row r="1268" spans="3:10">
      <c r="C1268" s="4"/>
      <c r="D1268" s="4"/>
      <c r="E1268" s="106"/>
      <c r="J1268" s="303"/>
    </row>
    <row r="1269" spans="3:10">
      <c r="C1269" s="4"/>
      <c r="D1269" s="4"/>
      <c r="E1269" s="106"/>
      <c r="J1269" s="303"/>
    </row>
    <row r="1270" spans="3:10">
      <c r="C1270" s="4"/>
      <c r="D1270" s="4"/>
      <c r="E1270" s="106"/>
      <c r="J1270" s="303"/>
    </row>
    <row r="1271" spans="3:10">
      <c r="C1271" s="4"/>
      <c r="D1271" s="4"/>
      <c r="E1271" s="106"/>
      <c r="J1271" s="303"/>
    </row>
    <row r="1272" spans="3:10">
      <c r="C1272" s="4"/>
      <c r="D1272" s="4"/>
      <c r="E1272" s="106"/>
      <c r="J1272" s="303"/>
    </row>
    <row r="1273" spans="3:10">
      <c r="C1273" s="4"/>
      <c r="D1273" s="4"/>
      <c r="E1273" s="106"/>
      <c r="J1273" s="303"/>
    </row>
    <row r="1274" spans="3:10">
      <c r="C1274" s="4"/>
      <c r="D1274" s="4"/>
      <c r="E1274" s="106"/>
      <c r="J1274" s="303"/>
    </row>
    <row r="1275" spans="3:10">
      <c r="C1275" s="4"/>
      <c r="D1275" s="4"/>
      <c r="E1275" s="106"/>
      <c r="J1275" s="303"/>
    </row>
    <row r="1276" spans="3:10">
      <c r="C1276" s="4"/>
      <c r="D1276" s="4"/>
      <c r="E1276" s="106"/>
      <c r="J1276" s="303"/>
    </row>
    <row r="1277" spans="3:10">
      <c r="J1277" s="303"/>
    </row>
    <row r="1278" spans="3:10">
      <c r="J1278" s="303"/>
    </row>
    <row r="1279" spans="3:10">
      <c r="J1279" s="303"/>
    </row>
    <row r="1280" spans="3:10">
      <c r="J1280" s="303"/>
    </row>
    <row r="1281" spans="10:10">
      <c r="J1281" s="303"/>
    </row>
    <row r="1282" spans="10:10">
      <c r="J1282" s="303"/>
    </row>
    <row r="1283" spans="10:10">
      <c r="J1283" s="303"/>
    </row>
    <row r="1284" spans="10:10">
      <c r="J1284" s="303"/>
    </row>
    <row r="1285" spans="10:10">
      <c r="J1285" s="303"/>
    </row>
    <row r="1286" spans="10:10">
      <c r="J1286" s="303"/>
    </row>
    <row r="1287" spans="10:10">
      <c r="J1287" s="303"/>
    </row>
  </sheetData>
  <conditionalFormatting sqref="E17">
    <cfRule type="colorScale" priority="7">
      <colorScale>
        <cfvo type="min"/>
        <cfvo type="percentile" val="50"/>
        <cfvo type="max"/>
        <color rgb="FFF8696B"/>
        <color rgb="FFFFEB84"/>
        <color rgb="FF63BE7B"/>
      </colorScale>
    </cfRule>
  </conditionalFormatting>
  <conditionalFormatting sqref="E19:E22">
    <cfRule type="colorScale" priority="6">
      <colorScale>
        <cfvo type="min"/>
        <cfvo type="percentile" val="50"/>
        <cfvo type="max"/>
        <color rgb="FFF8696B"/>
        <color rgb="FFFFEB84"/>
        <color rgb="FF63BE7B"/>
      </colorScale>
    </cfRule>
  </conditionalFormatting>
  <conditionalFormatting sqref="E23:E24">
    <cfRule type="colorScale" priority="1">
      <colorScale>
        <cfvo type="min"/>
        <cfvo type="percentile" val="50"/>
        <cfvo type="max"/>
        <color rgb="FFF8696B"/>
        <color rgb="FFFFEB84"/>
        <color rgb="FF63BE7B"/>
      </colorScale>
    </cfRule>
  </conditionalFormatting>
  <conditionalFormatting sqref="E25:E27">
    <cfRule type="colorScale" priority="4">
      <colorScale>
        <cfvo type="min"/>
        <cfvo type="percentile" val="50"/>
        <cfvo type="max"/>
        <color rgb="FFF8696B"/>
        <color rgb="FFFFEB84"/>
        <color rgb="FF63BE7B"/>
      </colorScale>
    </cfRule>
  </conditionalFormatting>
  <conditionalFormatting sqref="E28">
    <cfRule type="colorScale" priority="5">
      <colorScale>
        <cfvo type="min"/>
        <cfvo type="percentile" val="50"/>
        <cfvo type="max"/>
        <color rgb="FFF8696B"/>
        <color rgb="FFFFEB84"/>
        <color rgb="FF63BE7B"/>
      </colorScale>
    </cfRule>
  </conditionalFormatting>
  <conditionalFormatting sqref="E29:E31">
    <cfRule type="colorScale" priority="3">
      <colorScale>
        <cfvo type="min"/>
        <cfvo type="percentile" val="50"/>
        <cfvo type="max"/>
        <color rgb="FFF8696B"/>
        <color rgb="FFFFEB84"/>
        <color rgb="FF63BE7B"/>
      </colorScale>
    </cfRule>
  </conditionalFormatting>
  <conditionalFormatting sqref="E33:E34">
    <cfRule type="colorScale" priority="2">
      <colorScale>
        <cfvo type="min"/>
        <cfvo type="percentile" val="50"/>
        <cfvo type="max"/>
        <color rgb="FFF8696B"/>
        <color rgb="FFFFEB84"/>
        <color rgb="FF63BE7B"/>
      </colorScale>
    </cfRule>
  </conditionalFormatting>
  <conditionalFormatting sqref="F22">
    <cfRule type="colorScale" priority="76">
      <colorScale>
        <cfvo type="min"/>
        <cfvo type="percentile" val="50"/>
        <cfvo type="max"/>
        <color rgb="FFF8696B"/>
        <color rgb="FFFFEB84"/>
        <color rgb="FF63BE7B"/>
      </colorScale>
    </cfRule>
  </conditionalFormatting>
  <conditionalFormatting sqref="F3:G6">
    <cfRule type="colorScale" priority="8">
      <colorScale>
        <cfvo type="min"/>
        <cfvo type="percentile" val="50"/>
        <cfvo type="max"/>
        <color rgb="FFF8696B"/>
        <color rgb="FFFFEB84"/>
        <color rgb="FF63BE7B"/>
      </colorScale>
    </cfRule>
  </conditionalFormatting>
  <conditionalFormatting sqref="F8:G8 F10 E3:E13 F11:G13">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tabColor rgb="FFFF0000"/>
  </sheetPr>
  <dimension ref="A1:S68"/>
  <sheetViews>
    <sheetView zoomScale="85" zoomScaleNormal="85" workbookViewId="0">
      <pane ySplit="2" topLeftCell="A48" activePane="bottomLeft" state="frozen"/>
      <selection pane="bottomLeft" activeCell="P55" sqref="P55"/>
    </sheetView>
  </sheetViews>
  <sheetFormatPr defaultRowHeight="14.4"/>
  <cols>
    <col min="1" max="1" width="5.44140625" customWidth="1"/>
    <col min="2" max="2" width="14" bestFit="1" customWidth="1"/>
    <col min="3" max="3" width="44.88671875" customWidth="1"/>
    <col min="4" max="4" width="14.88671875" style="7" bestFit="1" customWidth="1"/>
    <col min="5" max="5" width="15.109375" style="7" bestFit="1" customWidth="1"/>
    <col min="6" max="6" width="15.44140625" hidden="1" customWidth="1"/>
    <col min="7" max="7" width="15.33203125" hidden="1" customWidth="1"/>
    <col min="8" max="8" width="13.109375" hidden="1" customWidth="1"/>
    <col min="9" max="9" width="11.88671875" style="7" bestFit="1" customWidth="1"/>
    <col min="10" max="10" width="13.6640625" style="7" bestFit="1" customWidth="1"/>
    <col min="11" max="11" width="11.88671875" style="7" bestFit="1" customWidth="1"/>
    <col min="12" max="12" width="13.6640625" style="7" bestFit="1" customWidth="1"/>
    <col min="13" max="13" width="11.33203125" style="7" customWidth="1"/>
    <col min="14" max="14" width="13.6640625" style="7" customWidth="1"/>
    <col min="15" max="15" width="8.88671875" style="7" bestFit="1" customWidth="1"/>
    <col min="16" max="16" width="8.6640625" style="7" bestFit="1" customWidth="1"/>
    <col min="17" max="17" width="8.6640625" style="7" customWidth="1"/>
    <col min="18" max="18" width="16.5546875" style="7" bestFit="1" customWidth="1"/>
  </cols>
  <sheetData>
    <row r="1" spans="1:19">
      <c r="F1" s="1"/>
      <c r="O1" s="7">
        <f>SUM(O3:O108)</f>
        <v>140</v>
      </c>
      <c r="P1" s="104">
        <f ca="1">SUM(P3:P1008)</f>
        <v>203</v>
      </c>
      <c r="Q1" s="7">
        <f ca="1">SUM(Q3:Q1008)</f>
        <v>-79</v>
      </c>
    </row>
    <row r="2" spans="1:19">
      <c r="A2" s="28" t="s">
        <v>480</v>
      </c>
      <c r="B2" s="28" t="s">
        <v>221</v>
      </c>
      <c r="C2" s="28" t="s">
        <v>294</v>
      </c>
      <c r="D2" s="28" t="s">
        <v>267</v>
      </c>
      <c r="E2" s="28" t="s">
        <v>3177</v>
      </c>
      <c r="F2" s="28" t="s">
        <v>295</v>
      </c>
      <c r="G2" s="28" t="s">
        <v>296</v>
      </c>
      <c r="H2" s="28" t="s">
        <v>297</v>
      </c>
      <c r="I2" s="28" t="s">
        <v>298</v>
      </c>
      <c r="J2" s="28" t="s">
        <v>299</v>
      </c>
      <c r="K2" s="28" t="s">
        <v>300</v>
      </c>
      <c r="L2" s="28" t="s">
        <v>301</v>
      </c>
      <c r="M2" s="28" t="s">
        <v>302</v>
      </c>
      <c r="N2" s="28" t="s">
        <v>10</v>
      </c>
      <c r="O2" s="28" t="s">
        <v>303</v>
      </c>
      <c r="P2" s="28" t="s">
        <v>304</v>
      </c>
      <c r="Q2" s="28" t="s">
        <v>305</v>
      </c>
      <c r="R2" s="28" t="s">
        <v>2162</v>
      </c>
    </row>
    <row r="3" spans="1:19">
      <c r="A3" s="10">
        <v>1</v>
      </c>
      <c r="B3" s="11" t="s">
        <v>231</v>
      </c>
      <c r="C3" s="35" t="s">
        <v>3268</v>
      </c>
      <c r="D3" s="12"/>
      <c r="E3" s="12" t="s">
        <v>483</v>
      </c>
      <c r="F3" s="13" t="s">
        <v>279</v>
      </c>
      <c r="G3" s="13" t="s">
        <v>279</v>
      </c>
      <c r="H3" s="13" t="s">
        <v>279</v>
      </c>
      <c r="I3" s="14">
        <v>44825</v>
      </c>
      <c r="J3" s="14">
        <v>44826</v>
      </c>
      <c r="K3" s="14">
        <v>44825</v>
      </c>
      <c r="L3" s="14">
        <v>44846</v>
      </c>
      <c r="M3" s="14"/>
      <c r="N3" s="14"/>
      <c r="O3" s="11">
        <f>IF(IF(I3="",0,IF(J3="",0,J3-I3))="",0,J3-I3+1)</f>
        <v>2</v>
      </c>
      <c r="P3" s="37">
        <f t="shared" ref="P3:P13" ca="1" si="0">IF(K3="",0,IF(L3="",TODAY()-K3,L3-K3+1))</f>
        <v>22</v>
      </c>
      <c r="Q3" s="37">
        <f t="shared" ref="Q3:Q14" ca="1" si="1">IF(P3=0,0,O3-P3)</f>
        <v>-20</v>
      </c>
      <c r="R3" s="15"/>
    </row>
    <row r="4" spans="1:19">
      <c r="A4" s="10">
        <v>2</v>
      </c>
      <c r="B4" s="11" t="s">
        <v>231</v>
      </c>
      <c r="C4" s="35" t="s">
        <v>3269</v>
      </c>
      <c r="D4" s="12"/>
      <c r="E4" s="12" t="s">
        <v>483</v>
      </c>
      <c r="F4" s="13" t="s">
        <v>279</v>
      </c>
      <c r="G4" s="13" t="s">
        <v>279</v>
      </c>
      <c r="H4" s="13" t="s">
        <v>279</v>
      </c>
      <c r="I4" s="14">
        <v>44825</v>
      </c>
      <c r="J4" s="14">
        <v>44826</v>
      </c>
      <c r="K4" s="14">
        <v>44825</v>
      </c>
      <c r="L4" s="14">
        <v>44826</v>
      </c>
      <c r="M4" s="14"/>
      <c r="N4" s="14"/>
      <c r="O4" s="11">
        <f>IF(IF(I4="",0,IF(J4="",0,J4-I4))="",0,J4-I4+1)</f>
        <v>2</v>
      </c>
      <c r="P4" s="37">
        <f t="shared" ca="1" si="0"/>
        <v>2</v>
      </c>
      <c r="Q4" s="37">
        <f t="shared" ca="1" si="1"/>
        <v>0</v>
      </c>
      <c r="R4" s="15"/>
    </row>
    <row r="5" spans="1:19">
      <c r="A5" s="10">
        <v>3</v>
      </c>
      <c r="B5" s="24" t="s">
        <v>237</v>
      </c>
      <c r="C5" s="2" t="s">
        <v>1432</v>
      </c>
      <c r="D5" s="11"/>
      <c r="E5" s="30" t="s">
        <v>270</v>
      </c>
      <c r="F5" s="44" t="s">
        <v>483</v>
      </c>
      <c r="G5" s="24" t="s">
        <v>483</v>
      </c>
      <c r="H5" s="24" t="s">
        <v>483</v>
      </c>
      <c r="I5" s="46">
        <v>44827</v>
      </c>
      <c r="J5" s="46">
        <v>44830</v>
      </c>
      <c r="K5" s="46">
        <v>44827</v>
      </c>
      <c r="L5" s="46">
        <v>44830</v>
      </c>
      <c r="M5" s="46"/>
      <c r="N5" s="46"/>
      <c r="O5" s="11">
        <f>IF(IF(I5="",0,IF(J5="",0,J5-I5))="",0,J5-I5+1)</f>
        <v>4</v>
      </c>
      <c r="P5" s="37">
        <f t="shared" ca="1" si="0"/>
        <v>4</v>
      </c>
      <c r="Q5" s="37">
        <f t="shared" ca="1" si="1"/>
        <v>0</v>
      </c>
      <c r="R5" s="11"/>
    </row>
    <row r="6" spans="1:19">
      <c r="A6" s="10">
        <v>5</v>
      </c>
      <c r="B6" s="11" t="s">
        <v>231</v>
      </c>
      <c r="C6" s="35" t="s">
        <v>3270</v>
      </c>
      <c r="D6" s="12"/>
      <c r="E6" s="12" t="s">
        <v>483</v>
      </c>
      <c r="F6" s="13" t="s">
        <v>279</v>
      </c>
      <c r="G6" s="13" t="s">
        <v>279</v>
      </c>
      <c r="H6" s="13" t="s">
        <v>279</v>
      </c>
      <c r="I6" s="14">
        <v>44865</v>
      </c>
      <c r="J6" s="14">
        <v>44867</v>
      </c>
      <c r="K6" s="14">
        <v>44865</v>
      </c>
      <c r="L6" s="14">
        <v>44875</v>
      </c>
      <c r="M6" s="14"/>
      <c r="N6" s="14"/>
      <c r="O6" s="11">
        <f>IF(IF(I6="",0,IF(J6="",0,J6-I6))="",0,J6-I6+1)</f>
        <v>3</v>
      </c>
      <c r="P6" s="37">
        <f t="shared" ca="1" si="0"/>
        <v>11</v>
      </c>
      <c r="Q6" s="37">
        <f t="shared" ca="1" si="1"/>
        <v>-8</v>
      </c>
      <c r="R6" s="15"/>
    </row>
    <row r="7" spans="1:19" ht="43.2">
      <c r="A7" s="10">
        <v>6</v>
      </c>
      <c r="B7" s="11" t="s">
        <v>231</v>
      </c>
      <c r="C7" s="35" t="s">
        <v>3271</v>
      </c>
      <c r="D7" s="12"/>
      <c r="E7" s="13" t="s">
        <v>279</v>
      </c>
      <c r="F7" s="48" t="s">
        <v>483</v>
      </c>
      <c r="G7" s="11" t="s">
        <v>483</v>
      </c>
      <c r="H7" s="11" t="s">
        <v>483</v>
      </c>
      <c r="I7" s="14">
        <v>44869</v>
      </c>
      <c r="J7" s="14">
        <v>44870</v>
      </c>
      <c r="K7" s="14">
        <v>44869</v>
      </c>
      <c r="L7" s="14">
        <v>44870</v>
      </c>
      <c r="M7" s="14"/>
      <c r="N7" s="14"/>
      <c r="O7" s="11">
        <f t="shared" ref="O7:O12" si="2">IF(IF(I7="",0,IF(J7="",0,J7-I7))="",0,J7-I7+1)</f>
        <v>2</v>
      </c>
      <c r="P7" s="37">
        <f t="shared" ca="1" si="0"/>
        <v>2</v>
      </c>
      <c r="Q7" s="37">
        <f t="shared" ca="1" si="1"/>
        <v>0</v>
      </c>
      <c r="R7" s="31"/>
    </row>
    <row r="8" spans="1:19" ht="28.8">
      <c r="A8" s="10">
        <v>7</v>
      </c>
      <c r="B8" s="11" t="s">
        <v>231</v>
      </c>
      <c r="C8" s="35" t="s">
        <v>3272</v>
      </c>
      <c r="D8" s="12"/>
      <c r="E8" s="13" t="s">
        <v>279</v>
      </c>
      <c r="F8" s="48" t="s">
        <v>483</v>
      </c>
      <c r="G8" s="11" t="s">
        <v>483</v>
      </c>
      <c r="H8" s="11" t="s">
        <v>483</v>
      </c>
      <c r="I8" s="14">
        <v>44872</v>
      </c>
      <c r="J8" s="14">
        <v>44873</v>
      </c>
      <c r="K8" s="14">
        <v>44873</v>
      </c>
      <c r="L8" s="14">
        <v>44873</v>
      </c>
      <c r="M8" s="14"/>
      <c r="N8" s="14"/>
      <c r="O8" s="11">
        <f t="shared" si="2"/>
        <v>2</v>
      </c>
      <c r="P8" s="37">
        <f t="shared" ca="1" si="0"/>
        <v>1</v>
      </c>
      <c r="Q8" s="37">
        <f t="shared" ca="1" si="1"/>
        <v>1</v>
      </c>
      <c r="R8" s="31"/>
    </row>
    <row r="9" spans="1:19" ht="28.8">
      <c r="A9" s="10">
        <v>8</v>
      </c>
      <c r="B9" s="11" t="s">
        <v>231</v>
      </c>
      <c r="C9" s="35" t="s">
        <v>3273</v>
      </c>
      <c r="D9" s="12"/>
      <c r="E9" s="13" t="s">
        <v>270</v>
      </c>
      <c r="F9" s="48" t="s">
        <v>483</v>
      </c>
      <c r="G9" s="11" t="s">
        <v>483</v>
      </c>
      <c r="H9" s="11" t="s">
        <v>483</v>
      </c>
      <c r="I9" s="14">
        <v>44874</v>
      </c>
      <c r="J9" s="14">
        <v>44875</v>
      </c>
      <c r="K9" s="14">
        <v>44874</v>
      </c>
      <c r="L9" s="14">
        <v>44875</v>
      </c>
      <c r="M9" s="14"/>
      <c r="N9" s="14"/>
      <c r="O9" s="11">
        <f t="shared" si="2"/>
        <v>2</v>
      </c>
      <c r="P9" s="37">
        <f t="shared" ca="1" si="0"/>
        <v>2</v>
      </c>
      <c r="Q9" s="37">
        <f t="shared" ca="1" si="1"/>
        <v>0</v>
      </c>
      <c r="R9" s="31"/>
    </row>
    <row r="10" spans="1:19">
      <c r="A10" s="10">
        <v>9</v>
      </c>
      <c r="B10" s="11" t="s">
        <v>245</v>
      </c>
      <c r="C10" s="35" t="s">
        <v>3274</v>
      </c>
      <c r="D10" s="12"/>
      <c r="E10" s="94" t="s">
        <v>270</v>
      </c>
      <c r="F10" s="48" t="s">
        <v>483</v>
      </c>
      <c r="G10" s="11" t="s">
        <v>483</v>
      </c>
      <c r="H10" s="11" t="s">
        <v>483</v>
      </c>
      <c r="I10" s="14">
        <v>44879</v>
      </c>
      <c r="J10" s="14">
        <v>44882</v>
      </c>
      <c r="K10" s="14">
        <v>44879</v>
      </c>
      <c r="L10" s="14">
        <v>44883</v>
      </c>
      <c r="M10" s="14"/>
      <c r="N10" s="14"/>
      <c r="O10" s="11">
        <f t="shared" si="2"/>
        <v>4</v>
      </c>
      <c r="P10" s="92">
        <f t="shared" ca="1" si="0"/>
        <v>5</v>
      </c>
      <c r="Q10" s="92">
        <f t="shared" ca="1" si="1"/>
        <v>-1</v>
      </c>
      <c r="R10" s="31"/>
    </row>
    <row r="11" spans="1:19">
      <c r="A11" s="10">
        <v>10</v>
      </c>
      <c r="B11" s="11" t="s">
        <v>231</v>
      </c>
      <c r="C11" s="35" t="s">
        <v>3275</v>
      </c>
      <c r="D11" s="12" t="s">
        <v>2157</v>
      </c>
      <c r="E11" s="11" t="s">
        <v>483</v>
      </c>
      <c r="F11" s="13" t="s">
        <v>279</v>
      </c>
      <c r="G11" s="13" t="s">
        <v>279</v>
      </c>
      <c r="H11" s="12"/>
      <c r="I11" s="46">
        <f>J10+1</f>
        <v>44883</v>
      </c>
      <c r="J11" s="46">
        <f>I11+1</f>
        <v>44884</v>
      </c>
      <c r="K11" s="14"/>
      <c r="L11" s="14"/>
      <c r="M11" s="14"/>
      <c r="N11" s="14"/>
      <c r="O11" s="11">
        <f t="shared" si="2"/>
        <v>2</v>
      </c>
      <c r="P11" s="92">
        <f t="shared" ca="1" si="0"/>
        <v>0</v>
      </c>
      <c r="Q11" s="92">
        <f t="shared" ca="1" si="1"/>
        <v>0</v>
      </c>
      <c r="R11" s="15"/>
    </row>
    <row r="12" spans="1:19">
      <c r="A12" s="10">
        <v>11</v>
      </c>
      <c r="B12" s="11" t="s">
        <v>231</v>
      </c>
      <c r="C12" s="35" t="s">
        <v>3276</v>
      </c>
      <c r="D12" s="12" t="s">
        <v>2157</v>
      </c>
      <c r="E12" s="11" t="s">
        <v>483</v>
      </c>
      <c r="F12" s="13" t="s">
        <v>279</v>
      </c>
      <c r="G12" s="13" t="s">
        <v>279</v>
      </c>
      <c r="H12" s="12" t="s">
        <v>483</v>
      </c>
      <c r="I12" s="46">
        <f>J11+1</f>
        <v>44885</v>
      </c>
      <c r="J12" s="46">
        <f>I12+1</f>
        <v>44886</v>
      </c>
      <c r="K12" s="14"/>
      <c r="L12" s="14"/>
      <c r="M12" s="14"/>
      <c r="N12" s="14"/>
      <c r="O12" s="11">
        <f t="shared" si="2"/>
        <v>2</v>
      </c>
      <c r="P12" s="92">
        <f t="shared" ca="1" si="0"/>
        <v>0</v>
      </c>
      <c r="Q12" s="92">
        <f t="shared" ca="1" si="1"/>
        <v>0</v>
      </c>
      <c r="R12" s="15"/>
    </row>
    <row r="13" spans="1:19" ht="28.8">
      <c r="A13" s="10">
        <v>12</v>
      </c>
      <c r="B13" s="11" t="s">
        <v>3277</v>
      </c>
      <c r="C13" s="35" t="s">
        <v>3278</v>
      </c>
      <c r="D13" s="12"/>
      <c r="E13" s="13" t="s">
        <v>279</v>
      </c>
      <c r="F13" s="48" t="s">
        <v>483</v>
      </c>
      <c r="G13" s="11" t="s">
        <v>483</v>
      </c>
      <c r="H13" s="11" t="s">
        <v>483</v>
      </c>
      <c r="I13" s="46">
        <f>J12+1</f>
        <v>44887</v>
      </c>
      <c r="J13" s="46">
        <f>I13+1</f>
        <v>44888</v>
      </c>
      <c r="K13" s="46">
        <v>44884</v>
      </c>
      <c r="L13" s="46">
        <v>44884</v>
      </c>
      <c r="M13" s="46"/>
      <c r="N13" s="46"/>
      <c r="O13" s="11">
        <f>IF(IF(I13="",0,IF(J13="",0,J13-I13))="",0,J13-I13+1)</f>
        <v>2</v>
      </c>
      <c r="P13" s="92">
        <f t="shared" ca="1" si="0"/>
        <v>1</v>
      </c>
      <c r="Q13" s="92">
        <f t="shared" ca="1" si="1"/>
        <v>1</v>
      </c>
      <c r="R13" s="11"/>
    </row>
    <row r="14" spans="1:19" ht="28.8">
      <c r="A14" s="10">
        <v>13</v>
      </c>
      <c r="B14" s="11" t="s">
        <v>3277</v>
      </c>
      <c r="C14" s="35" t="s">
        <v>3279</v>
      </c>
      <c r="D14" s="12"/>
      <c r="E14" s="13" t="s">
        <v>279</v>
      </c>
      <c r="F14" s="48" t="s">
        <v>483</v>
      </c>
      <c r="G14" s="11" t="s">
        <v>483</v>
      </c>
      <c r="H14" s="11" t="s">
        <v>483</v>
      </c>
      <c r="I14" s="46">
        <f>J13+1</f>
        <v>44889</v>
      </c>
      <c r="J14" s="46">
        <v>44891</v>
      </c>
      <c r="K14" s="46">
        <v>44886</v>
      </c>
      <c r="L14" s="46">
        <v>44889</v>
      </c>
      <c r="M14" s="46">
        <f>K14</f>
        <v>44886</v>
      </c>
      <c r="N14" s="46">
        <f>M14+O14-1</f>
        <v>44888</v>
      </c>
      <c r="O14" s="11">
        <f>IF(IF(I14="",0,IF(J14="",0,J14-I14))="",0,J14-I14+1)</f>
        <v>3</v>
      </c>
      <c r="P14" s="92">
        <f ca="1">IF(K14="",0,IF(L14="",TODAY()-K14,L14-K14+1))</f>
        <v>4</v>
      </c>
      <c r="Q14" s="92">
        <f t="shared" ca="1" si="1"/>
        <v>-1</v>
      </c>
      <c r="R14" s="11"/>
    </row>
    <row r="15" spans="1:19" ht="28.8">
      <c r="A15" s="10">
        <v>14</v>
      </c>
      <c r="B15" s="52" t="s">
        <v>3280</v>
      </c>
      <c r="C15" s="99" t="s">
        <v>3281</v>
      </c>
      <c r="D15" s="52"/>
      <c r="E15" s="100" t="s">
        <v>3282</v>
      </c>
      <c r="F15" s="101" t="s">
        <v>483</v>
      </c>
      <c r="G15" s="51" t="s">
        <v>483</v>
      </c>
      <c r="H15" s="51" t="s">
        <v>483</v>
      </c>
      <c r="I15" s="79">
        <v>44892</v>
      </c>
      <c r="J15" s="79">
        <v>44896</v>
      </c>
      <c r="K15" s="79">
        <f>L14+1</f>
        <v>44890</v>
      </c>
      <c r="L15" s="79">
        <v>44893</v>
      </c>
      <c r="M15" s="53"/>
      <c r="N15" s="53"/>
      <c r="O15" s="51">
        <f>IF(IF(I15="",0,IF(J15="",0,J15-I15))="",0,J15-I15+1)</f>
        <v>5</v>
      </c>
      <c r="P15" s="102">
        <f t="shared" ref="P15" ca="1" si="3">IF(K15="",0,IF(L15="",TODAY()-K15,L15-K15+1))</f>
        <v>4</v>
      </c>
      <c r="Q15" s="102">
        <f t="shared" ref="Q15" ca="1" si="4">IF(P15=0,0,O15-P15)</f>
        <v>1</v>
      </c>
      <c r="R15" s="51"/>
    </row>
    <row r="16" spans="1:19" ht="28.8">
      <c r="A16" s="10">
        <v>15</v>
      </c>
      <c r="B16" s="11" t="s">
        <v>245</v>
      </c>
      <c r="C16" s="35" t="s">
        <v>3283</v>
      </c>
      <c r="D16" s="12" t="s">
        <v>1966</v>
      </c>
      <c r="E16" s="13" t="s">
        <v>279</v>
      </c>
      <c r="F16" s="48" t="s">
        <v>483</v>
      </c>
      <c r="G16" s="11" t="s">
        <v>483</v>
      </c>
      <c r="H16" s="11" t="s">
        <v>483</v>
      </c>
      <c r="I16" s="46">
        <v>44897</v>
      </c>
      <c r="J16" s="46">
        <v>44898</v>
      </c>
      <c r="K16" s="46">
        <v>44895</v>
      </c>
      <c r="L16" s="46">
        <v>44896</v>
      </c>
      <c r="M16" s="53"/>
      <c r="N16" s="53"/>
      <c r="O16" s="51">
        <f t="shared" ref="O16:O21" si="5">IF(IF(I16="",0,IF(J16="",0,J16-I16))="",0,J16-I16+1)</f>
        <v>2</v>
      </c>
      <c r="P16" s="102">
        <f t="shared" ref="P16:P21" ca="1" si="6">IF(K16="",0,IF(L16="",TODAY()-K16,L16-K16+1))</f>
        <v>2</v>
      </c>
      <c r="Q16" s="102">
        <f t="shared" ref="Q16:Q21" ca="1" si="7">IF(P16=0,0,O16-P16)</f>
        <v>0</v>
      </c>
      <c r="R16" s="11"/>
      <c r="S16" s="2"/>
    </row>
    <row r="17" spans="1:19">
      <c r="A17" s="105">
        <v>16</v>
      </c>
      <c r="B17" s="51" t="s">
        <v>245</v>
      </c>
      <c r="C17" s="99" t="s">
        <v>3284</v>
      </c>
      <c r="D17" s="52" t="s">
        <v>274</v>
      </c>
      <c r="E17" s="110" t="s">
        <v>3285</v>
      </c>
      <c r="F17" s="101" t="s">
        <v>483</v>
      </c>
      <c r="G17" s="51" t="s">
        <v>483</v>
      </c>
      <c r="H17" s="51" t="s">
        <v>483</v>
      </c>
      <c r="I17" s="79">
        <v>44899</v>
      </c>
      <c r="J17" s="79">
        <v>44902</v>
      </c>
      <c r="K17" s="79">
        <v>44896</v>
      </c>
      <c r="L17" s="79">
        <v>44903</v>
      </c>
      <c r="M17" s="53"/>
      <c r="N17" s="53"/>
      <c r="O17" s="51">
        <f t="shared" si="5"/>
        <v>4</v>
      </c>
      <c r="P17" s="102">
        <f t="shared" ca="1" si="6"/>
        <v>8</v>
      </c>
      <c r="Q17" s="102">
        <f t="shared" ca="1" si="7"/>
        <v>-4</v>
      </c>
      <c r="R17" s="51"/>
      <c r="S17" s="2"/>
    </row>
    <row r="18" spans="1:19" ht="28.8">
      <c r="A18" s="10">
        <v>17</v>
      </c>
      <c r="B18" s="11" t="s">
        <v>245</v>
      </c>
      <c r="C18" s="35" t="s">
        <v>3286</v>
      </c>
      <c r="D18" s="12" t="s">
        <v>1966</v>
      </c>
      <c r="E18" s="13" t="s">
        <v>279</v>
      </c>
      <c r="F18" s="2"/>
      <c r="G18" s="2"/>
      <c r="H18" s="2"/>
      <c r="I18" s="14">
        <f t="shared" ref="I18:I22" si="8">J17+1</f>
        <v>44903</v>
      </c>
      <c r="J18" s="14">
        <f>I18+2</f>
        <v>44905</v>
      </c>
      <c r="K18" s="46">
        <f>L17+4</f>
        <v>44907</v>
      </c>
      <c r="L18" s="46">
        <f>K18+2</f>
        <v>44909</v>
      </c>
      <c r="M18" s="11"/>
      <c r="N18" s="11"/>
      <c r="O18" s="11">
        <f t="shared" si="5"/>
        <v>3</v>
      </c>
      <c r="P18" s="92">
        <f t="shared" ca="1" si="6"/>
        <v>3</v>
      </c>
      <c r="Q18" s="92">
        <f t="shared" ca="1" si="7"/>
        <v>0</v>
      </c>
      <c r="R18" s="11"/>
    </row>
    <row r="19" spans="1:19">
      <c r="A19" s="10">
        <v>18</v>
      </c>
      <c r="B19" s="11" t="s">
        <v>245</v>
      </c>
      <c r="C19" s="35" t="s">
        <v>3287</v>
      </c>
      <c r="D19" s="12" t="s">
        <v>1966</v>
      </c>
      <c r="E19" s="13" t="s">
        <v>279</v>
      </c>
      <c r="F19" s="2"/>
      <c r="G19" s="2"/>
      <c r="H19" s="2"/>
      <c r="I19" s="14">
        <f t="shared" si="8"/>
        <v>44906</v>
      </c>
      <c r="J19" s="14">
        <f>I19+1</f>
        <v>44907</v>
      </c>
      <c r="K19" s="46">
        <f>L18+1</f>
        <v>44910</v>
      </c>
      <c r="L19" s="46">
        <f>K19+1</f>
        <v>44911</v>
      </c>
      <c r="M19" s="11"/>
      <c r="N19" s="11"/>
      <c r="O19" s="11">
        <f t="shared" si="5"/>
        <v>2</v>
      </c>
      <c r="P19" s="92">
        <f t="shared" ca="1" si="6"/>
        <v>2</v>
      </c>
      <c r="Q19" s="92">
        <f t="shared" ca="1" si="7"/>
        <v>0</v>
      </c>
      <c r="R19" s="11"/>
    </row>
    <row r="20" spans="1:19">
      <c r="A20" s="10">
        <v>19</v>
      </c>
      <c r="B20" s="11" t="s">
        <v>245</v>
      </c>
      <c r="C20" s="35" t="s">
        <v>3288</v>
      </c>
      <c r="D20" s="12" t="s">
        <v>1966</v>
      </c>
      <c r="E20" s="13" t="s">
        <v>279</v>
      </c>
      <c r="F20" s="2"/>
      <c r="G20" s="2"/>
      <c r="H20" s="2"/>
      <c r="I20" s="14">
        <f t="shared" si="8"/>
        <v>44908</v>
      </c>
      <c r="J20" s="14">
        <f>I20+2</f>
        <v>44910</v>
      </c>
      <c r="K20" s="46">
        <v>44912</v>
      </c>
      <c r="L20" s="46">
        <v>44914</v>
      </c>
      <c r="M20" s="11"/>
      <c r="N20" s="11"/>
      <c r="O20" s="11">
        <f t="shared" si="5"/>
        <v>3</v>
      </c>
      <c r="P20" s="92">
        <f t="shared" ca="1" si="6"/>
        <v>3</v>
      </c>
      <c r="Q20" s="92">
        <f t="shared" ca="1" si="7"/>
        <v>0</v>
      </c>
      <c r="R20" s="11"/>
    </row>
    <row r="21" spans="1:19">
      <c r="A21" s="10">
        <v>20</v>
      </c>
      <c r="B21" s="11" t="s">
        <v>245</v>
      </c>
      <c r="C21" s="35" t="s">
        <v>3289</v>
      </c>
      <c r="D21" s="12" t="s">
        <v>1966</v>
      </c>
      <c r="E21" s="13" t="s">
        <v>279</v>
      </c>
      <c r="F21" s="2"/>
      <c r="G21" s="2"/>
      <c r="H21" s="2"/>
      <c r="I21" s="14">
        <f t="shared" si="8"/>
        <v>44911</v>
      </c>
      <c r="J21" s="14">
        <f>I21+1</f>
        <v>44912</v>
      </c>
      <c r="K21" s="46">
        <v>44915</v>
      </c>
      <c r="L21" s="46">
        <v>44918</v>
      </c>
      <c r="M21" s="11"/>
      <c r="N21" s="11"/>
      <c r="O21" s="11">
        <f t="shared" si="5"/>
        <v>2</v>
      </c>
      <c r="P21" s="92">
        <f t="shared" ca="1" si="6"/>
        <v>4</v>
      </c>
      <c r="Q21" s="92">
        <f t="shared" ca="1" si="7"/>
        <v>-2</v>
      </c>
      <c r="R21" s="11"/>
    </row>
    <row r="22" spans="1:19">
      <c r="A22" s="10">
        <v>21</v>
      </c>
      <c r="B22" s="11" t="s">
        <v>245</v>
      </c>
      <c r="C22" s="35" t="s">
        <v>3290</v>
      </c>
      <c r="D22" s="12" t="s">
        <v>1966</v>
      </c>
      <c r="E22" s="13" t="s">
        <v>279</v>
      </c>
      <c r="F22" s="2"/>
      <c r="G22" s="2"/>
      <c r="H22" s="2"/>
      <c r="I22" s="14">
        <f t="shared" si="8"/>
        <v>44913</v>
      </c>
      <c r="J22" s="14">
        <f>I22+1</f>
        <v>44914</v>
      </c>
      <c r="K22" s="46">
        <v>44921</v>
      </c>
      <c r="L22" s="46">
        <v>44923</v>
      </c>
      <c r="M22" s="46"/>
      <c r="N22" s="46"/>
      <c r="O22" s="11">
        <f t="shared" ref="O22" si="9">IF(IF(I22="",0,IF(J22="",0,J22-I22))="",0,J22-I22+1)</f>
        <v>2</v>
      </c>
      <c r="P22" s="92">
        <f t="shared" ref="P22" ca="1" si="10">IF(K22="",0,IF(L22="",TODAY()-K22,L22-K22+1))</f>
        <v>3</v>
      </c>
      <c r="Q22" s="92">
        <f t="shared" ref="Q22" ca="1" si="11">IF(P22=0,0,O22-P22)</f>
        <v>-1</v>
      </c>
      <c r="R22" s="11"/>
    </row>
    <row r="23" spans="1:19" ht="28.8">
      <c r="A23" s="10">
        <v>22</v>
      </c>
      <c r="B23" s="11" t="s">
        <v>231</v>
      </c>
      <c r="C23" s="35" t="s">
        <v>3291</v>
      </c>
      <c r="D23" s="12"/>
      <c r="E23" s="13" t="s">
        <v>279</v>
      </c>
      <c r="F23" s="2"/>
      <c r="G23" s="2"/>
      <c r="H23" s="2"/>
      <c r="I23" s="14">
        <f t="shared" ref="I23:I47" si="12">J22+1</f>
        <v>44915</v>
      </c>
      <c r="J23" s="14">
        <f>I23</f>
        <v>44915</v>
      </c>
      <c r="K23" s="46">
        <v>44931</v>
      </c>
      <c r="L23" s="46">
        <v>44932</v>
      </c>
      <c r="M23" s="46"/>
      <c r="N23" s="46"/>
      <c r="O23" s="11">
        <f t="shared" ref="O23" si="13">IF(IF(I23="",0,IF(J23="",0,J23-I23))="",0,J23-I23+1)</f>
        <v>1</v>
      </c>
      <c r="P23" s="92">
        <f t="shared" ref="P23" ca="1" si="14">IF(K23="",0,IF(L23="",TODAY()-K23,L23-K23+1))</f>
        <v>2</v>
      </c>
      <c r="Q23" s="92">
        <f t="shared" ref="Q23" ca="1" si="15">IF(P23=0,0,O23-P23)</f>
        <v>-1</v>
      </c>
      <c r="R23" s="11"/>
    </row>
    <row r="24" spans="1:19">
      <c r="A24" s="10">
        <v>23</v>
      </c>
      <c r="B24" s="11" t="s">
        <v>245</v>
      </c>
      <c r="C24" s="35" t="s">
        <v>2324</v>
      </c>
      <c r="D24" s="12" t="s">
        <v>2157</v>
      </c>
      <c r="E24" s="67" t="s">
        <v>3285</v>
      </c>
      <c r="F24" s="67" t="s">
        <v>3285</v>
      </c>
      <c r="G24" s="67" t="s">
        <v>3285</v>
      </c>
      <c r="H24" s="67" t="s">
        <v>3285</v>
      </c>
      <c r="I24" s="14">
        <f t="shared" si="12"/>
        <v>44916</v>
      </c>
      <c r="J24" s="14">
        <f>I24+4</f>
        <v>44920</v>
      </c>
      <c r="K24" s="46"/>
      <c r="L24" s="46"/>
      <c r="M24" s="14"/>
      <c r="N24" s="14"/>
      <c r="O24" s="11">
        <f t="shared" ref="O24" si="16">IF(IF(I24="",0,IF(J24="",0,J24-I24))="",0,J24-I24+1)</f>
        <v>5</v>
      </c>
      <c r="P24" s="92">
        <f t="shared" ref="P24" ca="1" si="17">IF(K24="",0,IF(L24="",TODAY()-K24,L24-K24+1))</f>
        <v>0</v>
      </c>
      <c r="Q24" s="92">
        <f t="shared" ref="Q24" ca="1" si="18">IF(P24=0,0,O24-P24)</f>
        <v>0</v>
      </c>
      <c r="R24" s="11"/>
    </row>
    <row r="25" spans="1:19" ht="28.8">
      <c r="A25" s="10">
        <v>24</v>
      </c>
      <c r="B25" s="11" t="s">
        <v>245</v>
      </c>
      <c r="C25" s="35" t="s">
        <v>3292</v>
      </c>
      <c r="D25" s="12"/>
      <c r="E25" s="13" t="s">
        <v>279</v>
      </c>
      <c r="F25" s="11"/>
      <c r="G25" s="11"/>
      <c r="H25" s="11"/>
      <c r="I25" s="14">
        <f t="shared" si="12"/>
        <v>44921</v>
      </c>
      <c r="J25" s="14">
        <f>I25+1</f>
        <v>44922</v>
      </c>
      <c r="K25" s="46">
        <v>44935</v>
      </c>
      <c r="L25" s="46">
        <v>44951</v>
      </c>
      <c r="M25" s="14"/>
      <c r="N25" s="14"/>
      <c r="O25" s="11">
        <f t="shared" ref="O25" si="19">IF(IF(I25="",0,IF(J25="",0,J25-I25))="",0,J25-I25+1)</f>
        <v>2</v>
      </c>
      <c r="P25" s="92">
        <f t="shared" ref="P25" ca="1" si="20">IF(K25="",0,IF(L25="",TODAY()-K25,L25-K25+1))</f>
        <v>17</v>
      </c>
      <c r="Q25" s="92">
        <f t="shared" ref="Q25" ca="1" si="21">IF(P25=0,0,O25-P25)</f>
        <v>-15</v>
      </c>
      <c r="R25" s="11"/>
    </row>
    <row r="26" spans="1:19">
      <c r="A26" s="10">
        <v>25</v>
      </c>
      <c r="B26" s="11" t="s">
        <v>231</v>
      </c>
      <c r="C26" s="35" t="s">
        <v>3293</v>
      </c>
      <c r="D26" s="12" t="s">
        <v>254</v>
      </c>
      <c r="E26" s="13" t="s">
        <v>279</v>
      </c>
      <c r="F26" s="11"/>
      <c r="G26" s="11"/>
      <c r="H26" s="11"/>
      <c r="I26" s="14">
        <f t="shared" si="12"/>
        <v>44923</v>
      </c>
      <c r="J26" s="14">
        <f>I26+3</f>
        <v>44926</v>
      </c>
      <c r="K26" s="46">
        <v>44956</v>
      </c>
      <c r="L26" s="46">
        <v>44958</v>
      </c>
      <c r="M26" s="14"/>
      <c r="N26" s="14"/>
      <c r="O26" s="11">
        <f t="shared" ref="O26" si="22">IF(IF(I26="",0,IF(J26="",0,J26-I26))="",0,J26-I26+1)</f>
        <v>4</v>
      </c>
      <c r="P26" s="92">
        <f ca="1">IF(K26="",0,IF(L26="",TODAY()-K26,L26-K26+1))</f>
        <v>3</v>
      </c>
      <c r="Q26" s="92">
        <f t="shared" ref="Q26" ca="1" si="23">IF(P26=0,0,O26-P26)</f>
        <v>1</v>
      </c>
      <c r="R26" s="11"/>
    </row>
    <row r="27" spans="1:19" ht="28.8">
      <c r="A27" s="10">
        <v>26</v>
      </c>
      <c r="B27" s="11" t="s">
        <v>231</v>
      </c>
      <c r="C27" s="35" t="s">
        <v>3294</v>
      </c>
      <c r="D27" s="12" t="s">
        <v>762</v>
      </c>
      <c r="E27" s="13" t="s">
        <v>279</v>
      </c>
      <c r="F27" s="11" t="s">
        <v>508</v>
      </c>
      <c r="G27" s="11" t="s">
        <v>508</v>
      </c>
      <c r="H27" s="11" t="s">
        <v>508</v>
      </c>
      <c r="I27" s="14">
        <f t="shared" si="12"/>
        <v>44927</v>
      </c>
      <c r="J27" s="14">
        <f>I27+2</f>
        <v>44929</v>
      </c>
      <c r="K27" s="46">
        <v>44959</v>
      </c>
      <c r="L27" s="46">
        <v>44961</v>
      </c>
      <c r="M27" s="14"/>
      <c r="N27" s="14"/>
      <c r="O27" s="11">
        <f t="shared" ref="O27" si="24">IF(IF(I27="",0,IF(J27="",0,J27-I27))="",0,J27-I27+1)</f>
        <v>3</v>
      </c>
      <c r="P27" s="92">
        <f t="shared" ref="P27" ca="1" si="25">IF(K27="",0,IF(L27="",TODAY()-K27,L27-K27+1))</f>
        <v>3</v>
      </c>
      <c r="Q27" s="92">
        <f t="shared" ref="Q27" ca="1" si="26">IF(P27=0,0,O27-P27)</f>
        <v>0</v>
      </c>
      <c r="R27" s="11"/>
    </row>
    <row r="28" spans="1:19" ht="28.8">
      <c r="A28" s="10">
        <v>27</v>
      </c>
      <c r="B28" s="142" t="s">
        <v>245</v>
      </c>
      <c r="C28" s="144" t="s">
        <v>3295</v>
      </c>
      <c r="D28" s="12" t="s">
        <v>762</v>
      </c>
      <c r="E28" s="13" t="s">
        <v>279</v>
      </c>
      <c r="F28" s="11" t="s">
        <v>508</v>
      </c>
      <c r="G28" s="11" t="s">
        <v>508</v>
      </c>
      <c r="H28" s="11" t="s">
        <v>508</v>
      </c>
      <c r="I28" s="145">
        <f t="shared" si="12"/>
        <v>44930</v>
      </c>
      <c r="J28" s="145">
        <f>I28</f>
        <v>44930</v>
      </c>
      <c r="K28" s="146">
        <v>44963</v>
      </c>
      <c r="L28" s="46">
        <v>44965</v>
      </c>
      <c r="M28" s="14"/>
      <c r="N28" s="14"/>
      <c r="O28" s="11">
        <f t="shared" ref="O28:O29" si="27">IF(IF(I28="",0,IF(J28="",0,J28-I28))="",0,J28-I28+1)</f>
        <v>1</v>
      </c>
      <c r="P28" s="92">
        <f t="shared" ref="P28:P29" ca="1" si="28">IF(K28="",0,IF(L28="",TODAY()-K28,L28-K28+1))</f>
        <v>3</v>
      </c>
      <c r="Q28" s="92">
        <f t="shared" ref="Q28:Q29" ca="1" si="29">IF(P28=0,0,O28-P28)</f>
        <v>-2</v>
      </c>
      <c r="R28" s="142"/>
    </row>
    <row r="29" spans="1:19" ht="33" customHeight="1">
      <c r="A29" s="10">
        <v>28</v>
      </c>
      <c r="B29" s="142" t="s">
        <v>245</v>
      </c>
      <c r="C29" s="144" t="s">
        <v>3296</v>
      </c>
      <c r="D29" s="12" t="s">
        <v>762</v>
      </c>
      <c r="E29" s="13" t="s">
        <v>279</v>
      </c>
      <c r="F29" s="11" t="s">
        <v>508</v>
      </c>
      <c r="G29" s="11" t="s">
        <v>508</v>
      </c>
      <c r="H29" s="11" t="s">
        <v>508</v>
      </c>
      <c r="I29" s="145">
        <f t="shared" si="12"/>
        <v>44931</v>
      </c>
      <c r="J29" s="145">
        <f>I29+1</f>
        <v>44932</v>
      </c>
      <c r="K29" s="146">
        <f>L28+1</f>
        <v>44966</v>
      </c>
      <c r="L29" s="46">
        <f>K29+1</f>
        <v>44967</v>
      </c>
      <c r="M29" s="14"/>
      <c r="N29" s="14"/>
      <c r="O29" s="11">
        <f t="shared" si="27"/>
        <v>2</v>
      </c>
      <c r="P29" s="92">
        <f t="shared" ca="1" si="28"/>
        <v>2</v>
      </c>
      <c r="Q29" s="92">
        <f t="shared" ca="1" si="29"/>
        <v>0</v>
      </c>
      <c r="R29" s="142"/>
    </row>
    <row r="30" spans="1:19" ht="33" customHeight="1">
      <c r="A30" s="10">
        <v>29</v>
      </c>
      <c r="B30" s="142" t="s">
        <v>245</v>
      </c>
      <c r="C30" s="144" t="s">
        <v>3297</v>
      </c>
      <c r="D30" s="12" t="s">
        <v>762</v>
      </c>
      <c r="E30" s="153" t="s">
        <v>279</v>
      </c>
      <c r="F30" s="11"/>
      <c r="G30" s="11"/>
      <c r="H30" s="11"/>
      <c r="I30" s="145">
        <f t="shared" si="12"/>
        <v>44933</v>
      </c>
      <c r="J30" s="145">
        <f>I30+1</f>
        <v>44934</v>
      </c>
      <c r="K30" s="146">
        <v>44970</v>
      </c>
      <c r="L30" s="46">
        <f>K30+1</f>
        <v>44971</v>
      </c>
      <c r="M30" s="14">
        <f>K30</f>
        <v>44970</v>
      </c>
      <c r="N30" s="14">
        <f>M30+O30-1</f>
        <v>44971</v>
      </c>
      <c r="O30" s="11">
        <f t="shared" ref="O30:O31" si="30">IF(IF(I30="",0,IF(J30="",0,J30-I30))="",0,J30-I30+1)</f>
        <v>2</v>
      </c>
      <c r="P30" s="92">
        <f t="shared" ref="P30:P31" ca="1" si="31">IF(K30="",0,IF(L30="",TODAY()-K30,L30-K30+1))</f>
        <v>2</v>
      </c>
      <c r="Q30" s="92">
        <f t="shared" ref="Q30:Q31" ca="1" si="32">IF(P30=0,0,O30-P30)</f>
        <v>0</v>
      </c>
      <c r="R30" s="142"/>
    </row>
    <row r="31" spans="1:19" ht="33" customHeight="1">
      <c r="A31" s="10">
        <v>30</v>
      </c>
      <c r="B31" s="142" t="s">
        <v>245</v>
      </c>
      <c r="C31" s="144" t="s">
        <v>3298</v>
      </c>
      <c r="D31" s="12" t="s">
        <v>762</v>
      </c>
      <c r="E31" s="154" t="s">
        <v>279</v>
      </c>
      <c r="F31" s="11"/>
      <c r="G31" s="11"/>
      <c r="H31" s="11"/>
      <c r="I31" s="145">
        <f t="shared" si="12"/>
        <v>44935</v>
      </c>
      <c r="J31" s="145">
        <f>I31+3</f>
        <v>44938</v>
      </c>
      <c r="K31" s="146">
        <f>L30+1</f>
        <v>44972</v>
      </c>
      <c r="L31" s="46">
        <f>K31+2</f>
        <v>44974</v>
      </c>
      <c r="M31" s="14">
        <f>IF(K31="",IF(L30="",N30+1,L30+1),K31)</f>
        <v>44972</v>
      </c>
      <c r="N31" s="14">
        <f>+M31+O31-1</f>
        <v>44975</v>
      </c>
      <c r="O31" s="11">
        <f t="shared" si="30"/>
        <v>4</v>
      </c>
      <c r="P31" s="92">
        <f t="shared" ca="1" si="31"/>
        <v>3</v>
      </c>
      <c r="Q31" s="92">
        <f t="shared" ca="1" si="32"/>
        <v>1</v>
      </c>
      <c r="R31" s="142"/>
    </row>
    <row r="32" spans="1:19" ht="28.5" customHeight="1">
      <c r="A32" s="10">
        <v>31</v>
      </c>
      <c r="B32" s="142" t="s">
        <v>231</v>
      </c>
      <c r="C32" s="144" t="s">
        <v>3299</v>
      </c>
      <c r="D32" s="152"/>
      <c r="E32" s="156" t="s">
        <v>178</v>
      </c>
      <c r="F32" s="11"/>
      <c r="G32" s="11"/>
      <c r="H32" s="11"/>
      <c r="I32" s="145">
        <f t="shared" si="12"/>
        <v>44939</v>
      </c>
      <c r="J32" s="145">
        <f>I32+2+2</f>
        <v>44943</v>
      </c>
      <c r="K32" s="146">
        <f>L31+3</f>
        <v>44977</v>
      </c>
      <c r="L32" s="46">
        <v>44981</v>
      </c>
      <c r="M32" s="14">
        <f t="shared" ref="M32" si="33">IF(K32="",IF(L31="",N31+1,L31+1),K32)</f>
        <v>44977</v>
      </c>
      <c r="N32" s="14">
        <f t="shared" ref="N32" si="34">+M32+O32-1</f>
        <v>44981</v>
      </c>
      <c r="O32" s="11">
        <f t="shared" ref="O32" si="35">IF(IF(I32="",0,IF(J32="",0,J32-I32))="",0,J32-I32+1)</f>
        <v>5</v>
      </c>
      <c r="P32" s="92">
        <f t="shared" ref="P32" ca="1" si="36">IF(K32="",0,IF(L32="",TODAY()-K32,L32-K32+1))</f>
        <v>5</v>
      </c>
      <c r="Q32" s="92">
        <f t="shared" ref="Q32" ca="1" si="37">IF(P32=0,0,O32-P32)</f>
        <v>0</v>
      </c>
      <c r="R32" s="142"/>
    </row>
    <row r="33" spans="1:18" ht="29.25" customHeight="1">
      <c r="A33" s="10">
        <v>32</v>
      </c>
      <c r="B33" s="139" t="s">
        <v>245</v>
      </c>
      <c r="C33" s="144" t="s">
        <v>3300</v>
      </c>
      <c r="D33" s="152"/>
      <c r="E33" s="154" t="s">
        <v>279</v>
      </c>
      <c r="F33" s="11"/>
      <c r="G33" s="11"/>
      <c r="H33" s="11"/>
      <c r="I33" s="145">
        <f t="shared" si="12"/>
        <v>44944</v>
      </c>
      <c r="J33" s="145">
        <f>I33+1</f>
        <v>44945</v>
      </c>
      <c r="K33" s="146">
        <f>L32+3</f>
        <v>44984</v>
      </c>
      <c r="L33" s="46">
        <f>K33+1</f>
        <v>44985</v>
      </c>
      <c r="M33" s="14">
        <f t="shared" ref="M33" si="38">IF(K33="",IF(L32="",N32+1,L32+1),K33)</f>
        <v>44984</v>
      </c>
      <c r="N33" s="14">
        <f t="shared" ref="N33" si="39">+M33+O33-1</f>
        <v>44985</v>
      </c>
      <c r="O33" s="11">
        <f t="shared" ref="O33" si="40">IF(IF(I33="",0,IF(J33="",0,J33-I33))="",0,J33-I33+1)</f>
        <v>2</v>
      </c>
      <c r="P33" s="92">
        <f t="shared" ref="P33" ca="1" si="41">IF(K33="",0,IF(L33="",TODAY()-K33,L33-K33+1))</f>
        <v>2</v>
      </c>
      <c r="Q33" s="92">
        <f t="shared" ref="Q33" ca="1" si="42">IF(P33=0,0,O33-P33)</f>
        <v>0</v>
      </c>
      <c r="R33" s="142"/>
    </row>
    <row r="34" spans="1:18" ht="29.25" customHeight="1">
      <c r="A34" s="10">
        <v>33</v>
      </c>
      <c r="B34" s="142" t="s">
        <v>231</v>
      </c>
      <c r="C34" s="144" t="s">
        <v>3301</v>
      </c>
      <c r="D34" s="152"/>
      <c r="E34" s="154" t="s">
        <v>279</v>
      </c>
      <c r="F34" s="11"/>
      <c r="G34" s="11"/>
      <c r="H34" s="11"/>
      <c r="I34" s="145">
        <f t="shared" si="12"/>
        <v>44946</v>
      </c>
      <c r="J34" s="145">
        <f>I34+3</f>
        <v>44949</v>
      </c>
      <c r="K34" s="146">
        <v>44986</v>
      </c>
      <c r="L34" s="46">
        <v>44987</v>
      </c>
      <c r="M34" s="14">
        <f t="shared" ref="M34:M35" si="43">IF(K34="",IF(L33="",N33+1,L33+1),K34)</f>
        <v>44986</v>
      </c>
      <c r="N34" s="14">
        <f t="shared" ref="N34:N35" si="44">+M34+O34-1</f>
        <v>44989</v>
      </c>
      <c r="O34" s="11">
        <f t="shared" ref="O34:O35" si="45">IF(IF(I34="",0,IF(J34="",0,J34-I34))="",0,J34-I34+1)</f>
        <v>4</v>
      </c>
      <c r="P34" s="92">
        <f t="shared" ref="P34:P35" ca="1" si="46">IF(K34="",0,IF(L34="",TODAY()-K34,L34-K34+1))</f>
        <v>2</v>
      </c>
      <c r="Q34" s="92">
        <f t="shared" ref="Q34:Q35" ca="1" si="47">IF(P34=0,0,O34-P34)</f>
        <v>2</v>
      </c>
      <c r="R34" s="142"/>
    </row>
    <row r="35" spans="1:18" ht="29.25" customHeight="1">
      <c r="A35" s="10">
        <v>34</v>
      </c>
      <c r="B35" s="139" t="s">
        <v>245</v>
      </c>
      <c r="C35" s="144" t="s">
        <v>3302</v>
      </c>
      <c r="D35" s="152" t="s">
        <v>762</v>
      </c>
      <c r="E35" s="154" t="s">
        <v>279</v>
      </c>
      <c r="F35" s="11"/>
      <c r="G35" s="11"/>
      <c r="H35" s="11"/>
      <c r="I35" s="145">
        <f t="shared" si="12"/>
        <v>44950</v>
      </c>
      <c r="J35" s="145">
        <f>I35+1</f>
        <v>44951</v>
      </c>
      <c r="K35" s="146">
        <v>44988</v>
      </c>
      <c r="L35" s="46">
        <v>44991</v>
      </c>
      <c r="M35" s="14">
        <f t="shared" si="43"/>
        <v>44988</v>
      </c>
      <c r="N35" s="14">
        <f t="shared" si="44"/>
        <v>44989</v>
      </c>
      <c r="O35" s="11">
        <f t="shared" si="45"/>
        <v>2</v>
      </c>
      <c r="P35" s="92">
        <f t="shared" ca="1" si="46"/>
        <v>4</v>
      </c>
      <c r="Q35" s="92">
        <f t="shared" ca="1" si="47"/>
        <v>-2</v>
      </c>
      <c r="R35" s="142"/>
    </row>
    <row r="36" spans="1:18" ht="29.25" customHeight="1">
      <c r="A36" s="10">
        <v>35</v>
      </c>
      <c r="B36" s="139" t="s">
        <v>245</v>
      </c>
      <c r="C36" s="144" t="s">
        <v>3303</v>
      </c>
      <c r="D36" s="152" t="s">
        <v>762</v>
      </c>
      <c r="E36" s="154" t="s">
        <v>279</v>
      </c>
      <c r="F36" s="11"/>
      <c r="G36" s="11"/>
      <c r="H36" s="11"/>
      <c r="I36" s="145">
        <f t="shared" si="12"/>
        <v>44952</v>
      </c>
      <c r="J36" s="145">
        <f>I36+2</f>
        <v>44954</v>
      </c>
      <c r="K36" s="146">
        <v>44992</v>
      </c>
      <c r="L36" s="46">
        <v>44994</v>
      </c>
      <c r="M36" s="14">
        <f t="shared" ref="M36:M37" si="48">IF(K36="",IF(L35="",N35+1,L35+1),K36)</f>
        <v>44992</v>
      </c>
      <c r="N36" s="14">
        <f t="shared" ref="N36:N37" si="49">+M36+O36-1</f>
        <v>44994</v>
      </c>
      <c r="O36" s="11">
        <f t="shared" ref="O36" si="50">IF(IF(I36="",0,IF(J36="",0,J36-I36))="",0,J36-I36+1)</f>
        <v>3</v>
      </c>
      <c r="P36" s="92">
        <f t="shared" ref="P36" ca="1" si="51">IF(K36="",0,IF(L36="",TODAY()-K36,L36-K36+1))</f>
        <v>3</v>
      </c>
      <c r="Q36" s="92">
        <f t="shared" ref="Q36" ca="1" si="52">IF(P36=0,0,O36-P36)</f>
        <v>0</v>
      </c>
      <c r="R36" s="142"/>
    </row>
    <row r="37" spans="1:18" ht="28.8">
      <c r="A37" s="10">
        <v>36</v>
      </c>
      <c r="B37" s="139" t="s">
        <v>245</v>
      </c>
      <c r="C37" s="144" t="s">
        <v>3304</v>
      </c>
      <c r="D37" s="152" t="s">
        <v>762</v>
      </c>
      <c r="E37" s="154" t="s">
        <v>279</v>
      </c>
      <c r="F37" s="11"/>
      <c r="G37" s="11"/>
      <c r="H37" s="11"/>
      <c r="I37" s="145">
        <f t="shared" si="12"/>
        <v>44955</v>
      </c>
      <c r="J37" s="145">
        <f>I37+4</f>
        <v>44959</v>
      </c>
      <c r="K37" s="146">
        <f>L36+1</f>
        <v>44995</v>
      </c>
      <c r="L37" s="46">
        <f>K37+3</f>
        <v>44998</v>
      </c>
      <c r="M37" s="14">
        <f t="shared" si="48"/>
        <v>44995</v>
      </c>
      <c r="N37" s="14">
        <f t="shared" si="49"/>
        <v>44999</v>
      </c>
      <c r="O37" s="11">
        <f t="shared" ref="O37:O40" si="53">IF(IF(I37="",0,IF(J37="",0,J37-I37))="",0,J37-I37+1)</f>
        <v>5</v>
      </c>
      <c r="P37" s="92">
        <f t="shared" ref="P37:P40" ca="1" si="54">IF(K37="",0,IF(L37="",TODAY()-K37,L37-K37+1))</f>
        <v>4</v>
      </c>
      <c r="Q37" s="92">
        <f t="shared" ref="Q37:Q40" ca="1" si="55">IF(P37=0,0,O37-P37)</f>
        <v>1</v>
      </c>
      <c r="R37" s="142"/>
    </row>
    <row r="38" spans="1:18" ht="28.8">
      <c r="A38" s="10">
        <v>37</v>
      </c>
      <c r="B38" s="139" t="s">
        <v>236</v>
      </c>
      <c r="C38" s="144" t="s">
        <v>3305</v>
      </c>
      <c r="D38" s="152" t="s">
        <v>774</v>
      </c>
      <c r="E38" s="154" t="s">
        <v>279</v>
      </c>
      <c r="F38" s="11"/>
      <c r="G38" s="11"/>
      <c r="H38" s="11"/>
      <c r="I38" s="145">
        <f t="shared" si="12"/>
        <v>44960</v>
      </c>
      <c r="J38" s="145">
        <f>I38+1+3</f>
        <v>44964</v>
      </c>
      <c r="K38" s="146">
        <f>L37+1</f>
        <v>44999</v>
      </c>
      <c r="L38" s="46">
        <f>K38+4</f>
        <v>45003</v>
      </c>
      <c r="M38" s="14">
        <f t="shared" ref="M38:M40" si="56">IF(K38="",IF(L37="",N37+1,L37+1),K38)</f>
        <v>44999</v>
      </c>
      <c r="N38" s="14">
        <f t="shared" ref="N38:N40" si="57">+M38+O38-1</f>
        <v>45003</v>
      </c>
      <c r="O38" s="11">
        <f t="shared" si="53"/>
        <v>5</v>
      </c>
      <c r="P38" s="92">
        <f t="shared" ca="1" si="54"/>
        <v>5</v>
      </c>
      <c r="Q38" s="92">
        <f t="shared" ca="1" si="55"/>
        <v>0</v>
      </c>
      <c r="R38" s="142"/>
    </row>
    <row r="39" spans="1:18" ht="29.25" customHeight="1">
      <c r="A39" s="10">
        <v>38</v>
      </c>
      <c r="B39" s="139"/>
      <c r="C39" s="144" t="s">
        <v>3306</v>
      </c>
      <c r="D39" s="152"/>
      <c r="E39" s="154" t="s">
        <v>279</v>
      </c>
      <c r="F39" s="11"/>
      <c r="G39" s="11"/>
      <c r="H39" s="11"/>
      <c r="I39" s="145">
        <f t="shared" si="12"/>
        <v>44965</v>
      </c>
      <c r="J39" s="145">
        <f>I39+1</f>
        <v>44966</v>
      </c>
      <c r="K39" s="146">
        <f>L38+2</f>
        <v>45005</v>
      </c>
      <c r="L39" s="46">
        <f>K39+1</f>
        <v>45006</v>
      </c>
      <c r="M39" s="14">
        <f t="shared" si="56"/>
        <v>45005</v>
      </c>
      <c r="N39" s="14">
        <f t="shared" si="57"/>
        <v>45006</v>
      </c>
      <c r="O39" s="11">
        <f t="shared" si="53"/>
        <v>2</v>
      </c>
      <c r="P39" s="92">
        <f t="shared" ca="1" si="54"/>
        <v>2</v>
      </c>
      <c r="Q39" s="92">
        <f t="shared" ca="1" si="55"/>
        <v>0</v>
      </c>
      <c r="R39" s="142"/>
    </row>
    <row r="40" spans="1:18" ht="29.25" customHeight="1">
      <c r="A40" s="10">
        <v>39</v>
      </c>
      <c r="B40" s="139" t="s">
        <v>236</v>
      </c>
      <c r="C40" s="144" t="s">
        <v>3307</v>
      </c>
      <c r="D40" s="152" t="s">
        <v>774</v>
      </c>
      <c r="E40" s="156" t="s">
        <v>178</v>
      </c>
      <c r="F40" s="11"/>
      <c r="G40" s="11"/>
      <c r="H40" s="11"/>
      <c r="I40" s="145">
        <f t="shared" si="12"/>
        <v>44967</v>
      </c>
      <c r="J40" s="145">
        <f>I40+1</f>
        <v>44968</v>
      </c>
      <c r="K40" s="146">
        <v>45007</v>
      </c>
      <c r="L40" s="46">
        <f>K40</f>
        <v>45007</v>
      </c>
      <c r="M40" s="14">
        <f t="shared" si="56"/>
        <v>45007</v>
      </c>
      <c r="N40" s="14">
        <f t="shared" si="57"/>
        <v>45008</v>
      </c>
      <c r="O40" s="11">
        <f t="shared" si="53"/>
        <v>2</v>
      </c>
      <c r="P40" s="92">
        <f t="shared" ca="1" si="54"/>
        <v>1</v>
      </c>
      <c r="Q40" s="92">
        <f t="shared" ca="1" si="55"/>
        <v>1</v>
      </c>
      <c r="R40" s="142"/>
    </row>
    <row r="41" spans="1:18" ht="29.25" customHeight="1">
      <c r="A41" s="10">
        <v>40</v>
      </c>
      <c r="B41" s="139" t="s">
        <v>245</v>
      </c>
      <c r="C41" s="144" t="s">
        <v>3308</v>
      </c>
      <c r="D41" s="152"/>
      <c r="E41" s="154" t="s">
        <v>279</v>
      </c>
      <c r="F41" s="11"/>
      <c r="G41" s="11"/>
      <c r="H41" s="11"/>
      <c r="I41" s="145">
        <f t="shared" si="12"/>
        <v>44969</v>
      </c>
      <c r="J41" s="145">
        <f>I41+1</f>
        <v>44970</v>
      </c>
      <c r="K41" s="146">
        <v>45009</v>
      </c>
      <c r="L41" s="46">
        <v>45010</v>
      </c>
      <c r="M41" s="14">
        <f t="shared" ref="M41:M43" si="58">IF(K41="",IF(L40="",N40+1,L40+1),K41)</f>
        <v>45009</v>
      </c>
      <c r="N41" s="14">
        <f t="shared" ref="N41:N43" si="59">+M41+O41-1</f>
        <v>45010</v>
      </c>
      <c r="O41" s="11">
        <f t="shared" ref="O41:O43" si="60">IF(IF(I41="",0,IF(J41="",0,J41-I41))="",0,J41-I41+1)</f>
        <v>2</v>
      </c>
      <c r="P41" s="92">
        <f t="shared" ref="P41:P43" ca="1" si="61">IF(K41="",0,IF(L41="",TODAY()-K41,L41-K41+1))</f>
        <v>2</v>
      </c>
      <c r="Q41" s="92">
        <f t="shared" ref="Q41:Q43" ca="1" si="62">IF(P41=0,0,O41-P41)</f>
        <v>0</v>
      </c>
      <c r="R41" s="142"/>
    </row>
    <row r="42" spans="1:18" ht="29.25" customHeight="1">
      <c r="A42" s="10">
        <v>41</v>
      </c>
      <c r="B42" s="139" t="s">
        <v>236</v>
      </c>
      <c r="C42" s="144" t="s">
        <v>3309</v>
      </c>
      <c r="D42" s="152" t="s">
        <v>774</v>
      </c>
      <c r="E42" s="156" t="s">
        <v>178</v>
      </c>
      <c r="F42" s="11"/>
      <c r="G42" s="11"/>
      <c r="H42" s="11"/>
      <c r="I42" s="145">
        <f t="shared" si="12"/>
        <v>44971</v>
      </c>
      <c r="J42" s="145">
        <f>I42+1</f>
        <v>44972</v>
      </c>
      <c r="K42" s="146">
        <f>L41+3</f>
        <v>45013</v>
      </c>
      <c r="L42" s="46">
        <f>K42</f>
        <v>45013</v>
      </c>
      <c r="M42" s="14">
        <f t="shared" si="58"/>
        <v>45013</v>
      </c>
      <c r="N42" s="14">
        <f t="shared" si="59"/>
        <v>45014</v>
      </c>
      <c r="O42" s="11">
        <f t="shared" si="60"/>
        <v>2</v>
      </c>
      <c r="P42" s="97">
        <f t="shared" ca="1" si="61"/>
        <v>1</v>
      </c>
      <c r="Q42" s="97">
        <f t="shared" ca="1" si="62"/>
        <v>1</v>
      </c>
      <c r="R42" s="142"/>
    </row>
    <row r="43" spans="1:18">
      <c r="A43" s="10">
        <v>42</v>
      </c>
      <c r="B43" s="139" t="s">
        <v>245</v>
      </c>
      <c r="C43" s="144" t="s">
        <v>3310</v>
      </c>
      <c r="D43" s="152"/>
      <c r="E43" s="154" t="s">
        <v>279</v>
      </c>
      <c r="F43" s="11"/>
      <c r="G43" s="11"/>
      <c r="H43" s="11"/>
      <c r="I43" s="145">
        <f t="shared" si="12"/>
        <v>44973</v>
      </c>
      <c r="J43" s="145">
        <f>I43+2</f>
        <v>44975</v>
      </c>
      <c r="K43" s="146">
        <v>45014</v>
      </c>
      <c r="L43" s="46">
        <v>45015</v>
      </c>
      <c r="M43" s="14">
        <f t="shared" si="58"/>
        <v>45014</v>
      </c>
      <c r="N43" s="14">
        <f t="shared" si="59"/>
        <v>45016</v>
      </c>
      <c r="O43" s="11">
        <f t="shared" si="60"/>
        <v>3</v>
      </c>
      <c r="P43" s="97">
        <f t="shared" ca="1" si="61"/>
        <v>2</v>
      </c>
      <c r="Q43" s="97">
        <f t="shared" ca="1" si="62"/>
        <v>1</v>
      </c>
      <c r="R43" s="142"/>
    </row>
    <row r="44" spans="1:18" s="180" customFormat="1">
      <c r="A44" s="10">
        <v>43</v>
      </c>
      <c r="B44" s="226" t="s">
        <v>759</v>
      </c>
      <c r="C44" s="227" t="s">
        <v>3311</v>
      </c>
      <c r="D44" s="152" t="s">
        <v>774</v>
      </c>
      <c r="E44" s="167" t="s">
        <v>268</v>
      </c>
      <c r="F44" s="171"/>
      <c r="G44" s="171"/>
      <c r="H44" s="171"/>
      <c r="I44" s="228">
        <f t="shared" si="12"/>
        <v>44976</v>
      </c>
      <c r="J44" s="228">
        <f>I44+6</f>
        <v>44982</v>
      </c>
      <c r="K44" s="229">
        <v>45016</v>
      </c>
      <c r="L44" s="172">
        <v>45044</v>
      </c>
      <c r="M44" s="14">
        <f t="shared" ref="M44" si="63">IF(K44="",IF(L43="",N43+1,L43+1),K44)</f>
        <v>45016</v>
      </c>
      <c r="N44" s="14">
        <f t="shared" ref="N44" si="64">+M44+O44-1</f>
        <v>45022</v>
      </c>
      <c r="O44" s="11">
        <f t="shared" ref="O44" si="65">IF(IF(I44="",0,IF(J44="",0,J44-I44))="",0,J44-I44+1)</f>
        <v>7</v>
      </c>
      <c r="P44" s="97">
        <f t="shared" ref="P44" ca="1" si="66">IF(K44="",0,IF(L44="",TODAY()-K44,L44-K44+1))</f>
        <v>29</v>
      </c>
      <c r="Q44" s="97">
        <f t="shared" ref="Q44" ca="1" si="67">IF(P44=0,0,O44-P44)</f>
        <v>-22</v>
      </c>
      <c r="R44" s="230"/>
    </row>
    <row r="45" spans="1:18" s="180" customFormat="1" ht="28.8">
      <c r="A45" s="10">
        <v>44</v>
      </c>
      <c r="B45" s="226" t="s">
        <v>245</v>
      </c>
      <c r="C45" s="227" t="s">
        <v>3312</v>
      </c>
      <c r="D45" s="152" t="s">
        <v>762</v>
      </c>
      <c r="E45" s="154" t="s">
        <v>279</v>
      </c>
      <c r="F45" s="171"/>
      <c r="G45" s="171"/>
      <c r="H45" s="171"/>
      <c r="I45" s="228">
        <f t="shared" si="12"/>
        <v>44983</v>
      </c>
      <c r="J45" s="228">
        <f>I45+1</f>
        <v>44984</v>
      </c>
      <c r="K45" s="229">
        <v>45049</v>
      </c>
      <c r="L45" s="172">
        <v>45051</v>
      </c>
      <c r="M45" s="14">
        <f t="shared" ref="M45:M46" si="68">IF(K45="",IF(L44="",N44+1,L44+1),K45)</f>
        <v>45049</v>
      </c>
      <c r="N45" s="14">
        <f t="shared" ref="N45:N46" si="69">+M45+O45-1</f>
        <v>45050</v>
      </c>
      <c r="O45" s="11">
        <f t="shared" ref="O45:O46" si="70">IF(IF(I45="",0,IF(J45="",0,J45-I45))="",0,J45-I45+1)</f>
        <v>2</v>
      </c>
      <c r="P45" s="97">
        <f t="shared" ref="P45:P46" ca="1" si="71">IF(K45="",0,IF(L45="",TODAY()-K45,L45-K45+1))</f>
        <v>3</v>
      </c>
      <c r="Q45" s="97">
        <f t="shared" ref="Q45:Q46" ca="1" si="72">IF(P45=0,0,O45-P45)</f>
        <v>-1</v>
      </c>
      <c r="R45" s="230"/>
    </row>
    <row r="46" spans="1:18" s="180" customFormat="1" ht="28.8">
      <c r="A46" s="10">
        <v>45</v>
      </c>
      <c r="B46" s="226" t="s">
        <v>245</v>
      </c>
      <c r="C46" s="227" t="s">
        <v>3313</v>
      </c>
      <c r="D46" s="152" t="s">
        <v>287</v>
      </c>
      <c r="E46" s="154" t="s">
        <v>279</v>
      </c>
      <c r="F46" s="171"/>
      <c r="G46" s="171"/>
      <c r="H46" s="171"/>
      <c r="I46" s="228">
        <f t="shared" si="12"/>
        <v>44985</v>
      </c>
      <c r="J46" s="228">
        <f>I46+1</f>
        <v>44986</v>
      </c>
      <c r="K46" s="229">
        <v>45054</v>
      </c>
      <c r="L46" s="172">
        <v>45055</v>
      </c>
      <c r="M46" s="14">
        <f t="shared" si="68"/>
        <v>45054</v>
      </c>
      <c r="N46" s="14">
        <f t="shared" si="69"/>
        <v>45055</v>
      </c>
      <c r="O46" s="11">
        <f t="shared" si="70"/>
        <v>2</v>
      </c>
      <c r="P46" s="97">
        <f t="shared" ca="1" si="71"/>
        <v>2</v>
      </c>
      <c r="Q46" s="97">
        <f t="shared" ca="1" si="72"/>
        <v>0</v>
      </c>
      <c r="R46" s="230"/>
    </row>
    <row r="47" spans="1:18" s="180" customFormat="1" ht="37.5" customHeight="1">
      <c r="A47" s="10">
        <v>46</v>
      </c>
      <c r="B47" s="226" t="s">
        <v>231</v>
      </c>
      <c r="C47" s="281" t="s">
        <v>3314</v>
      </c>
      <c r="D47" s="269" t="s">
        <v>254</v>
      </c>
      <c r="E47" s="267" t="s">
        <v>268</v>
      </c>
      <c r="F47" s="171"/>
      <c r="G47" s="171"/>
      <c r="H47" s="171"/>
      <c r="I47" s="283">
        <f t="shared" si="12"/>
        <v>44987</v>
      </c>
      <c r="J47" s="283">
        <f>I47+1+6</f>
        <v>44994</v>
      </c>
      <c r="K47" s="229">
        <v>45079</v>
      </c>
      <c r="L47" s="172">
        <v>45096</v>
      </c>
      <c r="M47" s="14">
        <f t="shared" ref="M47" si="73">IF(K47="",IF(L46="",N46+1,L46+1),K47)</f>
        <v>45079</v>
      </c>
      <c r="N47" s="14">
        <f t="shared" ref="N47" si="74">+M47+O47-1</f>
        <v>45086</v>
      </c>
      <c r="O47" s="11">
        <f t="shared" ref="O47:O48" si="75">IF(IF(I47="",0,IF(J47="",0,J47-I47))="",0,J47-I47+1)</f>
        <v>8</v>
      </c>
      <c r="P47" s="97">
        <f t="shared" ref="P47:P48" ca="1" si="76">IF(K47="",0,IF(L47="",TODAY()-K47,L47-K47+1))</f>
        <v>18</v>
      </c>
      <c r="Q47" s="97">
        <f t="shared" ref="Q47:Q48" ca="1" si="77">IF(P47=0,0,O47-P47)</f>
        <v>-10</v>
      </c>
      <c r="R47" s="230"/>
    </row>
    <row r="48" spans="1:18" s="180" customFormat="1" ht="34.5" customHeight="1">
      <c r="A48" s="10">
        <v>47</v>
      </c>
      <c r="B48" s="280" t="s">
        <v>245</v>
      </c>
      <c r="C48" s="295" t="s">
        <v>3315</v>
      </c>
      <c r="D48" s="258" t="s">
        <v>774</v>
      </c>
      <c r="E48" s="267" t="s">
        <v>268</v>
      </c>
      <c r="F48" s="278"/>
      <c r="G48" s="278"/>
      <c r="H48" s="282"/>
      <c r="I48" s="158">
        <v>45098</v>
      </c>
      <c r="J48" s="158">
        <v>45104</v>
      </c>
      <c r="K48" s="284"/>
      <c r="L48" s="207"/>
      <c r="M48" s="14">
        <f t="shared" ref="M48" si="78">IF(K48="",IF(L47="",N47+1,L47+1),K48)</f>
        <v>45097</v>
      </c>
      <c r="N48" s="14">
        <f t="shared" ref="N48" si="79">+M48+O48-1</f>
        <v>45103</v>
      </c>
      <c r="O48" s="11">
        <f t="shared" si="75"/>
        <v>7</v>
      </c>
      <c r="P48" s="97">
        <f t="shared" ca="1" si="76"/>
        <v>0</v>
      </c>
      <c r="Q48" s="97">
        <f t="shared" ca="1" si="77"/>
        <v>0</v>
      </c>
      <c r="R48" s="278"/>
    </row>
    <row r="49" spans="1:18" s="180" customFormat="1">
      <c r="A49" s="10">
        <v>48</v>
      </c>
      <c r="B49" s="280" t="s">
        <v>245</v>
      </c>
      <c r="C49" s="297" t="s">
        <v>3316</v>
      </c>
      <c r="D49" s="258" t="s">
        <v>774</v>
      </c>
      <c r="E49" s="140" t="s">
        <v>291</v>
      </c>
      <c r="F49" s="278"/>
      <c r="G49" s="278"/>
      <c r="H49" s="282"/>
      <c r="I49" s="162"/>
      <c r="J49" s="262"/>
      <c r="K49" s="215"/>
      <c r="L49" s="215"/>
      <c r="M49" s="145"/>
      <c r="N49" s="14"/>
      <c r="O49" s="11"/>
      <c r="P49" s="97"/>
      <c r="Q49" s="97"/>
      <c r="R49" s="278"/>
    </row>
    <row r="50" spans="1:18" s="8" customFormat="1" ht="28.8">
      <c r="A50" s="10">
        <v>49</v>
      </c>
      <c r="B50" s="280" t="s">
        <v>245</v>
      </c>
      <c r="C50" s="295" t="s">
        <v>2429</v>
      </c>
      <c r="D50" s="258" t="s">
        <v>274</v>
      </c>
      <c r="E50" s="140" t="s">
        <v>291</v>
      </c>
      <c r="I50" s="829" t="s">
        <v>3317</v>
      </c>
      <c r="J50" s="830"/>
      <c r="K50" s="831"/>
      <c r="L50" s="202"/>
      <c r="M50" s="145"/>
      <c r="N50" s="14"/>
      <c r="O50" s="11"/>
      <c r="P50" s="97"/>
      <c r="Q50" s="97"/>
    </row>
    <row r="51" spans="1:18" s="8" customFormat="1">
      <c r="A51" s="10">
        <v>50</v>
      </c>
      <c r="B51" s="280" t="s">
        <v>245</v>
      </c>
      <c r="C51" s="295" t="s">
        <v>3318</v>
      </c>
      <c r="D51" s="258" t="s">
        <v>274</v>
      </c>
      <c r="E51" s="140" t="s">
        <v>291</v>
      </c>
      <c r="I51" s="832"/>
      <c r="J51" s="833"/>
      <c r="K51" s="834"/>
      <c r="L51" s="202"/>
      <c r="M51" s="145"/>
      <c r="N51" s="14"/>
      <c r="O51" s="11"/>
      <c r="P51" s="97"/>
      <c r="Q51" s="97"/>
    </row>
    <row r="52" spans="1:18" s="8" customFormat="1">
      <c r="A52" s="10">
        <v>51</v>
      </c>
      <c r="B52" s="280" t="s">
        <v>245</v>
      </c>
      <c r="C52" s="295" t="s">
        <v>2458</v>
      </c>
      <c r="D52" s="258" t="s">
        <v>274</v>
      </c>
      <c r="E52" s="140" t="s">
        <v>291</v>
      </c>
      <c r="I52" s="832"/>
      <c r="J52" s="833"/>
      <c r="K52" s="834"/>
      <c r="L52" s="202"/>
      <c r="M52" s="145"/>
      <c r="N52" s="14"/>
      <c r="O52" s="11"/>
      <c r="P52" s="97"/>
      <c r="Q52" s="97"/>
    </row>
    <row r="53" spans="1:18" s="8" customFormat="1" ht="28.8">
      <c r="A53" s="10">
        <v>52</v>
      </c>
      <c r="B53" s="280" t="s">
        <v>245</v>
      </c>
      <c r="C53" s="295" t="s">
        <v>2459</v>
      </c>
      <c r="D53" s="258" t="s">
        <v>274</v>
      </c>
      <c r="E53" s="140" t="s">
        <v>291</v>
      </c>
      <c r="I53" s="832"/>
      <c r="J53" s="833"/>
      <c r="K53" s="834"/>
      <c r="L53" s="202"/>
      <c r="M53" s="145"/>
      <c r="N53" s="14"/>
      <c r="O53" s="11"/>
      <c r="P53" s="97"/>
      <c r="Q53" s="97"/>
    </row>
    <row r="54" spans="1:18" s="8" customFormat="1" ht="28.8">
      <c r="A54" s="10">
        <v>53</v>
      </c>
      <c r="B54" s="280" t="s">
        <v>245</v>
      </c>
      <c r="C54" s="295" t="s">
        <v>2460</v>
      </c>
      <c r="D54" s="258" t="s">
        <v>274</v>
      </c>
      <c r="E54" s="140" t="s">
        <v>291</v>
      </c>
      <c r="I54" s="832"/>
      <c r="J54" s="833"/>
      <c r="K54" s="834"/>
      <c r="L54" s="202"/>
      <c r="M54" s="145"/>
      <c r="N54" s="14"/>
      <c r="O54" s="11"/>
      <c r="P54" s="97"/>
      <c r="Q54" s="97"/>
    </row>
    <row r="55" spans="1:18" s="8" customFormat="1" ht="28.8">
      <c r="A55" s="10">
        <v>54</v>
      </c>
      <c r="B55" s="280" t="s">
        <v>245</v>
      </c>
      <c r="C55" s="295" t="s">
        <v>2461</v>
      </c>
      <c r="D55" s="258" t="s">
        <v>274</v>
      </c>
      <c r="E55" s="140" t="s">
        <v>291</v>
      </c>
      <c r="I55" s="832"/>
      <c r="J55" s="833"/>
      <c r="K55" s="834"/>
      <c r="L55" s="202"/>
      <c r="M55" s="145"/>
      <c r="N55" s="14"/>
      <c r="O55" s="11"/>
      <c r="P55" s="97"/>
      <c r="Q55" s="97"/>
    </row>
    <row r="56" spans="1:18" s="8" customFormat="1" ht="28.8">
      <c r="A56" s="10">
        <v>55</v>
      </c>
      <c r="B56" s="280" t="s">
        <v>245</v>
      </c>
      <c r="C56" s="295" t="s">
        <v>2462</v>
      </c>
      <c r="D56" s="258" t="s">
        <v>274</v>
      </c>
      <c r="E56" s="140" t="s">
        <v>291</v>
      </c>
      <c r="I56" s="832"/>
      <c r="J56" s="833"/>
      <c r="K56" s="834"/>
      <c r="L56" s="202"/>
      <c r="M56" s="145"/>
      <c r="N56" s="14"/>
      <c r="O56" s="11"/>
      <c r="P56" s="97"/>
      <c r="Q56" s="97"/>
    </row>
    <row r="57" spans="1:18" s="8" customFormat="1">
      <c r="A57" s="10">
        <v>56</v>
      </c>
      <c r="B57" s="280" t="s">
        <v>245</v>
      </c>
      <c r="C57" s="295" t="s">
        <v>2463</v>
      </c>
      <c r="D57" s="258" t="s">
        <v>274</v>
      </c>
      <c r="E57" s="140" t="s">
        <v>291</v>
      </c>
      <c r="I57" s="832"/>
      <c r="J57" s="833"/>
      <c r="K57" s="834"/>
      <c r="L57" s="202"/>
      <c r="M57" s="145"/>
      <c r="N57" s="14"/>
      <c r="O57" s="11"/>
      <c r="P57" s="97"/>
      <c r="Q57" s="97"/>
    </row>
    <row r="58" spans="1:18" s="8" customFormat="1" ht="28.8">
      <c r="A58" s="10">
        <v>57</v>
      </c>
      <c r="B58" s="280" t="s">
        <v>245</v>
      </c>
      <c r="C58" s="295" t="s">
        <v>2464</v>
      </c>
      <c r="D58" s="258" t="s">
        <v>274</v>
      </c>
      <c r="E58" s="140" t="s">
        <v>291</v>
      </c>
      <c r="I58" s="832"/>
      <c r="J58" s="833"/>
      <c r="K58" s="834"/>
      <c r="L58" s="202"/>
      <c r="M58" s="145"/>
      <c r="N58" s="14"/>
      <c r="O58" s="11"/>
      <c r="P58" s="97"/>
      <c r="Q58" s="97"/>
    </row>
    <row r="59" spans="1:18" s="8" customFormat="1" ht="28.8">
      <c r="A59" s="10">
        <v>58</v>
      </c>
      <c r="B59" s="280" t="s">
        <v>245</v>
      </c>
      <c r="C59" s="295" t="s">
        <v>2465</v>
      </c>
      <c r="D59" s="258" t="s">
        <v>274</v>
      </c>
      <c r="E59" s="140" t="s">
        <v>291</v>
      </c>
      <c r="I59" s="832"/>
      <c r="J59" s="833"/>
      <c r="K59" s="834"/>
      <c r="L59" s="202"/>
      <c r="M59" s="145"/>
      <c r="N59" s="14"/>
      <c r="O59" s="11"/>
      <c r="P59" s="97"/>
      <c r="Q59" s="97"/>
    </row>
    <row r="60" spans="1:18" s="8" customFormat="1" ht="28.8">
      <c r="A60" s="10">
        <v>59</v>
      </c>
      <c r="B60" s="280" t="s">
        <v>245</v>
      </c>
      <c r="C60" s="295" t="s">
        <v>2466</v>
      </c>
      <c r="D60" s="258" t="s">
        <v>274</v>
      </c>
      <c r="E60" s="140" t="s">
        <v>291</v>
      </c>
      <c r="I60" s="832"/>
      <c r="J60" s="833"/>
      <c r="K60" s="834"/>
      <c r="L60" s="202"/>
      <c r="M60" s="145"/>
      <c r="N60" s="14"/>
      <c r="O60" s="11"/>
      <c r="P60" s="97"/>
      <c r="Q60" s="97"/>
    </row>
    <row r="61" spans="1:18" s="8" customFormat="1" ht="43.2">
      <c r="A61" s="10">
        <v>60</v>
      </c>
      <c r="B61" s="280" t="s">
        <v>245</v>
      </c>
      <c r="C61" s="295" t="s">
        <v>2467</v>
      </c>
      <c r="D61" s="258" t="s">
        <v>274</v>
      </c>
      <c r="E61" s="140" t="s">
        <v>291</v>
      </c>
      <c r="I61" s="832"/>
      <c r="J61" s="833"/>
      <c r="K61" s="834"/>
      <c r="L61" s="202"/>
      <c r="M61" s="145"/>
      <c r="N61" s="14"/>
      <c r="O61" s="11"/>
      <c r="P61" s="97"/>
      <c r="Q61" s="97"/>
    </row>
    <row r="62" spans="1:18" s="8" customFormat="1" ht="28.8">
      <c r="A62" s="10">
        <v>61</v>
      </c>
      <c r="B62" s="280" t="s">
        <v>245</v>
      </c>
      <c r="C62" s="295" t="s">
        <v>2468</v>
      </c>
      <c r="D62" s="258" t="s">
        <v>274</v>
      </c>
      <c r="E62" s="140" t="s">
        <v>291</v>
      </c>
      <c r="I62" s="832"/>
      <c r="J62" s="833"/>
      <c r="K62" s="834"/>
      <c r="L62" s="202"/>
      <c r="M62" s="145"/>
      <c r="N62" s="14"/>
      <c r="O62" s="11"/>
      <c r="P62" s="97"/>
      <c r="Q62" s="97"/>
    </row>
    <row r="63" spans="1:18" s="8" customFormat="1" ht="57.6">
      <c r="A63" s="10">
        <v>62</v>
      </c>
      <c r="B63" s="280" t="s">
        <v>245</v>
      </c>
      <c r="C63" s="295" t="s">
        <v>2469</v>
      </c>
      <c r="D63" s="258" t="s">
        <v>274</v>
      </c>
      <c r="E63" s="140" t="s">
        <v>291</v>
      </c>
      <c r="I63" s="832"/>
      <c r="J63" s="833"/>
      <c r="K63" s="834"/>
      <c r="L63" s="202"/>
      <c r="M63" s="145"/>
      <c r="N63" s="14"/>
      <c r="O63" s="11"/>
      <c r="P63" s="97"/>
      <c r="Q63" s="97"/>
    </row>
    <row r="64" spans="1:18" s="8" customFormat="1" ht="28.8">
      <c r="A64" s="10">
        <v>63</v>
      </c>
      <c r="B64" s="280" t="s">
        <v>245</v>
      </c>
      <c r="C64" s="295" t="s">
        <v>2470</v>
      </c>
      <c r="D64" s="258" t="s">
        <v>274</v>
      </c>
      <c r="E64" s="140" t="s">
        <v>291</v>
      </c>
      <c r="I64" s="832"/>
      <c r="J64" s="833"/>
      <c r="K64" s="834"/>
      <c r="L64" s="202"/>
      <c r="M64" s="145"/>
      <c r="N64" s="14"/>
      <c r="O64" s="11"/>
      <c r="P64" s="97"/>
      <c r="Q64" s="97"/>
    </row>
    <row r="65" spans="1:17" s="8" customFormat="1" ht="43.2">
      <c r="A65" s="10">
        <v>64</v>
      </c>
      <c r="B65" s="280" t="s">
        <v>245</v>
      </c>
      <c r="C65" s="295" t="s">
        <v>2471</v>
      </c>
      <c r="D65" s="258" t="s">
        <v>274</v>
      </c>
      <c r="E65" s="140" t="s">
        <v>291</v>
      </c>
      <c r="I65" s="832"/>
      <c r="J65" s="833"/>
      <c r="K65" s="834"/>
      <c r="L65" s="202"/>
      <c r="M65" s="145"/>
      <c r="N65" s="14"/>
      <c r="O65" s="11"/>
      <c r="P65" s="97"/>
      <c r="Q65" s="97"/>
    </row>
    <row r="66" spans="1:17" s="8" customFormat="1">
      <c r="A66" s="10">
        <v>65</v>
      </c>
      <c r="B66" s="280" t="s">
        <v>245</v>
      </c>
      <c r="C66" s="296" t="s">
        <v>2472</v>
      </c>
      <c r="D66" s="258" t="s">
        <v>271</v>
      </c>
      <c r="E66" s="140" t="s">
        <v>291</v>
      </c>
      <c r="I66" s="832"/>
      <c r="J66" s="833"/>
      <c r="K66" s="834"/>
      <c r="L66" s="202"/>
      <c r="M66" s="145"/>
      <c r="N66" s="14"/>
      <c r="O66" s="11"/>
      <c r="P66" s="97"/>
      <c r="Q66" s="97"/>
    </row>
    <row r="67" spans="1:17" s="8" customFormat="1" ht="28.8">
      <c r="A67" s="10">
        <v>66</v>
      </c>
      <c r="B67" s="280" t="s">
        <v>245</v>
      </c>
      <c r="C67" s="295" t="s">
        <v>2473</v>
      </c>
      <c r="D67" s="258" t="s">
        <v>274</v>
      </c>
      <c r="E67" s="140" t="s">
        <v>291</v>
      </c>
      <c r="I67" s="832"/>
      <c r="J67" s="833"/>
      <c r="K67" s="834"/>
      <c r="L67" s="202"/>
      <c r="M67" s="145"/>
      <c r="N67" s="14"/>
      <c r="O67" s="11"/>
      <c r="P67" s="97"/>
      <c r="Q67" s="97"/>
    </row>
    <row r="68" spans="1:17" s="8" customFormat="1" ht="43.2">
      <c r="A68" s="10">
        <v>67</v>
      </c>
      <c r="B68" s="280" t="s">
        <v>245</v>
      </c>
      <c r="C68" s="295" t="s">
        <v>2474</v>
      </c>
      <c r="D68" s="258" t="s">
        <v>274</v>
      </c>
      <c r="E68" s="140" t="s">
        <v>291</v>
      </c>
      <c r="I68" s="835"/>
      <c r="J68" s="836"/>
      <c r="K68" s="837"/>
      <c r="L68" s="202"/>
      <c r="M68" s="145"/>
      <c r="N68" s="14"/>
      <c r="O68" s="11"/>
      <c r="P68" s="97"/>
      <c r="Q68" s="97"/>
    </row>
  </sheetData>
  <autoFilter ref="A2:R2" xr:uid="{00000000-0009-0000-0000-00001F000000}">
    <sortState xmlns:xlrd2="http://schemas.microsoft.com/office/spreadsheetml/2017/richdata2" ref="A3:U22">
      <sortCondition ref="I2"/>
    </sortState>
  </autoFilter>
  <mergeCells count="1">
    <mergeCell ref="I50:K68"/>
  </mergeCells>
  <conditionalFormatting sqref="E7">
    <cfRule type="colorScale" priority="12">
      <colorScale>
        <cfvo type="min"/>
        <cfvo type="percentile" val="50"/>
        <cfvo type="max"/>
        <color rgb="FFF8696B"/>
        <color rgb="FFFFEB84"/>
        <color rgb="FF63BE7B"/>
      </colorScale>
    </cfRule>
  </conditionalFormatting>
  <conditionalFormatting sqref="E8">
    <cfRule type="colorScale" priority="11">
      <colorScale>
        <cfvo type="min"/>
        <cfvo type="percentile" val="50"/>
        <cfvo type="max"/>
        <color rgb="FFF8696B"/>
        <color rgb="FFFFEB84"/>
        <color rgb="FF63BE7B"/>
      </colorScale>
    </cfRule>
  </conditionalFormatting>
  <conditionalFormatting sqref="E9">
    <cfRule type="colorScale" priority="10">
      <colorScale>
        <cfvo type="min"/>
        <cfvo type="percentile" val="50"/>
        <cfvo type="max"/>
        <color rgb="FFF8696B"/>
        <color rgb="FFFFEB84"/>
        <color rgb="FF63BE7B"/>
      </colorScale>
    </cfRule>
  </conditionalFormatting>
  <conditionalFormatting sqref="E11">
    <cfRule type="colorScale" priority="26">
      <colorScale>
        <cfvo type="min"/>
        <cfvo type="percentile" val="50"/>
        <cfvo type="max"/>
        <color rgb="FFF8696B"/>
        <color rgb="FFFFEB84"/>
        <color rgb="FF63BE7B"/>
      </colorScale>
    </cfRule>
  </conditionalFormatting>
  <conditionalFormatting sqref="E13">
    <cfRule type="colorScale" priority="8">
      <colorScale>
        <cfvo type="min"/>
        <cfvo type="percentile" val="50"/>
        <cfvo type="max"/>
        <color rgb="FFF8696B"/>
        <color rgb="FFFFEB84"/>
        <color rgb="FF63BE7B"/>
      </colorScale>
    </cfRule>
  </conditionalFormatting>
  <conditionalFormatting sqref="E14">
    <cfRule type="colorScale" priority="7">
      <colorScale>
        <cfvo type="min"/>
        <cfvo type="percentile" val="50"/>
        <cfvo type="max"/>
        <color rgb="FFF8696B"/>
        <color rgb="FFFFEB84"/>
        <color rgb="FF63BE7B"/>
      </colorScale>
    </cfRule>
  </conditionalFormatting>
  <conditionalFormatting sqref="E16">
    <cfRule type="colorScale" priority="9">
      <colorScale>
        <cfvo type="min"/>
        <cfvo type="percentile" val="50"/>
        <cfvo type="max"/>
        <color rgb="FFF8696B"/>
        <color rgb="FFFFEB84"/>
        <color rgb="FF63BE7B"/>
      </colorScale>
    </cfRule>
  </conditionalFormatting>
  <conditionalFormatting sqref="E18">
    <cfRule type="colorScale" priority="6">
      <colorScale>
        <cfvo type="min"/>
        <cfvo type="percentile" val="50"/>
        <cfvo type="max"/>
        <color rgb="FFF8696B"/>
        <color rgb="FFFFEB84"/>
        <color rgb="FF63BE7B"/>
      </colorScale>
    </cfRule>
  </conditionalFormatting>
  <conditionalFormatting sqref="E19:E22">
    <cfRule type="colorScale" priority="5">
      <colorScale>
        <cfvo type="min"/>
        <cfvo type="percentile" val="50"/>
        <cfvo type="max"/>
        <color rgb="FFF8696B"/>
        <color rgb="FFFFEB84"/>
        <color rgb="FF63BE7B"/>
      </colorScale>
    </cfRule>
  </conditionalFormatting>
  <conditionalFormatting sqref="E23">
    <cfRule type="colorScale" priority="4">
      <colorScale>
        <cfvo type="min"/>
        <cfvo type="percentile" val="50"/>
        <cfvo type="max"/>
        <color rgb="FFF8696B"/>
        <color rgb="FFFFEB84"/>
        <color rgb="FF63BE7B"/>
      </colorScale>
    </cfRule>
  </conditionalFormatting>
  <conditionalFormatting sqref="E25">
    <cfRule type="colorScale" priority="2">
      <colorScale>
        <cfvo type="min"/>
        <cfvo type="percentile" val="50"/>
        <cfvo type="max"/>
        <color rgb="FFF8696B"/>
        <color rgb="FFFFEB84"/>
        <color rgb="FF63BE7B"/>
      </colorScale>
    </cfRule>
  </conditionalFormatting>
  <conditionalFormatting sqref="E27">
    <cfRule type="colorScale" priority="1">
      <colorScale>
        <cfvo type="min"/>
        <cfvo type="percentile" val="50"/>
        <cfvo type="max"/>
        <color rgb="FFF8696B"/>
        <color rgb="FFFFEB84"/>
        <color rgb="FF63BE7B"/>
      </colorScale>
    </cfRule>
  </conditionalFormatting>
  <conditionalFormatting sqref="E28:E29 E26">
    <cfRule type="colorScale" priority="3">
      <colorScale>
        <cfvo type="min"/>
        <cfvo type="percentile" val="50"/>
        <cfvo type="max"/>
        <color rgb="FFF8696B"/>
        <color rgb="FFFFEB84"/>
        <color rgb="FF63BE7B"/>
      </colorScale>
    </cfRule>
  </conditionalFormatting>
  <conditionalFormatting sqref="F4:G5">
    <cfRule type="colorScale" priority="52">
      <colorScale>
        <cfvo type="min"/>
        <cfvo type="percentile" val="50"/>
        <cfvo type="max"/>
        <color rgb="FFF8696B"/>
        <color rgb="FFFFEB84"/>
        <color rgb="FF63BE7B"/>
      </colorScale>
    </cfRule>
  </conditionalFormatting>
  <conditionalFormatting sqref="F11:G11">
    <cfRule type="colorScale" priority="13">
      <colorScale>
        <cfvo type="min"/>
        <cfvo type="percentile" val="50"/>
        <cfvo type="max"/>
        <color rgb="FFF8696B"/>
        <color rgb="FFFFEB84"/>
        <color rgb="FF63BE7B"/>
      </colorScale>
    </cfRule>
  </conditionalFormatting>
  <conditionalFormatting sqref="F12:G12">
    <cfRule type="colorScale" priority="14">
      <colorScale>
        <cfvo type="min"/>
        <cfvo type="percentile" val="50"/>
        <cfvo type="max"/>
        <color rgb="FFF8696B"/>
        <color rgb="FFFFEB84"/>
        <color rgb="FF63BE7B"/>
      </colorScale>
    </cfRule>
  </conditionalFormatting>
  <conditionalFormatting sqref="F3:H3">
    <cfRule type="colorScale" priority="18">
      <colorScale>
        <cfvo type="min"/>
        <cfvo type="percentile" val="50"/>
        <cfvo type="max"/>
        <color rgb="FFF8696B"/>
        <color rgb="FFFFEB84"/>
        <color rgb="FF63BE7B"/>
      </colorScale>
    </cfRule>
  </conditionalFormatting>
  <conditionalFormatting sqref="F6:H6">
    <cfRule type="colorScale" priority="17">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tabColor rgb="FFFF0000"/>
  </sheetPr>
  <dimension ref="A1:U1329"/>
  <sheetViews>
    <sheetView topLeftCell="H1" workbookViewId="0">
      <pane ySplit="2" topLeftCell="A52" activePane="bottomLeft" state="frozen"/>
      <selection pane="bottomLeft" activeCell="D52" sqref="D52"/>
    </sheetView>
  </sheetViews>
  <sheetFormatPr defaultRowHeight="14.4"/>
  <cols>
    <col min="1" max="1" width="4.5546875" customWidth="1"/>
    <col min="2" max="2" width="13.44140625" bestFit="1" customWidth="1"/>
    <col min="3" max="3" width="37.33203125" customWidth="1"/>
    <col min="4" max="4" width="16.33203125" customWidth="1"/>
    <col min="5" max="5" width="14.44140625" bestFit="1" customWidth="1"/>
    <col min="6" max="6" width="15.109375" bestFit="1" customWidth="1"/>
    <col min="7" max="7" width="14.109375" customWidth="1"/>
    <col min="8" max="8" width="14.88671875" customWidth="1"/>
    <col min="9" max="9" width="12.44140625" customWidth="1"/>
    <col min="10" max="10" width="13.6640625" bestFit="1" customWidth="1"/>
    <col min="11" max="11" width="11.88671875" bestFit="1" customWidth="1"/>
    <col min="12" max="12" width="13.6640625" bestFit="1" customWidth="1"/>
    <col min="13" max="14" width="13.6640625" customWidth="1"/>
    <col min="15" max="15" width="8.88671875" bestFit="1" customWidth="1"/>
    <col min="16" max="16" width="8.6640625" bestFit="1" customWidth="1"/>
    <col min="17" max="17" width="8.6640625" customWidth="1"/>
    <col min="18" max="18" width="21.88671875" bestFit="1" customWidth="1"/>
    <col min="19" max="21" width="11.88671875" customWidth="1"/>
  </cols>
  <sheetData>
    <row r="1" spans="1:21">
      <c r="O1">
        <f>SUM(O3:O1030)</f>
        <v>141</v>
      </c>
      <c r="P1" s="38">
        <f ca="1">SUM(P3:P1030)</f>
        <v>180</v>
      </c>
      <c r="Q1">
        <f ca="1">SUM(Q3:Q1030)</f>
        <v>-49</v>
      </c>
    </row>
    <row r="2" spans="1:21">
      <c r="A2" s="28" t="s">
        <v>480</v>
      </c>
      <c r="B2" s="28" t="s">
        <v>221</v>
      </c>
      <c r="C2" s="28" t="s">
        <v>294</v>
      </c>
      <c r="D2" s="28" t="s">
        <v>267</v>
      </c>
      <c r="E2" s="28" t="s">
        <v>266</v>
      </c>
      <c r="F2" s="28" t="s">
        <v>295</v>
      </c>
      <c r="G2" s="28" t="s">
        <v>296</v>
      </c>
      <c r="H2" s="28" t="s">
        <v>297</v>
      </c>
      <c r="I2" s="28" t="s">
        <v>298</v>
      </c>
      <c r="J2" s="28" t="s">
        <v>299</v>
      </c>
      <c r="K2" s="28" t="s">
        <v>300</v>
      </c>
      <c r="L2" s="28" t="s">
        <v>301</v>
      </c>
      <c r="M2" s="28" t="s">
        <v>302</v>
      </c>
      <c r="N2" s="28" t="s">
        <v>10</v>
      </c>
      <c r="O2" s="28" t="s">
        <v>303</v>
      </c>
      <c r="P2" s="28" t="s">
        <v>304</v>
      </c>
      <c r="Q2" s="28" t="s">
        <v>305</v>
      </c>
      <c r="R2" s="28" t="s">
        <v>306</v>
      </c>
      <c r="S2" s="21"/>
      <c r="T2" s="21"/>
      <c r="U2" s="21"/>
    </row>
    <row r="3" spans="1:21">
      <c r="A3" s="16">
        <v>1</v>
      </c>
      <c r="B3" s="11" t="s">
        <v>264</v>
      </c>
      <c r="C3" s="40" t="s">
        <v>1410</v>
      </c>
      <c r="D3" s="11" t="s">
        <v>2157</v>
      </c>
      <c r="E3" s="17" t="s">
        <v>279</v>
      </c>
      <c r="F3" s="11" t="s">
        <v>508</v>
      </c>
      <c r="G3" s="11" t="s">
        <v>508</v>
      </c>
      <c r="H3" s="11" t="s">
        <v>508</v>
      </c>
      <c r="I3" s="14">
        <v>44842</v>
      </c>
      <c r="J3" s="14">
        <v>44845</v>
      </c>
      <c r="K3" s="14">
        <v>44842</v>
      </c>
      <c r="L3" s="14">
        <v>44845</v>
      </c>
      <c r="M3" s="14"/>
      <c r="N3" s="14"/>
      <c r="O3" s="11">
        <f t="shared" ref="O3:O9" si="0">IF(IF(I3="",0,IF(J3="",0,J3-I3))="",0,J3-I3+1)</f>
        <v>4</v>
      </c>
      <c r="P3" s="39">
        <f ca="1">IF(K3="",0,IF(L3="",TODAY()-K3,L3-K3+1))</f>
        <v>4</v>
      </c>
      <c r="Q3" s="37">
        <f ca="1">IF(P3=0,0,O3-P3)</f>
        <v>0</v>
      </c>
      <c r="R3" s="15"/>
      <c r="S3" s="27"/>
      <c r="T3" s="27"/>
      <c r="U3" s="27"/>
    </row>
    <row r="4" spans="1:21">
      <c r="A4" s="16">
        <v>2</v>
      </c>
      <c r="B4" s="11" t="s">
        <v>264</v>
      </c>
      <c r="C4" s="40" t="s">
        <v>1409</v>
      </c>
      <c r="D4" s="11" t="s">
        <v>2157</v>
      </c>
      <c r="E4" s="17" t="s">
        <v>279</v>
      </c>
      <c r="F4" s="11" t="s">
        <v>508</v>
      </c>
      <c r="G4" s="11" t="s">
        <v>508</v>
      </c>
      <c r="H4" s="11" t="s">
        <v>508</v>
      </c>
      <c r="I4" s="14">
        <v>44846</v>
      </c>
      <c r="J4" s="14">
        <v>44847</v>
      </c>
      <c r="K4" s="14">
        <v>44846</v>
      </c>
      <c r="L4" s="14">
        <v>44849</v>
      </c>
      <c r="M4" s="14"/>
      <c r="N4" s="14"/>
      <c r="O4" s="11">
        <f t="shared" si="0"/>
        <v>2</v>
      </c>
      <c r="P4" s="39">
        <f ca="1">IF(K4="",0,IF(L4="",TODAY()-K4,L4-K4+1))</f>
        <v>4</v>
      </c>
      <c r="Q4" s="37">
        <f ca="1">IF(P4=0,0,O4-P4)</f>
        <v>-2</v>
      </c>
      <c r="R4" s="15"/>
      <c r="S4" s="27"/>
      <c r="T4" s="27"/>
      <c r="U4" s="27"/>
    </row>
    <row r="5" spans="1:21">
      <c r="A5" s="16">
        <v>3</v>
      </c>
      <c r="B5" s="11" t="s">
        <v>264</v>
      </c>
      <c r="C5" s="40" t="s">
        <v>2372</v>
      </c>
      <c r="D5" s="11" t="s">
        <v>2157</v>
      </c>
      <c r="E5" s="17" t="s">
        <v>279</v>
      </c>
      <c r="F5" s="17" t="s">
        <v>279</v>
      </c>
      <c r="G5" s="17" t="s">
        <v>279</v>
      </c>
      <c r="H5" s="17" t="s">
        <v>279</v>
      </c>
      <c r="I5" s="14">
        <v>44848</v>
      </c>
      <c r="J5" s="14">
        <v>44849</v>
      </c>
      <c r="K5" s="14">
        <v>44853</v>
      </c>
      <c r="L5" s="14">
        <v>44853</v>
      </c>
      <c r="M5" s="14"/>
      <c r="N5" s="14"/>
      <c r="O5" s="11">
        <f t="shared" si="0"/>
        <v>2</v>
      </c>
      <c r="P5" s="39">
        <f ca="1">IF(K5="",0,IF(L5="",TODAY()-K5,L5-K5+1))</f>
        <v>1</v>
      </c>
      <c r="Q5" s="37">
        <f ca="1">IF(P5=0,0,O5-P5)</f>
        <v>1</v>
      </c>
      <c r="R5" s="15"/>
      <c r="S5" s="27"/>
      <c r="T5" s="27"/>
      <c r="U5" s="27"/>
    </row>
    <row r="6" spans="1:21">
      <c r="A6" s="16">
        <v>4</v>
      </c>
      <c r="B6" s="11" t="s">
        <v>264</v>
      </c>
      <c r="C6" s="40" t="s">
        <v>3319</v>
      </c>
      <c r="D6" s="11" t="s">
        <v>2157</v>
      </c>
      <c r="E6" s="17" t="s">
        <v>279</v>
      </c>
      <c r="F6" s="17" t="s">
        <v>279</v>
      </c>
      <c r="G6" s="17" t="s">
        <v>279</v>
      </c>
      <c r="H6" s="17" t="s">
        <v>279</v>
      </c>
      <c r="I6" s="14">
        <v>44851</v>
      </c>
      <c r="J6" s="14">
        <v>44852</v>
      </c>
      <c r="K6" s="14">
        <v>44855</v>
      </c>
      <c r="L6" s="14">
        <v>44855</v>
      </c>
      <c r="M6" s="14"/>
      <c r="N6" s="14"/>
      <c r="O6" s="11">
        <f t="shared" si="0"/>
        <v>2</v>
      </c>
      <c r="P6" s="39">
        <f ca="1">IF(K6="",0,IF(L6="",TODAY()-K6,L6-K6+1))</f>
        <v>1</v>
      </c>
      <c r="Q6" s="37">
        <f ca="1">IF(P6=0,0,O6-P6)</f>
        <v>1</v>
      </c>
      <c r="R6" s="15"/>
      <c r="S6" s="27"/>
      <c r="T6" s="27"/>
      <c r="U6" s="27"/>
    </row>
    <row r="7" spans="1:21">
      <c r="A7" s="16">
        <v>5</v>
      </c>
      <c r="B7" s="11" t="s">
        <v>264</v>
      </c>
      <c r="C7" s="40" t="s">
        <v>3320</v>
      </c>
      <c r="D7" s="11" t="s">
        <v>2157</v>
      </c>
      <c r="E7" s="17" t="s">
        <v>279</v>
      </c>
      <c r="F7" s="17" t="s">
        <v>279</v>
      </c>
      <c r="G7" s="17" t="s">
        <v>279</v>
      </c>
      <c r="H7" s="17" t="s">
        <v>279</v>
      </c>
      <c r="I7" s="14">
        <v>44851</v>
      </c>
      <c r="J7" s="14">
        <v>44852</v>
      </c>
      <c r="K7" s="14">
        <v>44851</v>
      </c>
      <c r="L7" s="14">
        <v>44852</v>
      </c>
      <c r="M7" s="14"/>
      <c r="N7" s="14"/>
      <c r="O7" s="11">
        <f t="shared" si="0"/>
        <v>2</v>
      </c>
      <c r="P7" s="39"/>
      <c r="Q7" s="37"/>
      <c r="R7" s="2"/>
    </row>
    <row r="8" spans="1:21">
      <c r="A8" s="16">
        <v>6</v>
      </c>
      <c r="B8" s="11" t="s">
        <v>241</v>
      </c>
      <c r="C8" s="40" t="s">
        <v>3321</v>
      </c>
      <c r="D8" s="11" t="s">
        <v>274</v>
      </c>
      <c r="E8" s="17" t="s">
        <v>279</v>
      </c>
      <c r="F8" s="11" t="s">
        <v>508</v>
      </c>
      <c r="G8" s="11" t="s">
        <v>508</v>
      </c>
      <c r="H8" s="11" t="s">
        <v>508</v>
      </c>
      <c r="I8" s="14">
        <v>44866</v>
      </c>
      <c r="J8" s="14">
        <v>44867</v>
      </c>
      <c r="K8" s="14">
        <v>44866</v>
      </c>
      <c r="L8" s="14">
        <v>44869</v>
      </c>
      <c r="M8" s="14"/>
      <c r="N8" s="14"/>
      <c r="O8" s="11">
        <f t="shared" si="0"/>
        <v>2</v>
      </c>
      <c r="P8" s="39"/>
      <c r="Q8" s="37"/>
      <c r="R8" s="15"/>
      <c r="S8" s="27"/>
      <c r="T8" s="27"/>
      <c r="U8" s="27"/>
    </row>
    <row r="9" spans="1:21">
      <c r="A9" s="16">
        <v>7</v>
      </c>
      <c r="B9" s="11" t="s">
        <v>264</v>
      </c>
      <c r="C9" s="40" t="s">
        <v>2218</v>
      </c>
      <c r="D9" s="11" t="s">
        <v>2157</v>
      </c>
      <c r="E9" s="17" t="s">
        <v>279</v>
      </c>
      <c r="F9" s="17" t="s">
        <v>279</v>
      </c>
      <c r="G9" s="17" t="s">
        <v>279</v>
      </c>
      <c r="H9" s="17" t="s">
        <v>279</v>
      </c>
      <c r="I9" s="14">
        <v>44868</v>
      </c>
      <c r="J9" s="14">
        <v>44869</v>
      </c>
      <c r="K9" s="14">
        <v>44868</v>
      </c>
      <c r="L9" s="14">
        <v>44870</v>
      </c>
      <c r="M9" s="14"/>
      <c r="N9" s="14"/>
      <c r="O9" s="11">
        <f t="shared" si="0"/>
        <v>2</v>
      </c>
      <c r="P9" s="39">
        <f t="shared" ref="P9:P15" ca="1" si="1">IF(K9="",0,IF(L9="",TODAY()-K9,L9-K9+1))</f>
        <v>3</v>
      </c>
      <c r="Q9" s="37">
        <f t="shared" ref="Q9:Q15" ca="1" si="2">IF(P9=0,0,O9-P9)</f>
        <v>-1</v>
      </c>
      <c r="R9" s="15"/>
      <c r="S9" s="27"/>
      <c r="T9" s="27"/>
      <c r="U9" s="27"/>
    </row>
    <row r="10" spans="1:21" ht="43.2">
      <c r="A10" s="16">
        <v>8</v>
      </c>
      <c r="B10" s="11" t="s">
        <v>264</v>
      </c>
      <c r="C10" s="47" t="s">
        <v>3322</v>
      </c>
      <c r="D10" s="12" t="s">
        <v>274</v>
      </c>
      <c r="E10" s="17" t="s">
        <v>279</v>
      </c>
      <c r="F10" s="11" t="s">
        <v>508</v>
      </c>
      <c r="G10" s="11" t="s">
        <v>508</v>
      </c>
      <c r="H10" s="11" t="s">
        <v>508</v>
      </c>
      <c r="I10" s="14">
        <v>44872</v>
      </c>
      <c r="J10" s="14">
        <v>44873</v>
      </c>
      <c r="K10" s="14">
        <v>44872</v>
      </c>
      <c r="L10" s="14">
        <v>44873</v>
      </c>
      <c r="M10" s="14"/>
      <c r="N10" s="14"/>
      <c r="O10" s="11">
        <f t="shared" ref="O10:O15" si="3">IF(IF(I10="",0,IF(J10="",0,J10-I10))="",0,J10-I10+1)</f>
        <v>2</v>
      </c>
      <c r="P10" s="39">
        <f t="shared" ca="1" si="1"/>
        <v>2</v>
      </c>
      <c r="Q10" s="37">
        <f t="shared" ca="1" si="2"/>
        <v>0</v>
      </c>
      <c r="R10" s="31"/>
      <c r="S10" s="27"/>
      <c r="T10" s="27"/>
      <c r="U10" s="27"/>
    </row>
    <row r="11" spans="1:21">
      <c r="A11" s="16">
        <v>9</v>
      </c>
      <c r="B11" s="24" t="s">
        <v>264</v>
      </c>
      <c r="C11" s="40" t="s">
        <v>2221</v>
      </c>
      <c r="D11" s="11" t="s">
        <v>274</v>
      </c>
      <c r="E11" s="17" t="s">
        <v>279</v>
      </c>
      <c r="F11" s="17" t="s">
        <v>279</v>
      </c>
      <c r="G11" s="17" t="s">
        <v>279</v>
      </c>
      <c r="H11" s="17" t="s">
        <v>279</v>
      </c>
      <c r="I11" s="14">
        <v>44874</v>
      </c>
      <c r="J11" s="14">
        <v>44875</v>
      </c>
      <c r="K11" s="68">
        <v>44874</v>
      </c>
      <c r="L11" s="68">
        <v>44876</v>
      </c>
      <c r="M11" s="14"/>
      <c r="N11" s="14"/>
      <c r="O11" s="11">
        <f t="shared" si="3"/>
        <v>2</v>
      </c>
      <c r="P11" s="39">
        <f t="shared" ca="1" si="1"/>
        <v>3</v>
      </c>
      <c r="Q11" s="37">
        <f t="shared" ca="1" si="2"/>
        <v>-1</v>
      </c>
      <c r="R11" s="24"/>
      <c r="S11" s="27"/>
      <c r="T11" s="27"/>
      <c r="U11" s="27"/>
    </row>
    <row r="12" spans="1:21">
      <c r="A12" s="16">
        <v>10</v>
      </c>
      <c r="B12" s="51" t="s">
        <v>264</v>
      </c>
      <c r="C12" s="85" t="s">
        <v>3323</v>
      </c>
      <c r="D12" s="51" t="s">
        <v>2157</v>
      </c>
      <c r="E12" s="17" t="s">
        <v>279</v>
      </c>
      <c r="F12" s="17" t="s">
        <v>279</v>
      </c>
      <c r="G12" s="17" t="s">
        <v>279</v>
      </c>
      <c r="H12" s="17" t="s">
        <v>279</v>
      </c>
      <c r="I12" s="14">
        <v>44876</v>
      </c>
      <c r="J12" s="14">
        <v>44877</v>
      </c>
      <c r="K12" s="14">
        <v>44879</v>
      </c>
      <c r="L12" s="14">
        <v>44880</v>
      </c>
      <c r="M12" s="14"/>
      <c r="N12" s="14"/>
      <c r="O12" s="11">
        <f t="shared" si="3"/>
        <v>2</v>
      </c>
      <c r="P12" s="39">
        <f t="shared" ca="1" si="1"/>
        <v>2</v>
      </c>
      <c r="Q12" s="37">
        <f t="shared" ca="1" si="2"/>
        <v>0</v>
      </c>
      <c r="R12" s="15"/>
      <c r="S12" s="27"/>
      <c r="T12" s="27"/>
      <c r="U12" s="27"/>
    </row>
    <row r="13" spans="1:21" ht="28.8">
      <c r="A13" s="16">
        <v>11</v>
      </c>
      <c r="B13" s="51" t="s">
        <v>264</v>
      </c>
      <c r="C13" s="58" t="s">
        <v>3324</v>
      </c>
      <c r="D13" s="52" t="s">
        <v>271</v>
      </c>
      <c r="E13" s="17" t="s">
        <v>279</v>
      </c>
      <c r="F13" s="51" t="s">
        <v>508</v>
      </c>
      <c r="G13" s="51" t="s">
        <v>508</v>
      </c>
      <c r="H13" s="51" t="s">
        <v>508</v>
      </c>
      <c r="I13" s="14">
        <v>44879</v>
      </c>
      <c r="J13" s="14">
        <v>44881</v>
      </c>
      <c r="K13" s="14">
        <v>44881</v>
      </c>
      <c r="L13" s="14">
        <v>44884</v>
      </c>
      <c r="M13" s="14"/>
      <c r="N13" s="14"/>
      <c r="O13" s="11">
        <f t="shared" si="3"/>
        <v>3</v>
      </c>
      <c r="P13" s="39">
        <f t="shared" ca="1" si="1"/>
        <v>4</v>
      </c>
      <c r="Q13" s="37">
        <f t="shared" ca="1" si="2"/>
        <v>-1</v>
      </c>
      <c r="R13" s="15"/>
      <c r="S13" s="27"/>
      <c r="T13" s="27"/>
      <c r="U13" s="27"/>
    </row>
    <row r="14" spans="1:21">
      <c r="A14" s="16">
        <v>12</v>
      </c>
      <c r="B14" s="11" t="s">
        <v>264</v>
      </c>
      <c r="C14" s="41" t="s">
        <v>3325</v>
      </c>
      <c r="D14" s="24" t="s">
        <v>2157</v>
      </c>
      <c r="E14" s="17" t="s">
        <v>279</v>
      </c>
      <c r="F14" s="17" t="s">
        <v>279</v>
      </c>
      <c r="G14" s="17" t="s">
        <v>279</v>
      </c>
      <c r="H14" s="17" t="s">
        <v>279</v>
      </c>
      <c r="I14" s="14">
        <v>44883</v>
      </c>
      <c r="J14" s="14">
        <v>44887</v>
      </c>
      <c r="K14" s="14">
        <v>44886</v>
      </c>
      <c r="L14" s="14">
        <v>44887</v>
      </c>
      <c r="M14" s="14"/>
      <c r="N14" s="14"/>
      <c r="O14" s="11">
        <f t="shared" si="3"/>
        <v>5</v>
      </c>
      <c r="P14" s="39">
        <f t="shared" ca="1" si="1"/>
        <v>2</v>
      </c>
      <c r="Q14" s="37">
        <f t="shared" ca="1" si="2"/>
        <v>3</v>
      </c>
      <c r="R14" s="15"/>
      <c r="S14" s="27"/>
      <c r="T14" s="27"/>
      <c r="U14" s="27"/>
    </row>
    <row r="15" spans="1:21">
      <c r="A15" s="16">
        <v>13</v>
      </c>
      <c r="B15" s="11" t="s">
        <v>264</v>
      </c>
      <c r="C15" s="40" t="s">
        <v>3326</v>
      </c>
      <c r="D15" s="24" t="s">
        <v>2157</v>
      </c>
      <c r="E15" s="17" t="s">
        <v>279</v>
      </c>
      <c r="F15" s="17" t="s">
        <v>279</v>
      </c>
      <c r="G15" s="17" t="s">
        <v>279</v>
      </c>
      <c r="H15" s="17" t="s">
        <v>279</v>
      </c>
      <c r="I15" s="46">
        <v>44888</v>
      </c>
      <c r="J15" s="46">
        <v>44890</v>
      </c>
      <c r="K15" s="46">
        <v>44888</v>
      </c>
      <c r="L15" s="46">
        <v>44889</v>
      </c>
      <c r="M15" s="14"/>
      <c r="N15" s="14"/>
      <c r="O15" s="11">
        <f t="shared" si="3"/>
        <v>3</v>
      </c>
      <c r="P15" s="39">
        <f t="shared" ca="1" si="1"/>
        <v>2</v>
      </c>
      <c r="Q15" s="37">
        <f t="shared" ca="1" si="2"/>
        <v>1</v>
      </c>
      <c r="R15" s="2"/>
    </row>
    <row r="16" spans="1:21">
      <c r="A16" s="16">
        <v>14</v>
      </c>
      <c r="B16" s="11" t="s">
        <v>264</v>
      </c>
      <c r="C16" s="47" t="s">
        <v>3327</v>
      </c>
      <c r="D16" s="24" t="s">
        <v>2157</v>
      </c>
      <c r="E16" s="17" t="s">
        <v>279</v>
      </c>
      <c r="F16" s="17" t="s">
        <v>279</v>
      </c>
      <c r="G16" s="17" t="s">
        <v>279</v>
      </c>
      <c r="H16" s="17" t="s">
        <v>279</v>
      </c>
      <c r="I16" s="46">
        <v>44891</v>
      </c>
      <c r="J16" s="46">
        <v>44893</v>
      </c>
      <c r="K16" s="46">
        <v>44893</v>
      </c>
      <c r="L16" s="46">
        <v>44898</v>
      </c>
      <c r="M16" s="14"/>
      <c r="N16" s="14"/>
      <c r="O16" s="11">
        <f t="shared" ref="O16:O19" si="4">IF(IF(I16="",0,IF(J16="",0,J16-I16))="",0,J16-I16+1)</f>
        <v>3</v>
      </c>
      <c r="P16" s="39">
        <f t="shared" ref="P16:P19" ca="1" si="5">IF(K16="",0,IF(L16="",TODAY()-K16,L16-K16+1))</f>
        <v>6</v>
      </c>
      <c r="Q16" s="37">
        <f t="shared" ref="Q16:Q19" ca="1" si="6">IF(P16=0,0,O16-P16)</f>
        <v>-3</v>
      </c>
      <c r="R16" s="2"/>
    </row>
    <row r="17" spans="1:18" ht="28.8">
      <c r="A17" s="16">
        <v>15</v>
      </c>
      <c r="B17" s="11" t="s">
        <v>264</v>
      </c>
      <c r="C17" s="47" t="s">
        <v>3328</v>
      </c>
      <c r="D17" s="12" t="s">
        <v>254</v>
      </c>
      <c r="E17" s="17" t="s">
        <v>279</v>
      </c>
      <c r="F17" s="51" t="s">
        <v>508</v>
      </c>
      <c r="G17" s="51" t="s">
        <v>508</v>
      </c>
      <c r="H17" s="51" t="s">
        <v>508</v>
      </c>
      <c r="I17" s="46">
        <v>44895</v>
      </c>
      <c r="J17" s="46">
        <v>44896</v>
      </c>
      <c r="K17" s="46">
        <v>44900</v>
      </c>
      <c r="L17" s="14">
        <v>44901</v>
      </c>
      <c r="M17" s="14"/>
      <c r="N17" s="14"/>
      <c r="O17" s="11">
        <f t="shared" si="4"/>
        <v>2</v>
      </c>
      <c r="P17" s="39">
        <f t="shared" ref="P17" ca="1" si="7">IF(K17="",0,IF(L17="",TODAY()-K17,L17-K17+1))</f>
        <v>2</v>
      </c>
      <c r="Q17" s="37">
        <f ca="1">IF(P17=0,0,O17-P17)</f>
        <v>0</v>
      </c>
      <c r="R17" s="2"/>
    </row>
    <row r="18" spans="1:18" ht="28.8">
      <c r="A18" s="16">
        <v>16</v>
      </c>
      <c r="B18" s="11" t="s">
        <v>264</v>
      </c>
      <c r="C18" s="47" t="s">
        <v>3329</v>
      </c>
      <c r="D18" s="12" t="s">
        <v>254</v>
      </c>
      <c r="E18" s="17" t="s">
        <v>279</v>
      </c>
      <c r="F18" s="51" t="s">
        <v>508</v>
      </c>
      <c r="G18" s="51" t="s">
        <v>508</v>
      </c>
      <c r="H18" s="51" t="s">
        <v>508</v>
      </c>
      <c r="I18" s="46">
        <f>J17+1</f>
        <v>44897</v>
      </c>
      <c r="J18" s="46">
        <f>I18+8</f>
        <v>44905</v>
      </c>
      <c r="K18" s="46">
        <v>44902</v>
      </c>
      <c r="L18" s="14">
        <v>44909</v>
      </c>
      <c r="M18" s="14"/>
      <c r="N18" s="14"/>
      <c r="O18" s="11">
        <f t="shared" ref="O18" si="8">IF(IF(I18="",0,IF(J18="",0,J18-I18))="",0,J18-I18+1)</f>
        <v>9</v>
      </c>
      <c r="P18" s="39">
        <f t="shared" ref="P18" ca="1" si="9">IF(K18="",0,IF(L18="",TODAY()-K18,L18-K18+1))</f>
        <v>8</v>
      </c>
      <c r="Q18" s="37">
        <f ca="1">IF(P18=0,0,O18-P18)</f>
        <v>1</v>
      </c>
      <c r="R18" s="2"/>
    </row>
    <row r="19" spans="1:18">
      <c r="A19" s="16">
        <v>17</v>
      </c>
      <c r="B19" s="11" t="s">
        <v>264</v>
      </c>
      <c r="C19" s="47" t="s">
        <v>3330</v>
      </c>
      <c r="D19" s="12" t="s">
        <v>271</v>
      </c>
      <c r="E19" s="17" t="s">
        <v>279</v>
      </c>
      <c r="F19" s="17" t="s">
        <v>279</v>
      </c>
      <c r="G19" s="17" t="s">
        <v>279</v>
      </c>
      <c r="H19" s="17" t="s">
        <v>279</v>
      </c>
      <c r="I19" s="46">
        <f>J18+1</f>
        <v>44906</v>
      </c>
      <c r="J19" s="46">
        <f>I19+10</f>
        <v>44916</v>
      </c>
      <c r="K19" s="46">
        <v>44910</v>
      </c>
      <c r="L19" s="43">
        <v>44918</v>
      </c>
      <c r="M19" s="14"/>
      <c r="N19" s="14"/>
      <c r="O19" s="11">
        <f t="shared" si="4"/>
        <v>11</v>
      </c>
      <c r="P19" s="39">
        <f t="shared" ca="1" si="5"/>
        <v>9</v>
      </c>
      <c r="Q19" s="37">
        <f t="shared" ca="1" si="6"/>
        <v>2</v>
      </c>
      <c r="R19" s="2"/>
    </row>
    <row r="20" spans="1:18">
      <c r="A20" s="16">
        <v>18</v>
      </c>
      <c r="B20" s="11" t="s">
        <v>264</v>
      </c>
      <c r="C20" s="47" t="s">
        <v>3331</v>
      </c>
      <c r="D20" s="12" t="s">
        <v>271</v>
      </c>
      <c r="E20" s="17" t="s">
        <v>279</v>
      </c>
      <c r="F20" s="17" t="s">
        <v>279</v>
      </c>
      <c r="G20" s="17" t="s">
        <v>279</v>
      </c>
      <c r="H20" s="17" t="s">
        <v>279</v>
      </c>
      <c r="I20" s="46">
        <f>J19+1</f>
        <v>44917</v>
      </c>
      <c r="J20" s="46">
        <f>I20+7</f>
        <v>44924</v>
      </c>
      <c r="K20" s="46">
        <v>44923</v>
      </c>
      <c r="L20" s="43">
        <v>44930</v>
      </c>
      <c r="M20" s="14"/>
      <c r="N20" s="14"/>
      <c r="O20" s="11">
        <f t="shared" ref="O20" si="10">IF(IF(I20="",0,IF(J20="",0,J20-I20))="",0,J20-I20+1)</f>
        <v>8</v>
      </c>
      <c r="P20" s="39">
        <f t="shared" ref="P20" ca="1" si="11">IF(K20="",0,IF(L20="",TODAY()-K20,L20-K20+1))</f>
        <v>8</v>
      </c>
      <c r="Q20" s="37">
        <f t="shared" ref="Q20" ca="1" si="12">IF(P20=0,0,O20-P20)</f>
        <v>0</v>
      </c>
      <c r="R20" s="2"/>
    </row>
    <row r="21" spans="1:18">
      <c r="A21" s="16">
        <v>19</v>
      </c>
      <c r="B21" s="11" t="s">
        <v>264</v>
      </c>
      <c r="C21" s="47" t="s">
        <v>3332</v>
      </c>
      <c r="D21" s="12" t="s">
        <v>274</v>
      </c>
      <c r="E21" s="17" t="s">
        <v>279</v>
      </c>
      <c r="F21" s="51" t="s">
        <v>508</v>
      </c>
      <c r="G21" s="51" t="s">
        <v>508</v>
      </c>
      <c r="H21" s="51" t="s">
        <v>508</v>
      </c>
      <c r="I21" s="46">
        <f>J20+1</f>
        <v>44925</v>
      </c>
      <c r="J21" s="46">
        <f>I21+4</f>
        <v>44929</v>
      </c>
      <c r="K21" s="46">
        <v>44931</v>
      </c>
      <c r="L21" s="43">
        <v>44933</v>
      </c>
      <c r="M21" s="14"/>
      <c r="N21" s="14"/>
      <c r="O21" s="11">
        <f t="shared" ref="O21:O22" si="13">IF(IF(I21="",0,IF(J21="",0,J21-I21))="",0,J21-I21+1)</f>
        <v>5</v>
      </c>
      <c r="P21" s="39">
        <f t="shared" ref="P21:P22" ca="1" si="14">IF(K21="",0,IF(L21="",TODAY()-K21,L21-K21+1))</f>
        <v>3</v>
      </c>
      <c r="Q21" s="37">
        <f t="shared" ref="Q21:Q22" ca="1" si="15">IF(P21=0,0,O21-P21)</f>
        <v>2</v>
      </c>
      <c r="R21" s="2"/>
    </row>
    <row r="22" spans="1:18">
      <c r="A22" s="16">
        <v>20</v>
      </c>
      <c r="B22" s="11" t="s">
        <v>264</v>
      </c>
      <c r="C22" s="47" t="s">
        <v>3333</v>
      </c>
      <c r="D22" s="12" t="s">
        <v>271</v>
      </c>
      <c r="E22" s="17" t="s">
        <v>279</v>
      </c>
      <c r="F22" s="17" t="s">
        <v>279</v>
      </c>
      <c r="G22" s="17" t="s">
        <v>279</v>
      </c>
      <c r="H22" s="17" t="s">
        <v>279</v>
      </c>
      <c r="I22" s="46">
        <f>J19+1</f>
        <v>44917</v>
      </c>
      <c r="J22" s="46">
        <f>I22+5+2</f>
        <v>44924</v>
      </c>
      <c r="K22" s="43">
        <v>44935</v>
      </c>
      <c r="L22" s="43">
        <f>K22+10</f>
        <v>44945</v>
      </c>
      <c r="M22" s="14"/>
      <c r="N22" s="14"/>
      <c r="O22" s="11">
        <f t="shared" si="13"/>
        <v>8</v>
      </c>
      <c r="P22" s="39">
        <f t="shared" ca="1" si="14"/>
        <v>11</v>
      </c>
      <c r="Q22" s="37">
        <f t="shared" ca="1" si="15"/>
        <v>-3</v>
      </c>
      <c r="R22" s="2"/>
    </row>
    <row r="23" spans="1:18">
      <c r="A23" s="16">
        <v>21</v>
      </c>
      <c r="B23" s="11" t="s">
        <v>264</v>
      </c>
      <c r="C23" s="47" t="s">
        <v>3334</v>
      </c>
      <c r="D23" s="12" t="s">
        <v>254</v>
      </c>
      <c r="E23" s="17" t="s">
        <v>279</v>
      </c>
      <c r="F23" s="51" t="s">
        <v>508</v>
      </c>
      <c r="G23" s="51" t="s">
        <v>508</v>
      </c>
      <c r="H23" s="51" t="s">
        <v>508</v>
      </c>
      <c r="I23" s="46">
        <f t="shared" ref="I23:I33" si="16">J22+1</f>
        <v>44925</v>
      </c>
      <c r="J23" s="46">
        <f>I23+1</f>
        <v>44926</v>
      </c>
      <c r="K23" s="43">
        <f>L22+1</f>
        <v>44946</v>
      </c>
      <c r="L23" s="43">
        <f>K23+4</f>
        <v>44950</v>
      </c>
      <c r="M23" s="14"/>
      <c r="N23" s="14"/>
      <c r="O23" s="11">
        <f t="shared" ref="O23" si="17">IF(IF(I23="",0,IF(J23="",0,J23-I23))="",0,J23-I23+1)</f>
        <v>2</v>
      </c>
      <c r="P23" s="39">
        <f t="shared" ref="P23" ca="1" si="18">IF(K23="",0,IF(L23="",TODAY()-K23,L23-K23+1))</f>
        <v>5</v>
      </c>
      <c r="Q23" s="37">
        <f t="shared" ref="Q23" ca="1" si="19">IF(P23=0,0,O23-P23)</f>
        <v>-3</v>
      </c>
      <c r="R23" s="2"/>
    </row>
    <row r="24" spans="1:18">
      <c r="A24" s="16">
        <v>22</v>
      </c>
      <c r="B24" s="11" t="s">
        <v>1014</v>
      </c>
      <c r="C24" s="47" t="s">
        <v>2210</v>
      </c>
      <c r="D24" s="12"/>
      <c r="E24" s="17" t="s">
        <v>270</v>
      </c>
      <c r="F24" s="51" t="s">
        <v>508</v>
      </c>
      <c r="G24" s="51" t="s">
        <v>508</v>
      </c>
      <c r="H24" s="51" t="s">
        <v>508</v>
      </c>
      <c r="I24" s="46">
        <f t="shared" si="16"/>
        <v>44927</v>
      </c>
      <c r="J24" s="46">
        <f>I24+1+2</f>
        <v>44930</v>
      </c>
      <c r="K24" s="43">
        <f>L23+1</f>
        <v>44951</v>
      </c>
      <c r="L24" s="43">
        <f>K24+6</f>
        <v>44957</v>
      </c>
      <c r="M24" s="14"/>
      <c r="N24" s="14"/>
      <c r="O24" s="11">
        <f t="shared" ref="O24" si="20">IF(IF(I24="",0,IF(J24="",0,J24-I24))="",0,J24-I24+1)</f>
        <v>4</v>
      </c>
      <c r="P24" s="39">
        <f t="shared" ref="P24" ca="1" si="21">IF(K24="",0,IF(L24="",TODAY()-K24,L24-K24+1))</f>
        <v>7</v>
      </c>
      <c r="Q24" s="37">
        <f t="shared" ref="Q24" ca="1" si="22">IF(P24=0,0,O24-P24)</f>
        <v>-3</v>
      </c>
      <c r="R24" s="2"/>
    </row>
    <row r="25" spans="1:18">
      <c r="A25" s="16">
        <v>23</v>
      </c>
      <c r="B25" s="11" t="s">
        <v>1014</v>
      </c>
      <c r="C25" s="47" t="s">
        <v>3335</v>
      </c>
      <c r="D25" s="12"/>
      <c r="E25" s="17" t="s">
        <v>270</v>
      </c>
      <c r="F25" s="51" t="s">
        <v>508</v>
      </c>
      <c r="G25" s="51" t="s">
        <v>508</v>
      </c>
      <c r="H25" s="51" t="s">
        <v>508</v>
      </c>
      <c r="I25" s="46">
        <f t="shared" si="16"/>
        <v>44931</v>
      </c>
      <c r="J25" s="46">
        <f>I25+1</f>
        <v>44932</v>
      </c>
      <c r="K25" s="46">
        <v>44958</v>
      </c>
      <c r="L25" s="46">
        <v>44959</v>
      </c>
      <c r="M25" s="14"/>
      <c r="N25" s="14"/>
      <c r="O25" s="11">
        <f t="shared" ref="O25" si="23">IF(IF(I25="",0,IF(J25="",0,J25-I25))="",0,J25-I25+1)</f>
        <v>2</v>
      </c>
      <c r="P25" s="39">
        <f t="shared" ref="P25" ca="1" si="24">IF(K25="",0,IF(L25="",TODAY()-K25,L25-K25+1))</f>
        <v>2</v>
      </c>
      <c r="Q25" s="37">
        <f t="shared" ref="Q25" ca="1" si="25">IF(P25=0,0,O25-P25)</f>
        <v>0</v>
      </c>
      <c r="R25" s="2"/>
    </row>
    <row r="26" spans="1:18" ht="28.8">
      <c r="A26" s="16">
        <v>24</v>
      </c>
      <c r="B26" s="11" t="s">
        <v>264</v>
      </c>
      <c r="C26" s="47" t="s">
        <v>3336</v>
      </c>
      <c r="D26" s="12" t="s">
        <v>254</v>
      </c>
      <c r="E26" s="17" t="s">
        <v>279</v>
      </c>
      <c r="F26" s="51" t="s">
        <v>508</v>
      </c>
      <c r="G26" s="51" t="s">
        <v>508</v>
      </c>
      <c r="H26" s="51" t="s">
        <v>508</v>
      </c>
      <c r="I26" s="46">
        <f t="shared" si="16"/>
        <v>44933</v>
      </c>
      <c r="J26" s="46">
        <f>I26+3</f>
        <v>44936</v>
      </c>
      <c r="K26" s="46">
        <v>44960</v>
      </c>
      <c r="L26" s="46">
        <f>K27-1</f>
        <v>44964</v>
      </c>
      <c r="M26" s="14"/>
      <c r="N26" s="14"/>
      <c r="O26" s="11">
        <f t="shared" ref="O26" si="26">IF(IF(I26="",0,IF(J26="",0,J26-I26))="",0,J26-I26+1)</f>
        <v>4</v>
      </c>
      <c r="P26" s="39">
        <f t="shared" ref="P26" ca="1" si="27">IF(K26="",0,IF(L26="",TODAY()-K26,L26-K26+1))</f>
        <v>5</v>
      </c>
      <c r="Q26" s="37">
        <f t="shared" ref="Q26" ca="1" si="28">IF(P26=0,0,O26-P26)</f>
        <v>-1</v>
      </c>
      <c r="R26" s="2"/>
    </row>
    <row r="27" spans="1:18" ht="43.2">
      <c r="A27" s="16">
        <v>25</v>
      </c>
      <c r="B27" s="11" t="s">
        <v>264</v>
      </c>
      <c r="C27" s="47" t="s">
        <v>3337</v>
      </c>
      <c r="D27" s="12"/>
      <c r="E27" s="17" t="s">
        <v>279</v>
      </c>
      <c r="F27" s="51" t="s">
        <v>508</v>
      </c>
      <c r="G27" s="51" t="s">
        <v>508</v>
      </c>
      <c r="H27" s="51" t="s">
        <v>508</v>
      </c>
      <c r="I27" s="46">
        <f t="shared" si="16"/>
        <v>44937</v>
      </c>
      <c r="J27" s="46">
        <f>I27+1</f>
        <v>44938</v>
      </c>
      <c r="K27" s="46">
        <f>K26+5</f>
        <v>44965</v>
      </c>
      <c r="L27" s="46">
        <v>44970</v>
      </c>
      <c r="M27" s="14"/>
      <c r="N27" s="14"/>
      <c r="O27" s="11">
        <f t="shared" ref="O27" si="29">IF(IF(I27="",0,IF(J27="",0,J27-I27))="",0,J27-I27+1)</f>
        <v>2</v>
      </c>
      <c r="P27" s="39">
        <f t="shared" ref="P27" ca="1" si="30">IF(K27="",0,IF(L27="",TODAY()-K27,L27-K27+1))</f>
        <v>6</v>
      </c>
      <c r="Q27" s="37">
        <f t="shared" ref="Q27" ca="1" si="31">IF(P27=0,0,O27-P27)</f>
        <v>-4</v>
      </c>
      <c r="R27" s="2"/>
    </row>
    <row r="28" spans="1:18">
      <c r="A28" s="16">
        <v>26</v>
      </c>
      <c r="B28" s="11" t="s">
        <v>1014</v>
      </c>
      <c r="C28" s="47" t="s">
        <v>3338</v>
      </c>
      <c r="D28" s="12"/>
      <c r="E28" s="17" t="s">
        <v>270</v>
      </c>
      <c r="F28" s="51" t="s">
        <v>508</v>
      </c>
      <c r="G28" s="51" t="s">
        <v>508</v>
      </c>
      <c r="H28" s="51" t="s">
        <v>508</v>
      </c>
      <c r="I28" s="46">
        <f t="shared" si="16"/>
        <v>44939</v>
      </c>
      <c r="J28" s="46">
        <f>I28+1</f>
        <v>44940</v>
      </c>
      <c r="K28" s="46">
        <f>L27+1</f>
        <v>44971</v>
      </c>
      <c r="L28" s="79">
        <f>K28+3</f>
        <v>44974</v>
      </c>
      <c r="M28" s="53">
        <f>K28</f>
        <v>44971</v>
      </c>
      <c r="N28" s="53">
        <f>M28+O28-1</f>
        <v>44972</v>
      </c>
      <c r="O28" s="51">
        <f t="shared" ref="O28" si="32">IF(IF(I28="",0,IF(J28="",0,J28-I28))="",0,J28-I28+1)</f>
        <v>2</v>
      </c>
      <c r="P28" s="55">
        <f t="shared" ref="P28" ca="1" si="33">IF(K28="",0,IF(L28="",TODAY()-K28,L28-K28+1))</f>
        <v>4</v>
      </c>
      <c r="Q28" s="56">
        <f t="shared" ref="Q28" ca="1" si="34">IF(P28=0,0,O28-P28)</f>
        <v>-2</v>
      </c>
      <c r="R28" s="2"/>
    </row>
    <row r="29" spans="1:18" ht="28.8">
      <c r="A29" s="16">
        <v>27</v>
      </c>
      <c r="B29" s="11" t="s">
        <v>264</v>
      </c>
      <c r="C29" s="47" t="s">
        <v>3339</v>
      </c>
      <c r="D29" s="12"/>
      <c r="E29" s="17" t="s">
        <v>270</v>
      </c>
      <c r="F29" s="51" t="s">
        <v>508</v>
      </c>
      <c r="G29" s="51" t="s">
        <v>508</v>
      </c>
      <c r="H29" s="51" t="s">
        <v>508</v>
      </c>
      <c r="I29" s="46">
        <f t="shared" si="16"/>
        <v>44941</v>
      </c>
      <c r="J29" s="46">
        <f>I29+1</f>
        <v>44942</v>
      </c>
      <c r="K29" s="143">
        <f>L28+10</f>
        <v>44984</v>
      </c>
      <c r="L29" s="148">
        <f>K29+1</f>
        <v>44985</v>
      </c>
      <c r="M29" s="130">
        <f>IF(K29="",IF(L28="",N28+1,L28+1),K29)</f>
        <v>44984</v>
      </c>
      <c r="N29" s="166">
        <f>+M29+O29-1</f>
        <v>44985</v>
      </c>
      <c r="O29" s="121">
        <f t="shared" ref="O29" si="35">IF(IF(I29="",0,IF(J29="",0,J29-I29))="",0,J29-I29+1)</f>
        <v>2</v>
      </c>
      <c r="P29" s="124">
        <f t="shared" ref="P29" ca="1" si="36">IF(K29="",0,IF(L29="",TODAY()-K29,L29-K29+1))</f>
        <v>2</v>
      </c>
      <c r="Q29" s="125">
        <f t="shared" ref="Q29" ca="1" si="37">IF(P29=0,0,O29-P29)</f>
        <v>0</v>
      </c>
      <c r="R29" s="73"/>
    </row>
    <row r="30" spans="1:18">
      <c r="A30" s="16">
        <v>28</v>
      </c>
      <c r="B30" s="11" t="s">
        <v>1014</v>
      </c>
      <c r="C30" s="47" t="s">
        <v>3340</v>
      </c>
      <c r="D30" s="12"/>
      <c r="E30" s="17" t="s">
        <v>270</v>
      </c>
      <c r="F30" s="51" t="s">
        <v>508</v>
      </c>
      <c r="G30" s="51" t="s">
        <v>508</v>
      </c>
      <c r="H30" s="51" t="s">
        <v>508</v>
      </c>
      <c r="I30" s="46">
        <f t="shared" si="16"/>
        <v>44943</v>
      </c>
      <c r="J30" s="46">
        <f>I30+1</f>
        <v>44944</v>
      </c>
      <c r="K30" s="143">
        <f>L29+1</f>
        <v>44986</v>
      </c>
      <c r="L30" s="168">
        <f>K30+2</f>
        <v>44988</v>
      </c>
      <c r="M30" s="130">
        <f t="shared" ref="M30" si="38">IF(K30="",IF(L29="",N29+1,L29+1),K30)</f>
        <v>44986</v>
      </c>
      <c r="N30" s="166">
        <f t="shared" ref="N30" si="39">+M30+O30-1</f>
        <v>44987</v>
      </c>
      <c r="O30" s="121">
        <f t="shared" ref="O30" si="40">IF(IF(I30="",0,IF(J30="",0,J30-I30))="",0,J30-I30+1)</f>
        <v>2</v>
      </c>
      <c r="P30" s="124">
        <f t="shared" ref="P30" ca="1" si="41">IF(K30="",0,IF(L30="",TODAY()-K30,L30-K30+1))</f>
        <v>3</v>
      </c>
      <c r="Q30" s="125">
        <f t="shared" ref="Q30" ca="1" si="42">IF(P30=0,0,O30-P30)</f>
        <v>-1</v>
      </c>
      <c r="R30" s="73"/>
    </row>
    <row r="31" spans="1:18" ht="28.8">
      <c r="A31" s="16">
        <v>29</v>
      </c>
      <c r="B31" s="11" t="s">
        <v>264</v>
      </c>
      <c r="C31" s="47" t="s">
        <v>3341</v>
      </c>
      <c r="D31" s="12"/>
      <c r="E31" s="17" t="s">
        <v>279</v>
      </c>
      <c r="F31" s="51" t="s">
        <v>508</v>
      </c>
      <c r="G31" s="51" t="s">
        <v>508</v>
      </c>
      <c r="H31" s="51" t="s">
        <v>508</v>
      </c>
      <c r="I31" s="46">
        <f t="shared" si="16"/>
        <v>44945</v>
      </c>
      <c r="J31" s="46">
        <f>I31+2</f>
        <v>44947</v>
      </c>
      <c r="K31" s="143">
        <f>L30+1</f>
        <v>44989</v>
      </c>
      <c r="L31" s="168">
        <v>44994</v>
      </c>
      <c r="M31" s="130">
        <f t="shared" ref="M31" si="43">IF(K31="",IF(L30="",N30+1,L30+1),K31)</f>
        <v>44989</v>
      </c>
      <c r="N31" s="166">
        <f t="shared" ref="N31" si="44">+M31+O31-1</f>
        <v>44991</v>
      </c>
      <c r="O31" s="121">
        <f t="shared" ref="O31" si="45">IF(IF(I31="",0,IF(J31="",0,J31-I31))="",0,J31-I31+1)</f>
        <v>3</v>
      </c>
      <c r="P31" s="124">
        <f t="shared" ref="P31" ca="1" si="46">IF(K31="",0,IF(L31="",TODAY()-K31,L31-K31+1))</f>
        <v>6</v>
      </c>
      <c r="Q31" s="125">
        <f t="shared" ref="Q31" ca="1" si="47">IF(P31=0,0,O31-P31)</f>
        <v>-3</v>
      </c>
      <c r="R31" s="73"/>
    </row>
    <row r="32" spans="1:18">
      <c r="A32" s="16">
        <v>30</v>
      </c>
      <c r="B32" s="11" t="s">
        <v>264</v>
      </c>
      <c r="C32" s="47" t="s">
        <v>3342</v>
      </c>
      <c r="D32" s="12" t="s">
        <v>287</v>
      </c>
      <c r="E32" s="17" t="s">
        <v>279</v>
      </c>
      <c r="F32" s="51" t="s">
        <v>508</v>
      </c>
      <c r="G32" s="51" t="s">
        <v>508</v>
      </c>
      <c r="H32" s="51" t="s">
        <v>508</v>
      </c>
      <c r="I32" s="46">
        <f t="shared" si="16"/>
        <v>44948</v>
      </c>
      <c r="J32" s="46">
        <f>I32+2</f>
        <v>44950</v>
      </c>
      <c r="K32" s="143">
        <v>44998</v>
      </c>
      <c r="L32" s="168">
        <f>K32+3</f>
        <v>45001</v>
      </c>
      <c r="M32" s="130">
        <f t="shared" ref="M32:M33" si="48">IF(K32="",IF(L31="",N31+1,L31+1),K32)</f>
        <v>44998</v>
      </c>
      <c r="N32" s="166">
        <f t="shared" ref="N32:N33" si="49">+M32+O32-1</f>
        <v>45000</v>
      </c>
      <c r="O32" s="121">
        <f t="shared" ref="O32" si="50">IF(IF(I32="",0,IF(J32="",0,J32-I32))="",0,J32-I32+1)</f>
        <v>3</v>
      </c>
      <c r="P32" s="124">
        <f t="shared" ref="P32" ca="1" si="51">IF(K32="",0,IF(L32="",TODAY()-K32,L32-K32+1))</f>
        <v>4</v>
      </c>
      <c r="Q32" s="125">
        <f t="shared" ref="Q32" ca="1" si="52">IF(P32=0,0,O32-P32)</f>
        <v>-1</v>
      </c>
      <c r="R32" s="73"/>
    </row>
    <row r="33" spans="1:18" ht="43.2">
      <c r="A33" s="16">
        <v>31</v>
      </c>
      <c r="B33" s="11" t="s">
        <v>264</v>
      </c>
      <c r="C33" s="47" t="s">
        <v>3343</v>
      </c>
      <c r="D33" s="12" t="s">
        <v>287</v>
      </c>
      <c r="E33" s="17" t="s">
        <v>279</v>
      </c>
      <c r="F33" s="51" t="s">
        <v>508</v>
      </c>
      <c r="G33" s="51" t="s">
        <v>508</v>
      </c>
      <c r="H33" s="51" t="s">
        <v>508</v>
      </c>
      <c r="I33" s="46">
        <f t="shared" si="16"/>
        <v>44951</v>
      </c>
      <c r="J33" s="46">
        <f>I33+1</f>
        <v>44952</v>
      </c>
      <c r="K33" s="143">
        <f>L32+1</f>
        <v>45002</v>
      </c>
      <c r="L33" s="168">
        <f>K33+1</f>
        <v>45003</v>
      </c>
      <c r="M33" s="130">
        <f t="shared" si="48"/>
        <v>45002</v>
      </c>
      <c r="N33" s="166">
        <f t="shared" si="49"/>
        <v>45003</v>
      </c>
      <c r="O33" s="121">
        <f t="shared" ref="O33:O34" si="53">IF(IF(I33="",0,IF(J33="",0,J33-I33))="",0,J33-I33+1)</f>
        <v>2</v>
      </c>
      <c r="P33" s="124">
        <f t="shared" ref="P33:P34" ca="1" si="54">IF(K33="",0,IF(L33="",TODAY()-K33,L33-K33+1))</f>
        <v>2</v>
      </c>
      <c r="Q33" s="125">
        <f t="shared" ref="Q33:Q34" ca="1" si="55">IF(P33=0,0,O33-P33)</f>
        <v>0</v>
      </c>
      <c r="R33" s="73"/>
    </row>
    <row r="34" spans="1:18" ht="28.8">
      <c r="A34" s="16">
        <v>32</v>
      </c>
      <c r="B34" s="11" t="s">
        <v>264</v>
      </c>
      <c r="C34" s="47" t="s">
        <v>3344</v>
      </c>
      <c r="D34" s="12" t="s">
        <v>287</v>
      </c>
      <c r="E34" s="17" t="s">
        <v>279</v>
      </c>
      <c r="F34" s="51" t="s">
        <v>508</v>
      </c>
      <c r="G34" s="51" t="s">
        <v>508</v>
      </c>
      <c r="H34" s="51" t="s">
        <v>508</v>
      </c>
      <c r="I34" s="46">
        <v>45005</v>
      </c>
      <c r="J34" s="46">
        <f>I34+1</f>
        <v>45006</v>
      </c>
      <c r="K34" s="143">
        <v>45005</v>
      </c>
      <c r="L34" s="168">
        <f>K34+1</f>
        <v>45006</v>
      </c>
      <c r="M34" s="130">
        <f t="shared" ref="M34" si="56">IF(K34="",IF(L33="",N33+1,L33+1),K34)</f>
        <v>45005</v>
      </c>
      <c r="N34" s="166">
        <f t="shared" ref="N34" si="57">+M34+O34-1</f>
        <v>45006</v>
      </c>
      <c r="O34" s="121">
        <f t="shared" si="53"/>
        <v>2</v>
      </c>
      <c r="P34" s="124">
        <f t="shared" ca="1" si="54"/>
        <v>2</v>
      </c>
      <c r="Q34" s="125">
        <f t="shared" ca="1" si="55"/>
        <v>0</v>
      </c>
      <c r="R34" s="73"/>
    </row>
    <row r="35" spans="1:18" ht="28.8">
      <c r="A35" s="16">
        <v>33</v>
      </c>
      <c r="B35" s="11" t="s">
        <v>264</v>
      </c>
      <c r="C35" s="47" t="s">
        <v>3345</v>
      </c>
      <c r="D35" s="12" t="s">
        <v>774</v>
      </c>
      <c r="E35" s="17" t="s">
        <v>270</v>
      </c>
      <c r="F35" s="51" t="s">
        <v>508</v>
      </c>
      <c r="G35" s="51" t="s">
        <v>508</v>
      </c>
      <c r="H35" s="51" t="s">
        <v>508</v>
      </c>
      <c r="I35" s="46">
        <f t="shared" ref="I35:I45" si="58">J34+1</f>
        <v>45007</v>
      </c>
      <c r="J35" s="46">
        <f>I35+1</f>
        <v>45008</v>
      </c>
      <c r="K35" s="143">
        <v>45008</v>
      </c>
      <c r="L35" s="168">
        <f>K35+1</f>
        <v>45009</v>
      </c>
      <c r="M35" s="130">
        <f t="shared" ref="M35:M36" si="59">IF(K35="",IF(L34="",N34+1,L34+1),K35)</f>
        <v>45008</v>
      </c>
      <c r="N35" s="166">
        <f t="shared" ref="N35:N36" si="60">+M35+O35-1</f>
        <v>45009</v>
      </c>
      <c r="O35" s="121">
        <f t="shared" ref="O35" si="61">IF(IF(I35="",0,IF(J35="",0,J35-I35))="",0,J35-I35+1)</f>
        <v>2</v>
      </c>
      <c r="P35" s="124">
        <f t="shared" ref="P35" ca="1" si="62">IF(K35="",0,IF(L35="",TODAY()-K35,L35-K35+1))</f>
        <v>2</v>
      </c>
      <c r="Q35" s="125">
        <f t="shared" ref="Q35" ca="1" si="63">IF(P35=0,0,O35-P35)</f>
        <v>0</v>
      </c>
      <c r="R35" s="73"/>
    </row>
    <row r="36" spans="1:18">
      <c r="A36" s="16">
        <v>34</v>
      </c>
      <c r="B36" s="11" t="s">
        <v>264</v>
      </c>
      <c r="C36" s="47" t="s">
        <v>3346</v>
      </c>
      <c r="D36" s="12" t="s">
        <v>287</v>
      </c>
      <c r="E36" s="17" t="s">
        <v>270</v>
      </c>
      <c r="F36" s="51" t="s">
        <v>508</v>
      </c>
      <c r="G36" s="51" t="s">
        <v>508</v>
      </c>
      <c r="H36" s="51" t="s">
        <v>508</v>
      </c>
      <c r="I36" s="46">
        <f t="shared" si="58"/>
        <v>45009</v>
      </c>
      <c r="J36" s="46">
        <f>I36+1</f>
        <v>45010</v>
      </c>
      <c r="K36" s="143">
        <v>45012</v>
      </c>
      <c r="L36" s="168">
        <f>K36+2</f>
        <v>45014</v>
      </c>
      <c r="M36" s="130">
        <f t="shared" si="59"/>
        <v>45012</v>
      </c>
      <c r="N36" s="166">
        <f t="shared" si="60"/>
        <v>45013</v>
      </c>
      <c r="O36" s="121">
        <f t="shared" ref="O36" si="64">IF(IF(I36="",0,IF(J36="",0,J36-I36))="",0,J36-I36+1)</f>
        <v>2</v>
      </c>
      <c r="P36" s="124">
        <f t="shared" ref="P36" ca="1" si="65">IF(K36="",0,IF(L36="",TODAY()-K36,L36-K36+1))</f>
        <v>3</v>
      </c>
      <c r="Q36" s="125">
        <f t="shared" ref="Q36" ca="1" si="66">IF(P36=0,0,O36-P36)</f>
        <v>-1</v>
      </c>
      <c r="R36" s="73"/>
    </row>
    <row r="37" spans="1:18" s="180" customFormat="1" ht="28.8">
      <c r="A37" s="16">
        <v>35</v>
      </c>
      <c r="B37" s="11" t="s">
        <v>264</v>
      </c>
      <c r="C37" s="221" t="s">
        <v>3347</v>
      </c>
      <c r="D37" s="75"/>
      <c r="E37" s="17" t="s">
        <v>279</v>
      </c>
      <c r="F37" s="51" t="s">
        <v>508</v>
      </c>
      <c r="G37" s="51" t="s">
        <v>508</v>
      </c>
      <c r="H37" s="51" t="s">
        <v>508</v>
      </c>
      <c r="I37" s="172">
        <f t="shared" si="58"/>
        <v>45011</v>
      </c>
      <c r="J37" s="172">
        <f>I37+4</f>
        <v>45015</v>
      </c>
      <c r="K37" s="222">
        <v>45015</v>
      </c>
      <c r="L37" s="223">
        <v>45020</v>
      </c>
      <c r="M37" s="130">
        <f t="shared" ref="M37" si="67">IF(K37="",IF(L36="",N36+1,L36+1),K37)</f>
        <v>45015</v>
      </c>
      <c r="N37" s="166">
        <f t="shared" ref="N37" si="68">+M37+O37-1</f>
        <v>45019</v>
      </c>
      <c r="O37" s="121">
        <f t="shared" ref="O37" si="69">IF(IF(I37="",0,IF(J37="",0,J37-I37))="",0,J37-I37+1)</f>
        <v>5</v>
      </c>
      <c r="P37" s="124">
        <f t="shared" ref="P37" ca="1" si="70">IF(K37="",0,IF(L37="",TODAY()-K37,L37-K37+1))</f>
        <v>6</v>
      </c>
      <c r="Q37" s="125">
        <f t="shared" ref="Q37" ca="1" si="71">IF(P37=0,0,O37-P37)</f>
        <v>-1</v>
      </c>
      <c r="R37" s="224"/>
    </row>
    <row r="38" spans="1:18" s="180" customFormat="1" ht="28.8">
      <c r="A38" s="16">
        <v>36</v>
      </c>
      <c r="B38" s="11" t="s">
        <v>264</v>
      </c>
      <c r="C38" s="221" t="s">
        <v>3348</v>
      </c>
      <c r="D38" s="75"/>
      <c r="E38" s="17" t="s">
        <v>279</v>
      </c>
      <c r="F38" s="51" t="s">
        <v>508</v>
      </c>
      <c r="G38" s="51" t="s">
        <v>508</v>
      </c>
      <c r="H38" s="51" t="s">
        <v>508</v>
      </c>
      <c r="I38" s="172">
        <f t="shared" si="58"/>
        <v>45016</v>
      </c>
      <c r="J38" s="172">
        <f>I38+2</f>
        <v>45018</v>
      </c>
      <c r="K38" s="222">
        <v>45021</v>
      </c>
      <c r="L38" s="223">
        <f>K38+5</f>
        <v>45026</v>
      </c>
      <c r="M38" s="130">
        <f t="shared" ref="M38" si="72">IF(K38="",IF(L37="",N37+1,L37+1),K38)</f>
        <v>45021</v>
      </c>
      <c r="N38" s="166">
        <f t="shared" ref="N38" si="73">+M38+O38-1</f>
        <v>45023</v>
      </c>
      <c r="O38" s="121">
        <f t="shared" ref="O38" si="74">IF(IF(I38="",0,IF(J38="",0,J38-I38))="",0,J38-I38+1)</f>
        <v>3</v>
      </c>
      <c r="P38" s="124">
        <f t="shared" ref="P38" ca="1" si="75">IF(K38="",0,IF(L38="",TODAY()-K38,L38-K38+1))</f>
        <v>6</v>
      </c>
      <c r="Q38" s="125">
        <f t="shared" ref="Q38" ca="1" si="76">IF(P38=0,0,O38-P38)</f>
        <v>-3</v>
      </c>
      <c r="R38" s="224"/>
    </row>
    <row r="39" spans="1:18" s="180" customFormat="1" ht="28.8">
      <c r="A39" s="240">
        <v>37</v>
      </c>
      <c r="B39" s="51" t="s">
        <v>264</v>
      </c>
      <c r="C39" s="206" t="s">
        <v>3349</v>
      </c>
      <c r="D39" s="237"/>
      <c r="E39" s="17" t="s">
        <v>279</v>
      </c>
      <c r="F39" s="51" t="s">
        <v>508</v>
      </c>
      <c r="G39" s="51" t="s">
        <v>508</v>
      </c>
      <c r="H39" s="51" t="s">
        <v>508</v>
      </c>
      <c r="I39" s="207">
        <f t="shared" si="58"/>
        <v>45019</v>
      </c>
      <c r="J39" s="207">
        <f>I39+1</f>
        <v>45020</v>
      </c>
      <c r="K39" s="216">
        <v>45027</v>
      </c>
      <c r="L39" s="244">
        <f>K39+4</f>
        <v>45031</v>
      </c>
      <c r="M39" s="163">
        <f t="shared" ref="M39" si="77">IF(K39="",IF(L38="",N38+1,L38+1),K39)</f>
        <v>45027</v>
      </c>
      <c r="N39" s="245">
        <f t="shared" ref="N39" si="78">+M39+O39-1</f>
        <v>45028</v>
      </c>
      <c r="O39" s="131">
        <f t="shared" ref="O39" si="79">IF(IF(I39="",0,IF(J39="",0,J39-I39))="",0,J39-I39+1)</f>
        <v>2</v>
      </c>
      <c r="P39" s="135">
        <f t="shared" ref="P39" ca="1" si="80">IF(K39="",0,IF(L39="",TODAY()-K39,L39-K39+1))</f>
        <v>5</v>
      </c>
      <c r="Q39" s="136">
        <f t="shared" ref="Q39" ca="1" si="81">IF(P39=0,0,O39-P39)</f>
        <v>-3</v>
      </c>
      <c r="R39" s="246"/>
    </row>
    <row r="40" spans="1:18" s="180" customFormat="1">
      <c r="A40" s="121">
        <v>38</v>
      </c>
      <c r="B40" s="170" t="s">
        <v>264</v>
      </c>
      <c r="C40" s="243" t="s">
        <v>3350</v>
      </c>
      <c r="D40" s="238"/>
      <c r="E40" s="17" t="s">
        <v>279</v>
      </c>
      <c r="F40" s="121" t="s">
        <v>508</v>
      </c>
      <c r="G40" s="121" t="s">
        <v>508</v>
      </c>
      <c r="H40" s="121" t="s">
        <v>508</v>
      </c>
      <c r="I40" s="215">
        <f t="shared" si="58"/>
        <v>45021</v>
      </c>
      <c r="J40" s="215">
        <f>I40+2</f>
        <v>45023</v>
      </c>
      <c r="K40" s="215">
        <v>45033</v>
      </c>
      <c r="L40" s="215">
        <v>45037</v>
      </c>
      <c r="M40" s="163">
        <f t="shared" ref="M40:M41" si="82">IF(K40="",IF(L39="",N39+1,L39+1),K40)</f>
        <v>45033</v>
      </c>
      <c r="N40" s="245">
        <f t="shared" ref="N40:N41" si="83">+M40+O40-1</f>
        <v>45035</v>
      </c>
      <c r="O40" s="131">
        <f t="shared" ref="O40:O42" si="84">IF(IF(I40="",0,IF(J40="",0,J40-I40))="",0,J40-I40+1)</f>
        <v>3</v>
      </c>
      <c r="P40" s="135">
        <f t="shared" ref="P40:P42" ca="1" si="85">IF(K40="",0,IF(L40="",TODAY()-K40,L40-K40+1))</f>
        <v>5</v>
      </c>
      <c r="Q40" s="136">
        <f t="shared" ref="Q40:Q42" ca="1" si="86">IF(P40=0,0,O40-P40)</f>
        <v>-2</v>
      </c>
      <c r="R40" s="239"/>
    </row>
    <row r="41" spans="1:18" s="180" customFormat="1">
      <c r="A41" s="248">
        <v>39</v>
      </c>
      <c r="B41" s="170"/>
      <c r="C41" s="243" t="s">
        <v>3351</v>
      </c>
      <c r="D41" s="238"/>
      <c r="E41" s="17" t="s">
        <v>279</v>
      </c>
      <c r="F41" s="121" t="s">
        <v>508</v>
      </c>
      <c r="G41" s="121" t="s">
        <v>508</v>
      </c>
      <c r="H41" s="121" t="s">
        <v>508</v>
      </c>
      <c r="I41" s="215">
        <f t="shared" si="58"/>
        <v>45024</v>
      </c>
      <c r="J41" s="215">
        <f>I41+2</f>
        <v>45026</v>
      </c>
      <c r="K41" s="215">
        <v>45040</v>
      </c>
      <c r="L41" s="215">
        <v>45042</v>
      </c>
      <c r="M41" s="163">
        <f t="shared" si="82"/>
        <v>45040</v>
      </c>
      <c r="N41" s="245">
        <f t="shared" si="83"/>
        <v>45042</v>
      </c>
      <c r="O41" s="131">
        <f t="shared" si="84"/>
        <v>3</v>
      </c>
      <c r="P41" s="135">
        <f t="shared" ca="1" si="85"/>
        <v>3</v>
      </c>
      <c r="Q41" s="136">
        <f t="shared" ca="1" si="86"/>
        <v>0</v>
      </c>
      <c r="R41" s="249"/>
    </row>
    <row r="42" spans="1:18" s="180" customFormat="1" ht="28.8">
      <c r="A42" s="121">
        <v>40</v>
      </c>
      <c r="B42" s="170" t="s">
        <v>264</v>
      </c>
      <c r="C42" s="243" t="s">
        <v>3352</v>
      </c>
      <c r="D42" s="238" t="s">
        <v>774</v>
      </c>
      <c r="E42" s="261" t="s">
        <v>281</v>
      </c>
      <c r="F42" s="121" t="s">
        <v>508</v>
      </c>
      <c r="G42" s="121" t="s">
        <v>508</v>
      </c>
      <c r="H42" s="121" t="s">
        <v>508</v>
      </c>
      <c r="I42" s="215">
        <f t="shared" si="58"/>
        <v>45027</v>
      </c>
      <c r="J42" s="215">
        <f>I42+1</f>
        <v>45028</v>
      </c>
      <c r="K42" s="215">
        <v>45044</v>
      </c>
      <c r="L42" s="250">
        <v>45046</v>
      </c>
      <c r="M42" s="163">
        <f t="shared" ref="M42" si="87">IF(K42="",IF(L41="",N41+1,L41+1),K42)</f>
        <v>45044</v>
      </c>
      <c r="N42" s="245">
        <f t="shared" ref="N42" si="88">+M42+O42-1</f>
        <v>45045</v>
      </c>
      <c r="O42" s="131">
        <f t="shared" si="84"/>
        <v>2</v>
      </c>
      <c r="P42" s="135">
        <f t="shared" ca="1" si="85"/>
        <v>3</v>
      </c>
      <c r="Q42" s="136">
        <f t="shared" ca="1" si="86"/>
        <v>-1</v>
      </c>
      <c r="R42" s="249"/>
    </row>
    <row r="43" spans="1:18" s="180" customFormat="1">
      <c r="A43" s="248">
        <v>41</v>
      </c>
      <c r="B43" s="170" t="s">
        <v>264</v>
      </c>
      <c r="C43" s="243" t="s">
        <v>3353</v>
      </c>
      <c r="D43" s="238" t="s">
        <v>774</v>
      </c>
      <c r="E43" s="201" t="s">
        <v>268</v>
      </c>
      <c r="F43" s="121" t="s">
        <v>508</v>
      </c>
      <c r="G43" s="121" t="s">
        <v>508</v>
      </c>
      <c r="H43" s="121" t="s">
        <v>508</v>
      </c>
      <c r="I43" s="215">
        <f t="shared" si="58"/>
        <v>45029</v>
      </c>
      <c r="J43" s="215">
        <f>I43+1+3</f>
        <v>45033</v>
      </c>
      <c r="K43" s="251"/>
      <c r="L43" s="250"/>
      <c r="M43" s="163">
        <f t="shared" ref="M43:M44" si="89">IF(K43="",IF(L42="",N42+1,L42+1),K43)</f>
        <v>45047</v>
      </c>
      <c r="N43" s="245">
        <f t="shared" ref="N43:N44" si="90">+M43+O43-1</f>
        <v>45051</v>
      </c>
      <c r="O43" s="131">
        <f t="shared" ref="O43:O44" si="91">IF(IF(I43="",0,IF(J43="",0,J43-I43))="",0,J43-I43+1)</f>
        <v>5</v>
      </c>
      <c r="P43" s="135">
        <f t="shared" ref="P43:P44" ca="1" si="92">IF(K43="",0,IF(L43="",TODAY()-K43,L43-K43+1))</f>
        <v>0</v>
      </c>
      <c r="Q43" s="136">
        <f t="shared" ref="Q43:Q44" ca="1" si="93">IF(P43=0,0,O43-P43)</f>
        <v>0</v>
      </c>
      <c r="R43" s="252"/>
    </row>
    <row r="44" spans="1:18" s="180" customFormat="1" ht="28.8">
      <c r="A44" s="121">
        <v>42</v>
      </c>
      <c r="B44" s="170" t="s">
        <v>264</v>
      </c>
      <c r="C44" s="243" t="s">
        <v>3354</v>
      </c>
      <c r="D44" s="238"/>
      <c r="E44" s="17" t="s">
        <v>270</v>
      </c>
      <c r="F44" s="121" t="s">
        <v>508</v>
      </c>
      <c r="G44" s="121" t="s">
        <v>508</v>
      </c>
      <c r="H44" s="121" t="s">
        <v>508</v>
      </c>
      <c r="I44" s="215">
        <f t="shared" si="58"/>
        <v>45034</v>
      </c>
      <c r="J44" s="215">
        <f>I44+1</f>
        <v>45035</v>
      </c>
      <c r="K44" s="251">
        <v>45055</v>
      </c>
      <c r="L44" s="250">
        <v>45057</v>
      </c>
      <c r="M44" s="163">
        <f t="shared" si="89"/>
        <v>45055</v>
      </c>
      <c r="N44" s="245">
        <f t="shared" si="90"/>
        <v>45056</v>
      </c>
      <c r="O44" s="131">
        <f t="shared" si="91"/>
        <v>2</v>
      </c>
      <c r="P44" s="135">
        <f t="shared" ca="1" si="92"/>
        <v>3</v>
      </c>
      <c r="Q44" s="136">
        <f t="shared" ca="1" si="93"/>
        <v>-1</v>
      </c>
      <c r="R44" s="252"/>
    </row>
    <row r="45" spans="1:18" s="180" customFormat="1" ht="28.8">
      <c r="A45" s="248">
        <v>43</v>
      </c>
      <c r="B45" s="170" t="s">
        <v>264</v>
      </c>
      <c r="C45" s="243" t="s">
        <v>3355</v>
      </c>
      <c r="D45" s="238" t="s">
        <v>3356</v>
      </c>
      <c r="E45" s="17" t="s">
        <v>270</v>
      </c>
      <c r="F45" s="121" t="s">
        <v>508</v>
      </c>
      <c r="G45" s="121" t="s">
        <v>508</v>
      </c>
      <c r="H45" s="121" t="s">
        <v>508</v>
      </c>
      <c r="I45" s="215">
        <f t="shared" si="58"/>
        <v>45036</v>
      </c>
      <c r="J45" s="215">
        <f>I45+1</f>
        <v>45037</v>
      </c>
      <c r="K45" s="251">
        <v>45057</v>
      </c>
      <c r="L45" s="250">
        <v>45077</v>
      </c>
      <c r="M45" s="163">
        <f t="shared" ref="M45" si="94">IF(K45="",IF(L44="",N44+1,L44+1),K45)</f>
        <v>45057</v>
      </c>
      <c r="N45" s="245">
        <f t="shared" ref="N45" si="95">+M45+O45-1</f>
        <v>45058</v>
      </c>
      <c r="O45" s="131">
        <f t="shared" ref="O45:O47" si="96">IF(IF(I45="",0,IF(J45="",0,J45-I45))="",0,J45-I45+1)</f>
        <v>2</v>
      </c>
      <c r="P45" s="135">
        <f t="shared" ref="P45:P47" ca="1" si="97">IF(K45="",0,IF(L45="",TODAY()-K45,L45-K45+1))</f>
        <v>21</v>
      </c>
      <c r="Q45" s="136">
        <f t="shared" ref="Q45:Q47" ca="1" si="98">IF(P45=0,0,O45-P45)</f>
        <v>-19</v>
      </c>
      <c r="R45" s="252"/>
    </row>
    <row r="46" spans="1:18" s="180" customFormat="1" ht="33" customHeight="1">
      <c r="A46" s="121">
        <v>44</v>
      </c>
      <c r="B46" s="170" t="s">
        <v>264</v>
      </c>
      <c r="C46" s="270" t="s">
        <v>3357</v>
      </c>
      <c r="D46" s="238"/>
      <c r="E46" s="201" t="s">
        <v>268</v>
      </c>
      <c r="F46" s="121"/>
      <c r="G46" s="121"/>
      <c r="H46" s="121"/>
      <c r="I46" s="215"/>
      <c r="J46" s="215"/>
      <c r="K46" s="251"/>
      <c r="L46" s="250"/>
      <c r="M46" s="163"/>
      <c r="N46" s="245"/>
      <c r="O46" s="131"/>
      <c r="P46" s="135"/>
      <c r="Q46" s="136"/>
      <c r="R46" s="252"/>
    </row>
    <row r="47" spans="1:18">
      <c r="A47" s="173"/>
      <c r="B47" s="126"/>
      <c r="C47" s="129" t="s">
        <v>344</v>
      </c>
      <c r="D47" s="126"/>
      <c r="E47" s="126"/>
      <c r="F47" s="126"/>
      <c r="G47" s="126"/>
      <c r="H47" s="126"/>
      <c r="I47" s="126"/>
      <c r="J47" s="126"/>
      <c r="K47" s="126"/>
      <c r="L47" s="126"/>
      <c r="M47" s="274"/>
      <c r="N47" s="247"/>
      <c r="O47" s="131">
        <f t="shared" si="96"/>
        <v>1</v>
      </c>
      <c r="P47" s="135">
        <f t="shared" ca="1" si="97"/>
        <v>0</v>
      </c>
      <c r="Q47" s="136">
        <f t="shared" ca="1" si="98"/>
        <v>0</v>
      </c>
    </row>
    <row r="48" spans="1:18">
      <c r="O48" s="7"/>
      <c r="P48" s="64"/>
      <c r="Q48" s="65"/>
    </row>
    <row r="49" spans="1:21">
      <c r="A49" s="22"/>
      <c r="F49" s="1"/>
      <c r="G49" s="1"/>
      <c r="H49" s="1"/>
      <c r="I49" s="29"/>
      <c r="J49" s="29"/>
      <c r="K49" s="29"/>
      <c r="L49" s="29"/>
      <c r="M49" s="29"/>
      <c r="N49" s="29"/>
      <c r="O49" s="7"/>
      <c r="P49" s="64"/>
      <c r="Q49" s="65"/>
    </row>
    <row r="50" spans="1:21">
      <c r="A50" s="22"/>
      <c r="F50" s="1"/>
      <c r="G50" s="1"/>
      <c r="H50" s="1"/>
      <c r="I50" s="29"/>
      <c r="J50" s="29"/>
      <c r="K50" s="29"/>
      <c r="L50" s="29"/>
      <c r="M50" s="29"/>
      <c r="N50" s="29"/>
      <c r="O50" s="7"/>
      <c r="P50" s="64"/>
      <c r="Q50" s="65"/>
    </row>
    <row r="51" spans="1:21">
      <c r="A51" s="22"/>
      <c r="F51" s="1"/>
      <c r="G51" s="1"/>
      <c r="H51" s="1"/>
      <c r="I51" s="29"/>
      <c r="J51" s="29"/>
      <c r="K51" s="29"/>
      <c r="L51" s="29"/>
      <c r="M51" s="29"/>
      <c r="N51" s="29"/>
      <c r="O51" s="7"/>
    </row>
    <row r="52" spans="1:21">
      <c r="C52" s="5"/>
      <c r="D52" s="5"/>
      <c r="E52" s="5"/>
      <c r="F52" s="1"/>
      <c r="G52" s="1"/>
      <c r="H52" s="1"/>
      <c r="I52" s="1"/>
      <c r="J52" s="1"/>
      <c r="K52" s="1"/>
      <c r="L52" s="1"/>
      <c r="M52" s="1"/>
      <c r="N52" s="1"/>
      <c r="O52" s="1"/>
      <c r="P52" s="1"/>
      <c r="Q52" s="1"/>
      <c r="R52" s="1"/>
      <c r="S52" s="1"/>
      <c r="T52" s="1"/>
      <c r="U52" s="1"/>
    </row>
    <row r="53" spans="1:21">
      <c r="C53" s="5"/>
      <c r="D53" s="5"/>
      <c r="E53" s="5"/>
      <c r="F53" s="1"/>
      <c r="G53" s="1"/>
      <c r="H53" s="1"/>
      <c r="I53" s="1"/>
      <c r="J53" s="1"/>
      <c r="K53" s="1"/>
      <c r="L53" s="1"/>
      <c r="M53" s="1"/>
      <c r="N53" s="1"/>
      <c r="O53" s="1"/>
      <c r="P53" s="1"/>
      <c r="Q53" s="1"/>
      <c r="R53" s="1"/>
      <c r="S53" s="1"/>
      <c r="T53" s="1"/>
      <c r="U53" s="1"/>
    </row>
    <row r="54" spans="1:21">
      <c r="C54" s="5"/>
      <c r="D54" s="5"/>
      <c r="E54" s="5"/>
      <c r="F54" s="1"/>
      <c r="G54" s="1"/>
      <c r="H54" s="1"/>
      <c r="I54" s="1"/>
      <c r="J54" s="1"/>
      <c r="K54" s="1"/>
      <c r="L54" s="1"/>
      <c r="M54" s="1"/>
      <c r="N54" s="1"/>
      <c r="O54" s="1"/>
      <c r="P54" s="1"/>
      <c r="Q54" s="1"/>
      <c r="R54" s="1"/>
      <c r="S54" s="1"/>
      <c r="T54" s="1"/>
      <c r="U54" s="1"/>
    </row>
    <row r="55" spans="1:21">
      <c r="C55" s="5"/>
      <c r="D55" s="5"/>
      <c r="E55" s="5"/>
      <c r="F55" s="1"/>
      <c r="G55" s="1"/>
      <c r="H55" s="1"/>
      <c r="I55" s="1"/>
      <c r="J55" s="1"/>
      <c r="K55" s="1"/>
      <c r="L55" s="1"/>
      <c r="M55" s="1"/>
      <c r="N55" s="1"/>
      <c r="O55" s="1"/>
      <c r="P55" s="1"/>
      <c r="Q55" s="1"/>
      <c r="R55" s="1"/>
      <c r="S55" s="1"/>
      <c r="T55" s="1"/>
      <c r="U55" s="1"/>
    </row>
    <row r="56" spans="1:21">
      <c r="C56" s="5"/>
      <c r="D56" s="5"/>
      <c r="E56" s="5"/>
      <c r="F56" s="1"/>
      <c r="G56" s="1"/>
      <c r="H56" s="1"/>
      <c r="I56" s="1"/>
      <c r="J56" s="1"/>
      <c r="K56" s="1"/>
      <c r="L56" s="1"/>
      <c r="M56" s="1"/>
      <c r="N56" s="1"/>
      <c r="O56" s="1"/>
      <c r="P56" s="1"/>
      <c r="Q56" s="1"/>
      <c r="R56" s="1"/>
      <c r="S56" s="1"/>
      <c r="T56" s="1"/>
      <c r="U56" s="1"/>
    </row>
    <row r="57" spans="1:21">
      <c r="C57" s="5"/>
      <c r="D57" s="5"/>
      <c r="E57" s="5"/>
      <c r="F57" s="1"/>
      <c r="G57" s="1"/>
      <c r="H57" s="1"/>
      <c r="I57" s="1"/>
      <c r="J57" s="1"/>
      <c r="K57" s="1"/>
      <c r="L57" s="1"/>
      <c r="M57" s="1"/>
      <c r="N57" s="1"/>
      <c r="O57" s="1"/>
      <c r="P57" s="1"/>
      <c r="Q57" s="1"/>
      <c r="R57" s="1"/>
      <c r="S57" s="1"/>
      <c r="T57" s="1"/>
      <c r="U57" s="1"/>
    </row>
    <row r="58" spans="1:21">
      <c r="C58" s="5"/>
      <c r="D58" s="5"/>
      <c r="E58" s="5"/>
      <c r="F58" s="1"/>
      <c r="G58" s="1"/>
      <c r="H58" s="1"/>
      <c r="I58" s="1"/>
      <c r="J58" s="1"/>
      <c r="K58" s="1"/>
      <c r="L58" s="1"/>
      <c r="M58" s="1"/>
      <c r="N58" s="1"/>
      <c r="O58" s="1"/>
      <c r="P58" s="1"/>
      <c r="Q58" s="1"/>
      <c r="R58" s="1"/>
      <c r="S58" s="1"/>
      <c r="T58" s="1"/>
      <c r="U58" s="1"/>
    </row>
    <row r="59" spans="1:21">
      <c r="C59" s="5"/>
      <c r="D59" s="5"/>
      <c r="E59" s="5"/>
      <c r="F59" s="1"/>
      <c r="G59" s="1"/>
      <c r="H59" s="1"/>
      <c r="I59" s="1"/>
      <c r="J59" s="1"/>
      <c r="K59" s="1"/>
      <c r="L59" s="1"/>
      <c r="M59" s="1"/>
      <c r="N59" s="1"/>
      <c r="O59" s="1"/>
      <c r="P59" s="1"/>
      <c r="Q59" s="1"/>
      <c r="R59" s="1"/>
      <c r="S59" s="1"/>
      <c r="T59" s="1"/>
      <c r="U59" s="1"/>
    </row>
    <row r="60" spans="1:21">
      <c r="C60" s="5"/>
      <c r="D60" s="5"/>
      <c r="E60" s="5"/>
      <c r="F60" s="1"/>
      <c r="G60" s="1"/>
      <c r="H60" s="1"/>
      <c r="I60" s="1"/>
      <c r="J60" s="1"/>
      <c r="K60" s="1"/>
      <c r="L60" s="1"/>
      <c r="M60" s="1"/>
      <c r="N60" s="1"/>
      <c r="O60" s="1"/>
      <c r="P60" s="1"/>
      <c r="Q60" s="1"/>
      <c r="R60" s="1"/>
      <c r="S60" s="1"/>
      <c r="T60" s="1"/>
      <c r="U60" s="1"/>
    </row>
    <row r="61" spans="1:21">
      <c r="C61" s="5"/>
      <c r="D61" s="5"/>
      <c r="E61" s="5"/>
      <c r="F61" s="1"/>
      <c r="G61" s="1"/>
      <c r="H61" s="1"/>
      <c r="I61" s="1"/>
      <c r="J61" s="1"/>
      <c r="K61" s="1"/>
      <c r="L61" s="1"/>
      <c r="M61" s="1"/>
      <c r="N61" s="1"/>
      <c r="O61" s="1"/>
      <c r="P61" s="1"/>
      <c r="Q61" s="1"/>
      <c r="R61" s="1"/>
      <c r="S61" s="1"/>
      <c r="T61" s="1"/>
      <c r="U61" s="1"/>
    </row>
    <row r="62" spans="1:21">
      <c r="C62" s="5"/>
      <c r="D62" s="5"/>
      <c r="E62" s="5"/>
      <c r="F62" s="1"/>
      <c r="G62" s="1"/>
      <c r="H62" s="1"/>
      <c r="I62" s="1"/>
      <c r="J62" s="1"/>
      <c r="K62" s="1"/>
      <c r="L62" s="1"/>
      <c r="M62" s="1"/>
      <c r="N62" s="1"/>
      <c r="O62" s="1"/>
      <c r="P62" s="1"/>
      <c r="Q62" s="1"/>
      <c r="R62" s="1"/>
      <c r="S62" s="1"/>
      <c r="T62" s="1"/>
      <c r="U62" s="1"/>
    </row>
    <row r="63" spans="1:21">
      <c r="C63" s="5"/>
      <c r="D63" s="5"/>
      <c r="E63" s="5"/>
      <c r="F63" s="1"/>
      <c r="G63" s="1"/>
      <c r="H63" s="1"/>
      <c r="I63" s="1"/>
      <c r="J63" s="1"/>
      <c r="K63" s="1"/>
      <c r="L63" s="1"/>
      <c r="M63" s="1"/>
      <c r="N63" s="1"/>
      <c r="O63" s="1"/>
      <c r="P63" s="1"/>
      <c r="Q63" s="1"/>
      <c r="R63" s="1"/>
      <c r="S63" s="1"/>
      <c r="T63" s="1"/>
      <c r="U63" s="1"/>
    </row>
    <row r="64" spans="1:21">
      <c r="C64" s="5"/>
      <c r="D64" s="5"/>
      <c r="E64" s="5"/>
      <c r="F64" s="1"/>
      <c r="G64" s="1"/>
      <c r="H64" s="1"/>
      <c r="I64" s="1"/>
      <c r="J64" s="1"/>
      <c r="K64" s="1"/>
      <c r="L64" s="1"/>
      <c r="M64" s="1"/>
      <c r="N64" s="1"/>
      <c r="O64" s="1"/>
      <c r="P64" s="1"/>
      <c r="Q64" s="1"/>
      <c r="R64" s="1"/>
      <c r="S64" s="1"/>
      <c r="T64" s="1"/>
      <c r="U64" s="1"/>
    </row>
    <row r="65" spans="3:21">
      <c r="C65" s="5"/>
      <c r="D65" s="5"/>
      <c r="E65" s="5"/>
      <c r="F65" s="1"/>
      <c r="G65" s="1"/>
      <c r="H65" s="1"/>
      <c r="I65" s="1"/>
      <c r="J65" s="1"/>
      <c r="K65" s="1"/>
      <c r="L65" s="1"/>
      <c r="M65" s="1"/>
      <c r="N65" s="1"/>
      <c r="O65" s="1"/>
      <c r="P65" s="1"/>
      <c r="Q65" s="1"/>
      <c r="R65" s="1"/>
      <c r="S65" s="1"/>
      <c r="T65" s="1"/>
      <c r="U65" s="1"/>
    </row>
    <row r="66" spans="3:21">
      <c r="C66" s="5"/>
      <c r="D66" s="5"/>
      <c r="E66" s="5"/>
      <c r="F66" s="1"/>
      <c r="G66" s="1"/>
      <c r="H66" s="1"/>
      <c r="I66" s="1"/>
      <c r="J66" s="1"/>
      <c r="K66" s="1"/>
      <c r="L66" s="1"/>
      <c r="M66" s="1"/>
      <c r="N66" s="1"/>
      <c r="O66" s="1"/>
      <c r="P66" s="1"/>
      <c r="Q66" s="1"/>
      <c r="R66" s="1"/>
      <c r="S66" s="1"/>
      <c r="T66" s="1"/>
      <c r="U66" s="1"/>
    </row>
    <row r="67" spans="3:21">
      <c r="C67" s="5"/>
      <c r="D67" s="5"/>
      <c r="E67" s="5"/>
      <c r="F67" s="1"/>
      <c r="G67" s="1"/>
      <c r="H67" s="1"/>
      <c r="I67" s="1"/>
      <c r="J67" s="1"/>
      <c r="K67" s="1"/>
      <c r="L67" s="1"/>
      <c r="M67" s="1"/>
      <c r="N67" s="1"/>
      <c r="O67" s="1"/>
      <c r="P67" s="1"/>
      <c r="Q67" s="1"/>
      <c r="R67" s="1"/>
      <c r="S67" s="1"/>
      <c r="T67" s="1"/>
      <c r="U67" s="1"/>
    </row>
    <row r="68" spans="3:21">
      <c r="C68" s="5"/>
      <c r="D68" s="5"/>
      <c r="E68" s="5"/>
      <c r="F68" s="1"/>
      <c r="G68" s="1"/>
      <c r="H68" s="1"/>
      <c r="I68" s="1"/>
      <c r="J68" s="1"/>
      <c r="K68" s="1"/>
      <c r="L68" s="1"/>
      <c r="M68" s="1"/>
      <c r="N68" s="1"/>
      <c r="O68" s="1"/>
      <c r="P68" s="1"/>
      <c r="Q68" s="1"/>
      <c r="R68" s="1"/>
      <c r="S68" s="1"/>
      <c r="T68" s="1"/>
      <c r="U68" s="1"/>
    </row>
    <row r="69" spans="3:21">
      <c r="C69" s="5"/>
      <c r="D69" s="5"/>
      <c r="E69" s="5"/>
      <c r="F69" s="1"/>
      <c r="G69" s="1"/>
      <c r="H69" s="1"/>
      <c r="I69" s="1"/>
      <c r="J69" s="1"/>
      <c r="K69" s="1"/>
      <c r="L69" s="1"/>
      <c r="M69" s="1"/>
      <c r="N69" s="1"/>
      <c r="O69" s="1"/>
      <c r="P69" s="1"/>
      <c r="Q69" s="1"/>
      <c r="R69" s="1"/>
      <c r="S69" s="1"/>
      <c r="T69" s="1"/>
      <c r="U69" s="1"/>
    </row>
    <row r="70" spans="3:21">
      <c r="C70" s="5"/>
      <c r="D70" s="5"/>
      <c r="E70" s="5"/>
      <c r="F70" s="1"/>
      <c r="G70" s="1"/>
      <c r="H70" s="1"/>
      <c r="I70" s="1"/>
      <c r="J70" s="1"/>
      <c r="K70" s="1"/>
      <c r="L70" s="1"/>
      <c r="M70" s="1"/>
      <c r="N70" s="1"/>
      <c r="O70" s="1"/>
      <c r="P70" s="1"/>
      <c r="Q70" s="1"/>
      <c r="R70" s="1"/>
      <c r="S70" s="1"/>
      <c r="T70" s="1"/>
      <c r="U70" s="1"/>
    </row>
    <row r="71" spans="3:21">
      <c r="C71" s="5"/>
      <c r="D71" s="5"/>
      <c r="E71" s="5"/>
      <c r="F71" s="1"/>
      <c r="G71" s="1"/>
      <c r="H71" s="1"/>
      <c r="I71" s="1"/>
      <c r="J71" s="1"/>
      <c r="K71" s="1"/>
      <c r="L71" s="1"/>
      <c r="M71" s="1"/>
      <c r="N71" s="1"/>
      <c r="O71" s="1"/>
      <c r="P71" s="1"/>
      <c r="Q71" s="1"/>
      <c r="R71" s="1"/>
      <c r="S71" s="1"/>
      <c r="T71" s="1"/>
      <c r="U71" s="1"/>
    </row>
    <row r="72" spans="3:21">
      <c r="C72" s="5"/>
      <c r="D72" s="5"/>
      <c r="E72" s="5"/>
      <c r="F72" s="1"/>
      <c r="G72" s="1"/>
      <c r="H72" s="1"/>
      <c r="I72" s="1"/>
      <c r="J72" s="1"/>
      <c r="K72" s="1"/>
      <c r="L72" s="1"/>
      <c r="M72" s="1"/>
      <c r="N72" s="1"/>
      <c r="O72" s="1"/>
      <c r="P72" s="1"/>
      <c r="Q72" s="1"/>
      <c r="R72" s="1"/>
      <c r="S72" s="1"/>
      <c r="T72" s="1"/>
      <c r="U72" s="1"/>
    </row>
    <row r="73" spans="3:21">
      <c r="C73" s="5"/>
      <c r="D73" s="5"/>
      <c r="E73" s="5"/>
      <c r="F73" s="1"/>
      <c r="G73" s="1"/>
      <c r="H73" s="1"/>
      <c r="I73" s="1"/>
      <c r="J73" s="1"/>
      <c r="K73" s="1"/>
      <c r="L73" s="1"/>
      <c r="M73" s="1"/>
      <c r="N73" s="1"/>
      <c r="O73" s="1"/>
      <c r="P73" s="1"/>
      <c r="Q73" s="1"/>
      <c r="R73" s="1"/>
      <c r="S73" s="1"/>
      <c r="T73" s="1"/>
      <c r="U73" s="1"/>
    </row>
    <row r="74" spans="3:21">
      <c r="C74" s="5"/>
      <c r="D74" s="5"/>
      <c r="E74" s="5"/>
      <c r="F74" s="1"/>
      <c r="G74" s="1"/>
      <c r="H74" s="1"/>
      <c r="I74" s="1"/>
      <c r="J74" s="1"/>
      <c r="K74" s="1"/>
      <c r="L74" s="1"/>
      <c r="M74" s="1"/>
      <c r="N74" s="1"/>
      <c r="O74" s="1"/>
      <c r="P74" s="1"/>
      <c r="Q74" s="1"/>
      <c r="R74" s="1"/>
      <c r="S74" s="1"/>
      <c r="T74" s="1"/>
      <c r="U74" s="1"/>
    </row>
    <row r="75" spans="3:21">
      <c r="C75" s="5"/>
      <c r="D75" s="5"/>
      <c r="E75" s="5"/>
      <c r="F75" s="1"/>
      <c r="G75" s="1"/>
      <c r="H75" s="1"/>
      <c r="I75" s="1"/>
      <c r="J75" s="1"/>
      <c r="K75" s="1"/>
      <c r="L75" s="1"/>
      <c r="M75" s="1"/>
      <c r="N75" s="1"/>
      <c r="O75" s="1"/>
      <c r="P75" s="1"/>
      <c r="Q75" s="1"/>
      <c r="R75" s="1"/>
      <c r="S75" s="1"/>
      <c r="T75" s="1"/>
      <c r="U75" s="1"/>
    </row>
    <row r="76" spans="3:21">
      <c r="C76" s="5"/>
      <c r="D76" s="5"/>
      <c r="E76" s="5"/>
      <c r="F76" s="1"/>
      <c r="G76" s="1"/>
      <c r="H76" s="1"/>
      <c r="R76" s="1"/>
      <c r="S76" s="1"/>
      <c r="T76" s="1"/>
      <c r="U76" s="1"/>
    </row>
    <row r="77" spans="3:21">
      <c r="C77" s="4"/>
      <c r="D77" s="4"/>
      <c r="E77" s="4"/>
      <c r="G77" s="1"/>
    </row>
    <row r="78" spans="3:21">
      <c r="C78" s="4"/>
      <c r="D78" s="4"/>
      <c r="E78" s="4"/>
      <c r="G78" s="1"/>
    </row>
    <row r="79" spans="3:21">
      <c r="C79" s="4"/>
      <c r="D79" s="4"/>
      <c r="E79" s="4"/>
      <c r="G79" s="1"/>
    </row>
    <row r="80" spans="3:21">
      <c r="C80" s="4"/>
      <c r="D80" s="4"/>
      <c r="E80" s="4"/>
      <c r="G80" s="1"/>
    </row>
    <row r="81" spans="3:7">
      <c r="C81" s="4"/>
      <c r="D81" s="4"/>
      <c r="E81" s="4"/>
      <c r="G81" s="1"/>
    </row>
    <row r="82" spans="3:7">
      <c r="C82" s="4"/>
      <c r="D82" s="4"/>
      <c r="E82" s="4"/>
      <c r="G82" s="1"/>
    </row>
    <row r="83" spans="3:7">
      <c r="C83" s="4"/>
      <c r="D83" s="4"/>
      <c r="E83" s="4"/>
      <c r="G83" s="1"/>
    </row>
    <row r="84" spans="3:7">
      <c r="C84" s="4"/>
      <c r="D84" s="4"/>
      <c r="E84" s="4"/>
      <c r="G84" s="1"/>
    </row>
    <row r="85" spans="3:7">
      <c r="C85" s="4"/>
      <c r="D85" s="4"/>
      <c r="E85" s="4"/>
      <c r="G85" s="1"/>
    </row>
    <row r="86" spans="3:7">
      <c r="C86" s="4"/>
      <c r="D86" s="4"/>
      <c r="E86" s="4"/>
      <c r="G86" s="1"/>
    </row>
    <row r="87" spans="3:7">
      <c r="C87" s="4"/>
      <c r="D87" s="4"/>
      <c r="E87" s="4"/>
      <c r="G87" s="1"/>
    </row>
    <row r="88" spans="3:7">
      <c r="C88" s="4"/>
      <c r="D88" s="4"/>
      <c r="E88" s="4"/>
      <c r="G88" s="1"/>
    </row>
    <row r="89" spans="3:7">
      <c r="C89" s="4"/>
      <c r="D89" s="4"/>
      <c r="E89" s="4"/>
      <c r="G89" s="1"/>
    </row>
    <row r="90" spans="3:7">
      <c r="C90" s="4"/>
      <c r="D90" s="4"/>
      <c r="E90" s="4"/>
      <c r="G90" s="1"/>
    </row>
    <row r="91" spans="3:7">
      <c r="C91" s="4"/>
      <c r="D91" s="4"/>
      <c r="E91" s="4"/>
      <c r="G91" s="1"/>
    </row>
    <row r="92" spans="3:7">
      <c r="C92" s="4"/>
      <c r="D92" s="4"/>
      <c r="E92" s="4"/>
      <c r="G92" s="1"/>
    </row>
    <row r="93" spans="3:7">
      <c r="C93" s="4"/>
      <c r="D93" s="4"/>
      <c r="E93" s="4"/>
      <c r="G93" s="1"/>
    </row>
    <row r="94" spans="3:7">
      <c r="C94" s="4"/>
      <c r="D94" s="4"/>
      <c r="E94" s="4"/>
      <c r="G94" s="1"/>
    </row>
    <row r="95" spans="3:7">
      <c r="C95" s="4"/>
      <c r="D95" s="4"/>
      <c r="E95" s="4"/>
      <c r="G95" s="1"/>
    </row>
    <row r="96" spans="3:7">
      <c r="C96" s="4"/>
      <c r="D96" s="4"/>
      <c r="E96" s="4"/>
      <c r="G96" s="1"/>
    </row>
    <row r="97" spans="3:7">
      <c r="C97" s="4"/>
      <c r="D97" s="4"/>
      <c r="E97" s="4"/>
      <c r="G97" s="1"/>
    </row>
    <row r="98" spans="3:7">
      <c r="C98" s="4"/>
      <c r="D98" s="4"/>
      <c r="E98" s="4"/>
      <c r="G98" s="1"/>
    </row>
    <row r="99" spans="3:7">
      <c r="C99" s="4"/>
      <c r="D99" s="4"/>
      <c r="E99" s="4"/>
      <c r="G99" s="1"/>
    </row>
    <row r="100" spans="3:7">
      <c r="C100" s="4"/>
      <c r="D100" s="4"/>
      <c r="E100" s="4"/>
      <c r="G100" s="1"/>
    </row>
    <row r="101" spans="3:7">
      <c r="C101" s="4"/>
      <c r="D101" s="4"/>
      <c r="E101" s="4"/>
      <c r="G101" s="1"/>
    </row>
    <row r="102" spans="3:7">
      <c r="C102" s="4"/>
      <c r="D102" s="4"/>
      <c r="E102" s="4"/>
      <c r="G102" s="1"/>
    </row>
    <row r="103" spans="3:7">
      <c r="C103" s="4"/>
      <c r="D103" s="4"/>
      <c r="E103" s="4"/>
      <c r="G103" s="1"/>
    </row>
    <row r="104" spans="3:7">
      <c r="C104" s="4"/>
      <c r="D104" s="4"/>
      <c r="E104" s="4"/>
      <c r="G104" s="1"/>
    </row>
    <row r="105" spans="3:7">
      <c r="C105" s="4"/>
      <c r="D105" s="4"/>
      <c r="E105" s="4"/>
      <c r="G105" s="1"/>
    </row>
    <row r="106" spans="3:7">
      <c r="C106" s="4"/>
      <c r="D106" s="4"/>
      <c r="E106" s="4"/>
      <c r="G106" s="1"/>
    </row>
    <row r="107" spans="3:7">
      <c r="C107" s="4"/>
      <c r="D107" s="4"/>
      <c r="E107" s="4"/>
      <c r="G107" s="1"/>
    </row>
    <row r="108" spans="3:7">
      <c r="C108" s="4"/>
      <c r="D108" s="4"/>
      <c r="E108" s="4"/>
      <c r="G108" s="1"/>
    </row>
    <row r="109" spans="3:7">
      <c r="C109" s="4"/>
      <c r="D109" s="4"/>
      <c r="E109" s="4"/>
      <c r="G109" s="1"/>
    </row>
    <row r="110" spans="3:7">
      <c r="C110" s="4"/>
      <c r="D110" s="4"/>
      <c r="E110" s="4"/>
      <c r="G110" s="1"/>
    </row>
    <row r="111" spans="3:7">
      <c r="C111" s="4"/>
      <c r="D111" s="4"/>
      <c r="E111" s="4"/>
      <c r="G111" s="1"/>
    </row>
    <row r="112" spans="3:7">
      <c r="C112" s="4"/>
      <c r="D112" s="4"/>
      <c r="E112" s="4"/>
      <c r="G112" s="1"/>
    </row>
    <row r="113" spans="3:7">
      <c r="C113" s="4"/>
      <c r="D113" s="4"/>
      <c r="E113" s="4"/>
      <c r="G113" s="1"/>
    </row>
    <row r="114" spans="3:7">
      <c r="C114" s="4"/>
      <c r="D114" s="4"/>
      <c r="E114" s="4"/>
      <c r="G114" s="1"/>
    </row>
    <row r="115" spans="3:7">
      <c r="C115" s="4"/>
      <c r="D115" s="4"/>
      <c r="E115" s="4"/>
      <c r="G115" s="1"/>
    </row>
    <row r="116" spans="3:7">
      <c r="C116" s="4"/>
      <c r="D116" s="4"/>
      <c r="E116" s="4"/>
      <c r="G116" s="1"/>
    </row>
    <row r="117" spans="3:7">
      <c r="C117" s="4"/>
      <c r="D117" s="4"/>
      <c r="E117" s="4"/>
      <c r="G117" s="1"/>
    </row>
    <row r="118" spans="3:7">
      <c r="C118" s="4"/>
      <c r="D118" s="4"/>
      <c r="E118" s="4"/>
      <c r="G118" s="1"/>
    </row>
    <row r="119" spans="3:7">
      <c r="C119" s="4"/>
      <c r="D119" s="4"/>
      <c r="E119" s="4"/>
      <c r="G119" s="1"/>
    </row>
    <row r="120" spans="3:7">
      <c r="C120" s="4"/>
      <c r="D120" s="4"/>
      <c r="E120" s="4"/>
      <c r="G120" s="1"/>
    </row>
    <row r="121" spans="3:7">
      <c r="C121" s="4"/>
      <c r="D121" s="4"/>
      <c r="E121" s="4"/>
      <c r="G121" s="1"/>
    </row>
    <row r="122" spans="3:7">
      <c r="C122" s="4"/>
      <c r="D122" s="4"/>
      <c r="E122" s="4"/>
      <c r="G122" s="1"/>
    </row>
    <row r="123" spans="3:7">
      <c r="C123" s="4"/>
      <c r="D123" s="4"/>
      <c r="E123" s="4"/>
      <c r="G123" s="1"/>
    </row>
    <row r="124" spans="3:7">
      <c r="C124" s="4"/>
      <c r="D124" s="4"/>
      <c r="E124" s="4"/>
      <c r="G124" s="1"/>
    </row>
    <row r="125" spans="3:7">
      <c r="C125" s="4"/>
      <c r="D125" s="4"/>
      <c r="E125" s="4"/>
      <c r="G125" s="1"/>
    </row>
    <row r="126" spans="3:7">
      <c r="C126" s="4"/>
      <c r="D126" s="4"/>
      <c r="E126" s="4"/>
      <c r="G126" s="1"/>
    </row>
    <row r="127" spans="3:7">
      <c r="C127" s="4"/>
      <c r="D127" s="4"/>
      <c r="E127" s="4"/>
      <c r="G127" s="1"/>
    </row>
    <row r="128" spans="3:7">
      <c r="C128" s="4"/>
      <c r="D128" s="4"/>
      <c r="E128" s="4"/>
      <c r="G128" s="1"/>
    </row>
    <row r="129" spans="3:7">
      <c r="C129" s="4"/>
      <c r="D129" s="4"/>
      <c r="E129" s="4"/>
      <c r="G129" s="1"/>
    </row>
    <row r="130" spans="3:7">
      <c r="C130" s="4"/>
      <c r="D130" s="4"/>
      <c r="E130" s="4"/>
      <c r="G130" s="1"/>
    </row>
    <row r="131" spans="3:7">
      <c r="C131" s="4"/>
      <c r="D131" s="4"/>
      <c r="E131" s="4"/>
      <c r="G131" s="1"/>
    </row>
    <row r="132" spans="3:7">
      <c r="C132" s="4"/>
      <c r="D132" s="4"/>
      <c r="E132" s="4"/>
      <c r="G132" s="1"/>
    </row>
    <row r="133" spans="3:7">
      <c r="C133" s="4"/>
      <c r="D133" s="4"/>
      <c r="E133" s="4"/>
      <c r="G133" s="1"/>
    </row>
    <row r="134" spans="3:7">
      <c r="C134" s="4"/>
      <c r="D134" s="4"/>
      <c r="E134" s="4"/>
      <c r="G134" s="1"/>
    </row>
    <row r="135" spans="3:7">
      <c r="C135" s="4"/>
      <c r="D135" s="4"/>
      <c r="E135" s="4"/>
      <c r="G135" s="1"/>
    </row>
    <row r="136" spans="3:7">
      <c r="C136" s="4"/>
      <c r="D136" s="4"/>
      <c r="E136" s="4"/>
      <c r="G136" s="1"/>
    </row>
    <row r="137" spans="3:7">
      <c r="C137" s="4"/>
      <c r="D137" s="4"/>
      <c r="E137" s="4"/>
      <c r="G137" s="1"/>
    </row>
    <row r="138" spans="3:7">
      <c r="C138" s="4"/>
      <c r="D138" s="4"/>
      <c r="E138" s="4"/>
      <c r="G138" s="1"/>
    </row>
    <row r="139" spans="3:7">
      <c r="C139" s="4"/>
      <c r="D139" s="4"/>
      <c r="E139" s="4"/>
      <c r="G139" s="1"/>
    </row>
    <row r="140" spans="3:7">
      <c r="C140" s="4"/>
      <c r="D140" s="4"/>
      <c r="E140" s="4"/>
      <c r="G140" s="1"/>
    </row>
    <row r="141" spans="3:7">
      <c r="C141" s="4"/>
      <c r="D141" s="4"/>
      <c r="E141" s="4"/>
      <c r="G141" s="1"/>
    </row>
    <row r="142" spans="3:7">
      <c r="C142" s="4"/>
      <c r="D142" s="4"/>
      <c r="E142" s="4"/>
      <c r="G142" s="1"/>
    </row>
    <row r="143" spans="3:7">
      <c r="C143" s="4"/>
      <c r="D143" s="4"/>
      <c r="E143" s="4"/>
      <c r="G143" s="1"/>
    </row>
    <row r="144" spans="3:7">
      <c r="C144" s="4"/>
      <c r="D144" s="4"/>
      <c r="E144" s="4"/>
      <c r="G144" s="1"/>
    </row>
    <row r="145" spans="3:7">
      <c r="C145" s="4"/>
      <c r="D145" s="4"/>
      <c r="E145" s="4"/>
      <c r="G145" s="1"/>
    </row>
    <row r="146" spans="3:7">
      <c r="C146" s="4"/>
      <c r="D146" s="4"/>
      <c r="E146" s="4"/>
      <c r="G146" s="1"/>
    </row>
    <row r="147" spans="3:7">
      <c r="C147" s="4"/>
      <c r="D147" s="4"/>
      <c r="E147" s="4"/>
      <c r="G147" s="1"/>
    </row>
    <row r="148" spans="3:7">
      <c r="C148" s="4"/>
      <c r="D148" s="4"/>
      <c r="E148" s="4"/>
      <c r="G148" s="1"/>
    </row>
    <row r="149" spans="3:7">
      <c r="C149" s="4"/>
      <c r="D149" s="4"/>
      <c r="E149" s="4"/>
      <c r="G149" s="1"/>
    </row>
    <row r="150" spans="3:7">
      <c r="C150" s="4"/>
      <c r="D150" s="4"/>
      <c r="E150" s="4"/>
      <c r="G150" s="1"/>
    </row>
    <row r="151" spans="3:7">
      <c r="C151" s="4"/>
      <c r="D151" s="4"/>
      <c r="E151" s="4"/>
      <c r="G151" s="1"/>
    </row>
    <row r="152" spans="3:7">
      <c r="C152" s="4"/>
      <c r="D152" s="4"/>
      <c r="E152" s="4"/>
      <c r="G152" s="1"/>
    </row>
    <row r="153" spans="3:7">
      <c r="C153" s="4"/>
      <c r="D153" s="4"/>
      <c r="E153" s="4"/>
      <c r="G153" s="1"/>
    </row>
    <row r="154" spans="3:7">
      <c r="C154" s="4"/>
      <c r="D154" s="4"/>
      <c r="E154" s="4"/>
      <c r="G154" s="1"/>
    </row>
    <row r="155" spans="3:7">
      <c r="C155" s="4"/>
      <c r="D155" s="4"/>
      <c r="E155" s="4"/>
      <c r="G155" s="1"/>
    </row>
    <row r="156" spans="3:7">
      <c r="C156" s="4"/>
      <c r="D156" s="4"/>
      <c r="E156" s="4"/>
      <c r="G156" s="1"/>
    </row>
    <row r="157" spans="3:7">
      <c r="C157" s="4"/>
      <c r="D157" s="4"/>
      <c r="E157" s="4"/>
      <c r="G157" s="1"/>
    </row>
    <row r="158" spans="3:7">
      <c r="C158" s="4"/>
      <c r="D158" s="4"/>
      <c r="E158" s="4"/>
      <c r="G158" s="1"/>
    </row>
    <row r="159" spans="3:7">
      <c r="C159" s="4"/>
      <c r="D159" s="4"/>
      <c r="E159" s="4"/>
      <c r="G159" s="1"/>
    </row>
    <row r="160" spans="3:7">
      <c r="C160" s="4"/>
      <c r="D160" s="4"/>
      <c r="E160" s="4"/>
      <c r="G160" s="1"/>
    </row>
    <row r="161" spans="3:7">
      <c r="C161" s="4"/>
      <c r="D161" s="4"/>
      <c r="E161" s="4"/>
      <c r="G161" s="1"/>
    </row>
    <row r="162" spans="3:7">
      <c r="C162" s="4"/>
      <c r="D162" s="4"/>
      <c r="E162" s="4"/>
      <c r="G162" s="1"/>
    </row>
    <row r="163" spans="3:7">
      <c r="C163" s="4"/>
      <c r="D163" s="4"/>
      <c r="E163" s="4"/>
      <c r="G163" s="1"/>
    </row>
    <row r="164" spans="3:7">
      <c r="C164" s="4"/>
      <c r="D164" s="4"/>
      <c r="E164" s="4"/>
      <c r="G164" s="1"/>
    </row>
    <row r="165" spans="3:7">
      <c r="C165" s="4"/>
      <c r="D165" s="4"/>
      <c r="E165" s="4"/>
      <c r="G165" s="1"/>
    </row>
    <row r="166" spans="3:7">
      <c r="C166" s="4"/>
      <c r="D166" s="4"/>
      <c r="E166" s="4"/>
      <c r="G166" s="1"/>
    </row>
    <row r="167" spans="3:7">
      <c r="C167" s="4"/>
      <c r="D167" s="4"/>
      <c r="E167" s="4"/>
      <c r="G167" s="1"/>
    </row>
    <row r="168" spans="3:7">
      <c r="C168" s="4"/>
      <c r="D168" s="4"/>
      <c r="E168" s="4"/>
      <c r="G168" s="1"/>
    </row>
    <row r="169" spans="3:7">
      <c r="C169" s="4"/>
      <c r="D169" s="4"/>
      <c r="E169" s="4"/>
      <c r="G169" s="1"/>
    </row>
    <row r="170" spans="3:7">
      <c r="C170" s="4"/>
      <c r="D170" s="4"/>
      <c r="E170" s="4"/>
      <c r="G170" s="1"/>
    </row>
    <row r="171" spans="3:7">
      <c r="C171" s="4"/>
      <c r="D171" s="4"/>
      <c r="E171" s="4"/>
      <c r="G171" s="1"/>
    </row>
    <row r="172" spans="3:7">
      <c r="C172" s="4"/>
      <c r="D172" s="4"/>
      <c r="E172" s="4"/>
      <c r="G172" s="1"/>
    </row>
    <row r="173" spans="3:7">
      <c r="C173" s="4"/>
      <c r="D173" s="4"/>
      <c r="E173" s="4"/>
      <c r="G173" s="1"/>
    </row>
    <row r="174" spans="3:7">
      <c r="C174" s="4"/>
      <c r="D174" s="4"/>
      <c r="E174" s="4"/>
      <c r="G174" s="1"/>
    </row>
    <row r="175" spans="3:7">
      <c r="C175" s="4"/>
      <c r="D175" s="4"/>
      <c r="E175" s="4"/>
      <c r="G175" s="1"/>
    </row>
    <row r="176" spans="3:7">
      <c r="C176" s="4"/>
      <c r="D176" s="4"/>
      <c r="E176" s="4"/>
      <c r="G176" s="1"/>
    </row>
    <row r="177" spans="3:7">
      <c r="C177" s="4"/>
      <c r="D177" s="4"/>
      <c r="E177" s="4"/>
      <c r="G177" s="1"/>
    </row>
    <row r="178" spans="3:7">
      <c r="C178" s="4"/>
      <c r="D178" s="4"/>
      <c r="E178" s="4"/>
      <c r="G178" s="1"/>
    </row>
    <row r="179" spans="3:7">
      <c r="C179" s="4"/>
      <c r="D179" s="4"/>
      <c r="E179" s="4"/>
      <c r="G179" s="1"/>
    </row>
    <row r="180" spans="3:7">
      <c r="C180" s="4"/>
      <c r="D180" s="4"/>
      <c r="E180" s="4"/>
      <c r="G180" s="1"/>
    </row>
    <row r="181" spans="3:7">
      <c r="C181" s="4"/>
      <c r="D181" s="4"/>
      <c r="E181" s="4"/>
      <c r="G181" s="1"/>
    </row>
    <row r="182" spans="3:7">
      <c r="C182" s="4"/>
      <c r="D182" s="4"/>
      <c r="E182" s="4"/>
      <c r="G182" s="1"/>
    </row>
    <row r="183" spans="3:7">
      <c r="C183" s="4"/>
      <c r="D183" s="4"/>
      <c r="E183" s="4"/>
      <c r="G183" s="1"/>
    </row>
    <row r="184" spans="3:7">
      <c r="C184" s="4"/>
      <c r="D184" s="4"/>
      <c r="E184" s="4"/>
      <c r="G184" s="1"/>
    </row>
    <row r="185" spans="3:7">
      <c r="C185" s="4"/>
      <c r="D185" s="4"/>
      <c r="E185" s="4"/>
      <c r="G185" s="1"/>
    </row>
    <row r="186" spans="3:7">
      <c r="C186" s="4"/>
      <c r="D186" s="4"/>
      <c r="E186" s="4"/>
      <c r="G186" s="1"/>
    </row>
    <row r="187" spans="3:7">
      <c r="C187" s="4"/>
      <c r="D187" s="4"/>
      <c r="E187" s="4"/>
      <c r="G187" s="1"/>
    </row>
    <row r="188" spans="3:7">
      <c r="C188" s="4"/>
      <c r="D188" s="4"/>
      <c r="E188" s="4"/>
      <c r="G188" s="1"/>
    </row>
    <row r="189" spans="3:7">
      <c r="C189" s="4"/>
      <c r="D189" s="4"/>
      <c r="E189" s="4"/>
      <c r="G189" s="1"/>
    </row>
    <row r="190" spans="3:7">
      <c r="C190" s="4"/>
      <c r="D190" s="4"/>
      <c r="E190" s="4"/>
      <c r="G190" s="1"/>
    </row>
    <row r="191" spans="3:7">
      <c r="C191" s="4"/>
      <c r="D191" s="4"/>
      <c r="E191" s="4"/>
      <c r="G191" s="1"/>
    </row>
    <row r="192" spans="3:7">
      <c r="C192" s="4"/>
      <c r="D192" s="4"/>
      <c r="E192" s="4"/>
      <c r="G192" s="1"/>
    </row>
    <row r="193" spans="3:7">
      <c r="C193" s="4"/>
      <c r="D193" s="4"/>
      <c r="E193" s="4"/>
      <c r="G193" s="1"/>
    </row>
    <row r="194" spans="3:7">
      <c r="C194" s="4"/>
      <c r="D194" s="4"/>
      <c r="E194" s="4"/>
      <c r="G194" s="1"/>
    </row>
    <row r="195" spans="3:7">
      <c r="C195" s="4"/>
      <c r="D195" s="4"/>
      <c r="E195" s="4"/>
      <c r="G195" s="1"/>
    </row>
    <row r="196" spans="3:7">
      <c r="C196" s="4"/>
      <c r="D196" s="4"/>
      <c r="E196" s="4"/>
      <c r="G196" s="1"/>
    </row>
    <row r="197" spans="3:7">
      <c r="C197" s="4"/>
      <c r="D197" s="4"/>
      <c r="E197" s="4"/>
      <c r="G197" s="1"/>
    </row>
    <row r="198" spans="3:7">
      <c r="C198" s="4"/>
      <c r="D198" s="4"/>
      <c r="E198" s="4"/>
      <c r="G198" s="1"/>
    </row>
    <row r="199" spans="3:7">
      <c r="C199" s="4"/>
      <c r="D199" s="4"/>
      <c r="E199" s="4"/>
      <c r="G199" s="1"/>
    </row>
    <row r="200" spans="3:7">
      <c r="C200" s="4"/>
      <c r="D200" s="4"/>
      <c r="E200" s="4"/>
      <c r="G200" s="1"/>
    </row>
    <row r="201" spans="3:7">
      <c r="C201" s="4"/>
      <c r="D201" s="4"/>
      <c r="E201" s="4"/>
      <c r="G201" s="1"/>
    </row>
    <row r="202" spans="3:7">
      <c r="C202" s="4"/>
      <c r="D202" s="4"/>
      <c r="E202" s="4"/>
      <c r="G202" s="1"/>
    </row>
    <row r="203" spans="3:7">
      <c r="C203" s="4"/>
      <c r="D203" s="4"/>
      <c r="E203" s="4"/>
      <c r="G203" s="1"/>
    </row>
    <row r="204" spans="3:7">
      <c r="C204" s="4"/>
      <c r="D204" s="4"/>
      <c r="E204" s="4"/>
      <c r="G204" s="1"/>
    </row>
    <row r="205" spans="3:7">
      <c r="C205" s="4"/>
      <c r="D205" s="4"/>
      <c r="E205" s="4"/>
      <c r="G205" s="1"/>
    </row>
    <row r="206" spans="3:7">
      <c r="C206" s="4"/>
      <c r="D206" s="4"/>
      <c r="E206" s="4"/>
      <c r="G206" s="1"/>
    </row>
    <row r="207" spans="3:7">
      <c r="C207" s="4"/>
      <c r="D207" s="4"/>
      <c r="E207" s="4"/>
      <c r="G207" s="1"/>
    </row>
    <row r="208" spans="3:7">
      <c r="C208" s="4"/>
      <c r="D208" s="4"/>
      <c r="E208" s="4"/>
      <c r="G208" s="1"/>
    </row>
    <row r="209" spans="3:7">
      <c r="C209" s="4"/>
      <c r="D209" s="4"/>
      <c r="E209" s="4"/>
      <c r="G209" s="1"/>
    </row>
    <row r="210" spans="3:7">
      <c r="C210" s="4"/>
      <c r="D210" s="4"/>
      <c r="E210" s="4"/>
      <c r="G210" s="1"/>
    </row>
    <row r="211" spans="3:7">
      <c r="C211" s="4"/>
      <c r="D211" s="4"/>
      <c r="E211" s="4"/>
      <c r="G211" s="1"/>
    </row>
    <row r="212" spans="3:7">
      <c r="C212" s="4"/>
      <c r="D212" s="4"/>
      <c r="E212" s="4"/>
      <c r="G212" s="1"/>
    </row>
    <row r="213" spans="3:7">
      <c r="C213" s="4"/>
      <c r="D213" s="4"/>
      <c r="E213" s="4"/>
      <c r="G213" s="1"/>
    </row>
    <row r="214" spans="3:7">
      <c r="C214" s="4"/>
      <c r="D214" s="4"/>
      <c r="E214" s="4"/>
      <c r="G214" s="1"/>
    </row>
    <row r="215" spans="3:7">
      <c r="C215" s="4"/>
      <c r="D215" s="4"/>
      <c r="E215" s="4"/>
      <c r="G215" s="1"/>
    </row>
    <row r="216" spans="3:7">
      <c r="C216" s="4"/>
      <c r="D216" s="4"/>
      <c r="E216" s="4"/>
      <c r="G216" s="1"/>
    </row>
    <row r="217" spans="3:7">
      <c r="C217" s="4"/>
      <c r="D217" s="4"/>
      <c r="E217" s="4"/>
      <c r="G217" s="1"/>
    </row>
    <row r="218" spans="3:7">
      <c r="C218" s="4"/>
      <c r="D218" s="4"/>
      <c r="E218" s="4"/>
      <c r="G218" s="1"/>
    </row>
    <row r="219" spans="3:7">
      <c r="C219" s="4"/>
      <c r="D219" s="4"/>
      <c r="E219" s="4"/>
      <c r="G219" s="1"/>
    </row>
    <row r="220" spans="3:7">
      <c r="C220" s="4"/>
      <c r="D220" s="4"/>
      <c r="E220" s="4"/>
      <c r="G220" s="1"/>
    </row>
    <row r="221" spans="3:7">
      <c r="C221" s="4"/>
      <c r="D221" s="4"/>
      <c r="E221" s="4"/>
      <c r="G221" s="1"/>
    </row>
    <row r="222" spans="3:7">
      <c r="C222" s="4"/>
      <c r="D222" s="4"/>
      <c r="E222" s="4"/>
      <c r="G222" s="1"/>
    </row>
    <row r="223" spans="3:7">
      <c r="C223" s="4"/>
      <c r="D223" s="4"/>
      <c r="E223" s="4"/>
      <c r="G223" s="1"/>
    </row>
    <row r="224" spans="3:7">
      <c r="C224" s="4"/>
      <c r="D224" s="4"/>
      <c r="E224" s="4"/>
      <c r="G224" s="1"/>
    </row>
    <row r="225" spans="3:7">
      <c r="C225" s="4"/>
      <c r="D225" s="4"/>
      <c r="E225" s="4"/>
      <c r="G225" s="1"/>
    </row>
    <row r="226" spans="3:7">
      <c r="C226" s="4"/>
      <c r="D226" s="4"/>
      <c r="E226" s="4"/>
      <c r="G226" s="1"/>
    </row>
    <row r="227" spans="3:7">
      <c r="C227" s="4"/>
      <c r="D227" s="4"/>
      <c r="E227" s="4"/>
      <c r="G227" s="1"/>
    </row>
    <row r="228" spans="3:7">
      <c r="C228" s="4"/>
      <c r="D228" s="4"/>
      <c r="E228" s="4"/>
      <c r="G228" s="1"/>
    </row>
    <row r="229" spans="3:7">
      <c r="C229" s="4"/>
      <c r="D229" s="4"/>
      <c r="E229" s="4"/>
      <c r="G229" s="1"/>
    </row>
    <row r="230" spans="3:7">
      <c r="C230" s="4"/>
      <c r="D230" s="4"/>
      <c r="E230" s="4"/>
      <c r="G230" s="1"/>
    </row>
    <row r="231" spans="3:7">
      <c r="C231" s="4"/>
      <c r="D231" s="4"/>
      <c r="E231" s="4"/>
      <c r="G231" s="1"/>
    </row>
    <row r="232" spans="3:7">
      <c r="C232" s="4"/>
      <c r="D232" s="4"/>
      <c r="E232" s="4"/>
      <c r="G232" s="1"/>
    </row>
    <row r="233" spans="3:7">
      <c r="C233" s="4"/>
      <c r="D233" s="4"/>
      <c r="E233" s="4"/>
      <c r="G233" s="1"/>
    </row>
    <row r="234" spans="3:7">
      <c r="C234" s="4"/>
      <c r="D234" s="4"/>
      <c r="E234" s="4"/>
      <c r="G234" s="1"/>
    </row>
    <row r="235" spans="3:7">
      <c r="C235" s="4"/>
      <c r="D235" s="4"/>
      <c r="E235" s="4"/>
      <c r="G235" s="1"/>
    </row>
    <row r="236" spans="3:7">
      <c r="C236" s="4"/>
      <c r="D236" s="4"/>
      <c r="E236" s="4"/>
      <c r="G236" s="1"/>
    </row>
    <row r="237" spans="3:7">
      <c r="C237" s="4"/>
      <c r="D237" s="4"/>
      <c r="E237" s="4"/>
      <c r="G237" s="1"/>
    </row>
    <row r="238" spans="3:7">
      <c r="C238" s="4"/>
      <c r="D238" s="4"/>
      <c r="E238" s="4"/>
      <c r="G238" s="1"/>
    </row>
    <row r="239" spans="3:7">
      <c r="C239" s="4"/>
      <c r="D239" s="4"/>
      <c r="E239" s="4"/>
      <c r="G239" s="1"/>
    </row>
    <row r="240" spans="3:7">
      <c r="C240" s="4"/>
      <c r="D240" s="4"/>
      <c r="E240" s="4"/>
      <c r="G240" s="1"/>
    </row>
    <row r="241" spans="3:7">
      <c r="C241" s="4"/>
      <c r="D241" s="4"/>
      <c r="E241" s="4"/>
      <c r="G241" s="1"/>
    </row>
    <row r="242" spans="3:7">
      <c r="C242" s="4"/>
      <c r="D242" s="4"/>
      <c r="E242" s="4"/>
      <c r="G242" s="1"/>
    </row>
    <row r="243" spans="3:7">
      <c r="C243" s="4"/>
      <c r="D243" s="4"/>
      <c r="E243" s="4"/>
      <c r="G243" s="1"/>
    </row>
    <row r="244" spans="3:7">
      <c r="C244" s="4"/>
      <c r="D244" s="4"/>
      <c r="E244" s="4"/>
      <c r="G244" s="1"/>
    </row>
    <row r="245" spans="3:7">
      <c r="C245" s="4"/>
      <c r="D245" s="4"/>
      <c r="E245" s="4"/>
      <c r="G245" s="1"/>
    </row>
    <row r="246" spans="3:7">
      <c r="C246" s="4"/>
      <c r="D246" s="4"/>
      <c r="E246" s="4"/>
      <c r="G246" s="1"/>
    </row>
    <row r="247" spans="3:7">
      <c r="C247" s="4"/>
      <c r="D247" s="4"/>
      <c r="E247" s="4"/>
      <c r="G247" s="1"/>
    </row>
    <row r="248" spans="3:7">
      <c r="C248" s="4"/>
      <c r="D248" s="4"/>
      <c r="E248" s="4"/>
      <c r="G248" s="1"/>
    </row>
    <row r="249" spans="3:7">
      <c r="C249" s="4"/>
      <c r="D249" s="4"/>
      <c r="E249" s="4"/>
      <c r="G249" s="1"/>
    </row>
    <row r="250" spans="3:7">
      <c r="C250" s="4"/>
      <c r="D250" s="4"/>
      <c r="E250" s="4"/>
      <c r="G250" s="1"/>
    </row>
    <row r="251" spans="3:7">
      <c r="C251" s="4"/>
      <c r="D251" s="4"/>
      <c r="E251" s="4"/>
      <c r="G251" s="1"/>
    </row>
    <row r="252" spans="3:7">
      <c r="C252" s="4"/>
      <c r="D252" s="4"/>
      <c r="E252" s="4"/>
      <c r="G252" s="1"/>
    </row>
    <row r="253" spans="3:7">
      <c r="C253" s="4"/>
      <c r="D253" s="4"/>
      <c r="E253" s="4"/>
      <c r="G253" s="1"/>
    </row>
    <row r="254" spans="3:7">
      <c r="C254" s="4"/>
      <c r="D254" s="4"/>
      <c r="E254" s="4"/>
      <c r="G254" s="1"/>
    </row>
    <row r="255" spans="3:7">
      <c r="C255" s="4"/>
      <c r="D255" s="4"/>
      <c r="E255" s="4"/>
      <c r="G255" s="1"/>
    </row>
    <row r="256" spans="3:7">
      <c r="C256" s="4"/>
      <c r="D256" s="4"/>
      <c r="E256" s="4"/>
      <c r="G256" s="1"/>
    </row>
    <row r="257" spans="3:7">
      <c r="C257" s="4"/>
      <c r="D257" s="4"/>
      <c r="E257" s="4"/>
      <c r="G257" s="1"/>
    </row>
    <row r="258" spans="3:7">
      <c r="C258" s="4"/>
      <c r="D258" s="4"/>
      <c r="E258" s="4"/>
      <c r="G258" s="1"/>
    </row>
    <row r="259" spans="3:7">
      <c r="C259" s="4"/>
      <c r="D259" s="4"/>
      <c r="E259" s="4"/>
      <c r="G259" s="1"/>
    </row>
    <row r="260" spans="3:7">
      <c r="C260" s="4"/>
      <c r="D260" s="4"/>
      <c r="E260" s="4"/>
      <c r="G260" s="1"/>
    </row>
    <row r="261" spans="3:7">
      <c r="C261" s="4"/>
      <c r="D261" s="4"/>
      <c r="E261" s="4"/>
      <c r="G261" s="1"/>
    </row>
    <row r="262" spans="3:7">
      <c r="C262" s="4"/>
      <c r="D262" s="4"/>
      <c r="E262" s="4"/>
      <c r="G262" s="1"/>
    </row>
    <row r="263" spans="3:7">
      <c r="C263" s="4"/>
      <c r="D263" s="4"/>
      <c r="E263" s="4"/>
      <c r="G263" s="1"/>
    </row>
    <row r="264" spans="3:7">
      <c r="C264" s="4"/>
      <c r="D264" s="4"/>
      <c r="E264" s="4"/>
      <c r="G264" s="1"/>
    </row>
    <row r="265" spans="3:7">
      <c r="C265" s="4"/>
      <c r="D265" s="4"/>
      <c r="E265" s="4"/>
      <c r="G265" s="1"/>
    </row>
    <row r="266" spans="3:7">
      <c r="C266" s="4"/>
      <c r="D266" s="4"/>
      <c r="E266" s="4"/>
      <c r="G266" s="1"/>
    </row>
    <row r="267" spans="3:7">
      <c r="C267" s="4"/>
      <c r="D267" s="4"/>
      <c r="E267" s="4"/>
      <c r="G267" s="1"/>
    </row>
    <row r="268" spans="3:7">
      <c r="C268" s="4"/>
      <c r="D268" s="4"/>
      <c r="E268" s="4"/>
      <c r="G268" s="1"/>
    </row>
    <row r="269" spans="3:7">
      <c r="C269" s="4"/>
      <c r="D269" s="4"/>
      <c r="E269" s="4"/>
      <c r="G269" s="1"/>
    </row>
    <row r="270" spans="3:7">
      <c r="C270" s="4"/>
      <c r="D270" s="4"/>
      <c r="E270" s="4"/>
      <c r="G270" s="1"/>
    </row>
    <row r="271" spans="3:7">
      <c r="C271" s="4"/>
      <c r="D271" s="4"/>
      <c r="E271" s="4"/>
      <c r="G271" s="1"/>
    </row>
    <row r="272" spans="3:7">
      <c r="C272" s="4"/>
      <c r="D272" s="4"/>
      <c r="E272" s="4"/>
      <c r="G272" s="1"/>
    </row>
    <row r="273" spans="3:7">
      <c r="C273" s="4"/>
      <c r="D273" s="4"/>
      <c r="E273" s="4"/>
      <c r="G273" s="1"/>
    </row>
    <row r="274" spans="3:7">
      <c r="C274" s="4"/>
      <c r="D274" s="4"/>
      <c r="E274" s="4"/>
      <c r="G274" s="1"/>
    </row>
    <row r="275" spans="3:7">
      <c r="C275" s="4"/>
      <c r="D275" s="4"/>
      <c r="E275" s="4"/>
      <c r="G275" s="1"/>
    </row>
    <row r="276" spans="3:7">
      <c r="C276" s="4"/>
      <c r="D276" s="4"/>
      <c r="E276" s="4"/>
      <c r="G276" s="1"/>
    </row>
    <row r="277" spans="3:7">
      <c r="C277" s="4"/>
      <c r="D277" s="4"/>
      <c r="E277" s="4"/>
      <c r="G277" s="1"/>
    </row>
    <row r="278" spans="3:7">
      <c r="C278" s="4"/>
      <c r="D278" s="4"/>
      <c r="E278" s="4"/>
      <c r="G278" s="1"/>
    </row>
    <row r="279" spans="3:7">
      <c r="C279" s="4"/>
      <c r="D279" s="4"/>
      <c r="E279" s="4"/>
      <c r="G279" s="1"/>
    </row>
    <row r="280" spans="3:7">
      <c r="C280" s="4"/>
      <c r="D280" s="4"/>
      <c r="E280" s="4"/>
      <c r="G280" s="1"/>
    </row>
    <row r="281" spans="3:7">
      <c r="C281" s="4"/>
      <c r="D281" s="4"/>
      <c r="E281" s="4"/>
      <c r="G281" s="1"/>
    </row>
    <row r="282" spans="3:7">
      <c r="C282" s="4"/>
      <c r="D282" s="4"/>
      <c r="E282" s="4"/>
      <c r="G282" s="1"/>
    </row>
    <row r="283" spans="3:7">
      <c r="C283" s="4"/>
      <c r="D283" s="4"/>
      <c r="E283" s="4"/>
      <c r="G283" s="1"/>
    </row>
    <row r="284" spans="3:7">
      <c r="C284" s="4"/>
      <c r="D284" s="4"/>
      <c r="E284" s="4"/>
      <c r="G284" s="1"/>
    </row>
    <row r="285" spans="3:7">
      <c r="C285" s="4"/>
      <c r="D285" s="4"/>
      <c r="E285" s="4"/>
      <c r="G285" s="1"/>
    </row>
    <row r="286" spans="3:7">
      <c r="C286" s="4"/>
      <c r="D286" s="4"/>
      <c r="E286" s="4"/>
      <c r="G286" s="1"/>
    </row>
    <row r="287" spans="3:7">
      <c r="C287" s="4"/>
      <c r="D287" s="4"/>
      <c r="E287" s="4"/>
      <c r="G287" s="1"/>
    </row>
    <row r="288" spans="3:7">
      <c r="C288" s="4"/>
      <c r="D288" s="4"/>
      <c r="E288" s="4"/>
      <c r="G288" s="1"/>
    </row>
    <row r="289" spans="3:7">
      <c r="C289" s="4"/>
      <c r="D289" s="4"/>
      <c r="E289" s="4"/>
      <c r="G289" s="1"/>
    </row>
    <row r="290" spans="3:7">
      <c r="C290" s="4"/>
      <c r="D290" s="4"/>
      <c r="E290" s="4"/>
      <c r="G290" s="1"/>
    </row>
    <row r="291" spans="3:7">
      <c r="C291" s="4"/>
      <c r="D291" s="4"/>
      <c r="E291" s="4"/>
      <c r="G291" s="1"/>
    </row>
    <row r="292" spans="3:7">
      <c r="C292" s="4"/>
      <c r="D292" s="4"/>
      <c r="E292" s="4"/>
      <c r="G292" s="1"/>
    </row>
    <row r="293" spans="3:7">
      <c r="C293" s="4"/>
      <c r="D293" s="4"/>
      <c r="E293" s="4"/>
      <c r="G293" s="1"/>
    </row>
    <row r="294" spans="3:7">
      <c r="C294" s="4"/>
      <c r="D294" s="4"/>
      <c r="E294" s="4"/>
      <c r="G294" s="1"/>
    </row>
    <row r="295" spans="3:7">
      <c r="C295" s="4"/>
      <c r="D295" s="4"/>
      <c r="E295" s="4"/>
      <c r="G295" s="1"/>
    </row>
    <row r="296" spans="3:7">
      <c r="C296" s="4"/>
      <c r="D296" s="4"/>
      <c r="E296" s="4"/>
      <c r="G296" s="1"/>
    </row>
    <row r="297" spans="3:7">
      <c r="C297" s="4"/>
      <c r="D297" s="4"/>
      <c r="E297" s="4"/>
      <c r="G297" s="1"/>
    </row>
    <row r="298" spans="3:7">
      <c r="C298" s="4"/>
      <c r="D298" s="4"/>
      <c r="E298" s="4"/>
      <c r="G298" s="1"/>
    </row>
    <row r="299" spans="3:7">
      <c r="C299" s="4"/>
      <c r="D299" s="4"/>
      <c r="E299" s="4"/>
      <c r="G299" s="1"/>
    </row>
    <row r="300" spans="3:7">
      <c r="C300" s="4"/>
      <c r="D300" s="4"/>
      <c r="E300" s="4"/>
      <c r="G300" s="1"/>
    </row>
    <row r="301" spans="3:7">
      <c r="C301" s="4"/>
      <c r="D301" s="4"/>
      <c r="E301" s="4"/>
      <c r="G301" s="1"/>
    </row>
    <row r="302" spans="3:7">
      <c r="C302" s="4"/>
      <c r="D302" s="4"/>
      <c r="E302" s="4"/>
      <c r="G302" s="1"/>
    </row>
    <row r="303" spans="3:7">
      <c r="C303" s="4"/>
      <c r="D303" s="4"/>
      <c r="E303" s="4"/>
      <c r="G303" s="1"/>
    </row>
    <row r="304" spans="3:7">
      <c r="C304" s="4"/>
      <c r="D304" s="4"/>
      <c r="E304" s="4"/>
      <c r="G304" s="1"/>
    </row>
    <row r="305" spans="3:7">
      <c r="C305" s="4"/>
      <c r="D305" s="4"/>
      <c r="E305" s="4"/>
      <c r="G305" s="1"/>
    </row>
    <row r="306" spans="3:7">
      <c r="C306" s="4"/>
      <c r="D306" s="4"/>
      <c r="E306" s="4"/>
      <c r="G306" s="1"/>
    </row>
    <row r="307" spans="3:7">
      <c r="C307" s="4"/>
      <c r="D307" s="4"/>
      <c r="E307" s="4"/>
      <c r="G307" s="1"/>
    </row>
    <row r="308" spans="3:7">
      <c r="C308" s="4"/>
      <c r="D308" s="4"/>
      <c r="E308" s="4"/>
      <c r="G308" s="1"/>
    </row>
    <row r="309" spans="3:7">
      <c r="C309" s="4"/>
      <c r="D309" s="4"/>
      <c r="E309" s="4"/>
      <c r="G309" s="1"/>
    </row>
    <row r="310" spans="3:7">
      <c r="C310" s="4"/>
      <c r="D310" s="4"/>
      <c r="E310" s="4"/>
      <c r="G310" s="1"/>
    </row>
    <row r="311" spans="3:7">
      <c r="C311" s="4"/>
      <c r="D311" s="4"/>
      <c r="E311" s="4"/>
      <c r="G311" s="1"/>
    </row>
    <row r="312" spans="3:7">
      <c r="C312" s="4"/>
      <c r="D312" s="4"/>
      <c r="E312" s="4"/>
      <c r="G312" s="1"/>
    </row>
    <row r="313" spans="3:7">
      <c r="C313" s="4"/>
      <c r="D313" s="4"/>
      <c r="E313" s="4"/>
      <c r="G313" s="1"/>
    </row>
    <row r="314" spans="3:7">
      <c r="C314" s="4"/>
      <c r="D314" s="4"/>
      <c r="E314" s="4"/>
      <c r="G314" s="1"/>
    </row>
    <row r="315" spans="3:7">
      <c r="C315" s="4"/>
      <c r="D315" s="4"/>
      <c r="E315" s="4"/>
      <c r="G315" s="1"/>
    </row>
    <row r="316" spans="3:7">
      <c r="C316" s="4"/>
      <c r="D316" s="4"/>
      <c r="E316" s="4"/>
      <c r="G316" s="1"/>
    </row>
    <row r="317" spans="3:7">
      <c r="C317" s="4"/>
      <c r="D317" s="4"/>
      <c r="E317" s="4"/>
      <c r="G317" s="1"/>
    </row>
    <row r="318" spans="3:7">
      <c r="C318" s="4"/>
      <c r="D318" s="4"/>
      <c r="E318" s="4"/>
      <c r="G318" s="1"/>
    </row>
    <row r="319" spans="3:7">
      <c r="C319" s="4"/>
      <c r="D319" s="4"/>
      <c r="E319" s="4"/>
      <c r="G319" s="1"/>
    </row>
    <row r="320" spans="3:7">
      <c r="C320" s="4"/>
      <c r="D320" s="4"/>
      <c r="E320" s="4"/>
      <c r="G320" s="1"/>
    </row>
    <row r="321" spans="3:7">
      <c r="C321" s="4"/>
      <c r="D321" s="4"/>
      <c r="E321" s="4"/>
      <c r="G321" s="1"/>
    </row>
    <row r="322" spans="3:7">
      <c r="C322" s="4"/>
      <c r="D322" s="4"/>
      <c r="E322" s="4"/>
      <c r="G322" s="1"/>
    </row>
    <row r="323" spans="3:7">
      <c r="C323" s="4"/>
      <c r="D323" s="4"/>
      <c r="E323" s="4"/>
      <c r="G323" s="1"/>
    </row>
    <row r="324" spans="3:7">
      <c r="C324" s="4"/>
      <c r="D324" s="4"/>
      <c r="E324" s="4"/>
      <c r="G324" s="1"/>
    </row>
    <row r="325" spans="3:7">
      <c r="C325" s="4"/>
      <c r="D325" s="4"/>
      <c r="E325" s="4"/>
      <c r="G325" s="1"/>
    </row>
    <row r="326" spans="3:7">
      <c r="C326" s="4"/>
      <c r="D326" s="4"/>
      <c r="E326" s="4"/>
      <c r="G326" s="1"/>
    </row>
    <row r="327" spans="3:7">
      <c r="C327" s="4"/>
      <c r="D327" s="4"/>
      <c r="E327" s="4"/>
      <c r="G327" s="1"/>
    </row>
    <row r="328" spans="3:7">
      <c r="C328" s="4"/>
      <c r="D328" s="4"/>
      <c r="E328" s="4"/>
      <c r="G328" s="1"/>
    </row>
    <row r="329" spans="3:7">
      <c r="C329" s="4"/>
      <c r="D329" s="4"/>
      <c r="E329" s="4"/>
      <c r="G329" s="1"/>
    </row>
    <row r="330" spans="3:7">
      <c r="C330" s="4"/>
      <c r="D330" s="4"/>
      <c r="E330" s="4"/>
      <c r="G330" s="1"/>
    </row>
    <row r="331" spans="3:7">
      <c r="C331" s="4"/>
      <c r="D331" s="4"/>
      <c r="E331" s="4"/>
      <c r="G331" s="1"/>
    </row>
    <row r="332" spans="3:7">
      <c r="C332" s="4"/>
      <c r="D332" s="4"/>
      <c r="E332" s="4"/>
      <c r="G332" s="1"/>
    </row>
    <row r="333" spans="3:7">
      <c r="C333" s="4"/>
      <c r="D333" s="4"/>
      <c r="E333" s="4"/>
      <c r="G333" s="1"/>
    </row>
    <row r="334" spans="3:7">
      <c r="C334" s="4"/>
      <c r="D334" s="4"/>
      <c r="E334" s="4"/>
      <c r="G334" s="1"/>
    </row>
    <row r="335" spans="3:7">
      <c r="C335" s="4"/>
      <c r="D335" s="4"/>
      <c r="E335" s="4"/>
      <c r="G335" s="1"/>
    </row>
    <row r="336" spans="3:7">
      <c r="C336" s="4"/>
      <c r="D336" s="4"/>
      <c r="E336" s="4"/>
      <c r="G336" s="1"/>
    </row>
    <row r="337" spans="3:7">
      <c r="C337" s="4"/>
      <c r="D337" s="4"/>
      <c r="E337" s="4"/>
      <c r="G337" s="1"/>
    </row>
    <row r="338" spans="3:7">
      <c r="C338" s="4"/>
      <c r="D338" s="4"/>
      <c r="E338" s="4"/>
      <c r="G338" s="1"/>
    </row>
    <row r="339" spans="3:7">
      <c r="C339" s="4"/>
      <c r="D339" s="4"/>
      <c r="E339" s="4"/>
      <c r="G339" s="1"/>
    </row>
    <row r="340" spans="3:7">
      <c r="C340" s="4"/>
      <c r="D340" s="4"/>
      <c r="E340" s="4"/>
      <c r="G340" s="1"/>
    </row>
    <row r="341" spans="3:7">
      <c r="C341" s="4"/>
      <c r="D341" s="4"/>
      <c r="E341" s="4"/>
      <c r="G341" s="1"/>
    </row>
    <row r="342" spans="3:7">
      <c r="C342" s="4"/>
      <c r="D342" s="4"/>
      <c r="E342" s="4"/>
      <c r="G342" s="1"/>
    </row>
    <row r="343" spans="3:7">
      <c r="C343" s="4"/>
      <c r="D343" s="4"/>
      <c r="E343" s="4"/>
      <c r="G343" s="1"/>
    </row>
    <row r="344" spans="3:7">
      <c r="C344" s="4"/>
      <c r="D344" s="4"/>
      <c r="E344" s="4"/>
      <c r="G344" s="1"/>
    </row>
    <row r="345" spans="3:7">
      <c r="C345" s="4"/>
      <c r="D345" s="4"/>
      <c r="E345" s="4"/>
      <c r="G345" s="1"/>
    </row>
    <row r="346" spans="3:7">
      <c r="C346" s="4"/>
      <c r="D346" s="4"/>
      <c r="E346" s="4"/>
      <c r="G346" s="1"/>
    </row>
    <row r="347" spans="3:7">
      <c r="C347" s="4"/>
      <c r="D347" s="4"/>
      <c r="E347" s="4"/>
      <c r="G347" s="1"/>
    </row>
    <row r="348" spans="3:7">
      <c r="C348" s="4"/>
      <c r="D348" s="4"/>
      <c r="E348" s="4"/>
      <c r="G348" s="1"/>
    </row>
    <row r="349" spans="3:7">
      <c r="C349" s="4"/>
      <c r="D349" s="4"/>
      <c r="E349" s="4"/>
      <c r="G349" s="1"/>
    </row>
    <row r="350" spans="3:7">
      <c r="C350" s="4"/>
      <c r="D350" s="4"/>
      <c r="E350" s="4"/>
      <c r="G350" s="1"/>
    </row>
    <row r="351" spans="3:7">
      <c r="C351" s="4"/>
      <c r="D351" s="4"/>
      <c r="E351" s="4"/>
      <c r="G351" s="1"/>
    </row>
    <row r="352" spans="3:7">
      <c r="C352" s="4"/>
      <c r="D352" s="4"/>
      <c r="E352" s="4"/>
      <c r="G352" s="1"/>
    </row>
    <row r="353" spans="3:7">
      <c r="C353" s="4"/>
      <c r="D353" s="4"/>
      <c r="E353" s="4"/>
      <c r="G353" s="1"/>
    </row>
    <row r="354" spans="3:7">
      <c r="C354" s="4"/>
      <c r="D354" s="4"/>
      <c r="E354" s="4"/>
      <c r="G354" s="1"/>
    </row>
    <row r="355" spans="3:7">
      <c r="C355" s="4"/>
      <c r="D355" s="4"/>
      <c r="E355" s="4"/>
      <c r="G355" s="1"/>
    </row>
    <row r="356" spans="3:7">
      <c r="C356" s="4"/>
      <c r="D356" s="4"/>
      <c r="E356" s="4"/>
      <c r="G356" s="1"/>
    </row>
    <row r="357" spans="3:7">
      <c r="C357" s="4"/>
      <c r="D357" s="4"/>
      <c r="E357" s="4"/>
      <c r="G357" s="1"/>
    </row>
    <row r="358" spans="3:7">
      <c r="C358" s="4"/>
      <c r="D358" s="4"/>
      <c r="E358" s="4"/>
      <c r="G358" s="1"/>
    </row>
    <row r="359" spans="3:7">
      <c r="C359" s="4"/>
      <c r="D359" s="4"/>
      <c r="E359" s="4"/>
      <c r="G359" s="1"/>
    </row>
    <row r="360" spans="3:7">
      <c r="C360" s="4"/>
      <c r="D360" s="4"/>
      <c r="E360" s="4"/>
      <c r="G360" s="1"/>
    </row>
    <row r="361" spans="3:7">
      <c r="C361" s="4"/>
      <c r="D361" s="4"/>
      <c r="E361" s="4"/>
      <c r="G361" s="1"/>
    </row>
    <row r="362" spans="3:7">
      <c r="C362" s="4"/>
      <c r="D362" s="4"/>
      <c r="E362" s="4"/>
      <c r="G362" s="1"/>
    </row>
    <row r="363" spans="3:7">
      <c r="C363" s="4"/>
      <c r="D363" s="4"/>
      <c r="E363" s="4"/>
      <c r="G363" s="1"/>
    </row>
    <row r="364" spans="3:7">
      <c r="C364" s="4"/>
      <c r="D364" s="4"/>
      <c r="E364" s="4"/>
      <c r="G364" s="1"/>
    </row>
    <row r="365" spans="3:7">
      <c r="C365" s="4"/>
      <c r="D365" s="4"/>
      <c r="E365" s="4"/>
      <c r="G365" s="1"/>
    </row>
    <row r="366" spans="3:7">
      <c r="C366" s="4"/>
      <c r="D366" s="4"/>
      <c r="E366" s="4"/>
      <c r="G366" s="1"/>
    </row>
    <row r="367" spans="3:7">
      <c r="C367" s="4"/>
      <c r="D367" s="4"/>
      <c r="E367" s="4"/>
      <c r="G367" s="1"/>
    </row>
    <row r="368" spans="3:7">
      <c r="C368" s="4"/>
      <c r="D368" s="4"/>
      <c r="E368" s="4"/>
      <c r="G368" s="1"/>
    </row>
    <row r="369" spans="3:7">
      <c r="C369" s="4"/>
      <c r="D369" s="4"/>
      <c r="E369" s="4"/>
      <c r="G369" s="1"/>
    </row>
    <row r="370" spans="3:7">
      <c r="C370" s="4"/>
      <c r="D370" s="4"/>
      <c r="E370" s="4"/>
      <c r="G370" s="1"/>
    </row>
    <row r="371" spans="3:7">
      <c r="C371" s="4"/>
      <c r="D371" s="4"/>
      <c r="E371" s="4"/>
      <c r="G371" s="1"/>
    </row>
    <row r="372" spans="3:7">
      <c r="C372" s="4"/>
      <c r="D372" s="4"/>
      <c r="E372" s="4"/>
      <c r="G372" s="1"/>
    </row>
    <row r="373" spans="3:7">
      <c r="C373" s="4"/>
      <c r="D373" s="4"/>
      <c r="E373" s="4"/>
      <c r="G373" s="1"/>
    </row>
    <row r="374" spans="3:7">
      <c r="C374" s="4"/>
      <c r="D374" s="4"/>
      <c r="E374" s="4"/>
      <c r="G374" s="1"/>
    </row>
    <row r="375" spans="3:7">
      <c r="C375" s="4"/>
      <c r="D375" s="4"/>
      <c r="E375" s="4"/>
      <c r="G375" s="1"/>
    </row>
    <row r="376" spans="3:7">
      <c r="C376" s="4"/>
      <c r="D376" s="4"/>
      <c r="E376" s="4"/>
      <c r="G376" s="1"/>
    </row>
    <row r="377" spans="3:7">
      <c r="C377" s="4"/>
      <c r="D377" s="4"/>
      <c r="E377" s="4"/>
      <c r="G377" s="1"/>
    </row>
    <row r="378" spans="3:7">
      <c r="C378" s="4"/>
      <c r="D378" s="4"/>
      <c r="E378" s="4"/>
      <c r="G378" s="1"/>
    </row>
    <row r="379" spans="3:7">
      <c r="C379" s="4"/>
      <c r="D379" s="4"/>
      <c r="E379" s="4"/>
      <c r="G379" s="1"/>
    </row>
    <row r="380" spans="3:7">
      <c r="C380" s="4"/>
      <c r="D380" s="4"/>
      <c r="E380" s="4"/>
      <c r="G380" s="1"/>
    </row>
    <row r="381" spans="3:7">
      <c r="C381" s="4"/>
      <c r="D381" s="4"/>
      <c r="E381" s="4"/>
      <c r="G381" s="1"/>
    </row>
    <row r="382" spans="3:7">
      <c r="C382" s="4"/>
      <c r="D382" s="4"/>
      <c r="E382" s="4"/>
      <c r="G382" s="1"/>
    </row>
    <row r="383" spans="3:7">
      <c r="C383" s="4"/>
      <c r="D383" s="4"/>
      <c r="E383" s="4"/>
      <c r="G383" s="1"/>
    </row>
    <row r="384" spans="3:7">
      <c r="C384" s="4"/>
      <c r="D384" s="4"/>
      <c r="E384" s="4"/>
      <c r="G384" s="1"/>
    </row>
    <row r="385" spans="3:7">
      <c r="C385" s="4"/>
      <c r="D385" s="4"/>
      <c r="E385" s="4"/>
      <c r="G385" s="1"/>
    </row>
    <row r="386" spans="3:7">
      <c r="C386" s="4"/>
      <c r="D386" s="4"/>
      <c r="E386" s="4"/>
      <c r="G386" s="1"/>
    </row>
    <row r="387" spans="3:7">
      <c r="C387" s="4"/>
      <c r="D387" s="4"/>
      <c r="E387" s="4"/>
      <c r="G387" s="1"/>
    </row>
    <row r="388" spans="3:7">
      <c r="C388" s="4"/>
      <c r="D388" s="4"/>
      <c r="E388" s="4"/>
      <c r="G388" s="1"/>
    </row>
    <row r="389" spans="3:7">
      <c r="C389" s="4"/>
      <c r="D389" s="4"/>
      <c r="E389" s="4"/>
      <c r="G389" s="1"/>
    </row>
    <row r="390" spans="3:7">
      <c r="C390" s="4"/>
      <c r="D390" s="4"/>
      <c r="E390" s="4"/>
      <c r="G390" s="1"/>
    </row>
    <row r="391" spans="3:7">
      <c r="C391" s="4"/>
      <c r="D391" s="4"/>
      <c r="E391" s="4"/>
      <c r="G391" s="1"/>
    </row>
    <row r="392" spans="3:7">
      <c r="C392" s="4"/>
      <c r="D392" s="4"/>
      <c r="E392" s="4"/>
      <c r="G392" s="1"/>
    </row>
    <row r="393" spans="3:7">
      <c r="C393" s="4"/>
      <c r="D393" s="4"/>
      <c r="E393" s="4"/>
      <c r="G393" s="1"/>
    </row>
    <row r="394" spans="3:7">
      <c r="C394" s="4"/>
      <c r="D394" s="4"/>
      <c r="E394" s="4"/>
      <c r="G394" s="1"/>
    </row>
    <row r="395" spans="3:7">
      <c r="C395" s="4"/>
      <c r="D395" s="4"/>
      <c r="E395" s="4"/>
      <c r="G395" s="1"/>
    </row>
    <row r="396" spans="3:7">
      <c r="C396" s="4"/>
      <c r="D396" s="4"/>
      <c r="E396" s="4"/>
      <c r="G396" s="1"/>
    </row>
    <row r="397" spans="3:7">
      <c r="C397" s="4"/>
      <c r="D397" s="4"/>
      <c r="E397" s="4"/>
      <c r="G397" s="1"/>
    </row>
    <row r="398" spans="3:7">
      <c r="C398" s="4"/>
      <c r="D398" s="4"/>
      <c r="E398" s="4"/>
      <c r="G398" s="1"/>
    </row>
    <row r="399" spans="3:7">
      <c r="C399" s="4"/>
      <c r="D399" s="4"/>
      <c r="E399" s="4"/>
      <c r="G399" s="1"/>
    </row>
    <row r="400" spans="3:7">
      <c r="C400" s="4"/>
      <c r="D400" s="4"/>
      <c r="E400" s="4"/>
      <c r="G400" s="1"/>
    </row>
    <row r="401" spans="3:7">
      <c r="C401" s="4"/>
      <c r="D401" s="4"/>
      <c r="E401" s="4"/>
      <c r="G401" s="1"/>
    </row>
    <row r="402" spans="3:7">
      <c r="C402" s="4"/>
      <c r="D402" s="4"/>
      <c r="E402" s="4"/>
      <c r="G402" s="1"/>
    </row>
    <row r="403" spans="3:7">
      <c r="C403" s="4"/>
      <c r="D403" s="4"/>
      <c r="E403" s="4"/>
      <c r="G403" s="1"/>
    </row>
    <row r="404" spans="3:7">
      <c r="C404" s="4"/>
      <c r="D404" s="4"/>
      <c r="E404" s="4"/>
      <c r="G404" s="1"/>
    </row>
    <row r="405" spans="3:7">
      <c r="C405" s="4"/>
      <c r="D405" s="4"/>
      <c r="E405" s="4"/>
      <c r="G405" s="1"/>
    </row>
    <row r="406" spans="3:7">
      <c r="C406" s="4"/>
      <c r="D406" s="4"/>
      <c r="E406" s="4"/>
      <c r="G406" s="1"/>
    </row>
    <row r="407" spans="3:7">
      <c r="C407" s="4"/>
      <c r="D407" s="4"/>
      <c r="E407" s="4"/>
      <c r="G407" s="1"/>
    </row>
    <row r="408" spans="3:7">
      <c r="C408" s="4"/>
      <c r="D408" s="4"/>
      <c r="E408" s="4"/>
      <c r="G408" s="1"/>
    </row>
    <row r="409" spans="3:7">
      <c r="C409" s="4"/>
      <c r="D409" s="4"/>
      <c r="E409" s="4"/>
      <c r="G409" s="1"/>
    </row>
    <row r="410" spans="3:7">
      <c r="C410" s="4"/>
      <c r="D410" s="4"/>
      <c r="E410" s="4"/>
      <c r="G410" s="1"/>
    </row>
    <row r="411" spans="3:7">
      <c r="C411" s="4"/>
      <c r="D411" s="4"/>
      <c r="E411" s="4"/>
      <c r="G411" s="1"/>
    </row>
    <row r="412" spans="3:7">
      <c r="C412" s="4"/>
      <c r="D412" s="4"/>
      <c r="E412" s="4"/>
      <c r="G412" s="1"/>
    </row>
    <row r="413" spans="3:7">
      <c r="C413" s="4"/>
      <c r="D413" s="4"/>
      <c r="E413" s="4"/>
      <c r="G413" s="1"/>
    </row>
    <row r="414" spans="3:7">
      <c r="C414" s="4"/>
      <c r="D414" s="4"/>
      <c r="E414" s="4"/>
      <c r="G414" s="1"/>
    </row>
    <row r="415" spans="3:7">
      <c r="C415" s="4"/>
      <c r="D415" s="4"/>
      <c r="E415" s="4"/>
      <c r="G415" s="1"/>
    </row>
    <row r="416" spans="3:7">
      <c r="C416" s="4"/>
      <c r="D416" s="4"/>
      <c r="E416" s="4"/>
      <c r="G416" s="1"/>
    </row>
    <row r="417" spans="3:7">
      <c r="C417" s="4"/>
      <c r="D417" s="4"/>
      <c r="E417" s="4"/>
      <c r="G417" s="1"/>
    </row>
    <row r="418" spans="3:7">
      <c r="C418" s="4"/>
      <c r="D418" s="4"/>
      <c r="E418" s="4"/>
      <c r="G418" s="1"/>
    </row>
    <row r="419" spans="3:7">
      <c r="C419" s="4"/>
      <c r="D419" s="4"/>
      <c r="E419" s="4"/>
      <c r="G419" s="1"/>
    </row>
    <row r="420" spans="3:7">
      <c r="C420" s="4"/>
      <c r="D420" s="4"/>
      <c r="E420" s="4"/>
      <c r="G420" s="1"/>
    </row>
    <row r="421" spans="3:7">
      <c r="C421" s="4"/>
      <c r="D421" s="4"/>
      <c r="E421" s="4"/>
      <c r="G421" s="1"/>
    </row>
    <row r="422" spans="3:7">
      <c r="C422" s="4"/>
      <c r="D422" s="4"/>
      <c r="E422" s="4"/>
      <c r="G422" s="1"/>
    </row>
    <row r="423" spans="3:7">
      <c r="C423" s="4"/>
      <c r="D423" s="4"/>
      <c r="E423" s="4"/>
      <c r="G423" s="1"/>
    </row>
    <row r="424" spans="3:7">
      <c r="C424" s="4"/>
      <c r="D424" s="4"/>
      <c r="E424" s="4"/>
      <c r="G424" s="1"/>
    </row>
    <row r="425" spans="3:7">
      <c r="C425" s="4"/>
      <c r="D425" s="4"/>
      <c r="E425" s="4"/>
      <c r="G425" s="1"/>
    </row>
    <row r="426" spans="3:7">
      <c r="C426" s="4"/>
      <c r="D426" s="4"/>
      <c r="E426" s="4"/>
      <c r="G426" s="1"/>
    </row>
    <row r="427" spans="3:7">
      <c r="C427" s="4"/>
      <c r="D427" s="4"/>
      <c r="E427" s="4"/>
      <c r="G427" s="1"/>
    </row>
    <row r="428" spans="3:7">
      <c r="C428" s="4"/>
      <c r="D428" s="4"/>
      <c r="E428" s="4"/>
      <c r="G428" s="1"/>
    </row>
    <row r="429" spans="3:7">
      <c r="C429" s="4"/>
      <c r="D429" s="4"/>
      <c r="E429" s="4"/>
      <c r="G429" s="1"/>
    </row>
    <row r="430" spans="3:7">
      <c r="C430" s="4"/>
      <c r="D430" s="4"/>
      <c r="E430" s="4"/>
      <c r="G430" s="1"/>
    </row>
    <row r="431" spans="3:7">
      <c r="C431" s="4"/>
      <c r="D431" s="4"/>
      <c r="E431" s="4"/>
      <c r="G431" s="1"/>
    </row>
    <row r="432" spans="3:7">
      <c r="C432" s="4"/>
      <c r="D432" s="4"/>
      <c r="E432" s="4"/>
      <c r="G432" s="1"/>
    </row>
    <row r="433" spans="3:7">
      <c r="C433" s="4"/>
      <c r="D433" s="4"/>
      <c r="E433" s="4"/>
      <c r="G433" s="1"/>
    </row>
    <row r="434" spans="3:7">
      <c r="C434" s="4"/>
      <c r="D434" s="4"/>
      <c r="E434" s="4"/>
      <c r="G434" s="1"/>
    </row>
    <row r="435" spans="3:7">
      <c r="C435" s="4"/>
      <c r="D435" s="4"/>
      <c r="E435" s="4"/>
      <c r="G435" s="1"/>
    </row>
    <row r="436" spans="3:7">
      <c r="C436" s="4"/>
      <c r="D436" s="4"/>
      <c r="E436" s="4"/>
      <c r="G436" s="1"/>
    </row>
    <row r="437" spans="3:7">
      <c r="C437" s="4"/>
      <c r="D437" s="4"/>
      <c r="E437" s="4"/>
      <c r="G437" s="1"/>
    </row>
    <row r="438" spans="3:7">
      <c r="C438" s="4"/>
      <c r="D438" s="4"/>
      <c r="E438" s="4"/>
      <c r="G438" s="1"/>
    </row>
    <row r="439" spans="3:7">
      <c r="C439" s="4"/>
      <c r="D439" s="4"/>
      <c r="E439" s="4"/>
      <c r="G439" s="1"/>
    </row>
    <row r="440" spans="3:7">
      <c r="C440" s="4"/>
      <c r="D440" s="4"/>
      <c r="E440" s="4"/>
      <c r="G440" s="1"/>
    </row>
    <row r="441" spans="3:7">
      <c r="C441" s="4"/>
      <c r="D441" s="4"/>
      <c r="E441" s="4"/>
      <c r="G441" s="1"/>
    </row>
    <row r="442" spans="3:7">
      <c r="C442" s="4"/>
      <c r="D442" s="4"/>
      <c r="E442" s="4"/>
      <c r="G442" s="1"/>
    </row>
    <row r="443" spans="3:7">
      <c r="C443" s="4"/>
      <c r="D443" s="4"/>
      <c r="E443" s="4"/>
      <c r="G443" s="1"/>
    </row>
    <row r="444" spans="3:7">
      <c r="C444" s="4"/>
      <c r="D444" s="4"/>
      <c r="E444" s="4"/>
      <c r="G444" s="1"/>
    </row>
    <row r="445" spans="3:7">
      <c r="C445" s="4"/>
      <c r="D445" s="4"/>
      <c r="E445" s="4"/>
      <c r="G445" s="1"/>
    </row>
    <row r="446" spans="3:7">
      <c r="C446" s="4"/>
      <c r="D446" s="4"/>
      <c r="E446" s="4"/>
      <c r="G446" s="1"/>
    </row>
    <row r="447" spans="3:7">
      <c r="C447" s="4"/>
      <c r="D447" s="4"/>
      <c r="E447" s="4"/>
      <c r="G447" s="1"/>
    </row>
    <row r="448" spans="3:7">
      <c r="C448" s="4"/>
      <c r="D448" s="4"/>
      <c r="E448" s="4"/>
      <c r="G448" s="1"/>
    </row>
    <row r="449" spans="3:7">
      <c r="C449" s="4"/>
      <c r="D449" s="4"/>
      <c r="E449" s="4"/>
      <c r="G449" s="1"/>
    </row>
    <row r="450" spans="3:7">
      <c r="C450" s="4"/>
      <c r="D450" s="4"/>
      <c r="E450" s="4"/>
      <c r="G450" s="1"/>
    </row>
    <row r="451" spans="3:7">
      <c r="C451" s="4"/>
      <c r="D451" s="4"/>
      <c r="E451" s="4"/>
      <c r="G451" s="1"/>
    </row>
    <row r="452" spans="3:7">
      <c r="C452" s="4"/>
      <c r="D452" s="4"/>
      <c r="E452" s="4"/>
      <c r="G452" s="1"/>
    </row>
    <row r="453" spans="3:7">
      <c r="C453" s="4"/>
      <c r="D453" s="4"/>
      <c r="E453" s="4"/>
      <c r="G453" s="1"/>
    </row>
    <row r="454" spans="3:7">
      <c r="C454" s="4"/>
      <c r="D454" s="4"/>
      <c r="E454" s="4"/>
      <c r="G454" s="1"/>
    </row>
    <row r="455" spans="3:7">
      <c r="C455" s="4"/>
      <c r="D455" s="4"/>
      <c r="E455" s="4"/>
      <c r="G455" s="1"/>
    </row>
    <row r="456" spans="3:7">
      <c r="C456" s="4"/>
      <c r="D456" s="4"/>
      <c r="E456" s="4"/>
      <c r="G456" s="1"/>
    </row>
    <row r="457" spans="3:7">
      <c r="C457" s="4"/>
      <c r="D457" s="4"/>
      <c r="E457" s="4"/>
      <c r="G457" s="1"/>
    </row>
    <row r="458" spans="3:7">
      <c r="C458" s="4"/>
      <c r="D458" s="4"/>
      <c r="E458" s="4"/>
      <c r="G458" s="1"/>
    </row>
    <row r="459" spans="3:7">
      <c r="C459" s="4"/>
      <c r="D459" s="4"/>
      <c r="E459" s="4"/>
      <c r="G459" s="1"/>
    </row>
    <row r="460" spans="3:7">
      <c r="C460" s="4"/>
      <c r="D460" s="4"/>
      <c r="E460" s="4"/>
      <c r="G460" s="1"/>
    </row>
    <row r="461" spans="3:7">
      <c r="C461" s="4"/>
      <c r="D461" s="4"/>
      <c r="E461" s="4"/>
      <c r="G461" s="1"/>
    </row>
    <row r="462" spans="3:7">
      <c r="C462" s="4"/>
      <c r="D462" s="4"/>
      <c r="E462" s="4"/>
      <c r="G462" s="1"/>
    </row>
    <row r="463" spans="3:7">
      <c r="C463" s="4"/>
      <c r="D463" s="4"/>
      <c r="E463" s="4"/>
      <c r="G463" s="1"/>
    </row>
    <row r="464" spans="3:7">
      <c r="C464" s="4"/>
      <c r="D464" s="4"/>
      <c r="E464" s="4"/>
      <c r="G464" s="1"/>
    </row>
    <row r="465" spans="3:7">
      <c r="C465" s="4"/>
      <c r="D465" s="4"/>
      <c r="E465" s="4"/>
      <c r="G465" s="1"/>
    </row>
    <row r="466" spans="3:7">
      <c r="C466" s="4"/>
      <c r="D466" s="4"/>
      <c r="E466" s="4"/>
      <c r="G466" s="1"/>
    </row>
    <row r="467" spans="3:7">
      <c r="C467" s="4"/>
      <c r="D467" s="4"/>
      <c r="E467" s="4"/>
      <c r="G467" s="1"/>
    </row>
    <row r="468" spans="3:7">
      <c r="C468" s="4"/>
      <c r="D468" s="4"/>
      <c r="E468" s="4"/>
      <c r="G468" s="1"/>
    </row>
    <row r="469" spans="3:7">
      <c r="C469" s="4"/>
      <c r="D469" s="4"/>
      <c r="E469" s="4"/>
      <c r="G469" s="1"/>
    </row>
    <row r="470" spans="3:7">
      <c r="C470" s="4"/>
      <c r="D470" s="4"/>
      <c r="E470" s="4"/>
      <c r="G470" s="1"/>
    </row>
    <row r="471" spans="3:7">
      <c r="C471" s="4"/>
      <c r="D471" s="4"/>
      <c r="E471" s="4"/>
      <c r="G471" s="1"/>
    </row>
    <row r="472" spans="3:7">
      <c r="C472" s="4"/>
      <c r="D472" s="4"/>
      <c r="E472" s="4"/>
      <c r="G472" s="1"/>
    </row>
    <row r="473" spans="3:7">
      <c r="C473" s="4"/>
      <c r="D473" s="4"/>
      <c r="E473" s="4"/>
      <c r="G473" s="1"/>
    </row>
    <row r="474" spans="3:7">
      <c r="C474" s="4"/>
      <c r="D474" s="4"/>
      <c r="E474" s="4"/>
      <c r="G474" s="1"/>
    </row>
    <row r="475" spans="3:7">
      <c r="C475" s="4"/>
      <c r="D475" s="4"/>
      <c r="E475" s="4"/>
      <c r="G475" s="1"/>
    </row>
    <row r="476" spans="3:7">
      <c r="C476" s="4"/>
      <c r="D476" s="4"/>
      <c r="E476" s="4"/>
      <c r="G476" s="1"/>
    </row>
    <row r="477" spans="3:7">
      <c r="C477" s="4"/>
      <c r="D477" s="4"/>
      <c r="E477" s="4"/>
      <c r="G477" s="1"/>
    </row>
    <row r="478" spans="3:7">
      <c r="C478" s="4"/>
      <c r="D478" s="4"/>
      <c r="E478" s="4"/>
      <c r="G478" s="1"/>
    </row>
    <row r="479" spans="3:7">
      <c r="C479" s="4"/>
      <c r="D479" s="4"/>
      <c r="E479" s="4"/>
      <c r="G479" s="1"/>
    </row>
    <row r="480" spans="3:7">
      <c r="C480" s="4"/>
      <c r="D480" s="4"/>
      <c r="E480" s="4"/>
      <c r="G480" s="1"/>
    </row>
    <row r="481" spans="3:7">
      <c r="C481" s="4"/>
      <c r="D481" s="4"/>
      <c r="E481" s="4"/>
      <c r="G481" s="1"/>
    </row>
    <row r="482" spans="3:7">
      <c r="C482" s="4"/>
      <c r="D482" s="4"/>
      <c r="E482" s="4"/>
      <c r="G482" s="1"/>
    </row>
    <row r="483" spans="3:7">
      <c r="C483" s="4"/>
      <c r="D483" s="4"/>
      <c r="E483" s="4"/>
      <c r="G483" s="1"/>
    </row>
    <row r="484" spans="3:7">
      <c r="C484" s="4"/>
      <c r="D484" s="4"/>
      <c r="E484" s="4"/>
      <c r="G484" s="1"/>
    </row>
    <row r="485" spans="3:7">
      <c r="C485" s="4"/>
      <c r="D485" s="4"/>
      <c r="E485" s="4"/>
      <c r="G485" s="1"/>
    </row>
    <row r="486" spans="3:7">
      <c r="C486" s="4"/>
      <c r="D486" s="4"/>
      <c r="E486" s="4"/>
      <c r="G486" s="1"/>
    </row>
    <row r="487" spans="3:7">
      <c r="C487" s="4"/>
      <c r="D487" s="4"/>
      <c r="E487" s="4"/>
      <c r="G487" s="1"/>
    </row>
    <row r="488" spans="3:7">
      <c r="C488" s="4"/>
      <c r="D488" s="4"/>
      <c r="E488" s="4"/>
      <c r="G488" s="1"/>
    </row>
    <row r="489" spans="3:7">
      <c r="C489" s="4"/>
      <c r="D489" s="4"/>
      <c r="E489" s="4"/>
      <c r="G489" s="1"/>
    </row>
    <row r="490" spans="3:7">
      <c r="C490" s="4"/>
      <c r="D490" s="4"/>
      <c r="E490" s="4"/>
      <c r="G490" s="1"/>
    </row>
    <row r="491" spans="3:7">
      <c r="C491" s="4"/>
      <c r="D491" s="4"/>
      <c r="E491" s="4"/>
      <c r="G491" s="1"/>
    </row>
    <row r="492" spans="3:7">
      <c r="C492" s="4"/>
      <c r="D492" s="4"/>
      <c r="E492" s="4"/>
      <c r="G492" s="1"/>
    </row>
    <row r="493" spans="3:7">
      <c r="C493" s="4"/>
      <c r="D493" s="4"/>
      <c r="E493" s="4"/>
      <c r="G493" s="1"/>
    </row>
    <row r="494" spans="3:7">
      <c r="C494" s="4"/>
      <c r="D494" s="4"/>
      <c r="E494" s="4"/>
      <c r="G494" s="1"/>
    </row>
    <row r="495" spans="3:7">
      <c r="C495" s="4"/>
      <c r="D495" s="4"/>
      <c r="E495" s="4"/>
      <c r="G495" s="1"/>
    </row>
    <row r="496" spans="3:7">
      <c r="C496" s="4"/>
      <c r="D496" s="4"/>
      <c r="E496" s="4"/>
      <c r="G496" s="1"/>
    </row>
    <row r="497" spans="3:7">
      <c r="C497" s="4"/>
      <c r="D497" s="4"/>
      <c r="E497" s="4"/>
      <c r="G497" s="1"/>
    </row>
    <row r="498" spans="3:7">
      <c r="C498" s="4"/>
      <c r="D498" s="4"/>
      <c r="E498" s="4"/>
      <c r="G498" s="1"/>
    </row>
    <row r="499" spans="3:7">
      <c r="C499" s="4"/>
      <c r="D499" s="4"/>
      <c r="E499" s="4"/>
      <c r="G499" s="1"/>
    </row>
    <row r="500" spans="3:7">
      <c r="C500" s="4"/>
      <c r="D500" s="4"/>
      <c r="E500" s="4"/>
      <c r="G500" s="1"/>
    </row>
    <row r="501" spans="3:7">
      <c r="C501" s="4"/>
      <c r="D501" s="4"/>
      <c r="E501" s="4"/>
      <c r="G501" s="1"/>
    </row>
    <row r="502" spans="3:7">
      <c r="C502" s="4"/>
      <c r="D502" s="4"/>
      <c r="E502" s="4"/>
      <c r="G502" s="1"/>
    </row>
    <row r="503" spans="3:7">
      <c r="C503" s="4"/>
      <c r="D503" s="4"/>
      <c r="E503" s="4"/>
      <c r="G503" s="1"/>
    </row>
    <row r="504" spans="3:7">
      <c r="C504" s="4"/>
      <c r="D504" s="4"/>
      <c r="E504" s="4"/>
      <c r="G504" s="1"/>
    </row>
    <row r="505" spans="3:7">
      <c r="C505" s="4"/>
      <c r="D505" s="4"/>
      <c r="E505" s="4"/>
      <c r="G505" s="1"/>
    </row>
    <row r="506" spans="3:7">
      <c r="C506" s="4"/>
      <c r="D506" s="4"/>
      <c r="E506" s="4"/>
      <c r="G506" s="1"/>
    </row>
    <row r="507" spans="3:7">
      <c r="C507" s="4"/>
      <c r="D507" s="4"/>
      <c r="E507" s="4"/>
      <c r="G507" s="1"/>
    </row>
    <row r="508" spans="3:7">
      <c r="C508" s="4"/>
      <c r="D508" s="4"/>
      <c r="E508" s="4"/>
      <c r="G508" s="1"/>
    </row>
    <row r="509" spans="3:7">
      <c r="C509" s="4"/>
      <c r="D509" s="4"/>
      <c r="E509" s="4"/>
      <c r="G509" s="1"/>
    </row>
    <row r="510" spans="3:7">
      <c r="C510" s="4"/>
      <c r="D510" s="4"/>
      <c r="E510" s="4"/>
      <c r="G510" s="1"/>
    </row>
    <row r="511" spans="3:7">
      <c r="C511" s="4"/>
      <c r="D511" s="4"/>
      <c r="E511" s="4"/>
      <c r="G511" s="1"/>
    </row>
    <row r="512" spans="3:7">
      <c r="C512" s="4"/>
      <c r="D512" s="4"/>
      <c r="E512" s="4"/>
      <c r="G512" s="1"/>
    </row>
    <row r="513" spans="3:7">
      <c r="C513" s="4"/>
      <c r="D513" s="4"/>
      <c r="E513" s="4"/>
      <c r="G513" s="1"/>
    </row>
    <row r="514" spans="3:7">
      <c r="C514" s="4"/>
      <c r="D514" s="4"/>
      <c r="E514" s="4"/>
      <c r="G514" s="1"/>
    </row>
    <row r="515" spans="3:7">
      <c r="C515" s="4"/>
      <c r="D515" s="4"/>
      <c r="E515" s="4"/>
      <c r="G515" s="1"/>
    </row>
    <row r="516" spans="3:7">
      <c r="C516" s="4"/>
      <c r="D516" s="4"/>
      <c r="E516" s="4"/>
      <c r="G516" s="1"/>
    </row>
    <row r="517" spans="3:7">
      <c r="C517" s="4"/>
      <c r="D517" s="4"/>
      <c r="E517" s="4"/>
      <c r="G517" s="1"/>
    </row>
    <row r="518" spans="3:7">
      <c r="C518" s="4"/>
      <c r="D518" s="4"/>
      <c r="E518" s="4"/>
      <c r="G518" s="1"/>
    </row>
    <row r="519" spans="3:7">
      <c r="C519" s="4"/>
      <c r="D519" s="4"/>
      <c r="E519" s="4"/>
      <c r="G519" s="1"/>
    </row>
    <row r="520" spans="3:7">
      <c r="C520" s="4"/>
      <c r="D520" s="4"/>
      <c r="E520" s="4"/>
      <c r="G520" s="1"/>
    </row>
    <row r="521" spans="3:7">
      <c r="C521" s="4"/>
      <c r="D521" s="4"/>
      <c r="E521" s="4"/>
      <c r="G521" s="1"/>
    </row>
    <row r="522" spans="3:7">
      <c r="C522" s="4"/>
      <c r="D522" s="4"/>
      <c r="E522" s="4"/>
      <c r="G522" s="1"/>
    </row>
    <row r="523" spans="3:7">
      <c r="C523" s="4"/>
      <c r="D523" s="4"/>
      <c r="E523" s="4"/>
      <c r="G523" s="1"/>
    </row>
    <row r="524" spans="3:7">
      <c r="C524" s="4"/>
      <c r="D524" s="4"/>
      <c r="E524" s="4"/>
      <c r="G524" s="1"/>
    </row>
    <row r="525" spans="3:7">
      <c r="C525" s="4"/>
      <c r="D525" s="4"/>
      <c r="E525" s="4"/>
      <c r="G525" s="1"/>
    </row>
    <row r="526" spans="3:7">
      <c r="C526" s="4"/>
      <c r="D526" s="4"/>
      <c r="E526" s="4"/>
      <c r="G526" s="1"/>
    </row>
    <row r="527" spans="3:7">
      <c r="C527" s="4"/>
      <c r="D527" s="4"/>
      <c r="E527" s="4"/>
      <c r="G527" s="1"/>
    </row>
    <row r="528" spans="3:7">
      <c r="C528" s="4"/>
      <c r="D528" s="4"/>
      <c r="E528" s="4"/>
      <c r="G528" s="1"/>
    </row>
    <row r="529" spans="3:7">
      <c r="C529" s="4"/>
      <c r="D529" s="4"/>
      <c r="E529" s="4"/>
      <c r="G529" s="1"/>
    </row>
    <row r="530" spans="3:7">
      <c r="C530" s="4"/>
      <c r="D530" s="4"/>
      <c r="E530" s="4"/>
      <c r="G530" s="1"/>
    </row>
    <row r="531" spans="3:7">
      <c r="C531" s="4"/>
      <c r="D531" s="4"/>
      <c r="E531" s="4"/>
      <c r="G531" s="1"/>
    </row>
    <row r="532" spans="3:7">
      <c r="C532" s="4"/>
      <c r="D532" s="4"/>
      <c r="E532" s="4"/>
      <c r="G532" s="1"/>
    </row>
    <row r="533" spans="3:7">
      <c r="C533" s="4"/>
      <c r="D533" s="4"/>
      <c r="E533" s="4"/>
      <c r="G533" s="1"/>
    </row>
    <row r="534" spans="3:7">
      <c r="C534" s="4"/>
      <c r="D534" s="4"/>
      <c r="E534" s="4"/>
      <c r="G534" s="1"/>
    </row>
    <row r="535" spans="3:7">
      <c r="C535" s="4"/>
      <c r="D535" s="4"/>
      <c r="E535" s="4"/>
      <c r="G535" s="1"/>
    </row>
    <row r="536" spans="3:7">
      <c r="C536" s="4"/>
      <c r="D536" s="4"/>
      <c r="E536" s="4"/>
      <c r="G536" s="1"/>
    </row>
    <row r="537" spans="3:7">
      <c r="C537" s="4"/>
      <c r="D537" s="4"/>
      <c r="E537" s="4"/>
      <c r="G537" s="1"/>
    </row>
    <row r="538" spans="3:7">
      <c r="C538" s="4"/>
      <c r="D538" s="4"/>
      <c r="E538" s="4"/>
      <c r="G538" s="1"/>
    </row>
    <row r="539" spans="3:7">
      <c r="C539" s="4"/>
      <c r="D539" s="4"/>
      <c r="E539" s="4"/>
      <c r="G539" s="1"/>
    </row>
    <row r="540" spans="3:7">
      <c r="C540" s="4"/>
      <c r="D540" s="4"/>
      <c r="E540" s="4"/>
      <c r="G540" s="1"/>
    </row>
    <row r="541" spans="3:7">
      <c r="C541" s="4"/>
      <c r="D541" s="4"/>
      <c r="E541" s="4"/>
      <c r="G541" s="1"/>
    </row>
    <row r="542" spans="3:7">
      <c r="C542" s="4"/>
      <c r="D542" s="4"/>
      <c r="E542" s="4"/>
      <c r="G542" s="1"/>
    </row>
    <row r="543" spans="3:7">
      <c r="C543" s="4"/>
      <c r="D543" s="4"/>
      <c r="E543" s="4"/>
      <c r="G543" s="1"/>
    </row>
    <row r="544" spans="3:7">
      <c r="C544" s="4"/>
      <c r="D544" s="4"/>
      <c r="E544" s="4"/>
      <c r="G544" s="1"/>
    </row>
    <row r="545" spans="3:7">
      <c r="C545" s="4"/>
      <c r="D545" s="4"/>
      <c r="E545" s="4"/>
      <c r="G545" s="1"/>
    </row>
    <row r="546" spans="3:7">
      <c r="C546" s="4"/>
      <c r="D546" s="4"/>
      <c r="E546" s="4"/>
      <c r="G546" s="1"/>
    </row>
    <row r="547" spans="3:7">
      <c r="C547" s="4"/>
      <c r="D547" s="4"/>
      <c r="E547" s="4"/>
      <c r="G547" s="1"/>
    </row>
    <row r="548" spans="3:7">
      <c r="C548" s="4"/>
      <c r="D548" s="4"/>
      <c r="E548" s="4"/>
      <c r="G548" s="1"/>
    </row>
    <row r="549" spans="3:7">
      <c r="C549" s="4"/>
      <c r="D549" s="4"/>
      <c r="E549" s="4"/>
      <c r="G549" s="1"/>
    </row>
    <row r="550" spans="3:7">
      <c r="C550" s="4"/>
      <c r="D550" s="4"/>
      <c r="E550" s="4"/>
      <c r="G550" s="1"/>
    </row>
    <row r="551" spans="3:7">
      <c r="C551" s="4"/>
      <c r="D551" s="4"/>
      <c r="E551" s="4"/>
      <c r="G551" s="1"/>
    </row>
    <row r="552" spans="3:7">
      <c r="C552" s="4"/>
      <c r="D552" s="4"/>
      <c r="E552" s="4"/>
      <c r="G552" s="1"/>
    </row>
    <row r="553" spans="3:7">
      <c r="C553" s="4"/>
      <c r="D553" s="4"/>
      <c r="E553" s="4"/>
      <c r="G553" s="1"/>
    </row>
    <row r="554" spans="3:7">
      <c r="C554" s="4"/>
      <c r="D554" s="4"/>
      <c r="E554" s="4"/>
      <c r="G554" s="1"/>
    </row>
    <row r="555" spans="3:7">
      <c r="C555" s="4"/>
      <c r="D555" s="4"/>
      <c r="E555" s="4"/>
      <c r="G555" s="1"/>
    </row>
    <row r="556" spans="3:7">
      <c r="C556" s="4"/>
      <c r="D556" s="4"/>
      <c r="E556" s="4"/>
      <c r="G556" s="1"/>
    </row>
    <row r="557" spans="3:7">
      <c r="C557" s="4"/>
      <c r="D557" s="4"/>
      <c r="E557" s="4"/>
      <c r="G557" s="1"/>
    </row>
    <row r="558" spans="3:7">
      <c r="C558" s="4"/>
      <c r="D558" s="4"/>
      <c r="E558" s="4"/>
      <c r="G558" s="1"/>
    </row>
    <row r="559" spans="3:7">
      <c r="C559" s="4"/>
      <c r="D559" s="4"/>
      <c r="E559" s="4"/>
      <c r="G559" s="1"/>
    </row>
    <row r="560" spans="3:7">
      <c r="C560" s="4"/>
      <c r="D560" s="4"/>
      <c r="E560" s="4"/>
      <c r="G560" s="1"/>
    </row>
    <row r="561" spans="3:7">
      <c r="C561" s="4"/>
      <c r="D561" s="4"/>
      <c r="E561" s="4"/>
      <c r="G561" s="1"/>
    </row>
    <row r="562" spans="3:7">
      <c r="C562" s="4"/>
      <c r="D562" s="4"/>
      <c r="E562" s="4"/>
      <c r="G562" s="1"/>
    </row>
    <row r="563" spans="3:7">
      <c r="C563" s="4"/>
      <c r="D563" s="4"/>
      <c r="E563" s="4"/>
      <c r="G563" s="1"/>
    </row>
    <row r="564" spans="3:7">
      <c r="C564" s="4"/>
      <c r="D564" s="4"/>
      <c r="E564" s="4"/>
      <c r="G564" s="1"/>
    </row>
    <row r="565" spans="3:7">
      <c r="C565" s="4"/>
      <c r="D565" s="4"/>
      <c r="E565" s="4"/>
      <c r="G565" s="1"/>
    </row>
    <row r="566" spans="3:7">
      <c r="C566" s="4"/>
      <c r="D566" s="4"/>
      <c r="E566" s="4"/>
      <c r="G566" s="1"/>
    </row>
    <row r="567" spans="3:7">
      <c r="C567" s="4"/>
      <c r="D567" s="4"/>
      <c r="E567" s="4"/>
      <c r="G567" s="1"/>
    </row>
    <row r="568" spans="3:7">
      <c r="C568" s="4"/>
      <c r="D568" s="4"/>
      <c r="E568" s="4"/>
      <c r="G568" s="1"/>
    </row>
    <row r="569" spans="3:7">
      <c r="C569" s="4"/>
      <c r="D569" s="4"/>
      <c r="E569" s="4"/>
      <c r="G569" s="1"/>
    </row>
    <row r="570" spans="3:7">
      <c r="C570" s="4"/>
      <c r="D570" s="4"/>
      <c r="E570" s="4"/>
      <c r="G570" s="1"/>
    </row>
    <row r="571" spans="3:7">
      <c r="C571" s="4"/>
      <c r="D571" s="4"/>
      <c r="E571" s="4"/>
      <c r="G571" s="1"/>
    </row>
    <row r="572" spans="3:7">
      <c r="C572" s="4"/>
      <c r="D572" s="4"/>
      <c r="E572" s="4"/>
      <c r="G572" s="1"/>
    </row>
    <row r="573" spans="3:7">
      <c r="C573" s="4"/>
      <c r="D573" s="4"/>
      <c r="E573" s="4"/>
      <c r="G573" s="1"/>
    </row>
    <row r="574" spans="3:7">
      <c r="C574" s="4"/>
      <c r="D574" s="4"/>
      <c r="E574" s="4"/>
      <c r="G574" s="1"/>
    </row>
    <row r="575" spans="3:7">
      <c r="C575" s="4"/>
      <c r="D575" s="4"/>
      <c r="E575" s="4"/>
      <c r="G575" s="1"/>
    </row>
    <row r="576" spans="3:7">
      <c r="C576" s="4"/>
      <c r="D576" s="4"/>
      <c r="E576" s="4"/>
      <c r="G576" s="1"/>
    </row>
    <row r="577" spans="3:7">
      <c r="C577" s="4"/>
      <c r="D577" s="4"/>
      <c r="E577" s="4"/>
      <c r="G577" s="1"/>
    </row>
    <row r="578" spans="3:7">
      <c r="C578" s="4"/>
      <c r="D578" s="4"/>
      <c r="E578" s="4"/>
      <c r="G578" s="1"/>
    </row>
    <row r="579" spans="3:7">
      <c r="C579" s="4"/>
      <c r="D579" s="4"/>
      <c r="E579" s="4"/>
      <c r="G579" s="1"/>
    </row>
    <row r="580" spans="3:7">
      <c r="C580" s="4"/>
      <c r="D580" s="4"/>
      <c r="E580" s="4"/>
      <c r="G580" s="1"/>
    </row>
    <row r="581" spans="3:7">
      <c r="C581" s="4"/>
      <c r="D581" s="4"/>
      <c r="E581" s="4"/>
      <c r="G581" s="1"/>
    </row>
    <row r="582" spans="3:7">
      <c r="C582" s="4"/>
      <c r="D582" s="4"/>
      <c r="E582" s="4"/>
      <c r="G582" s="1"/>
    </row>
    <row r="583" spans="3:7">
      <c r="C583" s="4"/>
      <c r="D583" s="4"/>
      <c r="E583" s="4"/>
      <c r="G583" s="1"/>
    </row>
    <row r="584" spans="3:7">
      <c r="C584" s="4"/>
      <c r="D584" s="4"/>
      <c r="E584" s="4"/>
      <c r="G584" s="1"/>
    </row>
    <row r="585" spans="3:7">
      <c r="C585" s="4"/>
      <c r="D585" s="4"/>
      <c r="E585" s="4"/>
      <c r="G585" s="1"/>
    </row>
    <row r="586" spans="3:7">
      <c r="C586" s="4"/>
      <c r="D586" s="4"/>
      <c r="E586" s="4"/>
      <c r="G586" s="1"/>
    </row>
    <row r="587" spans="3:7">
      <c r="C587" s="4"/>
      <c r="D587" s="4"/>
      <c r="E587" s="4"/>
      <c r="G587" s="1"/>
    </row>
    <row r="588" spans="3:7">
      <c r="C588" s="4"/>
      <c r="D588" s="4"/>
      <c r="E588" s="4"/>
      <c r="G588" s="1"/>
    </row>
    <row r="589" spans="3:7">
      <c r="C589" s="4"/>
      <c r="D589" s="4"/>
      <c r="E589" s="4"/>
      <c r="G589" s="1"/>
    </row>
    <row r="590" spans="3:7">
      <c r="C590" s="4"/>
      <c r="D590" s="4"/>
      <c r="E590" s="4"/>
      <c r="G590" s="1"/>
    </row>
    <row r="591" spans="3:7">
      <c r="C591" s="4"/>
      <c r="D591" s="4"/>
      <c r="E591" s="4"/>
      <c r="G591" s="1"/>
    </row>
    <row r="592" spans="3:7">
      <c r="C592" s="4"/>
      <c r="D592" s="4"/>
      <c r="E592" s="4"/>
      <c r="G592" s="1"/>
    </row>
    <row r="593" spans="3:7">
      <c r="C593" s="4"/>
      <c r="D593" s="4"/>
      <c r="E593" s="4"/>
      <c r="G593" s="1"/>
    </row>
    <row r="594" spans="3:7">
      <c r="C594" s="4"/>
      <c r="D594" s="4"/>
      <c r="E594" s="4"/>
      <c r="G594" s="1"/>
    </row>
    <row r="595" spans="3:7">
      <c r="C595" s="4"/>
      <c r="D595" s="4"/>
      <c r="E595" s="4"/>
      <c r="G595" s="1"/>
    </row>
    <row r="596" spans="3:7">
      <c r="C596" s="4"/>
      <c r="D596" s="4"/>
      <c r="E596" s="4"/>
      <c r="G596" s="1"/>
    </row>
    <row r="597" spans="3:7">
      <c r="C597" s="4"/>
      <c r="D597" s="4"/>
      <c r="E597" s="4"/>
      <c r="G597" s="1"/>
    </row>
    <row r="598" spans="3:7">
      <c r="C598" s="4"/>
      <c r="D598" s="4"/>
      <c r="E598" s="4"/>
      <c r="G598" s="1"/>
    </row>
    <row r="599" spans="3:7">
      <c r="C599" s="4"/>
      <c r="D599" s="4"/>
      <c r="E599" s="4"/>
      <c r="G599" s="1"/>
    </row>
    <row r="600" spans="3:7">
      <c r="C600" s="4"/>
      <c r="D600" s="4"/>
      <c r="E600" s="4"/>
      <c r="G600" s="1"/>
    </row>
    <row r="601" spans="3:7">
      <c r="C601" s="4"/>
      <c r="D601" s="4"/>
      <c r="E601" s="4"/>
      <c r="G601" s="1"/>
    </row>
    <row r="602" spans="3:7">
      <c r="C602" s="4"/>
      <c r="D602" s="4"/>
      <c r="E602" s="4"/>
      <c r="G602" s="1"/>
    </row>
    <row r="603" spans="3:7">
      <c r="C603" s="4"/>
      <c r="D603" s="4"/>
      <c r="E603" s="4"/>
      <c r="G603" s="1"/>
    </row>
    <row r="604" spans="3:7">
      <c r="C604" s="4"/>
      <c r="D604" s="4"/>
      <c r="E604" s="4"/>
      <c r="G604" s="1"/>
    </row>
    <row r="605" spans="3:7">
      <c r="C605" s="4"/>
      <c r="D605" s="4"/>
      <c r="E605" s="4"/>
      <c r="G605" s="1"/>
    </row>
    <row r="606" spans="3:7">
      <c r="C606" s="4"/>
      <c r="D606" s="4"/>
      <c r="E606" s="4"/>
      <c r="G606" s="1"/>
    </row>
    <row r="607" spans="3:7">
      <c r="C607" s="4"/>
      <c r="D607" s="4"/>
      <c r="E607" s="4"/>
      <c r="G607" s="1"/>
    </row>
    <row r="608" spans="3:7">
      <c r="C608" s="4"/>
      <c r="D608" s="4"/>
      <c r="E608" s="4"/>
      <c r="G608" s="1"/>
    </row>
    <row r="609" spans="3:7">
      <c r="C609" s="4"/>
      <c r="D609" s="4"/>
      <c r="E609" s="4"/>
      <c r="G609" s="1"/>
    </row>
    <row r="610" spans="3:7">
      <c r="C610" s="4"/>
      <c r="D610" s="4"/>
      <c r="E610" s="4"/>
      <c r="G610" s="1"/>
    </row>
    <row r="611" spans="3:7">
      <c r="C611" s="4"/>
      <c r="D611" s="4"/>
      <c r="E611" s="4"/>
      <c r="G611" s="1"/>
    </row>
    <row r="612" spans="3:7">
      <c r="C612" s="4"/>
      <c r="D612" s="4"/>
      <c r="E612" s="4"/>
      <c r="G612" s="1"/>
    </row>
    <row r="613" spans="3:7">
      <c r="C613" s="4"/>
      <c r="D613" s="4"/>
      <c r="E613" s="4"/>
      <c r="G613" s="1"/>
    </row>
    <row r="614" spans="3:7">
      <c r="C614" s="4"/>
      <c r="D614" s="4"/>
      <c r="E614" s="4"/>
      <c r="G614" s="1"/>
    </row>
    <row r="615" spans="3:7">
      <c r="C615" s="4"/>
      <c r="D615" s="4"/>
      <c r="E615" s="4"/>
      <c r="G615" s="1"/>
    </row>
    <row r="616" spans="3:7">
      <c r="C616" s="4"/>
      <c r="D616" s="4"/>
      <c r="E616" s="4"/>
      <c r="G616" s="1"/>
    </row>
    <row r="617" spans="3:7">
      <c r="C617" s="4"/>
      <c r="D617" s="4"/>
      <c r="E617" s="4"/>
      <c r="G617" s="1"/>
    </row>
    <row r="618" spans="3:7">
      <c r="C618" s="4"/>
      <c r="D618" s="4"/>
      <c r="E618" s="4"/>
      <c r="G618" s="1"/>
    </row>
    <row r="619" spans="3:7">
      <c r="C619" s="4"/>
      <c r="D619" s="4"/>
      <c r="E619" s="4"/>
      <c r="G619" s="1"/>
    </row>
    <row r="620" spans="3:7">
      <c r="C620" s="4"/>
      <c r="D620" s="4"/>
      <c r="E620" s="4"/>
      <c r="G620" s="1"/>
    </row>
    <row r="621" spans="3:7">
      <c r="C621" s="4"/>
      <c r="D621" s="4"/>
      <c r="E621" s="4"/>
      <c r="G621" s="1"/>
    </row>
    <row r="622" spans="3:7">
      <c r="C622" s="4"/>
      <c r="D622" s="4"/>
      <c r="E622" s="4"/>
      <c r="G622" s="1"/>
    </row>
    <row r="623" spans="3:7">
      <c r="C623" s="4"/>
      <c r="D623" s="4"/>
      <c r="E623" s="4"/>
      <c r="G623" s="1"/>
    </row>
    <row r="624" spans="3:7">
      <c r="C624" s="4"/>
      <c r="D624" s="4"/>
      <c r="E624" s="4"/>
      <c r="G624" s="1"/>
    </row>
    <row r="625" spans="3:7">
      <c r="C625" s="4"/>
      <c r="D625" s="4"/>
      <c r="E625" s="4"/>
      <c r="G625" s="1"/>
    </row>
    <row r="626" spans="3:7">
      <c r="C626" s="4"/>
      <c r="D626" s="4"/>
      <c r="E626" s="4"/>
      <c r="G626" s="1"/>
    </row>
    <row r="627" spans="3:7">
      <c r="C627" s="4"/>
      <c r="D627" s="4"/>
      <c r="E627" s="4"/>
      <c r="G627" s="1"/>
    </row>
    <row r="628" spans="3:7">
      <c r="C628" s="4"/>
      <c r="D628" s="4"/>
      <c r="E628" s="4"/>
      <c r="G628" s="1"/>
    </row>
    <row r="629" spans="3:7">
      <c r="C629" s="4"/>
      <c r="D629" s="4"/>
      <c r="E629" s="4"/>
      <c r="G629" s="1"/>
    </row>
    <row r="630" spans="3:7">
      <c r="C630" s="4"/>
      <c r="D630" s="4"/>
      <c r="E630" s="4"/>
      <c r="G630" s="1"/>
    </row>
    <row r="631" spans="3:7">
      <c r="C631" s="4"/>
      <c r="D631" s="4"/>
      <c r="E631" s="4"/>
      <c r="G631" s="1"/>
    </row>
    <row r="632" spans="3:7">
      <c r="C632" s="4"/>
      <c r="D632" s="4"/>
      <c r="E632" s="4"/>
      <c r="G632" s="1"/>
    </row>
    <row r="633" spans="3:7">
      <c r="C633" s="4"/>
      <c r="D633" s="4"/>
      <c r="E633" s="4"/>
      <c r="G633" s="1"/>
    </row>
    <row r="634" spans="3:7">
      <c r="C634" s="4"/>
      <c r="D634" s="4"/>
      <c r="E634" s="4"/>
      <c r="G634" s="1"/>
    </row>
    <row r="635" spans="3:7">
      <c r="C635" s="4"/>
      <c r="D635" s="4"/>
      <c r="E635" s="4"/>
      <c r="G635" s="1"/>
    </row>
    <row r="636" spans="3:7">
      <c r="C636" s="4"/>
      <c r="D636" s="4"/>
      <c r="E636" s="4"/>
      <c r="G636" s="1"/>
    </row>
    <row r="637" spans="3:7">
      <c r="C637" s="4"/>
      <c r="D637" s="4"/>
      <c r="E637" s="4"/>
      <c r="G637" s="1"/>
    </row>
    <row r="638" spans="3:7">
      <c r="C638" s="4"/>
      <c r="D638" s="4"/>
      <c r="E638" s="4"/>
      <c r="G638" s="1"/>
    </row>
    <row r="639" spans="3:7">
      <c r="C639" s="4"/>
      <c r="D639" s="4"/>
      <c r="E639" s="4"/>
      <c r="G639" s="1"/>
    </row>
    <row r="640" spans="3:7">
      <c r="C640" s="4"/>
      <c r="D640" s="4"/>
      <c r="E640" s="4"/>
      <c r="G640" s="1"/>
    </row>
    <row r="641" spans="3:7">
      <c r="C641" s="4"/>
      <c r="D641" s="4"/>
      <c r="E641" s="4"/>
      <c r="G641" s="1"/>
    </row>
    <row r="642" spans="3:7">
      <c r="C642" s="4"/>
      <c r="D642" s="4"/>
      <c r="E642" s="4"/>
      <c r="G642" s="1"/>
    </row>
    <row r="643" spans="3:7">
      <c r="C643" s="4"/>
      <c r="D643" s="4"/>
      <c r="E643" s="4"/>
      <c r="G643" s="1"/>
    </row>
    <row r="644" spans="3:7">
      <c r="C644" s="4"/>
      <c r="D644" s="4"/>
      <c r="E644" s="4"/>
      <c r="G644" s="1"/>
    </row>
    <row r="645" spans="3:7">
      <c r="C645" s="4"/>
      <c r="D645" s="4"/>
      <c r="E645" s="4"/>
      <c r="G645" s="1"/>
    </row>
    <row r="646" spans="3:7">
      <c r="C646" s="4"/>
      <c r="D646" s="4"/>
      <c r="E646" s="4"/>
      <c r="G646" s="1"/>
    </row>
    <row r="647" spans="3:7">
      <c r="C647" s="4"/>
      <c r="D647" s="4"/>
      <c r="E647" s="4"/>
      <c r="G647" s="1"/>
    </row>
    <row r="648" spans="3:7">
      <c r="C648" s="4"/>
      <c r="D648" s="4"/>
      <c r="E648" s="4"/>
      <c r="G648" s="1"/>
    </row>
    <row r="649" spans="3:7">
      <c r="C649" s="4"/>
      <c r="D649" s="4"/>
      <c r="E649" s="4"/>
      <c r="G649" s="1"/>
    </row>
    <row r="650" spans="3:7">
      <c r="C650" s="4"/>
      <c r="D650" s="4"/>
      <c r="E650" s="4"/>
      <c r="G650" s="1"/>
    </row>
    <row r="651" spans="3:7">
      <c r="C651" s="4"/>
      <c r="D651" s="4"/>
      <c r="E651" s="4"/>
      <c r="G651" s="1"/>
    </row>
    <row r="652" spans="3:7">
      <c r="C652" s="4"/>
      <c r="D652" s="4"/>
      <c r="E652" s="4"/>
      <c r="G652" s="1"/>
    </row>
    <row r="653" spans="3:7">
      <c r="C653" s="4"/>
      <c r="D653" s="4"/>
      <c r="E653" s="4"/>
      <c r="G653" s="1"/>
    </row>
    <row r="654" spans="3:7">
      <c r="C654" s="4"/>
      <c r="D654" s="4"/>
      <c r="E654" s="4"/>
      <c r="G654" s="1"/>
    </row>
    <row r="655" spans="3:7">
      <c r="C655" s="4"/>
      <c r="D655" s="4"/>
      <c r="E655" s="4"/>
      <c r="G655" s="1"/>
    </row>
    <row r="656" spans="3:7">
      <c r="C656" s="4"/>
      <c r="D656" s="4"/>
      <c r="E656" s="4"/>
      <c r="G656" s="1"/>
    </row>
    <row r="657" spans="3:7">
      <c r="C657" s="4"/>
      <c r="D657" s="4"/>
      <c r="E657" s="4"/>
      <c r="G657" s="1"/>
    </row>
    <row r="658" spans="3:7">
      <c r="C658" s="4"/>
      <c r="D658" s="4"/>
      <c r="E658" s="4"/>
      <c r="G658" s="1"/>
    </row>
    <row r="659" spans="3:7">
      <c r="C659" s="4"/>
      <c r="D659" s="4"/>
      <c r="E659" s="4"/>
      <c r="G659" s="1"/>
    </row>
    <row r="660" spans="3:7">
      <c r="C660" s="4"/>
      <c r="D660" s="4"/>
      <c r="E660" s="4"/>
      <c r="G660" s="1"/>
    </row>
    <row r="661" spans="3:7">
      <c r="C661" s="4"/>
      <c r="D661" s="4"/>
      <c r="E661" s="4"/>
      <c r="G661" s="1"/>
    </row>
    <row r="662" spans="3:7">
      <c r="C662" s="4"/>
      <c r="D662" s="4"/>
      <c r="E662" s="4"/>
      <c r="G662" s="1"/>
    </row>
    <row r="663" spans="3:7">
      <c r="C663" s="4"/>
      <c r="D663" s="4"/>
      <c r="E663" s="4"/>
      <c r="G663" s="1"/>
    </row>
    <row r="664" spans="3:7">
      <c r="C664" s="4"/>
      <c r="D664" s="4"/>
      <c r="E664" s="4"/>
      <c r="G664" s="1"/>
    </row>
    <row r="665" spans="3:7">
      <c r="C665" s="4"/>
      <c r="D665" s="4"/>
      <c r="E665" s="4"/>
      <c r="G665" s="1"/>
    </row>
    <row r="666" spans="3:7">
      <c r="C666" s="4"/>
      <c r="D666" s="4"/>
      <c r="E666" s="4"/>
      <c r="G666" s="1"/>
    </row>
    <row r="667" spans="3:7">
      <c r="C667" s="4"/>
      <c r="D667" s="4"/>
      <c r="E667" s="4"/>
      <c r="G667" s="1"/>
    </row>
    <row r="668" spans="3:7">
      <c r="C668" s="4"/>
      <c r="D668" s="4"/>
      <c r="E668" s="4"/>
      <c r="G668" s="1"/>
    </row>
    <row r="669" spans="3:7">
      <c r="C669" s="4"/>
      <c r="D669" s="4"/>
      <c r="E669" s="4"/>
      <c r="G669" s="1"/>
    </row>
    <row r="670" spans="3:7">
      <c r="C670" s="4"/>
      <c r="D670" s="4"/>
      <c r="E670" s="4"/>
      <c r="G670" s="1"/>
    </row>
    <row r="671" spans="3:7">
      <c r="C671" s="4"/>
      <c r="D671" s="4"/>
      <c r="E671" s="4"/>
      <c r="G671" s="1"/>
    </row>
    <row r="672" spans="3:7">
      <c r="C672" s="4"/>
      <c r="D672" s="4"/>
      <c r="E672" s="4"/>
      <c r="G672" s="1"/>
    </row>
    <row r="673" spans="3:7">
      <c r="C673" s="4"/>
      <c r="D673" s="4"/>
      <c r="E673" s="4"/>
      <c r="G673" s="1"/>
    </row>
    <row r="674" spans="3:7">
      <c r="C674" s="4"/>
      <c r="D674" s="4"/>
      <c r="E674" s="4"/>
      <c r="G674" s="1"/>
    </row>
    <row r="675" spans="3:7">
      <c r="C675" s="4"/>
      <c r="D675" s="4"/>
      <c r="E675" s="4"/>
      <c r="G675" s="1"/>
    </row>
    <row r="676" spans="3:7">
      <c r="C676" s="4"/>
      <c r="D676" s="4"/>
      <c r="E676" s="4"/>
      <c r="G676" s="1"/>
    </row>
    <row r="677" spans="3:7">
      <c r="C677" s="4"/>
      <c r="D677" s="4"/>
      <c r="E677" s="4"/>
      <c r="G677" s="1"/>
    </row>
    <row r="678" spans="3:7">
      <c r="C678" s="4"/>
      <c r="D678" s="4"/>
      <c r="E678" s="4"/>
      <c r="G678" s="1"/>
    </row>
    <row r="679" spans="3:7">
      <c r="C679" s="4"/>
      <c r="D679" s="4"/>
      <c r="E679" s="4"/>
      <c r="G679" s="1"/>
    </row>
    <row r="680" spans="3:7">
      <c r="C680" s="4"/>
      <c r="D680" s="4"/>
      <c r="E680" s="4"/>
      <c r="G680" s="1"/>
    </row>
    <row r="681" spans="3:7">
      <c r="C681" s="4"/>
      <c r="D681" s="4"/>
      <c r="E681" s="4"/>
      <c r="G681" s="1"/>
    </row>
    <row r="682" spans="3:7">
      <c r="C682" s="4"/>
      <c r="D682" s="4"/>
      <c r="E682" s="4"/>
      <c r="G682" s="1"/>
    </row>
    <row r="683" spans="3:7">
      <c r="C683" s="4"/>
      <c r="D683" s="4"/>
      <c r="E683" s="4"/>
      <c r="G683" s="1"/>
    </row>
    <row r="684" spans="3:7">
      <c r="C684" s="4"/>
      <c r="D684" s="4"/>
      <c r="E684" s="4"/>
      <c r="G684" s="1"/>
    </row>
    <row r="685" spans="3:7">
      <c r="C685" s="4"/>
      <c r="D685" s="4"/>
      <c r="E685" s="4"/>
      <c r="G685" s="1"/>
    </row>
    <row r="686" spans="3:7">
      <c r="C686" s="4"/>
      <c r="D686" s="4"/>
      <c r="E686" s="4"/>
      <c r="G686" s="1"/>
    </row>
    <row r="687" spans="3:7">
      <c r="C687" s="4"/>
      <c r="D687" s="4"/>
      <c r="E687" s="4"/>
      <c r="G687" s="1"/>
    </row>
    <row r="688" spans="3:7">
      <c r="C688" s="4"/>
      <c r="D688" s="4"/>
      <c r="E688" s="4"/>
      <c r="G688" s="1"/>
    </row>
    <row r="689" spans="3:7">
      <c r="C689" s="4"/>
      <c r="D689" s="4"/>
      <c r="E689" s="4"/>
      <c r="G689" s="1"/>
    </row>
    <row r="690" spans="3:7">
      <c r="C690" s="4"/>
      <c r="D690" s="4"/>
      <c r="E690" s="4"/>
      <c r="G690" s="1"/>
    </row>
    <row r="691" spans="3:7">
      <c r="C691" s="4"/>
      <c r="D691" s="4"/>
      <c r="E691" s="4"/>
      <c r="G691" s="1"/>
    </row>
    <row r="692" spans="3:7">
      <c r="C692" s="4"/>
      <c r="D692" s="4"/>
      <c r="E692" s="4"/>
      <c r="G692" s="1"/>
    </row>
    <row r="693" spans="3:7">
      <c r="C693" s="4"/>
      <c r="D693" s="4"/>
      <c r="E693" s="4"/>
      <c r="G693" s="1"/>
    </row>
    <row r="694" spans="3:7">
      <c r="C694" s="4"/>
      <c r="D694" s="4"/>
      <c r="E694" s="4"/>
      <c r="G694" s="1"/>
    </row>
    <row r="695" spans="3:7">
      <c r="C695" s="4"/>
      <c r="D695" s="4"/>
      <c r="E695" s="4"/>
      <c r="G695" s="1"/>
    </row>
    <row r="696" spans="3:7">
      <c r="C696" s="4"/>
      <c r="D696" s="4"/>
      <c r="E696" s="4"/>
      <c r="G696" s="1"/>
    </row>
    <row r="697" spans="3:7">
      <c r="C697" s="4"/>
      <c r="D697" s="4"/>
      <c r="E697" s="4"/>
      <c r="G697" s="1"/>
    </row>
    <row r="698" spans="3:7">
      <c r="C698" s="4"/>
      <c r="D698" s="4"/>
      <c r="E698" s="4"/>
      <c r="G698" s="1"/>
    </row>
    <row r="699" spans="3:7">
      <c r="C699" s="4"/>
      <c r="D699" s="4"/>
      <c r="E699" s="4"/>
      <c r="G699" s="1"/>
    </row>
    <row r="700" spans="3:7">
      <c r="C700" s="4"/>
      <c r="D700" s="4"/>
      <c r="E700" s="4"/>
      <c r="G700" s="1"/>
    </row>
    <row r="701" spans="3:7">
      <c r="C701" s="4"/>
      <c r="D701" s="4"/>
      <c r="E701" s="4"/>
      <c r="G701" s="1"/>
    </row>
    <row r="702" spans="3:7">
      <c r="C702" s="4"/>
      <c r="D702" s="4"/>
      <c r="E702" s="4"/>
      <c r="G702" s="1"/>
    </row>
    <row r="703" spans="3:7">
      <c r="C703" s="4"/>
      <c r="D703" s="4"/>
      <c r="E703" s="4"/>
      <c r="G703" s="1"/>
    </row>
    <row r="704" spans="3:7">
      <c r="C704" s="4"/>
      <c r="D704" s="4"/>
      <c r="E704" s="4"/>
      <c r="G704" s="1"/>
    </row>
    <row r="705" spans="3:7">
      <c r="C705" s="4"/>
      <c r="D705" s="4"/>
      <c r="E705" s="4"/>
      <c r="G705" s="1"/>
    </row>
    <row r="706" spans="3:7">
      <c r="C706" s="4"/>
      <c r="D706" s="4"/>
      <c r="E706" s="4"/>
      <c r="G706" s="1"/>
    </row>
    <row r="707" spans="3:7">
      <c r="C707" s="4"/>
      <c r="D707" s="4"/>
      <c r="E707" s="4"/>
      <c r="G707" s="1"/>
    </row>
    <row r="708" spans="3:7">
      <c r="C708" s="4"/>
      <c r="D708" s="4"/>
      <c r="E708" s="4"/>
      <c r="G708" s="1"/>
    </row>
    <row r="709" spans="3:7">
      <c r="C709" s="4"/>
      <c r="D709" s="4"/>
      <c r="E709" s="4"/>
      <c r="G709" s="1"/>
    </row>
    <row r="710" spans="3:7">
      <c r="C710" s="4"/>
      <c r="D710" s="4"/>
      <c r="E710" s="4"/>
      <c r="G710" s="1"/>
    </row>
    <row r="711" spans="3:7">
      <c r="C711" s="4"/>
      <c r="D711" s="4"/>
      <c r="E711" s="4"/>
      <c r="G711" s="1"/>
    </row>
    <row r="712" spans="3:7">
      <c r="C712" s="4"/>
      <c r="D712" s="4"/>
      <c r="E712" s="4"/>
      <c r="G712" s="1"/>
    </row>
    <row r="713" spans="3:7">
      <c r="C713" s="4"/>
      <c r="D713" s="4"/>
      <c r="E713" s="4"/>
      <c r="G713" s="1"/>
    </row>
    <row r="714" spans="3:7">
      <c r="C714" s="4"/>
      <c r="D714" s="4"/>
      <c r="E714" s="4"/>
      <c r="G714" s="1"/>
    </row>
    <row r="715" spans="3:7">
      <c r="C715" s="4"/>
      <c r="D715" s="4"/>
      <c r="E715" s="4"/>
      <c r="G715" s="1"/>
    </row>
    <row r="716" spans="3:7">
      <c r="C716" s="4"/>
      <c r="D716" s="4"/>
      <c r="E716" s="4"/>
      <c r="G716" s="1"/>
    </row>
    <row r="717" spans="3:7">
      <c r="C717" s="4"/>
      <c r="D717" s="4"/>
      <c r="E717" s="4"/>
      <c r="G717" s="1"/>
    </row>
    <row r="718" spans="3:7">
      <c r="C718" s="4"/>
      <c r="D718" s="4"/>
      <c r="E718" s="4"/>
      <c r="G718" s="1"/>
    </row>
    <row r="719" spans="3:7">
      <c r="C719" s="4"/>
      <c r="D719" s="4"/>
      <c r="E719" s="4"/>
      <c r="G719" s="1"/>
    </row>
    <row r="720" spans="3:7">
      <c r="C720" s="4"/>
      <c r="D720" s="4"/>
      <c r="E720" s="4"/>
      <c r="G720" s="1"/>
    </row>
    <row r="721" spans="3:7">
      <c r="C721" s="4"/>
      <c r="D721" s="4"/>
      <c r="E721" s="4"/>
      <c r="G721" s="1"/>
    </row>
    <row r="722" spans="3:7">
      <c r="C722" s="4"/>
      <c r="D722" s="4"/>
      <c r="E722" s="4"/>
      <c r="G722" s="1"/>
    </row>
    <row r="723" spans="3:7">
      <c r="C723" s="4"/>
      <c r="D723" s="4"/>
      <c r="E723" s="4"/>
      <c r="G723" s="1"/>
    </row>
    <row r="724" spans="3:7">
      <c r="C724" s="4"/>
      <c r="D724" s="4"/>
      <c r="E724" s="4"/>
      <c r="G724" s="1"/>
    </row>
    <row r="725" spans="3:7">
      <c r="C725" s="4"/>
      <c r="D725" s="4"/>
      <c r="E725" s="4"/>
      <c r="G725" s="1"/>
    </row>
    <row r="726" spans="3:7">
      <c r="C726" s="4"/>
      <c r="D726" s="4"/>
      <c r="E726" s="4"/>
      <c r="G726" s="1"/>
    </row>
    <row r="727" spans="3:7">
      <c r="C727" s="4"/>
      <c r="D727" s="4"/>
      <c r="E727" s="4"/>
      <c r="G727" s="1"/>
    </row>
    <row r="728" spans="3:7">
      <c r="C728" s="4"/>
      <c r="D728" s="4"/>
      <c r="E728" s="4"/>
      <c r="G728" s="1"/>
    </row>
    <row r="729" spans="3:7">
      <c r="C729" s="4"/>
      <c r="D729" s="4"/>
      <c r="E729" s="4"/>
      <c r="G729" s="1"/>
    </row>
    <row r="730" spans="3:7">
      <c r="C730" s="4"/>
      <c r="D730" s="4"/>
      <c r="E730" s="4"/>
      <c r="G730" s="1"/>
    </row>
    <row r="731" spans="3:7">
      <c r="C731" s="4"/>
      <c r="D731" s="4"/>
      <c r="E731" s="4"/>
      <c r="G731" s="1"/>
    </row>
    <row r="732" spans="3:7">
      <c r="C732" s="4"/>
      <c r="D732" s="4"/>
      <c r="E732" s="4"/>
      <c r="G732" s="1"/>
    </row>
    <row r="733" spans="3:7">
      <c r="C733" s="4"/>
      <c r="D733" s="4"/>
      <c r="E733" s="4"/>
      <c r="G733" s="1"/>
    </row>
    <row r="734" spans="3:7">
      <c r="C734" s="4"/>
      <c r="D734" s="4"/>
      <c r="E734" s="4"/>
      <c r="G734" s="1"/>
    </row>
    <row r="735" spans="3:7">
      <c r="C735" s="4"/>
      <c r="D735" s="4"/>
      <c r="E735" s="4"/>
      <c r="G735" s="1"/>
    </row>
    <row r="736" spans="3:7">
      <c r="C736" s="4"/>
      <c r="D736" s="4"/>
      <c r="E736" s="4"/>
      <c r="G736" s="1"/>
    </row>
    <row r="737" spans="3:7">
      <c r="C737" s="4"/>
      <c r="D737" s="4"/>
      <c r="E737" s="4"/>
      <c r="G737" s="1"/>
    </row>
    <row r="738" spans="3:7">
      <c r="C738" s="4"/>
      <c r="D738" s="4"/>
      <c r="E738" s="4"/>
      <c r="G738" s="1"/>
    </row>
    <row r="739" spans="3:7">
      <c r="C739" s="4"/>
      <c r="D739" s="4"/>
      <c r="E739" s="4"/>
      <c r="G739" s="1"/>
    </row>
    <row r="740" spans="3:7">
      <c r="C740" s="4"/>
      <c r="D740" s="4"/>
      <c r="E740" s="4"/>
      <c r="G740" s="1"/>
    </row>
    <row r="741" spans="3:7">
      <c r="C741" s="4"/>
      <c r="D741" s="4"/>
      <c r="E741" s="4"/>
      <c r="G741" s="1"/>
    </row>
    <row r="742" spans="3:7">
      <c r="C742" s="4"/>
      <c r="D742" s="4"/>
      <c r="E742" s="4"/>
      <c r="G742" s="1"/>
    </row>
    <row r="743" spans="3:7">
      <c r="C743" s="4"/>
      <c r="D743" s="4"/>
      <c r="E743" s="4"/>
      <c r="G743" s="1"/>
    </row>
    <row r="744" spans="3:7">
      <c r="C744" s="4"/>
      <c r="D744" s="4"/>
      <c r="E744" s="4"/>
      <c r="G744" s="1"/>
    </row>
    <row r="745" spans="3:7">
      <c r="C745" s="4"/>
      <c r="D745" s="4"/>
      <c r="E745" s="4"/>
      <c r="G745" s="1"/>
    </row>
    <row r="746" spans="3:7">
      <c r="C746" s="4"/>
      <c r="D746" s="4"/>
      <c r="E746" s="4"/>
      <c r="G746" s="1"/>
    </row>
    <row r="747" spans="3:7">
      <c r="C747" s="4"/>
      <c r="D747" s="4"/>
      <c r="E747" s="4"/>
      <c r="G747" s="1"/>
    </row>
    <row r="748" spans="3:7">
      <c r="C748" s="4"/>
      <c r="D748" s="4"/>
      <c r="E748" s="4"/>
      <c r="G748" s="1"/>
    </row>
    <row r="749" spans="3:7">
      <c r="C749" s="4"/>
      <c r="D749" s="4"/>
      <c r="E749" s="4"/>
      <c r="G749" s="1"/>
    </row>
    <row r="750" spans="3:7">
      <c r="C750" s="4"/>
      <c r="D750" s="4"/>
      <c r="E750" s="4"/>
      <c r="G750" s="1"/>
    </row>
    <row r="751" spans="3:7">
      <c r="C751" s="4"/>
      <c r="D751" s="4"/>
      <c r="E751" s="4"/>
      <c r="G751" s="1"/>
    </row>
    <row r="752" spans="3:7">
      <c r="C752" s="4"/>
      <c r="D752" s="4"/>
      <c r="E752" s="4"/>
      <c r="G752" s="1"/>
    </row>
    <row r="753" spans="3:7">
      <c r="C753" s="4"/>
      <c r="D753" s="4"/>
      <c r="E753" s="4"/>
      <c r="G753" s="1"/>
    </row>
    <row r="754" spans="3:7">
      <c r="C754" s="4"/>
      <c r="D754" s="4"/>
      <c r="E754" s="4"/>
      <c r="G754" s="1"/>
    </row>
    <row r="755" spans="3:7">
      <c r="C755" s="4"/>
      <c r="D755" s="4"/>
      <c r="E755" s="4"/>
      <c r="G755" s="1"/>
    </row>
    <row r="756" spans="3:7">
      <c r="C756" s="4"/>
      <c r="D756" s="4"/>
      <c r="E756" s="4"/>
      <c r="G756" s="1"/>
    </row>
    <row r="757" spans="3:7">
      <c r="C757" s="4"/>
      <c r="D757" s="4"/>
      <c r="E757" s="4"/>
      <c r="G757" s="1"/>
    </row>
    <row r="758" spans="3:7">
      <c r="C758" s="4"/>
      <c r="D758" s="4"/>
      <c r="E758" s="4"/>
      <c r="G758" s="1"/>
    </row>
    <row r="759" spans="3:7">
      <c r="C759" s="4"/>
      <c r="D759" s="4"/>
      <c r="E759" s="4"/>
      <c r="G759" s="1"/>
    </row>
    <row r="760" spans="3:7">
      <c r="C760" s="4"/>
      <c r="D760" s="4"/>
      <c r="E760" s="4"/>
      <c r="G760" s="1"/>
    </row>
    <row r="761" spans="3:7">
      <c r="C761" s="4"/>
      <c r="D761" s="4"/>
      <c r="E761" s="4"/>
      <c r="G761" s="1"/>
    </row>
    <row r="762" spans="3:7">
      <c r="C762" s="4"/>
      <c r="D762" s="4"/>
      <c r="E762" s="4"/>
      <c r="G762" s="1"/>
    </row>
    <row r="763" spans="3:7">
      <c r="C763" s="4"/>
      <c r="D763" s="4"/>
      <c r="E763" s="4"/>
      <c r="G763" s="1"/>
    </row>
    <row r="764" spans="3:7">
      <c r="C764" s="4"/>
      <c r="D764" s="4"/>
      <c r="E764" s="4"/>
      <c r="G764" s="1"/>
    </row>
    <row r="765" spans="3:7">
      <c r="C765" s="4"/>
      <c r="D765" s="4"/>
      <c r="E765" s="4"/>
      <c r="G765" s="1"/>
    </row>
    <row r="766" spans="3:7">
      <c r="C766" s="4"/>
      <c r="D766" s="4"/>
      <c r="E766" s="4"/>
      <c r="G766" s="1"/>
    </row>
    <row r="767" spans="3:7">
      <c r="C767" s="4"/>
      <c r="D767" s="4"/>
      <c r="E767" s="4"/>
      <c r="G767" s="1"/>
    </row>
    <row r="768" spans="3:7">
      <c r="C768" s="4"/>
      <c r="D768" s="4"/>
      <c r="E768" s="4"/>
      <c r="G768" s="1"/>
    </row>
    <row r="769" spans="3:7">
      <c r="C769" s="4"/>
      <c r="D769" s="4"/>
      <c r="E769" s="4"/>
      <c r="G769" s="1"/>
    </row>
    <row r="770" spans="3:7">
      <c r="C770" s="4"/>
      <c r="D770" s="4"/>
      <c r="E770" s="4"/>
      <c r="G770" s="1"/>
    </row>
    <row r="771" spans="3:7">
      <c r="C771" s="4"/>
      <c r="D771" s="4"/>
      <c r="E771" s="4"/>
      <c r="G771" s="1"/>
    </row>
    <row r="772" spans="3:7">
      <c r="C772" s="4"/>
      <c r="D772" s="4"/>
      <c r="E772" s="4"/>
      <c r="G772" s="1"/>
    </row>
    <row r="773" spans="3:7">
      <c r="C773" s="4"/>
      <c r="D773" s="4"/>
      <c r="E773" s="4"/>
      <c r="G773" s="1"/>
    </row>
    <row r="774" spans="3:7">
      <c r="C774" s="4"/>
      <c r="D774" s="4"/>
      <c r="E774" s="4"/>
      <c r="G774" s="1"/>
    </row>
    <row r="775" spans="3:7">
      <c r="C775" s="4"/>
      <c r="D775" s="4"/>
      <c r="E775" s="4"/>
      <c r="G775" s="1"/>
    </row>
    <row r="776" spans="3:7">
      <c r="C776" s="4"/>
      <c r="D776" s="4"/>
      <c r="E776" s="4"/>
      <c r="G776" s="1"/>
    </row>
    <row r="777" spans="3:7">
      <c r="C777" s="4"/>
      <c r="D777" s="4"/>
      <c r="E777" s="4"/>
      <c r="G777" s="1"/>
    </row>
    <row r="778" spans="3:7">
      <c r="C778" s="4"/>
      <c r="D778" s="4"/>
      <c r="E778" s="4"/>
      <c r="G778" s="1"/>
    </row>
    <row r="779" spans="3:7">
      <c r="C779" s="4"/>
      <c r="D779" s="4"/>
      <c r="E779" s="4"/>
      <c r="G779" s="1"/>
    </row>
    <row r="780" spans="3:7">
      <c r="C780" s="4"/>
      <c r="D780" s="4"/>
      <c r="E780" s="4"/>
      <c r="G780" s="1"/>
    </row>
    <row r="781" spans="3:7">
      <c r="C781" s="4"/>
      <c r="D781" s="4"/>
      <c r="E781" s="4"/>
      <c r="G781" s="1"/>
    </row>
    <row r="782" spans="3:7">
      <c r="C782" s="4"/>
      <c r="D782" s="4"/>
      <c r="E782" s="4"/>
      <c r="G782" s="1"/>
    </row>
    <row r="783" spans="3:7">
      <c r="C783" s="4"/>
      <c r="D783" s="4"/>
      <c r="E783" s="4"/>
      <c r="G783" s="1"/>
    </row>
    <row r="784" spans="3:7">
      <c r="C784" s="4"/>
      <c r="D784" s="4"/>
      <c r="E784" s="4"/>
      <c r="G784" s="1"/>
    </row>
    <row r="785" spans="3:7">
      <c r="C785" s="4"/>
      <c r="D785" s="4"/>
      <c r="E785" s="4"/>
      <c r="G785" s="1"/>
    </row>
    <row r="786" spans="3:7">
      <c r="C786" s="4"/>
      <c r="D786" s="4"/>
      <c r="E786" s="4"/>
      <c r="G786" s="1"/>
    </row>
    <row r="787" spans="3:7">
      <c r="C787" s="4"/>
      <c r="D787" s="4"/>
      <c r="E787" s="4"/>
      <c r="G787" s="1"/>
    </row>
    <row r="788" spans="3:7">
      <c r="C788" s="4"/>
      <c r="D788" s="4"/>
      <c r="E788" s="4"/>
      <c r="G788" s="1"/>
    </row>
    <row r="789" spans="3:7">
      <c r="C789" s="4"/>
      <c r="D789" s="4"/>
      <c r="E789" s="4"/>
      <c r="G789" s="1"/>
    </row>
    <row r="790" spans="3:7">
      <c r="C790" s="4"/>
      <c r="D790" s="4"/>
      <c r="E790" s="4"/>
      <c r="G790" s="1"/>
    </row>
    <row r="791" spans="3:7">
      <c r="C791" s="4"/>
      <c r="D791" s="4"/>
      <c r="E791" s="4"/>
      <c r="G791" s="1"/>
    </row>
    <row r="792" spans="3:7">
      <c r="C792" s="4"/>
      <c r="D792" s="4"/>
      <c r="E792" s="4"/>
      <c r="G792" s="1"/>
    </row>
    <row r="793" spans="3:7">
      <c r="C793" s="4"/>
      <c r="D793" s="4"/>
      <c r="E793" s="4"/>
      <c r="G793" s="1"/>
    </row>
    <row r="794" spans="3:7">
      <c r="C794" s="4"/>
      <c r="D794" s="4"/>
      <c r="E794" s="4"/>
      <c r="G794" s="1"/>
    </row>
    <row r="795" spans="3:7">
      <c r="C795" s="4"/>
      <c r="D795" s="4"/>
      <c r="E795" s="4"/>
      <c r="G795" s="1"/>
    </row>
    <row r="796" spans="3:7">
      <c r="C796" s="4"/>
      <c r="D796" s="4"/>
      <c r="E796" s="4"/>
      <c r="G796" s="1"/>
    </row>
    <row r="797" spans="3:7">
      <c r="C797" s="4"/>
      <c r="D797" s="4"/>
      <c r="E797" s="4"/>
      <c r="G797" s="1"/>
    </row>
    <row r="798" spans="3:7">
      <c r="C798" s="4"/>
      <c r="D798" s="4"/>
      <c r="E798" s="4"/>
      <c r="G798" s="1"/>
    </row>
    <row r="799" spans="3:7">
      <c r="C799" s="4"/>
      <c r="D799" s="4"/>
      <c r="E799" s="4"/>
      <c r="G799" s="1"/>
    </row>
    <row r="800" spans="3:7">
      <c r="C800" s="4"/>
      <c r="D800" s="4"/>
      <c r="E800" s="4"/>
      <c r="G800" s="1"/>
    </row>
    <row r="801" spans="3:7">
      <c r="C801" s="4"/>
      <c r="D801" s="4"/>
      <c r="E801" s="4"/>
      <c r="G801" s="1"/>
    </row>
    <row r="802" spans="3:7">
      <c r="C802" s="4"/>
      <c r="D802" s="4"/>
      <c r="E802" s="4"/>
      <c r="G802" s="1"/>
    </row>
    <row r="803" spans="3:7">
      <c r="C803" s="4"/>
      <c r="D803" s="4"/>
      <c r="E803" s="4"/>
      <c r="G803" s="1"/>
    </row>
    <row r="804" spans="3:7">
      <c r="C804" s="4"/>
      <c r="D804" s="4"/>
      <c r="E804" s="4"/>
      <c r="G804" s="1"/>
    </row>
    <row r="805" spans="3:7">
      <c r="C805" s="4"/>
      <c r="D805" s="4"/>
      <c r="E805" s="4"/>
      <c r="G805" s="1"/>
    </row>
    <row r="806" spans="3:7">
      <c r="C806" s="4"/>
      <c r="D806" s="4"/>
      <c r="E806" s="4"/>
      <c r="G806" s="1"/>
    </row>
    <row r="807" spans="3:7">
      <c r="C807" s="4"/>
      <c r="D807" s="4"/>
      <c r="E807" s="4"/>
      <c r="G807" s="1"/>
    </row>
    <row r="808" spans="3:7">
      <c r="C808" s="4"/>
      <c r="D808" s="4"/>
      <c r="E808" s="4"/>
      <c r="G808" s="1"/>
    </row>
    <row r="809" spans="3:7">
      <c r="C809" s="4"/>
      <c r="D809" s="4"/>
      <c r="E809" s="4"/>
      <c r="G809" s="1"/>
    </row>
    <row r="810" spans="3:7">
      <c r="C810" s="4"/>
      <c r="D810" s="4"/>
      <c r="E810" s="4"/>
      <c r="G810" s="1"/>
    </row>
    <row r="811" spans="3:7">
      <c r="C811" s="4"/>
      <c r="D811" s="4"/>
      <c r="E811" s="4"/>
      <c r="G811" s="1"/>
    </row>
    <row r="812" spans="3:7">
      <c r="C812" s="4"/>
      <c r="D812" s="4"/>
      <c r="E812" s="4"/>
      <c r="G812" s="1"/>
    </row>
    <row r="813" spans="3:7">
      <c r="C813" s="4"/>
      <c r="D813" s="4"/>
      <c r="E813" s="4"/>
      <c r="G813" s="1"/>
    </row>
    <row r="814" spans="3:7">
      <c r="C814" s="4"/>
      <c r="D814" s="4"/>
      <c r="E814" s="4"/>
      <c r="G814" s="1"/>
    </row>
    <row r="815" spans="3:7">
      <c r="C815" s="4"/>
      <c r="D815" s="4"/>
      <c r="E815" s="4"/>
      <c r="G815" s="1"/>
    </row>
    <row r="816" spans="3:7">
      <c r="C816" s="4"/>
      <c r="D816" s="4"/>
      <c r="E816" s="4"/>
      <c r="G816" s="1"/>
    </row>
    <row r="817" spans="3:7">
      <c r="C817" s="4"/>
      <c r="D817" s="4"/>
      <c r="E817" s="4"/>
      <c r="G817" s="1"/>
    </row>
    <row r="818" spans="3:7">
      <c r="C818" s="4"/>
      <c r="D818" s="4"/>
      <c r="E818" s="4"/>
      <c r="G818" s="1"/>
    </row>
    <row r="819" spans="3:7">
      <c r="C819" s="4"/>
      <c r="D819" s="4"/>
      <c r="E819" s="4"/>
      <c r="G819" s="1"/>
    </row>
    <row r="820" spans="3:7">
      <c r="C820" s="4"/>
      <c r="D820" s="4"/>
      <c r="E820" s="4"/>
      <c r="G820" s="1"/>
    </row>
    <row r="821" spans="3:7">
      <c r="C821" s="4"/>
      <c r="D821" s="4"/>
      <c r="E821" s="4"/>
      <c r="G821" s="1"/>
    </row>
    <row r="822" spans="3:7">
      <c r="C822" s="4"/>
      <c r="D822" s="4"/>
      <c r="E822" s="4"/>
      <c r="G822" s="1"/>
    </row>
    <row r="823" spans="3:7">
      <c r="C823" s="4"/>
      <c r="D823" s="4"/>
      <c r="E823" s="4"/>
      <c r="G823" s="1"/>
    </row>
    <row r="824" spans="3:7">
      <c r="C824" s="4"/>
      <c r="D824" s="4"/>
      <c r="E824" s="4"/>
      <c r="G824" s="1"/>
    </row>
    <row r="825" spans="3:7">
      <c r="C825" s="4"/>
      <c r="D825" s="4"/>
      <c r="E825" s="4"/>
      <c r="G825" s="1"/>
    </row>
    <row r="826" spans="3:7">
      <c r="C826" s="4"/>
      <c r="D826" s="4"/>
      <c r="E826" s="4"/>
      <c r="G826" s="1"/>
    </row>
    <row r="827" spans="3:7">
      <c r="C827" s="4"/>
      <c r="D827" s="4"/>
      <c r="E827" s="4"/>
      <c r="G827" s="1"/>
    </row>
    <row r="828" spans="3:7">
      <c r="C828" s="4"/>
      <c r="D828" s="4"/>
      <c r="E828" s="4"/>
      <c r="G828" s="1"/>
    </row>
    <row r="829" spans="3:7">
      <c r="C829" s="4"/>
      <c r="D829" s="4"/>
      <c r="E829" s="4"/>
      <c r="G829" s="1"/>
    </row>
    <row r="830" spans="3:7">
      <c r="C830" s="4"/>
      <c r="D830" s="4"/>
      <c r="E830" s="4"/>
      <c r="G830" s="1"/>
    </row>
    <row r="831" spans="3:7">
      <c r="C831" s="4"/>
      <c r="D831" s="4"/>
      <c r="E831" s="4"/>
      <c r="G831" s="1"/>
    </row>
    <row r="832" spans="3:7">
      <c r="C832" s="4"/>
      <c r="D832" s="4"/>
      <c r="E832" s="4"/>
      <c r="G832" s="1"/>
    </row>
    <row r="833" spans="3:7">
      <c r="C833" s="4"/>
      <c r="D833" s="4"/>
      <c r="E833" s="4"/>
      <c r="G833" s="1"/>
    </row>
    <row r="834" spans="3:7">
      <c r="C834" s="4"/>
      <c r="D834" s="4"/>
      <c r="E834" s="4"/>
      <c r="G834" s="1"/>
    </row>
    <row r="835" spans="3:7">
      <c r="C835" s="4"/>
      <c r="D835" s="4"/>
      <c r="E835" s="4"/>
      <c r="G835" s="1"/>
    </row>
    <row r="836" spans="3:7">
      <c r="C836" s="4"/>
      <c r="D836" s="4"/>
      <c r="E836" s="4"/>
      <c r="G836" s="1"/>
    </row>
    <row r="837" spans="3:7">
      <c r="C837" s="4"/>
      <c r="D837" s="4"/>
      <c r="E837" s="4"/>
      <c r="G837" s="1"/>
    </row>
    <row r="838" spans="3:7">
      <c r="C838" s="4"/>
      <c r="D838" s="4"/>
      <c r="E838" s="4"/>
      <c r="G838" s="1"/>
    </row>
    <row r="839" spans="3:7">
      <c r="C839" s="4"/>
      <c r="D839" s="4"/>
      <c r="E839" s="4"/>
      <c r="G839" s="1"/>
    </row>
    <row r="840" spans="3:7">
      <c r="C840" s="4"/>
      <c r="D840" s="4"/>
      <c r="E840" s="4"/>
      <c r="G840" s="1"/>
    </row>
    <row r="841" spans="3:7">
      <c r="C841" s="4"/>
      <c r="D841" s="4"/>
      <c r="E841" s="4"/>
      <c r="G841" s="1"/>
    </row>
    <row r="842" spans="3:7">
      <c r="C842" s="4"/>
      <c r="D842" s="4"/>
      <c r="E842" s="4"/>
      <c r="G842" s="1"/>
    </row>
    <row r="843" spans="3:7">
      <c r="C843" s="4"/>
      <c r="D843" s="4"/>
      <c r="E843" s="4"/>
      <c r="G843" s="1"/>
    </row>
    <row r="844" spans="3:7">
      <c r="C844" s="4"/>
      <c r="D844" s="4"/>
      <c r="E844" s="4"/>
      <c r="G844" s="1"/>
    </row>
    <row r="845" spans="3:7">
      <c r="C845" s="4"/>
      <c r="D845" s="4"/>
      <c r="E845" s="4"/>
      <c r="G845" s="1"/>
    </row>
    <row r="846" spans="3:7">
      <c r="C846" s="4"/>
      <c r="D846" s="4"/>
      <c r="E846" s="4"/>
      <c r="G846" s="1"/>
    </row>
    <row r="847" spans="3:7">
      <c r="C847" s="4"/>
      <c r="D847" s="4"/>
      <c r="E847" s="4"/>
      <c r="G847" s="1"/>
    </row>
    <row r="848" spans="3:7">
      <c r="C848" s="4"/>
      <c r="D848" s="4"/>
      <c r="E848" s="4"/>
      <c r="G848" s="1"/>
    </row>
    <row r="849" spans="3:7">
      <c r="C849" s="4"/>
      <c r="D849" s="4"/>
      <c r="E849" s="4"/>
      <c r="G849" s="1"/>
    </row>
    <row r="850" spans="3:7">
      <c r="C850" s="4"/>
      <c r="D850" s="4"/>
      <c r="E850" s="4"/>
      <c r="G850" s="1"/>
    </row>
    <row r="851" spans="3:7">
      <c r="C851" s="4"/>
      <c r="D851" s="4"/>
      <c r="E851" s="4"/>
      <c r="G851" s="1"/>
    </row>
    <row r="852" spans="3:7">
      <c r="C852" s="4"/>
      <c r="D852" s="4"/>
      <c r="E852" s="4"/>
      <c r="G852" s="1"/>
    </row>
    <row r="853" spans="3:7">
      <c r="C853" s="4"/>
      <c r="D853" s="4"/>
      <c r="E853" s="4"/>
      <c r="G853" s="1"/>
    </row>
    <row r="854" spans="3:7">
      <c r="C854" s="4"/>
      <c r="D854" s="4"/>
      <c r="E854" s="4"/>
      <c r="G854" s="1"/>
    </row>
    <row r="855" spans="3:7">
      <c r="C855" s="4"/>
      <c r="D855" s="4"/>
      <c r="E855" s="4"/>
      <c r="G855" s="1"/>
    </row>
    <row r="856" spans="3:7">
      <c r="C856" s="4"/>
      <c r="D856" s="4"/>
      <c r="E856" s="4"/>
      <c r="G856" s="1"/>
    </row>
    <row r="857" spans="3:7">
      <c r="C857" s="4"/>
      <c r="D857" s="4"/>
      <c r="E857" s="4"/>
      <c r="G857" s="1"/>
    </row>
    <row r="858" spans="3:7">
      <c r="C858" s="4"/>
      <c r="D858" s="4"/>
      <c r="E858" s="4"/>
      <c r="G858" s="1"/>
    </row>
    <row r="859" spans="3:7">
      <c r="C859" s="4"/>
      <c r="D859" s="4"/>
      <c r="E859" s="4"/>
      <c r="G859" s="1"/>
    </row>
    <row r="860" spans="3:7">
      <c r="C860" s="4"/>
      <c r="D860" s="4"/>
      <c r="E860" s="4"/>
      <c r="G860" s="1"/>
    </row>
    <row r="861" spans="3:7">
      <c r="C861" s="4"/>
      <c r="D861" s="4"/>
      <c r="E861" s="4"/>
      <c r="G861" s="1"/>
    </row>
    <row r="862" spans="3:7">
      <c r="C862" s="4"/>
      <c r="D862" s="4"/>
      <c r="E862" s="4"/>
      <c r="G862" s="1"/>
    </row>
    <row r="863" spans="3:7">
      <c r="C863" s="4"/>
      <c r="D863" s="4"/>
      <c r="E863" s="4"/>
      <c r="G863" s="1"/>
    </row>
    <row r="864" spans="3:7">
      <c r="C864" s="4"/>
      <c r="D864" s="4"/>
      <c r="E864" s="4"/>
      <c r="G864" s="1"/>
    </row>
    <row r="865" spans="3:7">
      <c r="C865" s="4"/>
      <c r="D865" s="4"/>
      <c r="E865" s="4"/>
      <c r="G865" s="1"/>
    </row>
    <row r="866" spans="3:7">
      <c r="C866" s="4"/>
      <c r="D866" s="4"/>
      <c r="E866" s="4"/>
      <c r="G866" s="1"/>
    </row>
    <row r="867" spans="3:7">
      <c r="C867" s="4"/>
      <c r="D867" s="4"/>
      <c r="E867" s="4"/>
      <c r="G867" s="1"/>
    </row>
    <row r="868" spans="3:7">
      <c r="C868" s="4"/>
      <c r="D868" s="4"/>
      <c r="E868" s="4"/>
      <c r="G868" s="1"/>
    </row>
    <row r="869" spans="3:7">
      <c r="C869" s="4"/>
      <c r="D869" s="4"/>
      <c r="E869" s="4"/>
      <c r="G869" s="1"/>
    </row>
    <row r="870" spans="3:7">
      <c r="C870" s="4"/>
      <c r="D870" s="4"/>
      <c r="E870" s="4"/>
      <c r="G870" s="1"/>
    </row>
    <row r="871" spans="3:7">
      <c r="C871" s="4"/>
      <c r="D871" s="4"/>
      <c r="E871" s="4"/>
      <c r="G871" s="1"/>
    </row>
    <row r="872" spans="3:7">
      <c r="C872" s="4"/>
      <c r="D872" s="4"/>
      <c r="E872" s="4"/>
      <c r="G872" s="1"/>
    </row>
    <row r="873" spans="3:7">
      <c r="C873" s="4"/>
      <c r="D873" s="4"/>
      <c r="E873" s="4"/>
      <c r="G873" s="1"/>
    </row>
    <row r="874" spans="3:7">
      <c r="C874" s="4"/>
      <c r="D874" s="4"/>
      <c r="E874" s="4"/>
      <c r="G874" s="1"/>
    </row>
    <row r="875" spans="3:7">
      <c r="C875" s="4"/>
      <c r="D875" s="4"/>
      <c r="E875" s="4"/>
      <c r="G875" s="1"/>
    </row>
    <row r="876" spans="3:7">
      <c r="C876" s="4"/>
      <c r="D876" s="4"/>
      <c r="E876" s="4"/>
      <c r="G876" s="1"/>
    </row>
    <row r="877" spans="3:7">
      <c r="C877" s="4"/>
      <c r="D877" s="4"/>
      <c r="E877" s="4"/>
      <c r="G877" s="1"/>
    </row>
    <row r="878" spans="3:7">
      <c r="C878" s="4"/>
      <c r="D878" s="4"/>
      <c r="E878" s="4"/>
      <c r="G878" s="1"/>
    </row>
    <row r="879" spans="3:7">
      <c r="C879" s="4"/>
      <c r="D879" s="4"/>
      <c r="E879" s="4"/>
      <c r="G879" s="1"/>
    </row>
    <row r="880" spans="3:7">
      <c r="C880" s="4"/>
      <c r="D880" s="4"/>
      <c r="E880" s="4"/>
      <c r="G880" s="1"/>
    </row>
    <row r="881" spans="3:7">
      <c r="C881" s="4"/>
      <c r="D881" s="4"/>
      <c r="E881" s="4"/>
      <c r="G881" s="1"/>
    </row>
    <row r="882" spans="3:7">
      <c r="C882" s="4"/>
      <c r="D882" s="4"/>
      <c r="E882" s="4"/>
      <c r="G882" s="1"/>
    </row>
    <row r="883" spans="3:7">
      <c r="C883" s="4"/>
      <c r="D883" s="4"/>
      <c r="E883" s="4"/>
      <c r="G883" s="1"/>
    </row>
    <row r="884" spans="3:7">
      <c r="C884" s="4"/>
      <c r="D884" s="4"/>
      <c r="E884" s="4"/>
      <c r="G884" s="1"/>
    </row>
    <row r="885" spans="3:7">
      <c r="C885" s="4"/>
      <c r="D885" s="4"/>
      <c r="E885" s="4"/>
      <c r="G885" s="1"/>
    </row>
    <row r="886" spans="3:7">
      <c r="C886" s="4"/>
      <c r="D886" s="4"/>
      <c r="E886" s="4"/>
      <c r="G886" s="1"/>
    </row>
    <row r="887" spans="3:7">
      <c r="C887" s="4"/>
      <c r="D887" s="4"/>
      <c r="E887" s="4"/>
      <c r="G887" s="1"/>
    </row>
    <row r="888" spans="3:7">
      <c r="C888" s="4"/>
      <c r="D888" s="4"/>
      <c r="E888" s="4"/>
      <c r="G888" s="1"/>
    </row>
    <row r="889" spans="3:7">
      <c r="C889" s="4"/>
      <c r="D889" s="4"/>
      <c r="E889" s="4"/>
      <c r="G889" s="1"/>
    </row>
    <row r="890" spans="3:7">
      <c r="C890" s="4"/>
      <c r="D890" s="4"/>
      <c r="E890" s="4"/>
      <c r="G890" s="1"/>
    </row>
    <row r="891" spans="3:7">
      <c r="C891" s="4"/>
      <c r="D891" s="4"/>
      <c r="E891" s="4"/>
      <c r="G891" s="1"/>
    </row>
    <row r="892" spans="3:7">
      <c r="C892" s="4"/>
      <c r="D892" s="4"/>
      <c r="E892" s="4"/>
      <c r="G892" s="1"/>
    </row>
    <row r="893" spans="3:7">
      <c r="C893" s="4"/>
      <c r="D893" s="4"/>
      <c r="E893" s="4"/>
      <c r="G893" s="1"/>
    </row>
    <row r="894" spans="3:7">
      <c r="C894" s="4"/>
      <c r="D894" s="4"/>
      <c r="E894" s="4"/>
      <c r="G894" s="1"/>
    </row>
    <row r="895" spans="3:7">
      <c r="C895" s="4"/>
      <c r="D895" s="4"/>
      <c r="E895" s="4"/>
      <c r="G895" s="1"/>
    </row>
    <row r="896" spans="3:7">
      <c r="C896" s="4"/>
      <c r="D896" s="4"/>
      <c r="E896" s="4"/>
      <c r="G896" s="1"/>
    </row>
    <row r="897" spans="3:7">
      <c r="C897" s="4"/>
      <c r="D897" s="4"/>
      <c r="E897" s="4"/>
      <c r="G897" s="1"/>
    </row>
    <row r="898" spans="3:7">
      <c r="C898" s="4"/>
      <c r="D898" s="4"/>
      <c r="E898" s="4"/>
      <c r="G898" s="1"/>
    </row>
    <row r="899" spans="3:7">
      <c r="C899" s="4"/>
      <c r="D899" s="4"/>
      <c r="E899" s="4"/>
      <c r="G899" s="1"/>
    </row>
    <row r="900" spans="3:7">
      <c r="C900" s="4"/>
      <c r="D900" s="4"/>
      <c r="E900" s="4"/>
      <c r="G900" s="1"/>
    </row>
    <row r="901" spans="3:7">
      <c r="C901" s="4"/>
      <c r="D901" s="4"/>
      <c r="E901" s="4"/>
      <c r="G901" s="1"/>
    </row>
    <row r="902" spans="3:7">
      <c r="C902" s="4"/>
      <c r="D902" s="4"/>
      <c r="E902" s="4"/>
      <c r="G902" s="1"/>
    </row>
    <row r="903" spans="3:7">
      <c r="C903" s="4"/>
      <c r="D903" s="4"/>
      <c r="E903" s="4"/>
      <c r="G903" s="1"/>
    </row>
    <row r="904" spans="3:7">
      <c r="C904" s="4"/>
      <c r="D904" s="4"/>
      <c r="E904" s="4"/>
      <c r="G904" s="1"/>
    </row>
    <row r="905" spans="3:7">
      <c r="C905" s="4"/>
      <c r="D905" s="4"/>
      <c r="E905" s="4"/>
      <c r="G905" s="1"/>
    </row>
    <row r="906" spans="3:7">
      <c r="C906" s="4"/>
      <c r="D906" s="4"/>
      <c r="E906" s="4"/>
      <c r="G906" s="1"/>
    </row>
    <row r="907" spans="3:7">
      <c r="C907" s="4"/>
      <c r="D907" s="4"/>
      <c r="E907" s="4"/>
      <c r="G907" s="1"/>
    </row>
    <row r="908" spans="3:7">
      <c r="C908" s="4"/>
      <c r="D908" s="4"/>
      <c r="E908" s="4"/>
      <c r="G908" s="1"/>
    </row>
    <row r="909" spans="3:7">
      <c r="C909" s="4"/>
      <c r="D909" s="4"/>
      <c r="E909" s="4"/>
      <c r="G909" s="1"/>
    </row>
    <row r="910" spans="3:7">
      <c r="C910" s="4"/>
      <c r="D910" s="4"/>
      <c r="E910" s="4"/>
      <c r="G910" s="1"/>
    </row>
    <row r="911" spans="3:7">
      <c r="C911" s="4"/>
      <c r="D911" s="4"/>
      <c r="E911" s="4"/>
      <c r="G911" s="1"/>
    </row>
    <row r="912" spans="3:7">
      <c r="C912" s="4"/>
      <c r="D912" s="4"/>
      <c r="E912" s="4"/>
      <c r="G912" s="1"/>
    </row>
    <row r="913" spans="3:7">
      <c r="C913" s="4"/>
      <c r="D913" s="4"/>
      <c r="E913" s="4"/>
      <c r="G913" s="1"/>
    </row>
    <row r="914" spans="3:7">
      <c r="C914" s="4"/>
      <c r="D914" s="4"/>
      <c r="E914" s="4"/>
      <c r="G914" s="1"/>
    </row>
    <row r="915" spans="3:7">
      <c r="C915" s="4"/>
      <c r="D915" s="4"/>
      <c r="E915" s="4"/>
      <c r="G915" s="1"/>
    </row>
    <row r="916" spans="3:7">
      <c r="C916" s="4"/>
      <c r="D916" s="4"/>
      <c r="E916" s="4"/>
      <c r="G916" s="1"/>
    </row>
    <row r="917" spans="3:7">
      <c r="C917" s="4"/>
      <c r="D917" s="4"/>
      <c r="E917" s="4"/>
      <c r="G917" s="1"/>
    </row>
    <row r="918" spans="3:7">
      <c r="C918" s="4"/>
      <c r="D918" s="4"/>
      <c r="E918" s="4"/>
      <c r="G918" s="1"/>
    </row>
    <row r="919" spans="3:7">
      <c r="C919" s="4"/>
      <c r="D919" s="4"/>
      <c r="E919" s="4"/>
      <c r="G919" s="1"/>
    </row>
    <row r="920" spans="3:7">
      <c r="C920" s="4"/>
      <c r="D920" s="4"/>
      <c r="E920" s="4"/>
      <c r="G920" s="1"/>
    </row>
    <row r="921" spans="3:7">
      <c r="C921" s="4"/>
      <c r="D921" s="4"/>
      <c r="E921" s="4"/>
      <c r="G921" s="1"/>
    </row>
    <row r="922" spans="3:7">
      <c r="C922" s="4"/>
      <c r="D922" s="4"/>
      <c r="E922" s="4"/>
      <c r="G922" s="1"/>
    </row>
    <row r="923" spans="3:7">
      <c r="C923" s="4"/>
      <c r="D923" s="4"/>
      <c r="E923" s="4"/>
      <c r="G923" s="1"/>
    </row>
    <row r="924" spans="3:7">
      <c r="C924" s="4"/>
      <c r="D924" s="4"/>
      <c r="E924" s="4"/>
      <c r="G924" s="1"/>
    </row>
    <row r="925" spans="3:7">
      <c r="C925" s="4"/>
      <c r="D925" s="4"/>
      <c r="E925" s="4"/>
      <c r="G925" s="1"/>
    </row>
    <row r="926" spans="3:7">
      <c r="C926" s="4"/>
      <c r="D926" s="4"/>
      <c r="E926" s="4"/>
      <c r="G926" s="1"/>
    </row>
    <row r="927" spans="3:7">
      <c r="C927" s="4"/>
      <c r="D927" s="4"/>
      <c r="E927" s="4"/>
      <c r="G927" s="1"/>
    </row>
    <row r="928" spans="3:7">
      <c r="C928" s="4"/>
      <c r="D928" s="4"/>
      <c r="E928" s="4"/>
      <c r="G928" s="1"/>
    </row>
    <row r="929" spans="3:7">
      <c r="C929" s="4"/>
      <c r="D929" s="4"/>
      <c r="E929" s="4"/>
      <c r="G929" s="1"/>
    </row>
    <row r="930" spans="3:7">
      <c r="C930" s="4"/>
      <c r="D930" s="4"/>
      <c r="E930" s="4"/>
      <c r="G930" s="1"/>
    </row>
    <row r="931" spans="3:7">
      <c r="C931" s="4"/>
      <c r="D931" s="4"/>
      <c r="E931" s="4"/>
      <c r="G931" s="1"/>
    </row>
    <row r="932" spans="3:7">
      <c r="C932" s="4"/>
      <c r="D932" s="4"/>
      <c r="E932" s="4"/>
      <c r="G932" s="1"/>
    </row>
    <row r="933" spans="3:7">
      <c r="C933" s="4"/>
      <c r="D933" s="4"/>
      <c r="E933" s="4"/>
      <c r="G933" s="1"/>
    </row>
    <row r="934" spans="3:7">
      <c r="C934" s="4"/>
      <c r="D934" s="4"/>
      <c r="E934" s="4"/>
      <c r="G934" s="1"/>
    </row>
    <row r="935" spans="3:7">
      <c r="C935" s="4"/>
      <c r="D935" s="4"/>
      <c r="E935" s="4"/>
      <c r="G935" s="1"/>
    </row>
    <row r="936" spans="3:7">
      <c r="C936" s="4"/>
      <c r="D936" s="4"/>
      <c r="E936" s="4"/>
      <c r="G936" s="1"/>
    </row>
    <row r="937" spans="3:7">
      <c r="C937" s="4"/>
      <c r="D937" s="4"/>
      <c r="E937" s="4"/>
      <c r="G937" s="1"/>
    </row>
    <row r="938" spans="3:7">
      <c r="C938" s="4"/>
      <c r="D938" s="4"/>
      <c r="E938" s="4"/>
      <c r="G938" s="1"/>
    </row>
    <row r="939" spans="3:7">
      <c r="C939" s="4"/>
      <c r="D939" s="4"/>
      <c r="E939" s="4"/>
      <c r="G939" s="1"/>
    </row>
    <row r="940" spans="3:7">
      <c r="C940" s="4"/>
      <c r="D940" s="4"/>
      <c r="E940" s="4"/>
      <c r="G940" s="1"/>
    </row>
    <row r="941" spans="3:7">
      <c r="C941" s="4"/>
      <c r="D941" s="4"/>
      <c r="E941" s="4"/>
      <c r="G941" s="1"/>
    </row>
    <row r="942" spans="3:7">
      <c r="C942" s="4"/>
      <c r="D942" s="4"/>
      <c r="E942" s="4"/>
      <c r="G942" s="1"/>
    </row>
    <row r="943" spans="3:7">
      <c r="C943" s="4"/>
      <c r="D943" s="4"/>
      <c r="E943" s="4"/>
      <c r="G943" s="1"/>
    </row>
    <row r="944" spans="3:7">
      <c r="C944" s="4"/>
      <c r="D944" s="4"/>
      <c r="E944" s="4"/>
      <c r="G944" s="1"/>
    </row>
    <row r="945" spans="3:7">
      <c r="C945" s="4"/>
      <c r="D945" s="4"/>
      <c r="E945" s="4"/>
      <c r="G945" s="1"/>
    </row>
    <row r="946" spans="3:7">
      <c r="C946" s="4"/>
      <c r="D946" s="4"/>
      <c r="E946" s="4"/>
      <c r="G946" s="1"/>
    </row>
    <row r="947" spans="3:7">
      <c r="C947" s="4"/>
      <c r="D947" s="4"/>
      <c r="E947" s="4"/>
      <c r="G947" s="1"/>
    </row>
    <row r="948" spans="3:7">
      <c r="C948" s="4"/>
      <c r="D948" s="4"/>
      <c r="E948" s="4"/>
      <c r="G948" s="1"/>
    </row>
    <row r="949" spans="3:7">
      <c r="C949" s="4"/>
      <c r="D949" s="4"/>
      <c r="E949" s="4"/>
      <c r="G949" s="1"/>
    </row>
    <row r="950" spans="3:7">
      <c r="C950" s="4"/>
      <c r="D950" s="4"/>
      <c r="E950" s="4"/>
      <c r="G950" s="1"/>
    </row>
    <row r="951" spans="3:7">
      <c r="C951" s="4"/>
      <c r="D951" s="4"/>
      <c r="E951" s="4"/>
      <c r="G951" s="1"/>
    </row>
    <row r="952" spans="3:7">
      <c r="C952" s="4"/>
      <c r="D952" s="4"/>
      <c r="E952" s="4"/>
      <c r="G952" s="1"/>
    </row>
    <row r="953" spans="3:7">
      <c r="C953" s="4"/>
      <c r="D953" s="4"/>
      <c r="E953" s="4"/>
      <c r="G953" s="1"/>
    </row>
    <row r="954" spans="3:7">
      <c r="C954" s="4"/>
      <c r="D954" s="4"/>
      <c r="E954" s="4"/>
      <c r="G954" s="1"/>
    </row>
    <row r="955" spans="3:7">
      <c r="C955" s="4"/>
      <c r="D955" s="4"/>
      <c r="E955" s="4"/>
      <c r="G955" s="1"/>
    </row>
    <row r="956" spans="3:7">
      <c r="C956" s="4"/>
      <c r="D956" s="4"/>
      <c r="E956" s="4"/>
      <c r="G956" s="1"/>
    </row>
    <row r="957" spans="3:7">
      <c r="C957" s="4"/>
      <c r="D957" s="4"/>
      <c r="E957" s="4"/>
      <c r="G957" s="1"/>
    </row>
    <row r="958" spans="3:7">
      <c r="C958" s="4"/>
      <c r="D958" s="4"/>
      <c r="E958" s="4"/>
      <c r="G958" s="1"/>
    </row>
    <row r="959" spans="3:7">
      <c r="C959" s="4"/>
      <c r="D959" s="4"/>
      <c r="E959" s="4"/>
      <c r="G959" s="1"/>
    </row>
    <row r="960" spans="3:7">
      <c r="C960" s="4"/>
      <c r="D960" s="4"/>
      <c r="E960" s="4"/>
      <c r="G960" s="1"/>
    </row>
    <row r="961" spans="3:7">
      <c r="C961" s="4"/>
      <c r="D961" s="4"/>
      <c r="E961" s="4"/>
      <c r="G961" s="1"/>
    </row>
    <row r="962" spans="3:7">
      <c r="C962" s="4"/>
      <c r="D962" s="4"/>
      <c r="E962" s="4"/>
      <c r="G962" s="1"/>
    </row>
    <row r="963" spans="3:7">
      <c r="C963" s="4"/>
      <c r="D963" s="4"/>
      <c r="E963" s="4"/>
      <c r="G963" s="1"/>
    </row>
    <row r="964" spans="3:7">
      <c r="C964" s="4"/>
      <c r="D964" s="4"/>
      <c r="E964" s="4"/>
      <c r="G964" s="1"/>
    </row>
    <row r="965" spans="3:7">
      <c r="C965" s="4"/>
      <c r="D965" s="4"/>
      <c r="E965" s="4"/>
      <c r="G965" s="1"/>
    </row>
    <row r="966" spans="3:7">
      <c r="C966" s="4"/>
      <c r="D966" s="4"/>
      <c r="E966" s="4"/>
      <c r="G966" s="1"/>
    </row>
    <row r="967" spans="3:7">
      <c r="C967" s="4"/>
      <c r="D967" s="4"/>
      <c r="E967" s="4"/>
      <c r="G967" s="1"/>
    </row>
    <row r="968" spans="3:7">
      <c r="C968" s="4"/>
      <c r="D968" s="4"/>
      <c r="E968" s="4"/>
      <c r="G968" s="1"/>
    </row>
    <row r="969" spans="3:7">
      <c r="C969" s="4"/>
      <c r="D969" s="4"/>
      <c r="E969" s="4"/>
      <c r="G969" s="1"/>
    </row>
    <row r="970" spans="3:7">
      <c r="C970" s="4"/>
      <c r="D970" s="4"/>
      <c r="E970" s="4"/>
      <c r="G970" s="1"/>
    </row>
    <row r="971" spans="3:7">
      <c r="C971" s="4"/>
      <c r="D971" s="4"/>
      <c r="E971" s="4"/>
      <c r="G971" s="1"/>
    </row>
    <row r="972" spans="3:7">
      <c r="C972" s="4"/>
      <c r="D972" s="4"/>
      <c r="E972" s="4"/>
      <c r="G972" s="1"/>
    </row>
    <row r="973" spans="3:7">
      <c r="C973" s="4"/>
      <c r="D973" s="4"/>
      <c r="E973" s="4"/>
      <c r="G973" s="1"/>
    </row>
    <row r="974" spans="3:7">
      <c r="C974" s="4"/>
      <c r="D974" s="4"/>
      <c r="E974" s="4"/>
      <c r="G974" s="1"/>
    </row>
    <row r="975" spans="3:7">
      <c r="C975" s="4"/>
      <c r="D975" s="4"/>
      <c r="E975" s="4"/>
      <c r="G975" s="1"/>
    </row>
    <row r="976" spans="3:7">
      <c r="C976" s="4"/>
      <c r="D976" s="4"/>
      <c r="E976" s="4"/>
      <c r="G976" s="1"/>
    </row>
    <row r="977" spans="3:7">
      <c r="C977" s="4"/>
      <c r="D977" s="4"/>
      <c r="E977" s="4"/>
      <c r="G977" s="1"/>
    </row>
    <row r="978" spans="3:7">
      <c r="C978" s="4"/>
      <c r="D978" s="4"/>
      <c r="E978" s="4"/>
      <c r="G978" s="1"/>
    </row>
    <row r="979" spans="3:7">
      <c r="C979" s="4"/>
      <c r="D979" s="4"/>
      <c r="E979" s="4"/>
      <c r="G979" s="1"/>
    </row>
    <row r="980" spans="3:7">
      <c r="C980" s="4"/>
      <c r="D980" s="4"/>
      <c r="E980" s="4"/>
      <c r="G980" s="1"/>
    </row>
    <row r="981" spans="3:7">
      <c r="C981" s="4"/>
      <c r="D981" s="4"/>
      <c r="E981" s="4"/>
      <c r="G981" s="1"/>
    </row>
    <row r="982" spans="3:7">
      <c r="C982" s="4"/>
      <c r="D982" s="4"/>
      <c r="E982" s="4"/>
      <c r="G982" s="1"/>
    </row>
    <row r="983" spans="3:7">
      <c r="C983" s="4"/>
      <c r="D983" s="4"/>
      <c r="E983" s="4"/>
      <c r="G983" s="1"/>
    </row>
    <row r="984" spans="3:7">
      <c r="C984" s="4"/>
      <c r="D984" s="4"/>
      <c r="E984" s="4"/>
      <c r="G984" s="1"/>
    </row>
    <row r="985" spans="3:7">
      <c r="C985" s="4"/>
      <c r="D985" s="4"/>
      <c r="E985" s="4"/>
      <c r="G985" s="1"/>
    </row>
    <row r="986" spans="3:7">
      <c r="C986" s="4"/>
      <c r="D986" s="4"/>
      <c r="E986" s="4"/>
      <c r="G986" s="1"/>
    </row>
    <row r="987" spans="3:7">
      <c r="C987" s="4"/>
      <c r="D987" s="4"/>
      <c r="E987" s="4"/>
      <c r="G987" s="1"/>
    </row>
    <row r="988" spans="3:7">
      <c r="C988" s="4"/>
      <c r="D988" s="4"/>
      <c r="E988" s="4"/>
      <c r="G988" s="1"/>
    </row>
    <row r="989" spans="3:7">
      <c r="C989" s="4"/>
      <c r="D989" s="4"/>
      <c r="E989" s="4"/>
      <c r="G989" s="1"/>
    </row>
    <row r="990" spans="3:7">
      <c r="C990" s="4"/>
      <c r="D990" s="4"/>
      <c r="E990" s="4"/>
      <c r="G990" s="1"/>
    </row>
    <row r="991" spans="3:7">
      <c r="C991" s="4"/>
      <c r="D991" s="4"/>
      <c r="E991" s="4"/>
      <c r="G991" s="1"/>
    </row>
    <row r="992" spans="3:7">
      <c r="C992" s="4"/>
      <c r="D992" s="4"/>
      <c r="E992" s="4"/>
      <c r="G992" s="1"/>
    </row>
    <row r="993" spans="3:7">
      <c r="C993" s="4"/>
      <c r="D993" s="4"/>
      <c r="E993" s="4"/>
      <c r="G993" s="1"/>
    </row>
    <row r="994" spans="3:7">
      <c r="C994" s="4"/>
      <c r="D994" s="4"/>
      <c r="E994" s="4"/>
      <c r="G994" s="1"/>
    </row>
    <row r="995" spans="3:7">
      <c r="C995" s="4"/>
      <c r="D995" s="4"/>
      <c r="E995" s="4"/>
      <c r="G995" s="1"/>
    </row>
    <row r="996" spans="3:7">
      <c r="C996" s="4"/>
      <c r="D996" s="4"/>
      <c r="E996" s="4"/>
      <c r="G996" s="1"/>
    </row>
    <row r="997" spans="3:7">
      <c r="C997" s="4"/>
      <c r="D997" s="4"/>
      <c r="E997" s="4"/>
      <c r="G997" s="1"/>
    </row>
    <row r="998" spans="3:7">
      <c r="C998" s="4"/>
      <c r="D998" s="4"/>
      <c r="E998" s="4"/>
      <c r="G998" s="1"/>
    </row>
    <row r="999" spans="3:7">
      <c r="C999" s="4"/>
      <c r="D999" s="4"/>
      <c r="E999" s="4"/>
      <c r="G999" s="1"/>
    </row>
    <row r="1000" spans="3:7">
      <c r="C1000" s="4"/>
      <c r="D1000" s="4"/>
      <c r="E1000" s="4"/>
      <c r="G1000" s="1"/>
    </row>
    <row r="1001" spans="3:7">
      <c r="C1001" s="4"/>
      <c r="D1001" s="4"/>
      <c r="E1001" s="4"/>
      <c r="G1001" s="1"/>
    </row>
    <row r="1002" spans="3:7">
      <c r="C1002" s="4"/>
      <c r="D1002" s="4"/>
      <c r="E1002" s="4"/>
      <c r="G1002" s="1"/>
    </row>
    <row r="1003" spans="3:7">
      <c r="C1003" s="4"/>
      <c r="D1003" s="4"/>
      <c r="E1003" s="4"/>
      <c r="G1003" s="1"/>
    </row>
    <row r="1004" spans="3:7">
      <c r="C1004" s="4"/>
      <c r="D1004" s="4"/>
      <c r="E1004" s="4"/>
      <c r="G1004" s="1"/>
    </row>
    <row r="1005" spans="3:7">
      <c r="C1005" s="4"/>
      <c r="D1005" s="4"/>
      <c r="E1005" s="4"/>
      <c r="G1005" s="1"/>
    </row>
    <row r="1006" spans="3:7">
      <c r="C1006" s="4"/>
      <c r="D1006" s="4"/>
      <c r="E1006" s="4"/>
      <c r="G1006" s="1"/>
    </row>
    <row r="1007" spans="3:7">
      <c r="C1007" s="4"/>
      <c r="D1007" s="4"/>
      <c r="E1007" s="4"/>
      <c r="G1007" s="1"/>
    </row>
    <row r="1008" spans="3:7">
      <c r="C1008" s="4"/>
      <c r="D1008" s="4"/>
      <c r="E1008" s="4"/>
      <c r="G1008" s="1"/>
    </row>
    <row r="1009" spans="3:7">
      <c r="C1009" s="4"/>
      <c r="D1009" s="4"/>
      <c r="E1009" s="4"/>
      <c r="G1009" s="1"/>
    </row>
    <row r="1010" spans="3:7">
      <c r="C1010" s="4"/>
      <c r="D1010" s="4"/>
      <c r="E1010" s="4"/>
      <c r="G1010" s="1"/>
    </row>
    <row r="1011" spans="3:7">
      <c r="C1011" s="4"/>
      <c r="D1011" s="4"/>
      <c r="E1011" s="4"/>
      <c r="G1011" s="1"/>
    </row>
    <row r="1012" spans="3:7">
      <c r="C1012" s="4"/>
      <c r="D1012" s="4"/>
      <c r="E1012" s="4"/>
      <c r="G1012" s="1"/>
    </row>
    <row r="1013" spans="3:7">
      <c r="C1013" s="4"/>
      <c r="D1013" s="4"/>
      <c r="E1013" s="4"/>
      <c r="G1013" s="1"/>
    </row>
    <row r="1014" spans="3:7">
      <c r="C1014" s="4"/>
      <c r="D1014" s="4"/>
      <c r="E1014" s="4"/>
      <c r="G1014" s="1"/>
    </row>
    <row r="1015" spans="3:7">
      <c r="C1015" s="4"/>
      <c r="D1015" s="4"/>
      <c r="E1015" s="4"/>
      <c r="G1015" s="1"/>
    </row>
    <row r="1016" spans="3:7">
      <c r="C1016" s="4"/>
      <c r="D1016" s="4"/>
      <c r="E1016" s="4"/>
      <c r="G1016" s="1"/>
    </row>
    <row r="1017" spans="3:7">
      <c r="C1017" s="4"/>
      <c r="D1017" s="4"/>
      <c r="E1017" s="4"/>
      <c r="G1017" s="1"/>
    </row>
    <row r="1018" spans="3:7">
      <c r="C1018" s="4"/>
      <c r="D1018" s="4"/>
      <c r="E1018" s="4"/>
      <c r="G1018" s="1"/>
    </row>
    <row r="1019" spans="3:7">
      <c r="C1019" s="4"/>
      <c r="D1019" s="4"/>
      <c r="E1019" s="4"/>
      <c r="G1019" s="1"/>
    </row>
    <row r="1020" spans="3:7">
      <c r="C1020" s="4"/>
      <c r="D1020" s="4"/>
      <c r="E1020" s="4"/>
      <c r="G1020" s="1"/>
    </row>
    <row r="1021" spans="3:7">
      <c r="C1021" s="4"/>
      <c r="D1021" s="4"/>
      <c r="E1021" s="4"/>
      <c r="G1021" s="1"/>
    </row>
    <row r="1022" spans="3:7">
      <c r="C1022" s="4"/>
      <c r="D1022" s="4"/>
      <c r="E1022" s="4"/>
      <c r="G1022" s="1"/>
    </row>
    <row r="1023" spans="3:7">
      <c r="C1023" s="4"/>
      <c r="D1023" s="4"/>
      <c r="E1023" s="4"/>
      <c r="G1023" s="1"/>
    </row>
    <row r="1024" spans="3:7">
      <c r="C1024" s="4"/>
      <c r="D1024" s="4"/>
      <c r="E1024" s="4"/>
      <c r="G1024" s="1"/>
    </row>
    <row r="1025" spans="3:7">
      <c r="C1025" s="4"/>
      <c r="D1025" s="4"/>
      <c r="E1025" s="4"/>
      <c r="G1025" s="1"/>
    </row>
    <row r="1026" spans="3:7">
      <c r="C1026" s="4"/>
      <c r="D1026" s="4"/>
      <c r="E1026" s="4"/>
      <c r="G1026" s="1"/>
    </row>
    <row r="1027" spans="3:7">
      <c r="C1027" s="4"/>
      <c r="D1027" s="4"/>
      <c r="E1027" s="4"/>
      <c r="G1027" s="1"/>
    </row>
    <row r="1028" spans="3:7">
      <c r="C1028" s="4"/>
      <c r="D1028" s="4"/>
      <c r="E1028" s="4"/>
      <c r="G1028" s="1"/>
    </row>
    <row r="1029" spans="3:7">
      <c r="C1029" s="4"/>
      <c r="D1029" s="4"/>
      <c r="E1029" s="4"/>
      <c r="G1029" s="1"/>
    </row>
    <row r="1030" spans="3:7">
      <c r="C1030" s="4"/>
      <c r="D1030" s="4"/>
      <c r="E1030" s="4"/>
      <c r="G1030" s="1"/>
    </row>
    <row r="1031" spans="3:7">
      <c r="C1031" s="4"/>
      <c r="D1031" s="4"/>
      <c r="E1031" s="4"/>
      <c r="G1031" s="1"/>
    </row>
    <row r="1032" spans="3:7">
      <c r="C1032" s="4"/>
      <c r="D1032" s="4"/>
      <c r="E1032" s="4"/>
      <c r="G1032" s="1"/>
    </row>
    <row r="1033" spans="3:7">
      <c r="C1033" s="4"/>
      <c r="D1033" s="4"/>
      <c r="E1033" s="4"/>
      <c r="G1033" s="1"/>
    </row>
    <row r="1034" spans="3:7">
      <c r="C1034" s="4"/>
      <c r="D1034" s="4"/>
      <c r="E1034" s="4"/>
      <c r="G1034" s="1"/>
    </row>
    <row r="1035" spans="3:7">
      <c r="C1035" s="4"/>
      <c r="D1035" s="4"/>
      <c r="E1035" s="4"/>
      <c r="G1035" s="1"/>
    </row>
    <row r="1036" spans="3:7">
      <c r="C1036" s="4"/>
      <c r="D1036" s="4"/>
      <c r="E1036" s="4"/>
      <c r="G1036" s="1"/>
    </row>
    <row r="1037" spans="3:7">
      <c r="C1037" s="4"/>
      <c r="D1037" s="4"/>
      <c r="E1037" s="4"/>
      <c r="G1037" s="1"/>
    </row>
    <row r="1038" spans="3:7">
      <c r="C1038" s="4"/>
      <c r="D1038" s="4"/>
      <c r="E1038" s="4"/>
      <c r="G1038" s="1"/>
    </row>
    <row r="1039" spans="3:7">
      <c r="C1039" s="4"/>
      <c r="D1039" s="4"/>
      <c r="E1039" s="4"/>
      <c r="G1039" s="1"/>
    </row>
    <row r="1040" spans="3:7">
      <c r="C1040" s="4"/>
      <c r="D1040" s="4"/>
      <c r="E1040" s="4"/>
      <c r="G1040" s="1"/>
    </row>
    <row r="1041" spans="3:7">
      <c r="C1041" s="4"/>
      <c r="D1041" s="4"/>
      <c r="E1041" s="4"/>
      <c r="G1041" s="1"/>
    </row>
    <row r="1042" spans="3:7">
      <c r="C1042" s="4"/>
      <c r="D1042" s="4"/>
      <c r="E1042" s="4"/>
      <c r="G1042" s="1"/>
    </row>
    <row r="1043" spans="3:7">
      <c r="C1043" s="4"/>
      <c r="D1043" s="4"/>
      <c r="E1043" s="4"/>
      <c r="G1043" s="1"/>
    </row>
    <row r="1044" spans="3:7">
      <c r="C1044" s="4"/>
      <c r="D1044" s="4"/>
      <c r="E1044" s="4"/>
      <c r="G1044" s="1"/>
    </row>
    <row r="1045" spans="3:7">
      <c r="C1045" s="4"/>
      <c r="D1045" s="4"/>
      <c r="E1045" s="4"/>
      <c r="G1045" s="1"/>
    </row>
    <row r="1046" spans="3:7">
      <c r="C1046" s="4"/>
      <c r="D1046" s="4"/>
      <c r="E1046" s="4"/>
      <c r="G1046" s="1"/>
    </row>
    <row r="1047" spans="3:7">
      <c r="C1047" s="4"/>
      <c r="D1047" s="4"/>
      <c r="E1047" s="4"/>
      <c r="G1047" s="1"/>
    </row>
    <row r="1048" spans="3:7">
      <c r="C1048" s="4"/>
      <c r="D1048" s="4"/>
      <c r="E1048" s="4"/>
      <c r="G1048" s="1"/>
    </row>
    <row r="1049" spans="3:7">
      <c r="C1049" s="4"/>
      <c r="D1049" s="4"/>
      <c r="E1049" s="4"/>
      <c r="G1049" s="1"/>
    </row>
    <row r="1050" spans="3:7">
      <c r="C1050" s="4"/>
      <c r="D1050" s="4"/>
      <c r="E1050" s="4"/>
      <c r="G1050" s="1"/>
    </row>
    <row r="1051" spans="3:7">
      <c r="C1051" s="4"/>
      <c r="D1051" s="4"/>
      <c r="E1051" s="4"/>
      <c r="G1051" s="1"/>
    </row>
    <row r="1052" spans="3:7">
      <c r="C1052" s="4"/>
      <c r="D1052" s="4"/>
      <c r="E1052" s="4"/>
      <c r="G1052" s="1"/>
    </row>
    <row r="1053" spans="3:7">
      <c r="C1053" s="4"/>
      <c r="D1053" s="4"/>
      <c r="E1053" s="4"/>
      <c r="G1053" s="1"/>
    </row>
    <row r="1054" spans="3:7">
      <c r="C1054" s="4"/>
      <c r="D1054" s="4"/>
      <c r="E1054" s="4"/>
      <c r="G1054" s="1"/>
    </row>
    <row r="1055" spans="3:7">
      <c r="C1055" s="4"/>
      <c r="D1055" s="4"/>
      <c r="E1055" s="4"/>
      <c r="G1055" s="1"/>
    </row>
    <row r="1056" spans="3:7">
      <c r="C1056" s="4"/>
      <c r="D1056" s="4"/>
      <c r="E1056" s="4"/>
      <c r="G1056" s="1"/>
    </row>
    <row r="1057" spans="3:7">
      <c r="C1057" s="4"/>
      <c r="D1057" s="4"/>
      <c r="E1057" s="4"/>
      <c r="G1057" s="1"/>
    </row>
    <row r="1058" spans="3:7">
      <c r="C1058" s="4"/>
      <c r="D1058" s="4"/>
      <c r="E1058" s="4"/>
      <c r="G1058" s="1"/>
    </row>
    <row r="1059" spans="3:7">
      <c r="C1059" s="4"/>
      <c r="D1059" s="4"/>
      <c r="E1059" s="4"/>
      <c r="G1059" s="1"/>
    </row>
    <row r="1060" spans="3:7">
      <c r="C1060" s="4"/>
      <c r="D1060" s="4"/>
      <c r="E1060" s="4"/>
      <c r="G1060" s="1"/>
    </row>
    <row r="1061" spans="3:7">
      <c r="C1061" s="4"/>
      <c r="D1061" s="4"/>
      <c r="E1061" s="4"/>
      <c r="G1061" s="1"/>
    </row>
    <row r="1062" spans="3:7">
      <c r="C1062" s="4"/>
      <c r="D1062" s="4"/>
      <c r="E1062" s="4"/>
      <c r="G1062" s="1"/>
    </row>
    <row r="1063" spans="3:7">
      <c r="C1063" s="4"/>
      <c r="D1063" s="4"/>
      <c r="E1063" s="4"/>
      <c r="G1063" s="1"/>
    </row>
    <row r="1064" spans="3:7">
      <c r="C1064" s="4"/>
      <c r="D1064" s="4"/>
      <c r="E1064" s="4"/>
      <c r="G1064" s="1"/>
    </row>
    <row r="1065" spans="3:7">
      <c r="C1065" s="4"/>
      <c r="D1065" s="4"/>
      <c r="E1065" s="4"/>
      <c r="G1065" s="1"/>
    </row>
    <row r="1066" spans="3:7">
      <c r="C1066" s="4"/>
      <c r="D1066" s="4"/>
      <c r="E1066" s="4"/>
      <c r="G1066" s="1"/>
    </row>
    <row r="1067" spans="3:7">
      <c r="C1067" s="4"/>
      <c r="D1067" s="4"/>
      <c r="E1067" s="4"/>
      <c r="G1067" s="1"/>
    </row>
    <row r="1068" spans="3:7">
      <c r="C1068" s="4"/>
      <c r="D1068" s="4"/>
      <c r="E1068" s="4"/>
      <c r="G1068" s="1"/>
    </row>
    <row r="1069" spans="3:7">
      <c r="C1069" s="4"/>
      <c r="D1069" s="4"/>
      <c r="E1069" s="4"/>
      <c r="G1069" s="1"/>
    </row>
    <row r="1070" spans="3:7">
      <c r="C1070" s="4"/>
      <c r="D1070" s="4"/>
      <c r="E1070" s="4"/>
      <c r="G1070" s="1"/>
    </row>
    <row r="1071" spans="3:7">
      <c r="C1071" s="4"/>
      <c r="D1071" s="4"/>
      <c r="E1071" s="4"/>
      <c r="G1071" s="1"/>
    </row>
    <row r="1072" spans="3:7">
      <c r="C1072" s="4"/>
      <c r="D1072" s="4"/>
      <c r="E1072" s="4"/>
      <c r="G1072" s="1"/>
    </row>
    <row r="1073" spans="3:7">
      <c r="C1073" s="4"/>
      <c r="D1073" s="4"/>
      <c r="E1073" s="4"/>
      <c r="G1073" s="1"/>
    </row>
    <row r="1074" spans="3:7">
      <c r="C1074" s="4"/>
      <c r="D1074" s="4"/>
      <c r="E1074" s="4"/>
      <c r="G1074" s="1"/>
    </row>
    <row r="1075" spans="3:7">
      <c r="C1075" s="4"/>
      <c r="D1075" s="4"/>
      <c r="E1075" s="4"/>
      <c r="G1075" s="1"/>
    </row>
    <row r="1076" spans="3:7">
      <c r="C1076" s="4"/>
      <c r="D1076" s="4"/>
      <c r="E1076" s="4"/>
      <c r="G1076" s="1"/>
    </row>
    <row r="1077" spans="3:7">
      <c r="C1077" s="4"/>
      <c r="D1077" s="4"/>
      <c r="E1077" s="4"/>
      <c r="G1077" s="1"/>
    </row>
    <row r="1078" spans="3:7">
      <c r="C1078" s="4"/>
      <c r="D1078" s="4"/>
      <c r="E1078" s="4"/>
      <c r="G1078" s="1"/>
    </row>
    <row r="1079" spans="3:7">
      <c r="C1079" s="4"/>
      <c r="D1079" s="4"/>
      <c r="E1079" s="4"/>
      <c r="G1079" s="1"/>
    </row>
    <row r="1080" spans="3:7">
      <c r="C1080" s="4"/>
      <c r="D1080" s="4"/>
      <c r="E1080" s="4"/>
      <c r="G1080" s="1"/>
    </row>
    <row r="1081" spans="3:7">
      <c r="C1081" s="4"/>
      <c r="D1081" s="4"/>
      <c r="E1081" s="4"/>
      <c r="G1081" s="1"/>
    </row>
    <row r="1082" spans="3:7">
      <c r="C1082" s="4"/>
      <c r="D1082" s="4"/>
      <c r="E1082" s="4"/>
      <c r="G1082" s="1"/>
    </row>
    <row r="1083" spans="3:7">
      <c r="C1083" s="4"/>
      <c r="D1083" s="4"/>
      <c r="E1083" s="4"/>
      <c r="G1083" s="1"/>
    </row>
    <row r="1084" spans="3:7">
      <c r="C1084" s="4"/>
      <c r="D1084" s="4"/>
      <c r="E1084" s="4"/>
      <c r="G1084" s="1"/>
    </row>
    <row r="1085" spans="3:7">
      <c r="C1085" s="4"/>
      <c r="D1085" s="4"/>
      <c r="E1085" s="4"/>
      <c r="G1085" s="1"/>
    </row>
    <row r="1086" spans="3:7">
      <c r="C1086" s="4"/>
      <c r="D1086" s="4"/>
      <c r="E1086" s="4"/>
      <c r="G1086" s="1"/>
    </row>
    <row r="1087" spans="3:7">
      <c r="C1087" s="4"/>
      <c r="D1087" s="4"/>
      <c r="E1087" s="4"/>
      <c r="G1087" s="1"/>
    </row>
    <row r="1088" spans="3:7">
      <c r="C1088" s="4"/>
      <c r="D1088" s="4"/>
      <c r="E1088" s="4"/>
      <c r="G1088" s="1"/>
    </row>
    <row r="1089" spans="3:7">
      <c r="C1089" s="4"/>
      <c r="D1089" s="4"/>
      <c r="E1089" s="4"/>
      <c r="G1089" s="1"/>
    </row>
    <row r="1090" spans="3:7">
      <c r="C1090" s="4"/>
      <c r="D1090" s="4"/>
      <c r="E1090" s="4"/>
      <c r="G1090" s="1"/>
    </row>
    <row r="1091" spans="3:7">
      <c r="C1091" s="4"/>
      <c r="D1091" s="4"/>
      <c r="E1091" s="4"/>
      <c r="G1091" s="1"/>
    </row>
    <row r="1092" spans="3:7">
      <c r="C1092" s="4"/>
      <c r="D1092" s="4"/>
      <c r="E1092" s="4"/>
      <c r="G1092" s="1"/>
    </row>
    <row r="1093" spans="3:7">
      <c r="C1093" s="4"/>
      <c r="D1093" s="4"/>
      <c r="E1093" s="4"/>
      <c r="G1093" s="1"/>
    </row>
    <row r="1094" spans="3:7">
      <c r="C1094" s="4"/>
      <c r="D1094" s="4"/>
      <c r="E1094" s="4"/>
      <c r="G1094" s="1"/>
    </row>
    <row r="1095" spans="3:7">
      <c r="C1095" s="4"/>
      <c r="D1095" s="4"/>
      <c r="E1095" s="4"/>
      <c r="G1095" s="1"/>
    </row>
    <row r="1096" spans="3:7">
      <c r="C1096" s="4"/>
      <c r="D1096" s="4"/>
      <c r="E1096" s="4"/>
      <c r="G1096" s="1"/>
    </row>
    <row r="1097" spans="3:7">
      <c r="C1097" s="4"/>
      <c r="D1097" s="4"/>
      <c r="E1097" s="4"/>
      <c r="G1097" s="1"/>
    </row>
    <row r="1098" spans="3:7">
      <c r="C1098" s="4"/>
      <c r="D1098" s="4"/>
      <c r="E1098" s="4"/>
      <c r="G1098" s="1"/>
    </row>
    <row r="1099" spans="3:7">
      <c r="C1099" s="4"/>
      <c r="D1099" s="4"/>
      <c r="E1099" s="4"/>
      <c r="G1099" s="1"/>
    </row>
    <row r="1100" spans="3:7">
      <c r="C1100" s="4"/>
      <c r="D1100" s="4"/>
      <c r="E1100" s="4"/>
      <c r="G1100" s="1"/>
    </row>
    <row r="1101" spans="3:7">
      <c r="C1101" s="4"/>
      <c r="D1101" s="4"/>
      <c r="E1101" s="4"/>
      <c r="G1101" s="1"/>
    </row>
    <row r="1102" spans="3:7">
      <c r="C1102" s="4"/>
      <c r="D1102" s="4"/>
      <c r="E1102" s="4"/>
      <c r="G1102" s="1"/>
    </row>
    <row r="1103" spans="3:7">
      <c r="C1103" s="4"/>
      <c r="D1103" s="4"/>
      <c r="E1103" s="4"/>
      <c r="G1103" s="1"/>
    </row>
    <row r="1104" spans="3:7">
      <c r="C1104" s="4"/>
      <c r="D1104" s="4"/>
      <c r="E1104" s="4"/>
      <c r="G1104" s="1"/>
    </row>
    <row r="1105" spans="3:7">
      <c r="C1105" s="4"/>
      <c r="D1105" s="4"/>
      <c r="E1105" s="4"/>
      <c r="G1105" s="1"/>
    </row>
    <row r="1106" spans="3:7">
      <c r="C1106" s="4"/>
      <c r="D1106" s="4"/>
      <c r="E1106" s="4"/>
      <c r="G1106" s="1"/>
    </row>
    <row r="1107" spans="3:7">
      <c r="C1107" s="4"/>
      <c r="D1107" s="4"/>
      <c r="E1107" s="4"/>
      <c r="G1107" s="1"/>
    </row>
    <row r="1108" spans="3:7">
      <c r="C1108" s="4"/>
      <c r="D1108" s="4"/>
      <c r="E1108" s="4"/>
      <c r="G1108" s="1"/>
    </row>
    <row r="1109" spans="3:7">
      <c r="C1109" s="4"/>
      <c r="D1109" s="4"/>
      <c r="E1109" s="4"/>
      <c r="G1109" s="1"/>
    </row>
    <row r="1110" spans="3:7">
      <c r="C1110" s="4"/>
      <c r="D1110" s="4"/>
      <c r="E1110" s="4"/>
      <c r="G1110" s="1"/>
    </row>
    <row r="1111" spans="3:7">
      <c r="C1111" s="4"/>
      <c r="D1111" s="4"/>
      <c r="E1111" s="4"/>
      <c r="G1111" s="1"/>
    </row>
    <row r="1112" spans="3:7">
      <c r="C1112" s="4"/>
      <c r="D1112" s="4"/>
      <c r="E1112" s="4"/>
      <c r="G1112" s="1"/>
    </row>
    <row r="1113" spans="3:7">
      <c r="C1113" s="4"/>
      <c r="D1113" s="4"/>
      <c r="E1113" s="4"/>
      <c r="G1113" s="1"/>
    </row>
    <row r="1114" spans="3:7">
      <c r="C1114" s="4"/>
      <c r="D1114" s="4"/>
      <c r="E1114" s="4"/>
      <c r="G1114" s="1"/>
    </row>
    <row r="1115" spans="3:7">
      <c r="C1115" s="4"/>
      <c r="D1115" s="4"/>
      <c r="E1115" s="4"/>
      <c r="G1115" s="1"/>
    </row>
    <row r="1116" spans="3:7">
      <c r="C1116" s="4"/>
      <c r="D1116" s="4"/>
      <c r="E1116" s="4"/>
      <c r="G1116" s="1"/>
    </row>
    <row r="1117" spans="3:7">
      <c r="C1117" s="4"/>
      <c r="D1117" s="4"/>
      <c r="E1117" s="4"/>
      <c r="G1117" s="1"/>
    </row>
    <row r="1118" spans="3:7">
      <c r="C1118" s="4"/>
      <c r="D1118" s="4"/>
      <c r="E1118" s="4"/>
      <c r="G1118" s="1"/>
    </row>
    <row r="1119" spans="3:7">
      <c r="C1119" s="4"/>
      <c r="D1119" s="4"/>
      <c r="E1119" s="4"/>
      <c r="G1119" s="1"/>
    </row>
    <row r="1120" spans="3:7">
      <c r="C1120" s="4"/>
      <c r="D1120" s="4"/>
      <c r="E1120" s="4"/>
      <c r="G1120" s="1"/>
    </row>
    <row r="1121" spans="3:7">
      <c r="C1121" s="4"/>
      <c r="D1121" s="4"/>
      <c r="E1121" s="4"/>
      <c r="G1121" s="1"/>
    </row>
    <row r="1122" spans="3:7">
      <c r="C1122" s="4"/>
      <c r="D1122" s="4"/>
      <c r="E1122" s="4"/>
      <c r="G1122" s="1"/>
    </row>
    <row r="1123" spans="3:7">
      <c r="C1123" s="4"/>
      <c r="D1123" s="4"/>
      <c r="E1123" s="4"/>
      <c r="G1123" s="1"/>
    </row>
    <row r="1124" spans="3:7">
      <c r="C1124" s="4"/>
      <c r="D1124" s="4"/>
      <c r="E1124" s="4"/>
      <c r="G1124" s="1"/>
    </row>
    <row r="1125" spans="3:7">
      <c r="C1125" s="4"/>
      <c r="D1125" s="4"/>
      <c r="E1125" s="4"/>
      <c r="G1125" s="1"/>
    </row>
    <row r="1126" spans="3:7">
      <c r="C1126" s="4"/>
      <c r="D1126" s="4"/>
      <c r="E1126" s="4"/>
      <c r="G1126" s="1"/>
    </row>
    <row r="1127" spans="3:7">
      <c r="C1127" s="4"/>
      <c r="D1127" s="4"/>
      <c r="E1127" s="4"/>
      <c r="G1127" s="1"/>
    </row>
    <row r="1128" spans="3:7">
      <c r="C1128" s="4"/>
      <c r="D1128" s="4"/>
      <c r="E1128" s="4"/>
      <c r="G1128" s="1"/>
    </row>
    <row r="1129" spans="3:7">
      <c r="C1129" s="4"/>
      <c r="D1129" s="4"/>
      <c r="E1129" s="4"/>
      <c r="G1129" s="1"/>
    </row>
    <row r="1130" spans="3:7">
      <c r="C1130" s="4"/>
      <c r="D1130" s="4"/>
      <c r="E1130" s="4"/>
      <c r="G1130" s="1"/>
    </row>
    <row r="1131" spans="3:7">
      <c r="C1131" s="4"/>
      <c r="D1131" s="4"/>
      <c r="E1131" s="4"/>
      <c r="G1131" s="1"/>
    </row>
    <row r="1132" spans="3:7">
      <c r="C1132" s="4"/>
      <c r="D1132" s="4"/>
      <c r="E1132" s="4"/>
      <c r="G1132" s="1"/>
    </row>
    <row r="1133" spans="3:7">
      <c r="C1133" s="4"/>
      <c r="D1133" s="4"/>
      <c r="E1133" s="4"/>
      <c r="G1133" s="1"/>
    </row>
    <row r="1134" spans="3:7">
      <c r="C1134" s="4"/>
      <c r="D1134" s="4"/>
      <c r="E1134" s="4"/>
      <c r="G1134" s="1"/>
    </row>
    <row r="1135" spans="3:7">
      <c r="C1135" s="4"/>
      <c r="D1135" s="4"/>
      <c r="E1135" s="4"/>
      <c r="G1135" s="1"/>
    </row>
    <row r="1136" spans="3:7">
      <c r="C1136" s="4"/>
      <c r="D1136" s="4"/>
      <c r="E1136" s="4"/>
      <c r="G1136" s="1"/>
    </row>
    <row r="1137" spans="3:7">
      <c r="C1137" s="4"/>
      <c r="D1137" s="4"/>
      <c r="E1137" s="4"/>
      <c r="G1137" s="1"/>
    </row>
    <row r="1138" spans="3:7">
      <c r="C1138" s="4"/>
      <c r="D1138" s="4"/>
      <c r="E1138" s="4"/>
      <c r="G1138" s="1"/>
    </row>
    <row r="1139" spans="3:7">
      <c r="C1139" s="4"/>
      <c r="D1139" s="4"/>
      <c r="E1139" s="4"/>
      <c r="G1139" s="1"/>
    </row>
    <row r="1140" spans="3:7">
      <c r="C1140" s="4"/>
      <c r="D1140" s="4"/>
      <c r="E1140" s="4"/>
      <c r="G1140" s="1"/>
    </row>
    <row r="1141" spans="3:7">
      <c r="C1141" s="4"/>
      <c r="D1141" s="4"/>
      <c r="E1141" s="4"/>
      <c r="G1141" s="1"/>
    </row>
    <row r="1142" spans="3:7">
      <c r="C1142" s="4"/>
      <c r="D1142" s="4"/>
      <c r="E1142" s="4"/>
      <c r="G1142" s="1"/>
    </row>
    <row r="1143" spans="3:7">
      <c r="C1143" s="4"/>
      <c r="D1143" s="4"/>
      <c r="E1143" s="4"/>
      <c r="G1143" s="1"/>
    </row>
    <row r="1144" spans="3:7">
      <c r="C1144" s="4"/>
      <c r="D1144" s="4"/>
      <c r="E1144" s="4"/>
      <c r="G1144" s="1"/>
    </row>
    <row r="1145" spans="3:7">
      <c r="C1145" s="4"/>
      <c r="D1145" s="4"/>
      <c r="E1145" s="4"/>
      <c r="G1145" s="1"/>
    </row>
    <row r="1146" spans="3:7">
      <c r="C1146" s="4"/>
      <c r="D1146" s="4"/>
      <c r="E1146" s="4"/>
      <c r="G1146" s="1"/>
    </row>
    <row r="1147" spans="3:7">
      <c r="C1147" s="4"/>
      <c r="D1147" s="4"/>
      <c r="E1147" s="4"/>
      <c r="G1147" s="1"/>
    </row>
    <row r="1148" spans="3:7">
      <c r="C1148" s="4"/>
      <c r="D1148" s="4"/>
      <c r="E1148" s="4"/>
      <c r="G1148" s="1"/>
    </row>
    <row r="1149" spans="3:7">
      <c r="C1149" s="4"/>
      <c r="D1149" s="4"/>
      <c r="E1149" s="4"/>
      <c r="G1149" s="1"/>
    </row>
    <row r="1150" spans="3:7">
      <c r="C1150" s="4"/>
      <c r="D1150" s="4"/>
      <c r="E1150" s="4"/>
      <c r="G1150" s="1"/>
    </row>
    <row r="1151" spans="3:7">
      <c r="C1151" s="4"/>
      <c r="D1151" s="4"/>
      <c r="E1151" s="4"/>
      <c r="G1151" s="1"/>
    </row>
    <row r="1152" spans="3:7">
      <c r="C1152" s="4"/>
      <c r="D1152" s="4"/>
      <c r="E1152" s="4"/>
      <c r="G1152" s="1"/>
    </row>
    <row r="1153" spans="3:7">
      <c r="C1153" s="4"/>
      <c r="D1153" s="4"/>
      <c r="E1153" s="4"/>
      <c r="G1153" s="1"/>
    </row>
    <row r="1154" spans="3:7">
      <c r="C1154" s="4"/>
      <c r="D1154" s="4"/>
      <c r="E1154" s="4"/>
      <c r="G1154" s="1"/>
    </row>
    <row r="1155" spans="3:7">
      <c r="C1155" s="4"/>
      <c r="D1155" s="4"/>
      <c r="E1155" s="4"/>
      <c r="G1155" s="1"/>
    </row>
    <row r="1156" spans="3:7">
      <c r="C1156" s="4"/>
      <c r="D1156" s="4"/>
      <c r="E1156" s="4"/>
      <c r="G1156" s="1"/>
    </row>
    <row r="1157" spans="3:7">
      <c r="C1157" s="4"/>
      <c r="D1157" s="4"/>
      <c r="E1157" s="4"/>
      <c r="G1157" s="1"/>
    </row>
    <row r="1158" spans="3:7">
      <c r="C1158" s="4"/>
      <c r="D1158" s="4"/>
      <c r="E1158" s="4"/>
      <c r="G1158" s="1"/>
    </row>
    <row r="1159" spans="3:7">
      <c r="C1159" s="4"/>
      <c r="D1159" s="4"/>
      <c r="E1159" s="4"/>
      <c r="G1159" s="1"/>
    </row>
    <row r="1160" spans="3:7">
      <c r="C1160" s="4"/>
      <c r="D1160" s="4"/>
      <c r="E1160" s="4"/>
      <c r="G1160" s="1"/>
    </row>
    <row r="1161" spans="3:7">
      <c r="C1161" s="4"/>
      <c r="D1161" s="4"/>
      <c r="E1161" s="4"/>
      <c r="G1161" s="1"/>
    </row>
    <row r="1162" spans="3:7">
      <c r="C1162" s="4"/>
      <c r="D1162" s="4"/>
      <c r="E1162" s="4"/>
      <c r="G1162" s="1"/>
    </row>
    <row r="1163" spans="3:7">
      <c r="C1163" s="4"/>
      <c r="D1163" s="4"/>
      <c r="E1163" s="4"/>
      <c r="G1163" s="1"/>
    </row>
    <row r="1164" spans="3:7">
      <c r="C1164" s="4"/>
      <c r="D1164" s="4"/>
      <c r="E1164" s="4"/>
      <c r="G1164" s="1"/>
    </row>
    <row r="1165" spans="3:7">
      <c r="C1165" s="4"/>
      <c r="D1165" s="4"/>
      <c r="E1165" s="4"/>
      <c r="G1165" s="1"/>
    </row>
    <row r="1166" spans="3:7">
      <c r="C1166" s="4"/>
      <c r="D1166" s="4"/>
      <c r="E1166" s="4"/>
      <c r="G1166" s="1"/>
    </row>
    <row r="1167" spans="3:7">
      <c r="C1167" s="4"/>
      <c r="D1167" s="4"/>
      <c r="E1167" s="4"/>
      <c r="G1167" s="1"/>
    </row>
    <row r="1168" spans="3:7">
      <c r="C1168" s="4"/>
      <c r="D1168" s="4"/>
      <c r="E1168" s="4"/>
      <c r="G1168" s="1"/>
    </row>
    <row r="1169" spans="3:7">
      <c r="C1169" s="4"/>
      <c r="D1169" s="4"/>
      <c r="E1169" s="4"/>
      <c r="G1169" s="1"/>
    </row>
    <row r="1170" spans="3:7">
      <c r="C1170" s="4"/>
      <c r="D1170" s="4"/>
      <c r="E1170" s="4"/>
      <c r="G1170" s="1"/>
    </row>
    <row r="1171" spans="3:7">
      <c r="C1171" s="4"/>
      <c r="D1171" s="4"/>
      <c r="E1171" s="4"/>
      <c r="G1171" s="1"/>
    </row>
    <row r="1172" spans="3:7">
      <c r="C1172" s="4"/>
      <c r="D1172" s="4"/>
      <c r="E1172" s="4"/>
      <c r="G1172" s="1"/>
    </row>
    <row r="1173" spans="3:7">
      <c r="C1173" s="4"/>
      <c r="D1173" s="4"/>
      <c r="E1173" s="4"/>
      <c r="G1173" s="1"/>
    </row>
    <row r="1174" spans="3:7">
      <c r="C1174" s="4"/>
      <c r="D1174" s="4"/>
      <c r="E1174" s="4"/>
      <c r="G1174" s="1"/>
    </row>
    <row r="1175" spans="3:7">
      <c r="C1175" s="4"/>
      <c r="D1175" s="4"/>
      <c r="E1175" s="4"/>
      <c r="G1175" s="1"/>
    </row>
    <row r="1176" spans="3:7">
      <c r="C1176" s="4"/>
      <c r="D1176" s="4"/>
      <c r="E1176" s="4"/>
      <c r="G1176" s="1"/>
    </row>
    <row r="1177" spans="3:7">
      <c r="C1177" s="4"/>
      <c r="D1177" s="4"/>
      <c r="E1177" s="4"/>
      <c r="G1177" s="1"/>
    </row>
    <row r="1178" spans="3:7">
      <c r="C1178" s="4"/>
      <c r="D1178" s="4"/>
      <c r="E1178" s="4"/>
      <c r="G1178" s="1"/>
    </row>
    <row r="1179" spans="3:7">
      <c r="C1179" s="4"/>
      <c r="D1179" s="4"/>
      <c r="E1179" s="4"/>
      <c r="G1179" s="1"/>
    </row>
    <row r="1180" spans="3:7">
      <c r="C1180" s="4"/>
      <c r="D1180" s="4"/>
      <c r="E1180" s="4"/>
      <c r="G1180" s="1"/>
    </row>
    <row r="1181" spans="3:7">
      <c r="C1181" s="4"/>
      <c r="D1181" s="4"/>
      <c r="E1181" s="4"/>
      <c r="G1181" s="1"/>
    </row>
    <row r="1182" spans="3:7">
      <c r="C1182" s="4"/>
      <c r="D1182" s="4"/>
      <c r="E1182" s="4"/>
      <c r="G1182" s="1"/>
    </row>
    <row r="1183" spans="3:7">
      <c r="C1183" s="4"/>
      <c r="D1183" s="4"/>
      <c r="E1183" s="4"/>
      <c r="G1183" s="1"/>
    </row>
    <row r="1184" spans="3:7">
      <c r="C1184" s="4"/>
      <c r="D1184" s="4"/>
      <c r="E1184" s="4"/>
      <c r="G1184" s="1"/>
    </row>
    <row r="1185" spans="3:7">
      <c r="C1185" s="4"/>
      <c r="D1185" s="4"/>
      <c r="E1185" s="4"/>
      <c r="G1185" s="1"/>
    </row>
    <row r="1186" spans="3:7">
      <c r="C1186" s="4"/>
      <c r="D1186" s="4"/>
      <c r="E1186" s="4"/>
      <c r="G1186" s="1"/>
    </row>
    <row r="1187" spans="3:7">
      <c r="C1187" s="4"/>
      <c r="D1187" s="4"/>
      <c r="E1187" s="4"/>
      <c r="G1187" s="1"/>
    </row>
    <row r="1188" spans="3:7">
      <c r="C1188" s="4"/>
      <c r="D1188" s="4"/>
      <c r="E1188" s="4"/>
      <c r="G1188" s="1"/>
    </row>
    <row r="1189" spans="3:7">
      <c r="C1189" s="4"/>
      <c r="D1189" s="4"/>
      <c r="E1189" s="4"/>
      <c r="G1189" s="1"/>
    </row>
    <row r="1190" spans="3:7">
      <c r="C1190" s="4"/>
      <c r="D1190" s="4"/>
      <c r="E1190" s="4"/>
      <c r="G1190" s="1"/>
    </row>
    <row r="1191" spans="3:7">
      <c r="C1191" s="4"/>
      <c r="D1191" s="4"/>
      <c r="E1191" s="4"/>
      <c r="G1191" s="1"/>
    </row>
    <row r="1192" spans="3:7">
      <c r="C1192" s="4"/>
      <c r="D1192" s="4"/>
      <c r="E1192" s="4"/>
      <c r="G1192" s="1"/>
    </row>
    <row r="1193" spans="3:7">
      <c r="C1193" s="4"/>
      <c r="D1193" s="4"/>
      <c r="E1193" s="4"/>
      <c r="G1193" s="1"/>
    </row>
    <row r="1194" spans="3:7">
      <c r="C1194" s="4"/>
      <c r="D1194" s="4"/>
      <c r="E1194" s="4"/>
      <c r="G1194" s="1"/>
    </row>
    <row r="1195" spans="3:7">
      <c r="C1195" s="4"/>
      <c r="D1195" s="4"/>
      <c r="E1195" s="4"/>
      <c r="G1195" s="1"/>
    </row>
    <row r="1196" spans="3:7">
      <c r="C1196" s="4"/>
      <c r="D1196" s="4"/>
      <c r="E1196" s="4"/>
      <c r="G1196" s="1"/>
    </row>
    <row r="1197" spans="3:7">
      <c r="C1197" s="4"/>
      <c r="D1197" s="4"/>
      <c r="E1197" s="4"/>
      <c r="G1197" s="1"/>
    </row>
    <row r="1198" spans="3:7">
      <c r="C1198" s="4"/>
      <c r="D1198" s="4"/>
      <c r="E1198" s="4"/>
      <c r="G1198" s="1"/>
    </row>
    <row r="1199" spans="3:7">
      <c r="C1199" s="4"/>
      <c r="D1199" s="4"/>
      <c r="E1199" s="4"/>
      <c r="G1199" s="1"/>
    </row>
    <row r="1200" spans="3:7">
      <c r="C1200" s="4"/>
      <c r="D1200" s="4"/>
      <c r="E1200" s="4"/>
      <c r="G1200" s="1"/>
    </row>
    <row r="1201" spans="3:7">
      <c r="C1201" s="4"/>
      <c r="D1201" s="4"/>
      <c r="E1201" s="4"/>
      <c r="G1201" s="1"/>
    </row>
    <row r="1202" spans="3:7">
      <c r="C1202" s="4"/>
      <c r="D1202" s="4"/>
      <c r="E1202" s="4"/>
      <c r="G1202" s="1"/>
    </row>
    <row r="1203" spans="3:7">
      <c r="C1203" s="4"/>
      <c r="D1203" s="4"/>
      <c r="E1203" s="4"/>
      <c r="G1203" s="1"/>
    </row>
    <row r="1204" spans="3:7">
      <c r="C1204" s="4"/>
      <c r="D1204" s="4"/>
      <c r="E1204" s="4"/>
      <c r="G1204" s="1"/>
    </row>
    <row r="1205" spans="3:7">
      <c r="C1205" s="4"/>
      <c r="D1205" s="4"/>
      <c r="E1205" s="4"/>
      <c r="G1205" s="1"/>
    </row>
    <row r="1206" spans="3:7">
      <c r="C1206" s="4"/>
      <c r="D1206" s="4"/>
      <c r="E1206" s="4"/>
      <c r="G1206" s="1"/>
    </row>
    <row r="1207" spans="3:7">
      <c r="C1207" s="4"/>
      <c r="D1207" s="4"/>
      <c r="E1207" s="4"/>
      <c r="G1207" s="1"/>
    </row>
    <row r="1208" spans="3:7">
      <c r="C1208" s="4"/>
      <c r="D1208" s="4"/>
      <c r="E1208" s="4"/>
      <c r="G1208" s="1"/>
    </row>
    <row r="1209" spans="3:7">
      <c r="C1209" s="4"/>
      <c r="D1209" s="4"/>
      <c r="E1209" s="4"/>
      <c r="G1209" s="1"/>
    </row>
    <row r="1210" spans="3:7">
      <c r="C1210" s="4"/>
      <c r="D1210" s="4"/>
      <c r="E1210" s="4"/>
      <c r="G1210" s="1"/>
    </row>
    <row r="1211" spans="3:7">
      <c r="C1211" s="4"/>
      <c r="D1211" s="4"/>
      <c r="E1211" s="4"/>
      <c r="G1211" s="1"/>
    </row>
    <row r="1212" spans="3:7">
      <c r="C1212" s="4"/>
      <c r="D1212" s="4"/>
      <c r="E1212" s="4"/>
      <c r="G1212" s="1"/>
    </row>
    <row r="1213" spans="3:7">
      <c r="C1213" s="4"/>
      <c r="D1213" s="4"/>
      <c r="E1213" s="4"/>
      <c r="G1213" s="1"/>
    </row>
    <row r="1214" spans="3:7">
      <c r="C1214" s="4"/>
      <c r="D1214" s="4"/>
      <c r="E1214" s="4"/>
      <c r="G1214" s="1"/>
    </row>
    <row r="1215" spans="3:7">
      <c r="C1215" s="4"/>
      <c r="D1215" s="4"/>
      <c r="E1215" s="4"/>
      <c r="G1215" s="1"/>
    </row>
    <row r="1216" spans="3:7">
      <c r="C1216" s="4"/>
      <c r="D1216" s="4"/>
      <c r="E1216" s="4"/>
      <c r="G1216" s="1"/>
    </row>
    <row r="1217" spans="3:7">
      <c r="C1217" s="4"/>
      <c r="D1217" s="4"/>
      <c r="E1217" s="4"/>
      <c r="G1217" s="1"/>
    </row>
    <row r="1218" spans="3:7">
      <c r="C1218" s="4"/>
      <c r="D1218" s="4"/>
      <c r="E1218" s="4"/>
      <c r="G1218" s="1"/>
    </row>
    <row r="1219" spans="3:7">
      <c r="C1219" s="4"/>
      <c r="D1219" s="4"/>
      <c r="E1219" s="4"/>
      <c r="G1219" s="1"/>
    </row>
    <row r="1220" spans="3:7">
      <c r="C1220" s="4"/>
      <c r="D1220" s="4"/>
      <c r="E1220" s="4"/>
      <c r="G1220" s="1"/>
    </row>
    <row r="1221" spans="3:7">
      <c r="C1221" s="4"/>
      <c r="D1221" s="4"/>
      <c r="E1221" s="4"/>
      <c r="G1221" s="1"/>
    </row>
    <row r="1222" spans="3:7">
      <c r="C1222" s="4"/>
      <c r="D1222" s="4"/>
      <c r="E1222" s="4"/>
      <c r="G1222" s="1"/>
    </row>
    <row r="1223" spans="3:7">
      <c r="C1223" s="4"/>
      <c r="D1223" s="4"/>
      <c r="E1223" s="4"/>
      <c r="G1223" s="1"/>
    </row>
    <row r="1224" spans="3:7">
      <c r="C1224" s="4"/>
      <c r="D1224" s="4"/>
      <c r="E1224" s="4"/>
      <c r="G1224" s="1"/>
    </row>
    <row r="1225" spans="3:7">
      <c r="C1225" s="4"/>
      <c r="D1225" s="4"/>
      <c r="E1225" s="4"/>
      <c r="G1225" s="1"/>
    </row>
    <row r="1226" spans="3:7">
      <c r="C1226" s="4"/>
      <c r="D1226" s="4"/>
      <c r="E1226" s="4"/>
      <c r="G1226" s="1"/>
    </row>
    <row r="1227" spans="3:7">
      <c r="C1227" s="4"/>
      <c r="D1227" s="4"/>
      <c r="E1227" s="4"/>
      <c r="G1227" s="1"/>
    </row>
    <row r="1228" spans="3:7">
      <c r="C1228" s="4"/>
      <c r="D1228" s="4"/>
      <c r="E1228" s="4"/>
      <c r="G1228" s="1"/>
    </row>
    <row r="1229" spans="3:7">
      <c r="C1229" s="4"/>
      <c r="D1229" s="4"/>
      <c r="E1229" s="4"/>
      <c r="G1229" s="1"/>
    </row>
    <row r="1230" spans="3:7">
      <c r="C1230" s="4"/>
      <c r="D1230" s="4"/>
      <c r="E1230" s="4"/>
      <c r="G1230" s="1"/>
    </row>
    <row r="1231" spans="3:7">
      <c r="C1231" s="4"/>
      <c r="D1231" s="4"/>
      <c r="E1231" s="4"/>
      <c r="G1231" s="1"/>
    </row>
    <row r="1232" spans="3:7">
      <c r="C1232" s="4"/>
      <c r="D1232" s="4"/>
      <c r="E1232" s="4"/>
      <c r="G1232" s="1"/>
    </row>
    <row r="1233" spans="3:7">
      <c r="C1233" s="4"/>
      <c r="D1233" s="4"/>
      <c r="E1233" s="4"/>
      <c r="G1233" s="1"/>
    </row>
    <row r="1234" spans="3:7">
      <c r="C1234" s="4"/>
      <c r="D1234" s="4"/>
      <c r="E1234" s="4"/>
      <c r="G1234" s="1"/>
    </row>
    <row r="1235" spans="3:7">
      <c r="C1235" s="4"/>
      <c r="D1235" s="4"/>
      <c r="E1235" s="4"/>
      <c r="G1235" s="1"/>
    </row>
    <row r="1236" spans="3:7">
      <c r="C1236" s="4"/>
      <c r="D1236" s="4"/>
      <c r="E1236" s="4"/>
      <c r="G1236" s="1"/>
    </row>
    <row r="1237" spans="3:7">
      <c r="C1237" s="4"/>
      <c r="D1237" s="4"/>
      <c r="E1237" s="4"/>
      <c r="G1237" s="1"/>
    </row>
    <row r="1238" spans="3:7">
      <c r="C1238" s="4"/>
      <c r="D1238" s="4"/>
      <c r="E1238" s="4"/>
      <c r="G1238" s="1"/>
    </row>
    <row r="1239" spans="3:7">
      <c r="C1239" s="4"/>
      <c r="D1239" s="4"/>
      <c r="E1239" s="4"/>
      <c r="G1239" s="1"/>
    </row>
    <row r="1240" spans="3:7">
      <c r="C1240" s="4"/>
      <c r="D1240" s="4"/>
      <c r="E1240" s="4"/>
      <c r="G1240" s="1"/>
    </row>
    <row r="1241" spans="3:7">
      <c r="C1241" s="4"/>
      <c r="D1241" s="4"/>
      <c r="E1241" s="4"/>
      <c r="G1241" s="1"/>
    </row>
    <row r="1242" spans="3:7">
      <c r="C1242" s="4"/>
      <c r="D1242" s="4"/>
      <c r="E1242" s="4"/>
      <c r="G1242" s="1"/>
    </row>
    <row r="1243" spans="3:7">
      <c r="C1243" s="4"/>
      <c r="D1243" s="4"/>
      <c r="E1243" s="4"/>
      <c r="G1243" s="1"/>
    </row>
    <row r="1244" spans="3:7">
      <c r="C1244" s="4"/>
      <c r="D1244" s="4"/>
      <c r="E1244" s="4"/>
      <c r="G1244" s="1"/>
    </row>
    <row r="1245" spans="3:7">
      <c r="C1245" s="4"/>
      <c r="D1245" s="4"/>
      <c r="E1245" s="4"/>
      <c r="G1245" s="1"/>
    </row>
    <row r="1246" spans="3:7">
      <c r="C1246" s="4"/>
      <c r="D1246" s="4"/>
      <c r="E1246" s="4"/>
      <c r="G1246" s="1"/>
    </row>
    <row r="1247" spans="3:7">
      <c r="C1247" s="4"/>
      <c r="D1247" s="4"/>
      <c r="E1247" s="4"/>
      <c r="G1247" s="1"/>
    </row>
    <row r="1248" spans="3:7">
      <c r="C1248" s="4"/>
      <c r="D1248" s="4"/>
      <c r="E1248" s="4"/>
      <c r="G1248" s="1"/>
    </row>
    <row r="1249" spans="3:7">
      <c r="C1249" s="4"/>
      <c r="D1249" s="4"/>
      <c r="E1249" s="4"/>
      <c r="G1249" s="1"/>
    </row>
    <row r="1250" spans="3:7">
      <c r="C1250" s="4"/>
      <c r="D1250" s="4"/>
      <c r="E1250" s="4"/>
      <c r="G1250" s="1"/>
    </row>
    <row r="1251" spans="3:7">
      <c r="C1251" s="4"/>
      <c r="D1251" s="4"/>
      <c r="E1251" s="4"/>
      <c r="G1251" s="1"/>
    </row>
    <row r="1252" spans="3:7">
      <c r="C1252" s="4"/>
      <c r="D1252" s="4"/>
      <c r="E1252" s="4"/>
      <c r="G1252" s="1"/>
    </row>
    <row r="1253" spans="3:7">
      <c r="C1253" s="4"/>
      <c r="D1253" s="4"/>
      <c r="E1253" s="4"/>
      <c r="G1253" s="1"/>
    </row>
    <row r="1254" spans="3:7">
      <c r="C1254" s="4"/>
      <c r="D1254" s="4"/>
      <c r="E1254" s="4"/>
      <c r="G1254" s="1"/>
    </row>
    <row r="1255" spans="3:7">
      <c r="C1255" s="4"/>
      <c r="D1255" s="4"/>
      <c r="E1255" s="4"/>
      <c r="G1255" s="1"/>
    </row>
    <row r="1256" spans="3:7">
      <c r="C1256" s="4"/>
      <c r="D1256" s="4"/>
      <c r="E1256" s="4"/>
      <c r="G1256" s="1"/>
    </row>
    <row r="1257" spans="3:7">
      <c r="C1257" s="4"/>
      <c r="D1257" s="4"/>
      <c r="E1257" s="4"/>
      <c r="G1257" s="1"/>
    </row>
    <row r="1258" spans="3:7">
      <c r="C1258" s="4"/>
      <c r="D1258" s="4"/>
      <c r="E1258" s="4"/>
      <c r="G1258" s="1"/>
    </row>
    <row r="1259" spans="3:7">
      <c r="C1259" s="4"/>
      <c r="D1259" s="4"/>
      <c r="E1259" s="4"/>
      <c r="G1259" s="1"/>
    </row>
    <row r="1260" spans="3:7">
      <c r="C1260" s="4"/>
      <c r="D1260" s="4"/>
      <c r="E1260" s="4"/>
      <c r="G1260" s="1"/>
    </row>
    <row r="1261" spans="3:7">
      <c r="C1261" s="4"/>
      <c r="D1261" s="4"/>
      <c r="E1261" s="4"/>
      <c r="G1261" s="1"/>
    </row>
    <row r="1262" spans="3:7">
      <c r="C1262" s="4"/>
      <c r="D1262" s="4"/>
      <c r="E1262" s="4"/>
      <c r="G1262" s="1"/>
    </row>
    <row r="1263" spans="3:7">
      <c r="C1263" s="4"/>
      <c r="D1263" s="4"/>
      <c r="E1263" s="4"/>
      <c r="G1263" s="1"/>
    </row>
    <row r="1264" spans="3:7">
      <c r="C1264" s="4"/>
      <c r="D1264" s="4"/>
      <c r="E1264" s="4"/>
      <c r="G1264" s="1"/>
    </row>
    <row r="1265" spans="3:7">
      <c r="C1265" s="4"/>
      <c r="D1265" s="4"/>
      <c r="E1265" s="4"/>
      <c r="G1265" s="1"/>
    </row>
    <row r="1266" spans="3:7">
      <c r="C1266" s="4"/>
      <c r="D1266" s="4"/>
      <c r="E1266" s="4"/>
      <c r="G1266" s="1"/>
    </row>
    <row r="1267" spans="3:7">
      <c r="C1267" s="4"/>
      <c r="D1267" s="4"/>
      <c r="E1267" s="4"/>
      <c r="G1267" s="1"/>
    </row>
    <row r="1268" spans="3:7">
      <c r="C1268" s="4"/>
      <c r="D1268" s="4"/>
      <c r="E1268" s="4"/>
      <c r="G1268" s="1"/>
    </row>
    <row r="1269" spans="3:7">
      <c r="C1269" s="4"/>
      <c r="D1269" s="4"/>
      <c r="E1269" s="4"/>
      <c r="G1269" s="1"/>
    </row>
    <row r="1270" spans="3:7">
      <c r="C1270" s="4"/>
      <c r="D1270" s="4"/>
      <c r="E1270" s="4"/>
      <c r="G1270" s="1"/>
    </row>
    <row r="1271" spans="3:7">
      <c r="C1271" s="4"/>
      <c r="D1271" s="4"/>
      <c r="E1271" s="4"/>
      <c r="G1271" s="1"/>
    </row>
    <row r="1272" spans="3:7">
      <c r="C1272" s="4"/>
      <c r="D1272" s="4"/>
      <c r="E1272" s="4"/>
      <c r="G1272" s="1"/>
    </row>
    <row r="1273" spans="3:7">
      <c r="C1273" s="4"/>
      <c r="D1273" s="4"/>
      <c r="E1273" s="4"/>
      <c r="G1273" s="1"/>
    </row>
    <row r="1274" spans="3:7">
      <c r="C1274" s="4"/>
      <c r="D1274" s="4"/>
      <c r="E1274" s="4"/>
      <c r="G1274" s="1"/>
    </row>
    <row r="1275" spans="3:7">
      <c r="C1275" s="4"/>
      <c r="D1275" s="4"/>
      <c r="E1275" s="4"/>
      <c r="G1275" s="1"/>
    </row>
    <row r="1276" spans="3:7">
      <c r="C1276" s="4"/>
      <c r="D1276" s="4"/>
      <c r="E1276" s="4"/>
      <c r="G1276" s="1"/>
    </row>
    <row r="1277" spans="3:7">
      <c r="C1277" s="4"/>
      <c r="D1277" s="4"/>
      <c r="E1277" s="4"/>
      <c r="G1277" s="1"/>
    </row>
    <row r="1278" spans="3:7">
      <c r="C1278" s="4"/>
      <c r="D1278" s="4"/>
      <c r="E1278" s="4"/>
      <c r="G1278" s="1"/>
    </row>
    <row r="1279" spans="3:7">
      <c r="C1279" s="4"/>
      <c r="D1279" s="4"/>
      <c r="E1279" s="4"/>
      <c r="G1279" s="1"/>
    </row>
    <row r="1280" spans="3:7">
      <c r="C1280" s="4"/>
      <c r="D1280" s="4"/>
      <c r="E1280" s="4"/>
      <c r="G1280" s="1"/>
    </row>
    <row r="1281" spans="3:7">
      <c r="C1281" s="4"/>
      <c r="D1281" s="4"/>
      <c r="E1281" s="4"/>
      <c r="G1281" s="1"/>
    </row>
    <row r="1282" spans="3:7">
      <c r="C1282" s="4"/>
      <c r="D1282" s="4"/>
      <c r="E1282" s="4"/>
      <c r="G1282" s="1"/>
    </row>
    <row r="1283" spans="3:7">
      <c r="C1283" s="4"/>
      <c r="D1283" s="4"/>
      <c r="E1283" s="4"/>
      <c r="G1283" s="1"/>
    </row>
    <row r="1284" spans="3:7">
      <c r="C1284" s="4"/>
      <c r="D1284" s="4"/>
      <c r="E1284" s="4"/>
      <c r="G1284" s="1"/>
    </row>
    <row r="1285" spans="3:7">
      <c r="C1285" s="4"/>
      <c r="D1285" s="4"/>
      <c r="E1285" s="4"/>
      <c r="G1285" s="1"/>
    </row>
    <row r="1286" spans="3:7">
      <c r="C1286" s="4"/>
      <c r="D1286" s="4"/>
      <c r="E1286" s="4"/>
      <c r="G1286" s="1"/>
    </row>
    <row r="1287" spans="3:7">
      <c r="C1287" s="4"/>
      <c r="D1287" s="4"/>
      <c r="E1287" s="4"/>
      <c r="G1287" s="1"/>
    </row>
    <row r="1288" spans="3:7">
      <c r="C1288" s="4"/>
      <c r="D1288" s="4"/>
      <c r="E1288" s="4"/>
      <c r="G1288" s="1"/>
    </row>
    <row r="1289" spans="3:7">
      <c r="C1289" s="4"/>
      <c r="D1289" s="4"/>
      <c r="E1289" s="4"/>
      <c r="G1289" s="1"/>
    </row>
    <row r="1290" spans="3:7">
      <c r="C1290" s="4"/>
      <c r="D1290" s="4"/>
      <c r="E1290" s="4"/>
      <c r="G1290" s="1"/>
    </row>
    <row r="1291" spans="3:7">
      <c r="C1291" s="4"/>
      <c r="D1291" s="4"/>
      <c r="E1291" s="4"/>
      <c r="G1291" s="1"/>
    </row>
    <row r="1292" spans="3:7">
      <c r="C1292" s="4"/>
      <c r="D1292" s="4"/>
      <c r="E1292" s="4"/>
      <c r="G1292" s="1"/>
    </row>
    <row r="1293" spans="3:7">
      <c r="C1293" s="4"/>
      <c r="D1293" s="4"/>
      <c r="E1293" s="4"/>
      <c r="G1293" s="1"/>
    </row>
    <row r="1294" spans="3:7">
      <c r="C1294" s="4"/>
      <c r="D1294" s="4"/>
      <c r="E1294" s="4"/>
      <c r="G1294" s="1"/>
    </row>
    <row r="1295" spans="3:7">
      <c r="C1295" s="4"/>
      <c r="D1295" s="4"/>
      <c r="E1295" s="4"/>
      <c r="G1295" s="1"/>
    </row>
    <row r="1296" spans="3:7">
      <c r="C1296" s="4"/>
      <c r="D1296" s="4"/>
      <c r="E1296" s="4"/>
      <c r="G1296" s="1"/>
    </row>
    <row r="1297" spans="3:7">
      <c r="C1297" s="4"/>
      <c r="D1297" s="4"/>
      <c r="E1297" s="4"/>
      <c r="G1297" s="1"/>
    </row>
    <row r="1298" spans="3:7">
      <c r="C1298" s="4"/>
      <c r="D1298" s="4"/>
      <c r="E1298" s="4"/>
      <c r="G1298" s="1"/>
    </row>
    <row r="1299" spans="3:7">
      <c r="C1299" s="4"/>
      <c r="D1299" s="4"/>
      <c r="E1299" s="4"/>
      <c r="G1299" s="1"/>
    </row>
    <row r="1300" spans="3:7">
      <c r="C1300" s="4"/>
      <c r="D1300" s="4"/>
      <c r="E1300" s="4"/>
      <c r="G1300" s="1"/>
    </row>
    <row r="1301" spans="3:7">
      <c r="C1301" s="4"/>
      <c r="D1301" s="4"/>
      <c r="E1301" s="4"/>
      <c r="G1301" s="1"/>
    </row>
    <row r="1302" spans="3:7">
      <c r="C1302" s="4"/>
      <c r="D1302" s="4"/>
      <c r="E1302" s="4"/>
      <c r="G1302" s="1"/>
    </row>
    <row r="1303" spans="3:7">
      <c r="C1303" s="4"/>
      <c r="D1303" s="4"/>
      <c r="E1303" s="4"/>
      <c r="G1303" s="1"/>
    </row>
    <row r="1304" spans="3:7">
      <c r="C1304" s="4"/>
      <c r="D1304" s="4"/>
      <c r="E1304" s="4"/>
      <c r="G1304" s="1"/>
    </row>
    <row r="1305" spans="3:7">
      <c r="C1305" s="4"/>
      <c r="D1305" s="4"/>
      <c r="E1305" s="4"/>
      <c r="G1305" s="1"/>
    </row>
    <row r="1306" spans="3:7">
      <c r="C1306" s="4"/>
      <c r="D1306" s="4"/>
      <c r="E1306" s="4"/>
      <c r="G1306" s="1"/>
    </row>
    <row r="1307" spans="3:7">
      <c r="C1307" s="4"/>
      <c r="D1307" s="4"/>
      <c r="E1307" s="4"/>
      <c r="G1307" s="1"/>
    </row>
    <row r="1308" spans="3:7">
      <c r="C1308" s="4"/>
      <c r="D1308" s="4"/>
      <c r="E1308" s="4"/>
      <c r="G1308" s="1"/>
    </row>
    <row r="1309" spans="3:7">
      <c r="C1309" s="4"/>
      <c r="D1309" s="4"/>
      <c r="E1309" s="4"/>
      <c r="G1309" s="1"/>
    </row>
    <row r="1310" spans="3:7">
      <c r="C1310" s="4"/>
      <c r="D1310" s="4"/>
      <c r="E1310" s="4"/>
      <c r="G1310" s="1"/>
    </row>
    <row r="1311" spans="3:7">
      <c r="C1311" s="4"/>
      <c r="D1311" s="4"/>
      <c r="E1311" s="4"/>
      <c r="G1311" s="1"/>
    </row>
    <row r="1312" spans="3:7">
      <c r="C1312" s="4"/>
      <c r="D1312" s="4"/>
      <c r="E1312" s="4"/>
      <c r="G1312" s="1"/>
    </row>
    <row r="1313" spans="3:7">
      <c r="C1313" s="4"/>
      <c r="D1313" s="4"/>
      <c r="E1313" s="4"/>
      <c r="G1313" s="1"/>
    </row>
    <row r="1314" spans="3:7">
      <c r="C1314" s="4"/>
      <c r="D1314" s="4"/>
      <c r="E1314" s="4"/>
      <c r="G1314" s="1"/>
    </row>
    <row r="1315" spans="3:7">
      <c r="C1315" s="4"/>
      <c r="D1315" s="4"/>
      <c r="E1315" s="4"/>
      <c r="G1315" s="1"/>
    </row>
    <row r="1316" spans="3:7">
      <c r="C1316" s="4"/>
      <c r="D1316" s="4"/>
      <c r="E1316" s="4"/>
      <c r="G1316" s="1"/>
    </row>
    <row r="1317" spans="3:7">
      <c r="C1317" s="4"/>
      <c r="D1317" s="4"/>
      <c r="E1317" s="4"/>
      <c r="G1317" s="1"/>
    </row>
    <row r="1318" spans="3:7">
      <c r="C1318" s="4"/>
      <c r="D1318" s="4"/>
      <c r="E1318" s="4"/>
      <c r="G1318" s="1"/>
    </row>
    <row r="1319" spans="3:7">
      <c r="C1319" s="4"/>
      <c r="D1319" s="4"/>
      <c r="E1319" s="4"/>
      <c r="G1319" s="1"/>
    </row>
    <row r="1320" spans="3:7">
      <c r="G1320" s="1"/>
    </row>
    <row r="1321" spans="3:7">
      <c r="G1321" s="1"/>
    </row>
    <row r="1322" spans="3:7">
      <c r="G1322" s="1"/>
    </row>
    <row r="1323" spans="3:7">
      <c r="G1323" s="1"/>
    </row>
    <row r="1324" spans="3:7">
      <c r="G1324" s="1"/>
    </row>
    <row r="1325" spans="3:7">
      <c r="G1325" s="1"/>
    </row>
    <row r="1326" spans="3:7">
      <c r="G1326" s="1"/>
    </row>
    <row r="1327" spans="3:7">
      <c r="G1327" s="1"/>
    </row>
    <row r="1328" spans="3:7">
      <c r="G1328" s="1"/>
    </row>
    <row r="1329" spans="7:7">
      <c r="G1329" s="1"/>
    </row>
  </sheetData>
  <autoFilter ref="A2:U2" xr:uid="{00000000-0009-0000-0000-000020000000}">
    <sortState xmlns:xlrd2="http://schemas.microsoft.com/office/spreadsheetml/2017/richdata2" ref="A3:U13">
      <sortCondition ref="I2"/>
    </sortState>
  </autoFilter>
  <conditionalFormatting sqref="E6:F7 E4">
    <cfRule type="colorScale" priority="25">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3">
    <tabColor rgb="FFFF0000"/>
  </sheetPr>
  <dimension ref="A1:Q1301"/>
  <sheetViews>
    <sheetView workbookViewId="0"/>
  </sheetViews>
  <sheetFormatPr defaultRowHeight="14.4"/>
  <cols>
    <col min="1" max="1" width="7" customWidth="1"/>
    <col min="2" max="2" width="15.44140625" bestFit="1" customWidth="1"/>
    <col min="3" max="3" width="35.109375" bestFit="1" customWidth="1"/>
    <col min="4" max="5" width="17" bestFit="1" customWidth="1"/>
    <col min="6" max="6" width="18.5546875" bestFit="1" customWidth="1"/>
    <col min="7" max="7" width="11.88671875" bestFit="1" customWidth="1"/>
    <col min="8" max="8" width="13.6640625" bestFit="1" customWidth="1"/>
    <col min="9" max="9" width="11.88671875" bestFit="1" customWidth="1"/>
    <col min="10" max="10" width="13.6640625" bestFit="1" customWidth="1"/>
    <col min="11" max="11" width="8.88671875" bestFit="1" customWidth="1"/>
    <col min="12" max="12" width="8.6640625" bestFit="1" customWidth="1"/>
    <col min="13" max="13" width="8.6640625" customWidth="1"/>
    <col min="14" max="14" width="11.88671875" bestFit="1" customWidth="1"/>
    <col min="15" max="15" width="21.88671875" bestFit="1" customWidth="1"/>
    <col min="16" max="16" width="12.88671875" bestFit="1" customWidth="1"/>
    <col min="17" max="17" width="16.5546875" bestFit="1" customWidth="1"/>
  </cols>
  <sheetData>
    <row r="1" spans="1:17">
      <c r="K1">
        <f>SUM(K3:K101)</f>
        <v>57</v>
      </c>
      <c r="L1" s="38">
        <f ca="1">SUM(L3:L1001)</f>
        <v>0</v>
      </c>
      <c r="M1">
        <f ca="1">SUM(M3:M1001)</f>
        <v>0</v>
      </c>
    </row>
    <row r="2" spans="1:17">
      <c r="A2" s="28" t="s">
        <v>292</v>
      </c>
      <c r="B2" s="28" t="s">
        <v>221</v>
      </c>
      <c r="C2" s="28" t="s">
        <v>294</v>
      </c>
      <c r="D2" s="28" t="s">
        <v>295</v>
      </c>
      <c r="E2" s="28" t="s">
        <v>296</v>
      </c>
      <c r="F2" s="28" t="s">
        <v>297</v>
      </c>
      <c r="G2" s="28" t="s">
        <v>298</v>
      </c>
      <c r="H2" s="28" t="s">
        <v>299</v>
      </c>
      <c r="I2" s="28" t="s">
        <v>300</v>
      </c>
      <c r="J2" s="28" t="s">
        <v>301</v>
      </c>
      <c r="K2" s="28" t="s">
        <v>303</v>
      </c>
      <c r="L2" s="28" t="s">
        <v>304</v>
      </c>
      <c r="M2" s="28" t="s">
        <v>305</v>
      </c>
      <c r="N2" s="28" t="s">
        <v>2851</v>
      </c>
      <c r="O2" s="28" t="s">
        <v>306</v>
      </c>
      <c r="P2" s="28" t="s">
        <v>990</v>
      </c>
      <c r="Q2" s="28" t="s">
        <v>1304</v>
      </c>
    </row>
    <row r="3" spans="1:17">
      <c r="A3" s="16">
        <v>1</v>
      </c>
      <c r="B3" s="11" t="s">
        <v>245</v>
      </c>
      <c r="C3" s="11" t="s">
        <v>3358</v>
      </c>
      <c r="D3" s="11" t="s">
        <v>483</v>
      </c>
      <c r="E3" s="74" t="s">
        <v>178</v>
      </c>
      <c r="F3" s="11"/>
      <c r="G3" s="19">
        <v>44808</v>
      </c>
      <c r="H3" s="19">
        <v>44812</v>
      </c>
      <c r="I3" s="19"/>
      <c r="J3" s="19"/>
      <c r="K3" s="11">
        <f>IF(IF(G3="",0,IF(H3="",0,H3-G3))="",0,H3-G3+1)</f>
        <v>5</v>
      </c>
      <c r="L3" s="39">
        <f ca="1">IF(I3="",0,IF(J3="",TODAY()-I3,J3-I3+1))</f>
        <v>0</v>
      </c>
      <c r="M3" s="37">
        <f ca="1">IF(L3=0,0,K3-L3)</f>
        <v>0</v>
      </c>
      <c r="N3" s="15" t="str">
        <f t="shared" ref="N3:N20" si="0">IF(G3="","",IF(J3&gt;I3,(I3-J3)/I3,IF(H3="","",IF(J3="","",(I3-J3)/I3))))</f>
        <v/>
      </c>
      <c r="O3" s="15"/>
      <c r="P3" s="15"/>
      <c r="Q3" s="15"/>
    </row>
    <row r="4" spans="1:17">
      <c r="A4" s="10">
        <v>2</v>
      </c>
      <c r="B4" s="11" t="s">
        <v>245</v>
      </c>
      <c r="C4" s="11" t="s">
        <v>3359</v>
      </c>
      <c r="D4" s="74" t="s">
        <v>178</v>
      </c>
      <c r="E4" s="74" t="s">
        <v>178</v>
      </c>
      <c r="F4" s="11"/>
      <c r="G4" s="19">
        <v>44812</v>
      </c>
      <c r="H4" s="19">
        <v>44817</v>
      </c>
      <c r="I4" s="19"/>
      <c r="J4" s="19"/>
      <c r="K4" s="11">
        <f t="shared" ref="K4:K20" si="1">IF(IF(G4="",0,IF(H4="",0,H4-G4))="",0,H4-G4+1)</f>
        <v>6</v>
      </c>
      <c r="L4" s="39">
        <f t="shared" ref="L4:L24" ca="1" si="2">IF(I4="",0,IF(J4="",TODAY()-I4,J4-I4+1))</f>
        <v>0</v>
      </c>
      <c r="M4" s="37">
        <f t="shared" ref="M4:M24" ca="1" si="3">IF(L4=0,0,K4-L4)</f>
        <v>0</v>
      </c>
      <c r="N4" s="15" t="str">
        <f t="shared" si="0"/>
        <v/>
      </c>
      <c r="O4" s="15"/>
      <c r="P4" s="15"/>
      <c r="Q4" s="15"/>
    </row>
    <row r="5" spans="1:17">
      <c r="A5" s="16">
        <v>3</v>
      </c>
      <c r="B5" s="11" t="s">
        <v>245</v>
      </c>
      <c r="C5" s="11" t="s">
        <v>3360</v>
      </c>
      <c r="D5" s="42"/>
      <c r="E5" s="42"/>
      <c r="F5" s="11"/>
      <c r="G5" s="19">
        <v>44825</v>
      </c>
      <c r="H5" s="19">
        <f>+G5+2</f>
        <v>44827</v>
      </c>
      <c r="I5" s="14"/>
      <c r="J5" s="14"/>
      <c r="K5" s="11">
        <f t="shared" si="1"/>
        <v>3</v>
      </c>
      <c r="L5" s="39">
        <f ca="1">IF(I5="",0,IF(J5="",TODAY()-I5,J5-I5+1))</f>
        <v>0</v>
      </c>
      <c r="M5" s="37">
        <f ca="1">IF(L5=0,0,K5-L5)</f>
        <v>0</v>
      </c>
      <c r="N5" s="15"/>
      <c r="O5" s="15"/>
      <c r="P5" s="15"/>
      <c r="Q5" s="15"/>
    </row>
    <row r="6" spans="1:17">
      <c r="A6" s="10">
        <v>4</v>
      </c>
      <c r="B6" s="11" t="s">
        <v>245</v>
      </c>
      <c r="C6" s="11" t="s">
        <v>3361</v>
      </c>
      <c r="D6" s="42" t="s">
        <v>483</v>
      </c>
      <c r="E6" s="74" t="s">
        <v>178</v>
      </c>
      <c r="F6" s="11"/>
      <c r="G6" s="19">
        <v>44825</v>
      </c>
      <c r="H6" s="19">
        <f>+G6+2</f>
        <v>44827</v>
      </c>
      <c r="I6" s="14"/>
      <c r="J6" s="14"/>
      <c r="K6" s="11">
        <f t="shared" si="1"/>
        <v>3</v>
      </c>
      <c r="L6" s="39">
        <f ca="1">IF(I6="",0,IF(J6="",TODAY()-I6,J6-I6+1))</f>
        <v>0</v>
      </c>
      <c r="M6" s="37">
        <f ca="1">IF(L6=0,0,K6-L6)</f>
        <v>0</v>
      </c>
      <c r="N6" s="15"/>
      <c r="O6" s="15"/>
      <c r="P6" s="15"/>
      <c r="Q6" s="15"/>
    </row>
    <row r="7" spans="1:17">
      <c r="A7" s="16">
        <v>5</v>
      </c>
      <c r="B7" s="11" t="s">
        <v>245</v>
      </c>
      <c r="C7" s="11" t="s">
        <v>3362</v>
      </c>
      <c r="D7" s="18" t="s">
        <v>279</v>
      </c>
      <c r="E7" s="18" t="s">
        <v>279</v>
      </c>
      <c r="F7" s="11" t="s">
        <v>3363</v>
      </c>
      <c r="G7" s="19">
        <v>44830</v>
      </c>
      <c r="H7" s="19">
        <f>+G7+3</f>
        <v>44833</v>
      </c>
      <c r="I7" s="14"/>
      <c r="J7" s="14"/>
      <c r="K7" s="11">
        <f t="shared" si="1"/>
        <v>4</v>
      </c>
      <c r="L7" s="39">
        <f ca="1">IF(I7="",0,IF(J7="",TODAY()-I7,J7-I7+1))</f>
        <v>0</v>
      </c>
      <c r="M7" s="37">
        <f ca="1">IF(L7=0,0,K7-L7)</f>
        <v>0</v>
      </c>
      <c r="N7" s="15" t="str">
        <f>IF(G7="","",IF(J7&gt;I7,(I7-J7)/I7,IF(H7="","",IF(J7="","",(I7-J7)/I7))))</f>
        <v/>
      </c>
      <c r="O7" s="15"/>
      <c r="P7" s="15"/>
      <c r="Q7" s="15"/>
    </row>
    <row r="8" spans="1:17">
      <c r="A8" s="10">
        <v>6</v>
      </c>
      <c r="B8" s="11" t="s">
        <v>245</v>
      </c>
      <c r="C8" s="11" t="s">
        <v>3364</v>
      </c>
      <c r="D8" s="18" t="s">
        <v>279</v>
      </c>
      <c r="E8" s="18" t="s">
        <v>279</v>
      </c>
      <c r="F8" s="11"/>
      <c r="G8" s="19">
        <v>44834</v>
      </c>
      <c r="H8" s="19">
        <v>44835</v>
      </c>
      <c r="I8" s="14"/>
      <c r="J8" s="14"/>
      <c r="K8" s="11">
        <f t="shared" si="1"/>
        <v>2</v>
      </c>
      <c r="L8" s="39">
        <f t="shared" ca="1" si="2"/>
        <v>0</v>
      </c>
      <c r="M8" s="37">
        <f t="shared" ca="1" si="3"/>
        <v>0</v>
      </c>
      <c r="N8" s="15" t="str">
        <f t="shared" si="0"/>
        <v/>
      </c>
      <c r="O8" s="15"/>
      <c r="P8" s="15"/>
      <c r="Q8" s="15"/>
    </row>
    <row r="9" spans="1:17">
      <c r="A9" s="16">
        <v>7</v>
      </c>
      <c r="B9" s="11" t="s">
        <v>245</v>
      </c>
      <c r="C9" s="11" t="s">
        <v>3365</v>
      </c>
      <c r="D9" s="18" t="s">
        <v>279</v>
      </c>
      <c r="E9" s="18" t="s">
        <v>279</v>
      </c>
      <c r="F9" s="11"/>
      <c r="G9" s="19">
        <v>44834</v>
      </c>
      <c r="H9" s="19">
        <v>44835</v>
      </c>
      <c r="I9" s="14"/>
      <c r="J9" s="14"/>
      <c r="K9" s="11">
        <f t="shared" si="1"/>
        <v>2</v>
      </c>
      <c r="L9" s="39">
        <f t="shared" ca="1" si="2"/>
        <v>0</v>
      </c>
      <c r="M9" s="37">
        <f t="shared" ca="1" si="3"/>
        <v>0</v>
      </c>
      <c r="N9" s="15" t="str">
        <f t="shared" si="0"/>
        <v/>
      </c>
      <c r="O9" s="15"/>
      <c r="P9" s="15"/>
      <c r="Q9" s="15"/>
    </row>
    <row r="10" spans="1:17">
      <c r="A10" s="10">
        <v>6</v>
      </c>
      <c r="B10" s="11" t="s">
        <v>245</v>
      </c>
      <c r="C10" s="11" t="s">
        <v>3366</v>
      </c>
      <c r="D10" s="18" t="s">
        <v>279</v>
      </c>
      <c r="E10" s="11"/>
      <c r="F10" s="11"/>
      <c r="G10" s="19">
        <v>44837</v>
      </c>
      <c r="H10" s="19">
        <v>44839</v>
      </c>
      <c r="I10" s="14"/>
      <c r="J10" s="14"/>
      <c r="K10" s="11">
        <f t="shared" si="1"/>
        <v>3</v>
      </c>
      <c r="L10" s="39">
        <f t="shared" ca="1" si="2"/>
        <v>0</v>
      </c>
      <c r="M10" s="37">
        <f t="shared" ca="1" si="3"/>
        <v>0</v>
      </c>
      <c r="N10" s="15" t="str">
        <f t="shared" si="0"/>
        <v/>
      </c>
      <c r="O10" s="15"/>
      <c r="P10" s="15"/>
      <c r="Q10" s="15"/>
    </row>
    <row r="11" spans="1:17">
      <c r="A11" s="16">
        <v>7</v>
      </c>
      <c r="B11" s="11" t="s">
        <v>245</v>
      </c>
      <c r="C11" s="11" t="s">
        <v>3367</v>
      </c>
      <c r="D11" s="11" t="s">
        <v>483</v>
      </c>
      <c r="E11" s="11"/>
      <c r="F11" s="11"/>
      <c r="G11" s="19">
        <v>44840</v>
      </c>
      <c r="H11" s="19">
        <v>44841</v>
      </c>
      <c r="I11" s="14"/>
      <c r="J11" s="14"/>
      <c r="K11" s="11">
        <f t="shared" si="1"/>
        <v>2</v>
      </c>
      <c r="L11" s="39">
        <f t="shared" ca="1" si="2"/>
        <v>0</v>
      </c>
      <c r="M11" s="37">
        <f t="shared" ca="1" si="3"/>
        <v>0</v>
      </c>
      <c r="N11" s="15" t="str">
        <f t="shared" si="0"/>
        <v/>
      </c>
      <c r="O11" s="15"/>
      <c r="P11" s="15"/>
      <c r="Q11" s="15"/>
    </row>
    <row r="12" spans="1:17">
      <c r="A12" s="10">
        <v>8</v>
      </c>
      <c r="B12" s="11" t="s">
        <v>245</v>
      </c>
      <c r="C12" s="11" t="s">
        <v>2347</v>
      </c>
      <c r="D12" s="11" t="s">
        <v>483</v>
      </c>
      <c r="E12" s="11"/>
      <c r="F12" s="11"/>
      <c r="G12" s="19">
        <v>44844</v>
      </c>
      <c r="H12" s="19">
        <f>+G12+1</f>
        <v>44845</v>
      </c>
      <c r="I12" s="14"/>
      <c r="J12" s="14"/>
      <c r="K12" s="11">
        <f t="shared" si="1"/>
        <v>2</v>
      </c>
      <c r="L12" s="39">
        <f t="shared" ca="1" si="2"/>
        <v>0</v>
      </c>
      <c r="M12" s="37">
        <f t="shared" ca="1" si="3"/>
        <v>0</v>
      </c>
      <c r="N12" s="15" t="str">
        <f t="shared" si="0"/>
        <v/>
      </c>
      <c r="O12" s="15"/>
      <c r="P12" s="15"/>
      <c r="Q12" s="15"/>
    </row>
    <row r="13" spans="1:17">
      <c r="A13" s="16">
        <v>9</v>
      </c>
      <c r="B13" s="11" t="s">
        <v>245</v>
      </c>
      <c r="C13" s="11" t="s">
        <v>2158</v>
      </c>
      <c r="D13" s="11" t="s">
        <v>483</v>
      </c>
      <c r="E13" s="838" t="s">
        <v>3368</v>
      </c>
      <c r="F13" s="11"/>
      <c r="G13" s="19">
        <v>44846</v>
      </c>
      <c r="H13" s="19">
        <f>+G13+1</f>
        <v>44847</v>
      </c>
      <c r="I13" s="14"/>
      <c r="J13" s="14"/>
      <c r="K13" s="11">
        <f t="shared" si="1"/>
        <v>2</v>
      </c>
      <c r="L13" s="39">
        <f t="shared" ca="1" si="2"/>
        <v>0</v>
      </c>
      <c r="M13" s="37">
        <f t="shared" ca="1" si="3"/>
        <v>0</v>
      </c>
      <c r="N13" s="15" t="str">
        <f t="shared" si="0"/>
        <v/>
      </c>
      <c r="O13" s="15"/>
      <c r="P13" s="15"/>
      <c r="Q13" s="15"/>
    </row>
    <row r="14" spans="1:17">
      <c r="A14" s="10">
        <v>10</v>
      </c>
      <c r="B14" s="11" t="s">
        <v>245</v>
      </c>
      <c r="C14" s="11" t="s">
        <v>2159</v>
      </c>
      <c r="D14" s="11" t="s">
        <v>483</v>
      </c>
      <c r="E14" s="839"/>
      <c r="F14" s="11"/>
      <c r="G14" s="19">
        <f>+H13+1</f>
        <v>44848</v>
      </c>
      <c r="H14" s="19">
        <f>+G14+1</f>
        <v>44849</v>
      </c>
      <c r="I14" s="14"/>
      <c r="J14" s="14"/>
      <c r="K14" s="11">
        <f t="shared" si="1"/>
        <v>2</v>
      </c>
      <c r="L14" s="39">
        <f t="shared" ca="1" si="2"/>
        <v>0</v>
      </c>
      <c r="M14" s="37">
        <f t="shared" ca="1" si="3"/>
        <v>0</v>
      </c>
      <c r="N14" s="15" t="str">
        <f t="shared" si="0"/>
        <v/>
      </c>
      <c r="O14" s="15"/>
      <c r="P14" s="15"/>
      <c r="Q14" s="15"/>
    </row>
    <row r="15" spans="1:17">
      <c r="A15" s="16">
        <v>11</v>
      </c>
      <c r="B15" s="11" t="s">
        <v>245</v>
      </c>
      <c r="C15" s="11" t="s">
        <v>2160</v>
      </c>
      <c r="D15" s="11" t="s">
        <v>483</v>
      </c>
      <c r="E15" s="839"/>
      <c r="F15" s="11"/>
      <c r="G15" s="19">
        <f>+H14</f>
        <v>44849</v>
      </c>
      <c r="H15" s="19">
        <f>+G15+2</f>
        <v>44851</v>
      </c>
      <c r="I15" s="14"/>
      <c r="J15" s="14"/>
      <c r="K15" s="11">
        <f t="shared" si="1"/>
        <v>3</v>
      </c>
      <c r="L15" s="39">
        <f t="shared" ca="1" si="2"/>
        <v>0</v>
      </c>
      <c r="M15" s="37">
        <f t="shared" ca="1" si="3"/>
        <v>0</v>
      </c>
      <c r="N15" s="15" t="str">
        <f t="shared" si="0"/>
        <v/>
      </c>
      <c r="O15" s="15"/>
      <c r="P15" s="15"/>
      <c r="Q15" s="15"/>
    </row>
    <row r="16" spans="1:17">
      <c r="A16" s="10">
        <v>12</v>
      </c>
      <c r="B16" s="11" t="s">
        <v>245</v>
      </c>
      <c r="C16" s="11" t="s">
        <v>2161</v>
      </c>
      <c r="D16" s="11" t="s">
        <v>483</v>
      </c>
      <c r="E16" s="840"/>
      <c r="F16" s="11"/>
      <c r="G16" s="19">
        <f>+H15</f>
        <v>44851</v>
      </c>
      <c r="H16" s="19">
        <f>+G16+1</f>
        <v>44852</v>
      </c>
      <c r="I16" s="14"/>
      <c r="J16" s="14"/>
      <c r="K16" s="11">
        <f t="shared" si="1"/>
        <v>2</v>
      </c>
      <c r="L16" s="39">
        <f t="shared" ca="1" si="2"/>
        <v>0</v>
      </c>
      <c r="M16" s="37">
        <f t="shared" ca="1" si="3"/>
        <v>0</v>
      </c>
      <c r="N16" s="15" t="str">
        <f t="shared" si="0"/>
        <v/>
      </c>
      <c r="O16" s="15"/>
      <c r="P16" s="15"/>
      <c r="Q16" s="15"/>
    </row>
    <row r="17" spans="1:17">
      <c r="A17" s="10">
        <v>14</v>
      </c>
      <c r="B17" s="11" t="s">
        <v>245</v>
      </c>
      <c r="C17" s="11" t="s">
        <v>3369</v>
      </c>
      <c r="D17" s="18" t="s">
        <v>279</v>
      </c>
      <c r="E17" s="11"/>
      <c r="F17" s="11"/>
      <c r="G17" s="19">
        <f>+H16+1</f>
        <v>44853</v>
      </c>
      <c r="H17" s="19">
        <f>+G17+1</f>
        <v>44854</v>
      </c>
      <c r="I17" s="14"/>
      <c r="J17" s="14"/>
      <c r="K17" s="11">
        <f t="shared" si="1"/>
        <v>2</v>
      </c>
      <c r="L17" s="39">
        <f t="shared" ca="1" si="2"/>
        <v>0</v>
      </c>
      <c r="M17" s="37">
        <f t="shared" ca="1" si="3"/>
        <v>0</v>
      </c>
      <c r="N17" s="15" t="str">
        <f t="shared" si="0"/>
        <v/>
      </c>
      <c r="O17" s="15"/>
      <c r="P17" s="15"/>
      <c r="Q17" s="15"/>
    </row>
    <row r="18" spans="1:17">
      <c r="A18" s="16">
        <v>15</v>
      </c>
      <c r="B18" s="11" t="s">
        <v>245</v>
      </c>
      <c r="C18" s="11" t="s">
        <v>3370</v>
      </c>
      <c r="D18" s="18" t="s">
        <v>279</v>
      </c>
      <c r="E18" s="11"/>
      <c r="F18" s="11"/>
      <c r="G18" s="19">
        <f>+H17</f>
        <v>44854</v>
      </c>
      <c r="H18" s="19">
        <f>+G18+3</f>
        <v>44857</v>
      </c>
      <c r="I18" s="14"/>
      <c r="J18" s="14"/>
      <c r="K18" s="11">
        <f t="shared" si="1"/>
        <v>4</v>
      </c>
      <c r="L18" s="39">
        <f t="shared" ca="1" si="2"/>
        <v>0</v>
      </c>
      <c r="M18" s="37">
        <f t="shared" ca="1" si="3"/>
        <v>0</v>
      </c>
      <c r="N18" s="15" t="str">
        <f t="shared" si="0"/>
        <v/>
      </c>
      <c r="O18" s="15"/>
      <c r="P18" s="15"/>
      <c r="Q18" s="15"/>
    </row>
    <row r="19" spans="1:17">
      <c r="A19" s="10">
        <v>16</v>
      </c>
      <c r="B19" s="11" t="s">
        <v>245</v>
      </c>
      <c r="C19" s="11" t="s">
        <v>3371</v>
      </c>
      <c r="D19" s="18" t="s">
        <v>279</v>
      </c>
      <c r="E19" s="11"/>
      <c r="F19" s="11"/>
      <c r="G19" s="19">
        <f>+H18</f>
        <v>44857</v>
      </c>
      <c r="H19" s="19">
        <f>+G19+4</f>
        <v>44861</v>
      </c>
      <c r="I19" s="14"/>
      <c r="J19" s="14"/>
      <c r="K19" s="11">
        <f t="shared" si="1"/>
        <v>5</v>
      </c>
      <c r="L19" s="39">
        <f t="shared" ca="1" si="2"/>
        <v>0</v>
      </c>
      <c r="M19" s="37">
        <f t="shared" ca="1" si="3"/>
        <v>0</v>
      </c>
      <c r="N19" s="15" t="str">
        <f t="shared" si="0"/>
        <v/>
      </c>
      <c r="O19" s="15"/>
      <c r="P19" s="15"/>
      <c r="Q19" s="15"/>
    </row>
    <row r="20" spans="1:17">
      <c r="A20" s="16">
        <v>17</v>
      </c>
      <c r="B20" s="11" t="s">
        <v>245</v>
      </c>
      <c r="C20" s="11" t="s">
        <v>3372</v>
      </c>
      <c r="D20" s="11"/>
      <c r="E20" s="11"/>
      <c r="F20" s="11"/>
      <c r="G20" s="19">
        <f>+H19</f>
        <v>44861</v>
      </c>
      <c r="H20" s="19">
        <f>+G20+4</f>
        <v>44865</v>
      </c>
      <c r="I20" s="14"/>
      <c r="J20" s="14"/>
      <c r="K20" s="11">
        <f t="shared" si="1"/>
        <v>5</v>
      </c>
      <c r="L20" s="39">
        <f t="shared" ca="1" si="2"/>
        <v>0</v>
      </c>
      <c r="M20" s="37">
        <f t="shared" ca="1" si="3"/>
        <v>0</v>
      </c>
      <c r="N20" s="15" t="str">
        <f t="shared" si="0"/>
        <v/>
      </c>
      <c r="O20" s="15"/>
      <c r="P20" s="15"/>
      <c r="Q20" s="15"/>
    </row>
    <row r="21" spans="1:17">
      <c r="C21" s="5"/>
      <c r="D21" s="1"/>
      <c r="E21" s="1"/>
      <c r="F21" s="1"/>
      <c r="G21" s="1"/>
      <c r="H21" s="6" t="str">
        <f>IF(F21=0%,"",#REF!/F21)</f>
        <v/>
      </c>
      <c r="K21" s="11"/>
      <c r="L21" s="39">
        <f t="shared" ca="1" si="2"/>
        <v>0</v>
      </c>
      <c r="M21" s="37">
        <f t="shared" ca="1" si="3"/>
        <v>0</v>
      </c>
    </row>
    <row r="22" spans="1:17">
      <c r="C22" s="5"/>
      <c r="D22" s="1"/>
      <c r="E22" s="1"/>
      <c r="F22" s="1"/>
      <c r="G22" s="1"/>
      <c r="H22" s="6" t="str">
        <f>IF(F22=0%,"",#REF!/F22)</f>
        <v/>
      </c>
      <c r="K22" s="11"/>
      <c r="L22" s="39">
        <f t="shared" ca="1" si="2"/>
        <v>0</v>
      </c>
      <c r="M22" s="37">
        <f t="shared" ca="1" si="3"/>
        <v>0</v>
      </c>
    </row>
    <row r="23" spans="1:17">
      <c r="C23" s="5"/>
      <c r="D23" s="1"/>
      <c r="E23" s="1"/>
      <c r="F23" s="1"/>
      <c r="G23" s="1"/>
      <c r="H23" s="6" t="str">
        <f>IF(F23=0%,"",#REF!/F23)</f>
        <v/>
      </c>
      <c r="K23" s="11"/>
      <c r="L23" s="39">
        <f t="shared" ca="1" si="2"/>
        <v>0</v>
      </c>
      <c r="M23" s="37">
        <f t="shared" ca="1" si="3"/>
        <v>0</v>
      </c>
    </row>
    <row r="24" spans="1:17">
      <c r="C24" s="5"/>
      <c r="D24" s="1"/>
      <c r="E24" s="1"/>
      <c r="F24" s="1"/>
      <c r="G24" s="1"/>
      <c r="H24" s="6" t="str">
        <f>IF(F24=0%,"",#REF!/F24)</f>
        <v/>
      </c>
      <c r="K24" s="11"/>
      <c r="L24" s="39">
        <f t="shared" ca="1" si="2"/>
        <v>0</v>
      </c>
      <c r="M24" s="37">
        <f t="shared" ca="1" si="3"/>
        <v>0</v>
      </c>
    </row>
    <row r="25" spans="1:17">
      <c r="C25" s="5"/>
      <c r="D25" s="1"/>
      <c r="E25" s="1"/>
      <c r="F25" s="1"/>
      <c r="G25" s="1"/>
      <c r="H25" s="6" t="str">
        <f>IF(F25=0%,"",#REF!/F25)</f>
        <v/>
      </c>
    </row>
    <row r="26" spans="1:17">
      <c r="C26" s="5"/>
      <c r="D26" s="1"/>
      <c r="E26" s="1"/>
      <c r="F26" s="1"/>
      <c r="G26" s="1"/>
      <c r="H26" s="6" t="str">
        <f>IF(F26=0%,"",#REF!/F26)</f>
        <v/>
      </c>
    </row>
    <row r="27" spans="1:17">
      <c r="C27" s="5"/>
      <c r="D27" s="1"/>
      <c r="E27" s="1"/>
      <c r="F27" s="1"/>
      <c r="G27" s="1"/>
      <c r="H27" s="6" t="str">
        <f>IF(F27=0%,"",#REF!/F27)</f>
        <v/>
      </c>
    </row>
    <row r="28" spans="1:17">
      <c r="C28" s="5"/>
      <c r="D28" s="1"/>
      <c r="E28" s="1"/>
      <c r="F28" s="1"/>
      <c r="G28" s="1"/>
      <c r="H28" s="6" t="str">
        <f>IF(F28=0%,"",#REF!/F28)</f>
        <v/>
      </c>
    </row>
    <row r="29" spans="1:17">
      <c r="C29" s="5"/>
      <c r="D29" s="1"/>
      <c r="E29" s="1"/>
      <c r="F29" s="1"/>
      <c r="G29" s="1"/>
      <c r="H29" s="6" t="str">
        <f>IF(F29=0%,"",#REF!/F29)</f>
        <v/>
      </c>
    </row>
    <row r="30" spans="1:17">
      <c r="C30" s="5"/>
      <c r="D30" s="1"/>
      <c r="E30" s="1"/>
      <c r="F30" s="1"/>
      <c r="G30" s="1"/>
      <c r="H30" s="6" t="str">
        <f>IF(F30=0%,"",#REF!/F30)</f>
        <v/>
      </c>
    </row>
    <row r="31" spans="1:17">
      <c r="C31" s="5"/>
      <c r="D31" s="1"/>
      <c r="E31" s="1"/>
      <c r="F31" s="1"/>
      <c r="G31" s="1"/>
      <c r="H31" s="6" t="str">
        <f>IF(F31=0%,"",#REF!/F31)</f>
        <v/>
      </c>
    </row>
    <row r="32" spans="1:17">
      <c r="C32" s="5"/>
      <c r="D32" s="1"/>
      <c r="E32" s="1"/>
      <c r="F32" s="1"/>
      <c r="G32" s="1"/>
      <c r="H32" s="6" t="str">
        <f>IF(F32=0%,"",#REF!/F32)</f>
        <v/>
      </c>
    </row>
    <row r="33" spans="3:8">
      <c r="C33" s="5"/>
      <c r="D33" s="1"/>
      <c r="E33" s="1"/>
      <c r="F33" s="1"/>
      <c r="G33" s="1"/>
      <c r="H33" s="6" t="str">
        <f>IF(F33=0%,"",#REF!/F33)</f>
        <v/>
      </c>
    </row>
    <row r="34" spans="3:8">
      <c r="C34" s="5"/>
      <c r="D34" s="1"/>
      <c r="E34" s="1"/>
      <c r="F34" s="1"/>
      <c r="G34" s="1"/>
      <c r="H34" s="6" t="str">
        <f>IF(F34=0%,"",#REF!/F34)</f>
        <v/>
      </c>
    </row>
    <row r="35" spans="3:8">
      <c r="C35" s="5"/>
      <c r="D35" s="1"/>
      <c r="E35" s="1"/>
      <c r="F35" s="1"/>
      <c r="G35" s="1"/>
      <c r="H35" s="6" t="str">
        <f>IF(F35=0%,"",#REF!/F35)</f>
        <v/>
      </c>
    </row>
    <row r="36" spans="3:8">
      <c r="C36" s="5"/>
      <c r="D36" s="1"/>
      <c r="E36" s="1"/>
      <c r="F36" s="1"/>
      <c r="G36" s="1"/>
      <c r="H36" s="6" t="str">
        <f>IF(F36=0%,"",#REF!/F36)</f>
        <v/>
      </c>
    </row>
    <row r="37" spans="3:8">
      <c r="C37" s="5"/>
      <c r="D37" s="1"/>
      <c r="E37" s="1"/>
      <c r="F37" s="1"/>
      <c r="G37" s="1"/>
      <c r="H37" s="6" t="str">
        <f>IF(F37=0%,"",#REF!/F37)</f>
        <v/>
      </c>
    </row>
    <row r="38" spans="3:8">
      <c r="C38" s="5"/>
      <c r="D38" s="1"/>
      <c r="E38" s="1"/>
      <c r="F38" s="1"/>
      <c r="G38" s="1"/>
      <c r="H38" s="6" t="str">
        <f>IF(F38=0%,"",#REF!/F38)</f>
        <v/>
      </c>
    </row>
    <row r="39" spans="3:8">
      <c r="C39" s="5"/>
      <c r="D39" s="1"/>
      <c r="E39" s="1"/>
      <c r="F39" s="1"/>
      <c r="G39" s="1"/>
      <c r="H39" s="6" t="str">
        <f>IF(F39=0%,"",#REF!/F39)</f>
        <v/>
      </c>
    </row>
    <row r="40" spans="3:8">
      <c r="C40" s="5"/>
      <c r="D40" s="1"/>
      <c r="E40" s="1"/>
      <c r="F40" s="1"/>
      <c r="G40" s="1"/>
      <c r="H40" s="6" t="str">
        <f>IF(F40=0%,"",#REF!/F40)</f>
        <v/>
      </c>
    </row>
    <row r="41" spans="3:8">
      <c r="C41" s="5"/>
      <c r="D41" s="1"/>
      <c r="E41" s="1"/>
      <c r="F41" s="1"/>
      <c r="G41" s="1"/>
      <c r="H41" s="6" t="str">
        <f>IF(F41=0%,"",#REF!/F41)</f>
        <v/>
      </c>
    </row>
    <row r="42" spans="3:8">
      <c r="C42" s="5"/>
      <c r="D42" s="1"/>
      <c r="E42" s="1"/>
      <c r="F42" s="1"/>
      <c r="G42" s="1"/>
      <c r="H42" s="6" t="str">
        <f>IF(F42=0%,"",#REF!/F42)</f>
        <v/>
      </c>
    </row>
    <row r="43" spans="3:8">
      <c r="C43" s="5"/>
      <c r="D43" s="1"/>
      <c r="E43" s="1"/>
      <c r="F43" s="1"/>
      <c r="G43" s="1"/>
      <c r="H43" s="6" t="str">
        <f>IF(F43=0%,"",#REF!/F43)</f>
        <v/>
      </c>
    </row>
    <row r="44" spans="3:8">
      <c r="C44" s="5"/>
      <c r="D44" s="1"/>
      <c r="E44" s="1"/>
      <c r="F44" s="1"/>
      <c r="G44" s="1"/>
      <c r="H44" s="6" t="str">
        <f>IF(F44=0%,"",#REF!/F44)</f>
        <v/>
      </c>
    </row>
    <row r="45" spans="3:8">
      <c r="C45" s="5"/>
      <c r="D45" s="1"/>
      <c r="E45" s="1"/>
      <c r="F45" s="1"/>
      <c r="G45" s="1"/>
      <c r="H45" s="6" t="str">
        <f>IF(F45=0%,"",#REF!/F45)</f>
        <v/>
      </c>
    </row>
    <row r="46" spans="3:8">
      <c r="C46" s="5"/>
      <c r="D46" s="1"/>
      <c r="E46" s="1"/>
      <c r="F46" s="1"/>
      <c r="G46" s="1"/>
      <c r="H46" s="6" t="str">
        <f>IF(F46=0%,"",#REF!/F46)</f>
        <v/>
      </c>
    </row>
    <row r="47" spans="3:8">
      <c r="C47" s="5"/>
      <c r="D47" s="1"/>
      <c r="E47" s="1"/>
      <c r="F47" s="1"/>
      <c r="G47" s="1"/>
      <c r="H47" s="6" t="str">
        <f>IF(F47=0%,"",#REF!/F47)</f>
        <v/>
      </c>
    </row>
    <row r="48" spans="3:8">
      <c r="C48" s="4"/>
      <c r="E48" s="1"/>
      <c r="H48" s="6" t="str">
        <f>IF(F48=0%,"",#REF!/F48)</f>
        <v/>
      </c>
    </row>
    <row r="49" spans="3:8">
      <c r="C49" s="4"/>
      <c r="E49" s="1"/>
      <c r="H49" s="6" t="str">
        <f>IF(F49=0%,"",#REF!/F49)</f>
        <v/>
      </c>
    </row>
    <row r="50" spans="3:8">
      <c r="C50" s="4"/>
      <c r="E50" s="1"/>
      <c r="H50" s="6" t="str">
        <f>IF(F50=0%,"",#REF!/F50)</f>
        <v/>
      </c>
    </row>
    <row r="51" spans="3:8">
      <c r="C51" s="4"/>
      <c r="E51" s="1"/>
      <c r="H51" s="6" t="str">
        <f>IF(F51=0%,"",#REF!/F51)</f>
        <v/>
      </c>
    </row>
    <row r="52" spans="3:8">
      <c r="C52" s="4"/>
      <c r="E52" s="1"/>
      <c r="H52" s="6" t="str">
        <f>IF(F52=0%,"",#REF!/F52)</f>
        <v/>
      </c>
    </row>
    <row r="53" spans="3:8">
      <c r="C53" s="4"/>
      <c r="E53" s="1"/>
      <c r="H53" s="6" t="str">
        <f>IF(F53=0%,"",#REF!/F53)</f>
        <v/>
      </c>
    </row>
    <row r="54" spans="3:8">
      <c r="C54" s="4"/>
      <c r="E54" s="1"/>
      <c r="H54" s="6" t="str">
        <f>IF(F54=0%,"",#REF!/F54)</f>
        <v/>
      </c>
    </row>
    <row r="55" spans="3:8">
      <c r="C55" s="4"/>
      <c r="E55" s="1"/>
      <c r="H55" s="6" t="str">
        <f>IF(F55=0%,"",#REF!/F55)</f>
        <v/>
      </c>
    </row>
    <row r="56" spans="3:8">
      <c r="C56" s="4"/>
      <c r="E56" s="1"/>
      <c r="H56" s="6" t="str">
        <f>IF(F56=0%,"",#REF!/F56)</f>
        <v/>
      </c>
    </row>
    <row r="57" spans="3:8">
      <c r="C57" s="4"/>
      <c r="E57" s="1"/>
      <c r="H57" s="6" t="str">
        <f>IF(F57=0%,"",#REF!/F57)</f>
        <v/>
      </c>
    </row>
    <row r="58" spans="3:8">
      <c r="C58" s="4"/>
      <c r="E58" s="1"/>
      <c r="H58" s="6" t="str">
        <f>IF(F58=0%,"",#REF!/F58)</f>
        <v/>
      </c>
    </row>
    <row r="59" spans="3:8">
      <c r="C59" s="4"/>
      <c r="E59" s="1"/>
      <c r="H59" s="6" t="str">
        <f>IF(F59=0%,"",#REF!/F59)</f>
        <v/>
      </c>
    </row>
    <row r="60" spans="3:8">
      <c r="C60" s="4"/>
      <c r="E60" s="1"/>
      <c r="H60" s="6" t="str">
        <f>IF(F60=0%,"",#REF!/F60)</f>
        <v/>
      </c>
    </row>
    <row r="61" spans="3:8">
      <c r="C61" s="4"/>
      <c r="E61" s="1"/>
      <c r="H61" s="6" t="str">
        <f>IF(F61=0%,"",#REF!/F61)</f>
        <v/>
      </c>
    </row>
    <row r="62" spans="3:8">
      <c r="C62" s="4"/>
      <c r="E62" s="1"/>
      <c r="H62" s="6" t="str">
        <f>IF(F62=0%,"",#REF!/F62)</f>
        <v/>
      </c>
    </row>
    <row r="63" spans="3:8">
      <c r="C63" s="4"/>
      <c r="E63" s="1"/>
      <c r="H63" s="6" t="str">
        <f>IF(F63=0%,"",#REF!/F63)</f>
        <v/>
      </c>
    </row>
    <row r="64" spans="3:8">
      <c r="C64" s="4"/>
      <c r="E64" s="1"/>
      <c r="H64" s="6" t="str">
        <f>IF(F64=0%,"",#REF!/F64)</f>
        <v/>
      </c>
    </row>
    <row r="65" spans="3:8">
      <c r="C65" s="4"/>
      <c r="E65" s="1"/>
      <c r="H65" s="6" t="str">
        <f>IF(F65=0%,"",#REF!/F65)</f>
        <v/>
      </c>
    </row>
    <row r="66" spans="3:8">
      <c r="C66" s="4"/>
      <c r="E66" s="1"/>
      <c r="H66" s="6" t="str">
        <f>IF(F66=0%,"",#REF!/F66)</f>
        <v/>
      </c>
    </row>
    <row r="67" spans="3:8">
      <c r="C67" s="4"/>
      <c r="E67" s="1"/>
      <c r="H67" s="6" t="str">
        <f>IF(F67=0%,"",#REF!/F67)</f>
        <v/>
      </c>
    </row>
    <row r="68" spans="3:8">
      <c r="C68" s="4"/>
      <c r="E68" s="1"/>
      <c r="H68" s="6" t="str">
        <f>IF(F68=0%,"",#REF!/F68)</f>
        <v/>
      </c>
    </row>
    <row r="69" spans="3:8">
      <c r="C69" s="4"/>
      <c r="E69" s="1"/>
      <c r="H69" s="6" t="str">
        <f>IF(F69=0%,"",#REF!/F69)</f>
        <v/>
      </c>
    </row>
    <row r="70" spans="3:8">
      <c r="C70" s="4"/>
      <c r="E70" s="1"/>
      <c r="H70" s="6" t="str">
        <f>IF(F70=0%,"",#REF!/F70)</f>
        <v/>
      </c>
    </row>
    <row r="71" spans="3:8">
      <c r="C71" s="4"/>
      <c r="E71" s="1"/>
      <c r="H71" s="6" t="str">
        <f>IF(F71=0%,"",#REF!/F71)</f>
        <v/>
      </c>
    </row>
    <row r="72" spans="3:8">
      <c r="C72" s="4"/>
      <c r="E72" s="1"/>
      <c r="H72" s="6" t="str">
        <f>IF(F72=0%,"",#REF!/F72)</f>
        <v/>
      </c>
    </row>
    <row r="73" spans="3:8">
      <c r="C73" s="4"/>
      <c r="E73" s="1"/>
      <c r="H73" s="6" t="str">
        <f>IF(F73=0%,"",#REF!/F73)</f>
        <v/>
      </c>
    </row>
    <row r="74" spans="3:8">
      <c r="C74" s="4"/>
      <c r="E74" s="1"/>
      <c r="H74" s="6" t="str">
        <f>IF(F74=0%,"",#REF!/F74)</f>
        <v/>
      </c>
    </row>
    <row r="75" spans="3:8">
      <c r="C75" s="4"/>
      <c r="E75" s="1"/>
      <c r="H75" s="6" t="str">
        <f>IF(F75=0%,"",#REF!/F75)</f>
        <v/>
      </c>
    </row>
    <row r="76" spans="3:8">
      <c r="C76" s="4"/>
      <c r="E76" s="1"/>
      <c r="H76" s="6" t="str">
        <f>IF(F76=0%,"",#REF!/F76)</f>
        <v/>
      </c>
    </row>
    <row r="77" spans="3:8">
      <c r="C77" s="4"/>
      <c r="E77" s="1"/>
      <c r="H77" s="6" t="str">
        <f>IF(F77=0%,"",#REF!/F77)</f>
        <v/>
      </c>
    </row>
    <row r="78" spans="3:8">
      <c r="C78" s="4"/>
      <c r="E78" s="1"/>
      <c r="H78" s="6" t="str">
        <f>IF(F78=0%,"",#REF!/F78)</f>
        <v/>
      </c>
    </row>
    <row r="79" spans="3:8">
      <c r="C79" s="4"/>
      <c r="E79" s="1"/>
      <c r="H79" s="6" t="str">
        <f>IF(F79=0%,"",#REF!/F79)</f>
        <v/>
      </c>
    </row>
    <row r="80" spans="3:8">
      <c r="C80" s="4"/>
      <c r="E80" s="1"/>
      <c r="H80" s="6" t="str">
        <f>IF(F80=0%,"",#REF!/F80)</f>
        <v/>
      </c>
    </row>
    <row r="81" spans="3:8">
      <c r="C81" s="4"/>
      <c r="E81" s="1"/>
      <c r="H81" s="6" t="str">
        <f>IF(F81=0%,"",#REF!/F81)</f>
        <v/>
      </c>
    </row>
    <row r="82" spans="3:8">
      <c r="C82" s="4"/>
      <c r="E82" s="1"/>
      <c r="H82" s="6" t="str">
        <f>IF(F82=0%,"",#REF!/F82)</f>
        <v/>
      </c>
    </row>
    <row r="83" spans="3:8">
      <c r="C83" s="4"/>
      <c r="E83" s="1"/>
      <c r="H83" s="6" t="str">
        <f>IF(F83=0%,"",#REF!/F83)</f>
        <v/>
      </c>
    </row>
    <row r="84" spans="3:8">
      <c r="C84" s="4"/>
      <c r="E84" s="1"/>
      <c r="H84" s="6" t="str">
        <f>IF(F84=0%,"",#REF!/F84)</f>
        <v/>
      </c>
    </row>
    <row r="85" spans="3:8">
      <c r="C85" s="4"/>
      <c r="E85" s="1"/>
      <c r="H85" s="6" t="str">
        <f>IF(F85=0%,"",#REF!/F85)</f>
        <v/>
      </c>
    </row>
    <row r="86" spans="3:8">
      <c r="C86" s="4"/>
      <c r="E86" s="1"/>
      <c r="H86" s="6" t="str">
        <f>IF(F86=0%,"",#REF!/F86)</f>
        <v/>
      </c>
    </row>
    <row r="87" spans="3:8">
      <c r="C87" s="4"/>
      <c r="E87" s="1"/>
      <c r="H87" s="6" t="str">
        <f>IF(F87=0%,"",#REF!/F87)</f>
        <v/>
      </c>
    </row>
    <row r="88" spans="3:8">
      <c r="C88" s="4"/>
      <c r="E88" s="1"/>
      <c r="H88" s="6" t="str">
        <f>IF(F88=0%,"",#REF!/F88)</f>
        <v/>
      </c>
    </row>
    <row r="89" spans="3:8">
      <c r="C89" s="4"/>
      <c r="E89" s="1"/>
      <c r="H89" s="6" t="str">
        <f>IF(F89=0%,"",#REF!/F89)</f>
        <v/>
      </c>
    </row>
    <row r="90" spans="3:8">
      <c r="C90" s="4"/>
      <c r="E90" s="1"/>
      <c r="H90" s="6" t="str">
        <f>IF(F90=0%,"",#REF!/F90)</f>
        <v/>
      </c>
    </row>
    <row r="91" spans="3:8">
      <c r="C91" s="4"/>
      <c r="E91" s="1"/>
      <c r="H91" s="6" t="str">
        <f>IF(F91=0%,"",#REF!/F91)</f>
        <v/>
      </c>
    </row>
    <row r="92" spans="3:8">
      <c r="C92" s="4"/>
      <c r="E92" s="1"/>
      <c r="H92" s="6" t="str">
        <f>IF(F92=0%,"",#REF!/F92)</f>
        <v/>
      </c>
    </row>
    <row r="93" spans="3:8">
      <c r="C93" s="4"/>
      <c r="E93" s="1"/>
      <c r="H93" s="6" t="str">
        <f>IF(F93=0%,"",#REF!/F93)</f>
        <v/>
      </c>
    </row>
    <row r="94" spans="3:8">
      <c r="C94" s="4"/>
      <c r="E94" s="1"/>
      <c r="H94" s="6" t="str">
        <f>IF(F94=0%,"",#REF!/F94)</f>
        <v/>
      </c>
    </row>
    <row r="95" spans="3:8">
      <c r="C95" s="4"/>
      <c r="E95" s="1"/>
      <c r="H95" s="6" t="str">
        <f>IF(F95=0%,"",#REF!/F95)</f>
        <v/>
      </c>
    </row>
    <row r="96" spans="3:8">
      <c r="C96" s="4"/>
      <c r="E96" s="1"/>
      <c r="H96" s="6" t="str">
        <f>IF(F96=0%,"",#REF!/F96)</f>
        <v/>
      </c>
    </row>
    <row r="97" spans="3:8">
      <c r="C97" s="4"/>
      <c r="E97" s="1"/>
      <c r="H97" s="6" t="str">
        <f>IF(F97=0%,"",#REF!/F97)</f>
        <v/>
      </c>
    </row>
    <row r="98" spans="3:8">
      <c r="C98" s="4"/>
      <c r="E98" s="1"/>
      <c r="H98" s="6" t="str">
        <f>IF(F98=0%,"",#REF!/F98)</f>
        <v/>
      </c>
    </row>
    <row r="99" spans="3:8">
      <c r="C99" s="4"/>
      <c r="E99" s="1"/>
      <c r="H99" s="6" t="str">
        <f>IF(F99=0%,"",#REF!/F99)</f>
        <v/>
      </c>
    </row>
    <row r="100" spans="3:8">
      <c r="C100" s="4"/>
      <c r="E100" s="1"/>
      <c r="H100" s="6" t="str">
        <f>IF(F100=0%,"",#REF!/F100)</f>
        <v/>
      </c>
    </row>
    <row r="101" spans="3:8">
      <c r="C101" s="4"/>
      <c r="E101" s="1"/>
      <c r="H101" s="6" t="str">
        <f>IF(F101=0%,"",#REF!/F101)</f>
        <v/>
      </c>
    </row>
    <row r="102" spans="3:8">
      <c r="C102" s="4"/>
      <c r="E102" s="1"/>
      <c r="H102" s="6" t="str">
        <f>IF(F102=0%,"",#REF!/F102)</f>
        <v/>
      </c>
    </row>
    <row r="103" spans="3:8">
      <c r="C103" s="4"/>
      <c r="E103" s="1"/>
      <c r="H103" s="6" t="str">
        <f>IF(F103=0%,"",#REF!/F103)</f>
        <v/>
      </c>
    </row>
    <row r="104" spans="3:8">
      <c r="C104" s="4"/>
      <c r="E104" s="1"/>
      <c r="H104" s="6" t="str">
        <f>IF(F104=0%,"",#REF!/F104)</f>
        <v/>
      </c>
    </row>
    <row r="105" spans="3:8">
      <c r="C105" s="4"/>
      <c r="E105" s="1"/>
      <c r="H105" s="6" t="str">
        <f>IF(F105=0%,"",#REF!/F105)</f>
        <v/>
      </c>
    </row>
    <row r="106" spans="3:8">
      <c r="C106" s="4"/>
      <c r="E106" s="1"/>
      <c r="H106" s="6" t="str">
        <f>IF(F106=0%,"",#REF!/F106)</f>
        <v/>
      </c>
    </row>
    <row r="107" spans="3:8">
      <c r="C107" s="4"/>
      <c r="E107" s="1"/>
      <c r="H107" s="6" t="str">
        <f>IF(F107=0%,"",#REF!/F107)</f>
        <v/>
      </c>
    </row>
    <row r="108" spans="3:8">
      <c r="C108" s="4"/>
      <c r="E108" s="1"/>
      <c r="H108" s="6" t="str">
        <f>IF(F108=0%,"",#REF!/F108)</f>
        <v/>
      </c>
    </row>
    <row r="109" spans="3:8">
      <c r="C109" s="4"/>
      <c r="E109" s="1"/>
      <c r="H109" s="6" t="str">
        <f>IF(F109=0%,"",#REF!/F109)</f>
        <v/>
      </c>
    </row>
    <row r="110" spans="3:8">
      <c r="C110" s="4"/>
      <c r="E110" s="1"/>
      <c r="H110" s="6" t="str">
        <f>IF(F110=0%,"",#REF!/F110)</f>
        <v/>
      </c>
    </row>
    <row r="111" spans="3:8">
      <c r="C111" s="4"/>
      <c r="E111" s="1"/>
      <c r="H111" s="6" t="str">
        <f>IF(F111=0%,"",#REF!/F111)</f>
        <v/>
      </c>
    </row>
    <row r="112" spans="3:8">
      <c r="C112" s="4"/>
      <c r="E112" s="1"/>
      <c r="H112" s="6" t="str">
        <f>IF(F112=0%,"",#REF!/F112)</f>
        <v/>
      </c>
    </row>
    <row r="113" spans="3:8">
      <c r="C113" s="4"/>
      <c r="E113" s="1"/>
      <c r="H113" s="6" t="str">
        <f>IF(F113=0%,"",#REF!/F113)</f>
        <v/>
      </c>
    </row>
    <row r="114" spans="3:8">
      <c r="C114" s="4"/>
      <c r="E114" s="1"/>
      <c r="H114" s="6" t="str">
        <f>IF(F114=0%,"",#REF!/F114)</f>
        <v/>
      </c>
    </row>
    <row r="115" spans="3:8">
      <c r="C115" s="4"/>
      <c r="E115" s="1"/>
      <c r="H115" s="6" t="str">
        <f>IF(F115=0%,"",#REF!/F115)</f>
        <v/>
      </c>
    </row>
    <row r="116" spans="3:8">
      <c r="C116" s="4"/>
      <c r="E116" s="1"/>
      <c r="H116" s="6" t="str">
        <f>IF(F116=0%,"",#REF!/F116)</f>
        <v/>
      </c>
    </row>
    <row r="117" spans="3:8">
      <c r="C117" s="4"/>
      <c r="E117" s="1"/>
      <c r="H117" s="6" t="str">
        <f>IF(F117=0%,"",#REF!/F117)</f>
        <v/>
      </c>
    </row>
    <row r="118" spans="3:8">
      <c r="C118" s="4"/>
      <c r="E118" s="1"/>
      <c r="H118" s="6" t="str">
        <f>IF(F118=0%,"",#REF!/F118)</f>
        <v/>
      </c>
    </row>
    <row r="119" spans="3:8">
      <c r="C119" s="4"/>
      <c r="E119" s="1"/>
      <c r="H119" s="6" t="str">
        <f>IF(F119=0%,"",#REF!/F119)</f>
        <v/>
      </c>
    </row>
    <row r="120" spans="3:8">
      <c r="C120" s="4"/>
      <c r="E120" s="1"/>
      <c r="H120" s="6" t="str">
        <f>IF(F120=0%,"",#REF!/F120)</f>
        <v/>
      </c>
    </row>
    <row r="121" spans="3:8">
      <c r="C121" s="4"/>
      <c r="E121" s="1"/>
      <c r="H121" s="6" t="str">
        <f>IF(F121=0%,"",#REF!/F121)</f>
        <v/>
      </c>
    </row>
    <row r="122" spans="3:8">
      <c r="C122" s="4"/>
      <c r="E122" s="1"/>
      <c r="H122" s="6" t="str">
        <f>IF(F122=0%,"",#REF!/F122)</f>
        <v/>
      </c>
    </row>
    <row r="123" spans="3:8">
      <c r="C123" s="4"/>
      <c r="E123" s="1"/>
      <c r="H123" s="6" t="str">
        <f>IF(F123=0%,"",#REF!/F123)</f>
        <v/>
      </c>
    </row>
    <row r="124" spans="3:8">
      <c r="C124" s="4"/>
      <c r="E124" s="1"/>
      <c r="H124" s="6" t="str">
        <f>IF(F124=0%,"",#REF!/F124)</f>
        <v/>
      </c>
    </row>
    <row r="125" spans="3:8">
      <c r="C125" s="4"/>
      <c r="E125" s="1"/>
      <c r="H125" s="6" t="str">
        <f>IF(F125=0%,"",#REF!/F125)</f>
        <v/>
      </c>
    </row>
    <row r="126" spans="3:8">
      <c r="C126" s="4"/>
      <c r="E126" s="1"/>
      <c r="H126" s="6" t="str">
        <f>IF(F126=0%,"",#REF!/F126)</f>
        <v/>
      </c>
    </row>
    <row r="127" spans="3:8">
      <c r="C127" s="4"/>
      <c r="E127" s="1"/>
      <c r="H127" s="6" t="str">
        <f>IF(F127=0%,"",#REF!/F127)</f>
        <v/>
      </c>
    </row>
    <row r="128" spans="3:8">
      <c r="C128" s="4"/>
      <c r="E128" s="1"/>
      <c r="H128" s="6" t="str">
        <f>IF(F128=0%,"",#REF!/F128)</f>
        <v/>
      </c>
    </row>
    <row r="129" spans="3:8">
      <c r="C129" s="4"/>
      <c r="E129" s="1"/>
      <c r="H129" s="6" t="str">
        <f>IF(F129=0%,"",#REF!/F129)</f>
        <v/>
      </c>
    </row>
    <row r="130" spans="3:8">
      <c r="C130" s="4"/>
      <c r="E130" s="1"/>
      <c r="H130" s="6" t="str">
        <f>IF(F130=0%,"",#REF!/F130)</f>
        <v/>
      </c>
    </row>
    <row r="131" spans="3:8">
      <c r="C131" s="4"/>
      <c r="E131" s="1"/>
      <c r="H131" s="6" t="str">
        <f>IF(F131=0%,"",#REF!/F131)</f>
        <v/>
      </c>
    </row>
    <row r="132" spans="3:8">
      <c r="C132" s="4"/>
      <c r="E132" s="1"/>
      <c r="H132" s="6" t="str">
        <f>IF(F132=0%,"",#REF!/F132)</f>
        <v/>
      </c>
    </row>
    <row r="133" spans="3:8">
      <c r="C133" s="4"/>
      <c r="E133" s="1"/>
      <c r="H133" s="6" t="str">
        <f>IF(F133=0%,"",#REF!/F133)</f>
        <v/>
      </c>
    </row>
    <row r="134" spans="3:8">
      <c r="C134" s="4"/>
      <c r="E134" s="1"/>
      <c r="H134" s="6" t="str">
        <f>IF(F134=0%,"",#REF!/F134)</f>
        <v/>
      </c>
    </row>
    <row r="135" spans="3:8">
      <c r="C135" s="4"/>
      <c r="E135" s="1"/>
      <c r="H135" s="6" t="str">
        <f>IF(F135=0%,"",#REF!/F135)</f>
        <v/>
      </c>
    </row>
    <row r="136" spans="3:8">
      <c r="C136" s="4"/>
      <c r="E136" s="1"/>
      <c r="H136" s="6" t="str">
        <f>IF(F136=0%,"",#REF!/F136)</f>
        <v/>
      </c>
    </row>
    <row r="137" spans="3:8">
      <c r="C137" s="4"/>
      <c r="E137" s="1"/>
      <c r="H137" s="6" t="str">
        <f>IF(F137=0%,"",#REF!/F137)</f>
        <v/>
      </c>
    </row>
    <row r="138" spans="3:8">
      <c r="C138" s="4"/>
      <c r="E138" s="1"/>
      <c r="H138" s="6" t="str">
        <f>IF(F138=0%,"",#REF!/F138)</f>
        <v/>
      </c>
    </row>
    <row r="139" spans="3:8">
      <c r="C139" s="4"/>
      <c r="E139" s="1"/>
      <c r="H139" s="6" t="str">
        <f>IF(F139=0%,"",#REF!/F139)</f>
        <v/>
      </c>
    </row>
    <row r="140" spans="3:8">
      <c r="C140" s="4"/>
      <c r="E140" s="1"/>
      <c r="H140" s="6" t="str">
        <f>IF(F140=0%,"",#REF!/F140)</f>
        <v/>
      </c>
    </row>
    <row r="141" spans="3:8">
      <c r="C141" s="4"/>
      <c r="E141" s="1"/>
      <c r="H141" s="6" t="str">
        <f>IF(F141=0%,"",#REF!/F141)</f>
        <v/>
      </c>
    </row>
    <row r="142" spans="3:8">
      <c r="C142" s="4"/>
      <c r="E142" s="1"/>
      <c r="H142" s="6" t="str">
        <f>IF(F142=0%,"",#REF!/F142)</f>
        <v/>
      </c>
    </row>
    <row r="143" spans="3:8">
      <c r="C143" s="4"/>
      <c r="E143" s="1"/>
      <c r="H143" s="6" t="str">
        <f>IF(F143=0%,"",#REF!/F143)</f>
        <v/>
      </c>
    </row>
    <row r="144" spans="3:8">
      <c r="C144" s="4"/>
      <c r="E144" s="1"/>
      <c r="H144" s="6" t="str">
        <f>IF(F144=0%,"",#REF!/F144)</f>
        <v/>
      </c>
    </row>
    <row r="145" spans="3:8">
      <c r="C145" s="4"/>
      <c r="E145" s="1"/>
      <c r="H145" s="6" t="str">
        <f>IF(F145=0%,"",#REF!/F145)</f>
        <v/>
      </c>
    </row>
    <row r="146" spans="3:8">
      <c r="C146" s="4"/>
      <c r="E146" s="1"/>
      <c r="H146" s="6" t="str">
        <f>IF(F146=0%,"",#REF!/F146)</f>
        <v/>
      </c>
    </row>
    <row r="147" spans="3:8">
      <c r="C147" s="4"/>
      <c r="E147" s="1"/>
      <c r="H147" s="6" t="str">
        <f>IF(F147=0%,"",#REF!/F147)</f>
        <v/>
      </c>
    </row>
    <row r="148" spans="3:8">
      <c r="C148" s="4"/>
      <c r="E148" s="1"/>
      <c r="H148" s="6" t="str">
        <f>IF(F148=0%,"",#REF!/F148)</f>
        <v/>
      </c>
    </row>
    <row r="149" spans="3:8">
      <c r="C149" s="4"/>
      <c r="E149" s="1"/>
      <c r="H149" s="6" t="str">
        <f>IF(F149=0%,"",#REF!/F149)</f>
        <v/>
      </c>
    </row>
    <row r="150" spans="3:8">
      <c r="C150" s="4"/>
      <c r="E150" s="1"/>
      <c r="H150" s="6" t="str">
        <f>IF(F150=0%,"",#REF!/F150)</f>
        <v/>
      </c>
    </row>
    <row r="151" spans="3:8">
      <c r="C151" s="4"/>
      <c r="E151" s="1"/>
      <c r="H151" s="6" t="str">
        <f>IF(F151=0%,"",#REF!/F151)</f>
        <v/>
      </c>
    </row>
    <row r="152" spans="3:8">
      <c r="C152" s="4"/>
      <c r="E152" s="1"/>
      <c r="H152" s="6" t="str">
        <f>IF(F152=0%,"",#REF!/F152)</f>
        <v/>
      </c>
    </row>
    <row r="153" spans="3:8">
      <c r="C153" s="4"/>
      <c r="E153" s="1"/>
      <c r="H153" s="6" t="str">
        <f>IF(F153=0%,"",#REF!/F153)</f>
        <v/>
      </c>
    </row>
    <row r="154" spans="3:8">
      <c r="C154" s="4"/>
      <c r="E154" s="1"/>
      <c r="H154" s="6" t="str">
        <f>IF(F154=0%,"",#REF!/F154)</f>
        <v/>
      </c>
    </row>
    <row r="155" spans="3:8">
      <c r="C155" s="4"/>
      <c r="E155" s="1"/>
      <c r="H155" s="6" t="str">
        <f>IF(F155=0%,"",#REF!/F155)</f>
        <v/>
      </c>
    </row>
    <row r="156" spans="3:8">
      <c r="C156" s="4"/>
      <c r="E156" s="1"/>
      <c r="H156" s="6" t="str">
        <f>IF(F156=0%,"",#REF!/F156)</f>
        <v/>
      </c>
    </row>
    <row r="157" spans="3:8">
      <c r="C157" s="4"/>
      <c r="E157" s="1"/>
      <c r="H157" s="6" t="str">
        <f>IF(F157=0%,"",#REF!/F157)</f>
        <v/>
      </c>
    </row>
    <row r="158" spans="3:8">
      <c r="C158" s="4"/>
      <c r="E158" s="1"/>
      <c r="H158" s="6" t="str">
        <f>IF(F158=0%,"",#REF!/F158)</f>
        <v/>
      </c>
    </row>
    <row r="159" spans="3:8">
      <c r="C159" s="4"/>
      <c r="E159" s="1"/>
      <c r="H159" s="6" t="str">
        <f>IF(F159=0%,"",#REF!/F159)</f>
        <v/>
      </c>
    </row>
    <row r="160" spans="3:8">
      <c r="C160" s="4"/>
      <c r="E160" s="1"/>
      <c r="H160" s="6" t="str">
        <f>IF(F160=0%,"",#REF!/F160)</f>
        <v/>
      </c>
    </row>
    <row r="161" spans="3:8">
      <c r="C161" s="4"/>
      <c r="E161" s="1"/>
      <c r="H161" s="6" t="str">
        <f>IF(F161=0%,"",#REF!/F161)</f>
        <v/>
      </c>
    </row>
    <row r="162" spans="3:8">
      <c r="C162" s="4"/>
      <c r="E162" s="1"/>
      <c r="H162" s="6" t="str">
        <f>IF(F162=0%,"",#REF!/F162)</f>
        <v/>
      </c>
    </row>
    <row r="163" spans="3:8">
      <c r="C163" s="4"/>
      <c r="E163" s="1"/>
      <c r="H163" s="6" t="str">
        <f>IF(F163=0%,"",#REF!/F163)</f>
        <v/>
      </c>
    </row>
    <row r="164" spans="3:8">
      <c r="C164" s="4"/>
      <c r="E164" s="1"/>
      <c r="H164" s="6" t="str">
        <f>IF(F164=0%,"",#REF!/F164)</f>
        <v/>
      </c>
    </row>
    <row r="165" spans="3:8">
      <c r="C165" s="4"/>
      <c r="E165" s="1"/>
      <c r="H165" s="6" t="str">
        <f>IF(F165=0%,"",#REF!/F165)</f>
        <v/>
      </c>
    </row>
    <row r="166" spans="3:8">
      <c r="C166" s="4"/>
      <c r="E166" s="1"/>
      <c r="H166" s="6" t="str">
        <f>IF(F166=0%,"",#REF!/F166)</f>
        <v/>
      </c>
    </row>
    <row r="167" spans="3:8">
      <c r="C167" s="4"/>
      <c r="E167" s="1"/>
      <c r="H167" s="6" t="str">
        <f>IF(F167=0%,"",#REF!/F167)</f>
        <v/>
      </c>
    </row>
    <row r="168" spans="3:8">
      <c r="C168" s="4"/>
      <c r="E168" s="1"/>
      <c r="H168" s="6" t="str">
        <f>IF(F168=0%,"",#REF!/F168)</f>
        <v/>
      </c>
    </row>
    <row r="169" spans="3:8">
      <c r="C169" s="4"/>
      <c r="E169" s="1"/>
      <c r="H169" s="6" t="str">
        <f>IF(F169=0%,"",#REF!/F169)</f>
        <v/>
      </c>
    </row>
    <row r="170" spans="3:8">
      <c r="C170" s="4"/>
      <c r="E170" s="1"/>
      <c r="H170" s="6" t="str">
        <f>IF(F170=0%,"",#REF!/F170)</f>
        <v/>
      </c>
    </row>
    <row r="171" spans="3:8">
      <c r="C171" s="4"/>
      <c r="E171" s="1"/>
      <c r="H171" s="6" t="str">
        <f>IF(F171=0%,"",#REF!/F171)</f>
        <v/>
      </c>
    </row>
    <row r="172" spans="3:8">
      <c r="C172" s="4"/>
      <c r="E172" s="1"/>
      <c r="H172" s="6" t="str">
        <f>IF(F172=0%,"",#REF!/F172)</f>
        <v/>
      </c>
    </row>
    <row r="173" spans="3:8">
      <c r="C173" s="4"/>
      <c r="E173" s="1"/>
      <c r="H173" s="6" t="str">
        <f>IF(F173=0%,"",#REF!/F173)</f>
        <v/>
      </c>
    </row>
    <row r="174" spans="3:8">
      <c r="C174" s="4"/>
      <c r="E174" s="1"/>
      <c r="H174" s="6" t="str">
        <f>IF(F174=0%,"",#REF!/F174)</f>
        <v/>
      </c>
    </row>
    <row r="175" spans="3:8">
      <c r="C175" s="4"/>
      <c r="E175" s="1"/>
      <c r="H175" s="6" t="str">
        <f>IF(F175=0%,"",#REF!/F175)</f>
        <v/>
      </c>
    </row>
    <row r="176" spans="3:8">
      <c r="C176" s="4"/>
      <c r="E176" s="1"/>
      <c r="H176" s="6" t="str">
        <f>IF(F176=0%,"",#REF!/F176)</f>
        <v/>
      </c>
    </row>
    <row r="177" spans="3:8">
      <c r="C177" s="4"/>
      <c r="E177" s="1"/>
      <c r="H177" s="6" t="str">
        <f>IF(F177=0%,"",#REF!/F177)</f>
        <v/>
      </c>
    </row>
    <row r="178" spans="3:8">
      <c r="C178" s="4"/>
      <c r="E178" s="1"/>
      <c r="H178" s="6" t="str">
        <f>IF(F178=0%,"",#REF!/F178)</f>
        <v/>
      </c>
    </row>
    <row r="179" spans="3:8">
      <c r="C179" s="4"/>
      <c r="E179" s="1"/>
      <c r="H179" s="6" t="str">
        <f>IF(F179=0%,"",#REF!/F179)</f>
        <v/>
      </c>
    </row>
    <row r="180" spans="3:8">
      <c r="C180" s="4"/>
      <c r="E180" s="1"/>
      <c r="H180" s="6" t="str">
        <f>IF(F180=0%,"",#REF!/F180)</f>
        <v/>
      </c>
    </row>
    <row r="181" spans="3:8">
      <c r="C181" s="4"/>
      <c r="E181" s="1"/>
      <c r="H181" s="6" t="str">
        <f>IF(F181=0%,"",#REF!/F181)</f>
        <v/>
      </c>
    </row>
    <row r="182" spans="3:8">
      <c r="C182" s="4"/>
      <c r="E182" s="1"/>
      <c r="H182" s="6" t="str">
        <f>IF(F182=0%,"",#REF!/F182)</f>
        <v/>
      </c>
    </row>
    <row r="183" spans="3:8">
      <c r="C183" s="4"/>
      <c r="E183" s="1"/>
      <c r="H183" s="6" t="str">
        <f>IF(F183=0%,"",#REF!/F183)</f>
        <v/>
      </c>
    </row>
    <row r="184" spans="3:8">
      <c r="C184" s="4"/>
      <c r="E184" s="1"/>
      <c r="H184" s="6" t="str">
        <f>IF(F184=0%,"",#REF!/F184)</f>
        <v/>
      </c>
    </row>
    <row r="185" spans="3:8">
      <c r="C185" s="4"/>
      <c r="E185" s="1"/>
      <c r="H185" s="6" t="str">
        <f>IF(F185=0%,"",#REF!/F185)</f>
        <v/>
      </c>
    </row>
    <row r="186" spans="3:8">
      <c r="C186" s="4"/>
      <c r="E186" s="1"/>
      <c r="H186" s="6" t="str">
        <f>IF(F186=0%,"",#REF!/F186)</f>
        <v/>
      </c>
    </row>
    <row r="187" spans="3:8">
      <c r="C187" s="4"/>
      <c r="E187" s="1"/>
      <c r="H187" s="6" t="str">
        <f>IF(F187=0%,"",#REF!/F187)</f>
        <v/>
      </c>
    </row>
    <row r="188" spans="3:8">
      <c r="C188" s="4"/>
      <c r="E188" s="1"/>
      <c r="H188" s="6" t="str">
        <f>IF(F188=0%,"",#REF!/F188)</f>
        <v/>
      </c>
    </row>
    <row r="189" spans="3:8">
      <c r="C189" s="4"/>
      <c r="E189" s="1"/>
      <c r="H189" s="6" t="str">
        <f>IF(F189=0%,"",#REF!/F189)</f>
        <v/>
      </c>
    </row>
    <row r="190" spans="3:8">
      <c r="C190" s="4"/>
      <c r="E190" s="1"/>
      <c r="H190" s="6" t="str">
        <f>IF(F190=0%,"",#REF!/F190)</f>
        <v/>
      </c>
    </row>
    <row r="191" spans="3:8">
      <c r="C191" s="4"/>
      <c r="E191" s="1"/>
      <c r="H191" s="6" t="str">
        <f>IF(F191=0%,"",#REF!/F191)</f>
        <v/>
      </c>
    </row>
    <row r="192" spans="3:8">
      <c r="C192" s="4"/>
      <c r="E192" s="1"/>
      <c r="H192" s="6" t="str">
        <f>IF(F192=0%,"",#REF!/F192)</f>
        <v/>
      </c>
    </row>
    <row r="193" spans="3:8">
      <c r="C193" s="4"/>
      <c r="E193" s="1"/>
      <c r="H193" s="6" t="str">
        <f>IF(F193=0%,"",#REF!/F193)</f>
        <v/>
      </c>
    </row>
    <row r="194" spans="3:8">
      <c r="C194" s="4"/>
      <c r="E194" s="1"/>
      <c r="H194" s="6" t="str">
        <f>IF(F194=0%,"",#REF!/F194)</f>
        <v/>
      </c>
    </row>
    <row r="195" spans="3:8">
      <c r="C195" s="4"/>
      <c r="E195" s="1"/>
      <c r="H195" s="6" t="str">
        <f>IF(F195=0%,"",#REF!/F195)</f>
        <v/>
      </c>
    </row>
    <row r="196" spans="3:8">
      <c r="C196" s="4"/>
      <c r="E196" s="1"/>
      <c r="H196" s="6" t="str">
        <f>IF(F196=0%,"",#REF!/F196)</f>
        <v/>
      </c>
    </row>
    <row r="197" spans="3:8">
      <c r="C197" s="4"/>
      <c r="E197" s="1"/>
      <c r="H197" s="6" t="str">
        <f>IF(F197=0%,"",#REF!/F197)</f>
        <v/>
      </c>
    </row>
    <row r="198" spans="3:8">
      <c r="C198" s="4"/>
      <c r="E198" s="1"/>
      <c r="H198" s="6" t="str">
        <f>IF(F198=0%,"",#REF!/F198)</f>
        <v/>
      </c>
    </row>
    <row r="199" spans="3:8">
      <c r="C199" s="4"/>
      <c r="E199" s="1"/>
      <c r="H199" s="6" t="str">
        <f>IF(F199=0%,"",#REF!/F199)</f>
        <v/>
      </c>
    </row>
    <row r="200" spans="3:8">
      <c r="C200" s="4"/>
      <c r="E200" s="1"/>
      <c r="H200" s="6" t="str">
        <f>IF(F200=0%,"",#REF!/F200)</f>
        <v/>
      </c>
    </row>
    <row r="201" spans="3:8">
      <c r="C201" s="4"/>
      <c r="E201" s="1"/>
      <c r="H201" s="6" t="str">
        <f>IF(F201=0%,"",#REF!/F201)</f>
        <v/>
      </c>
    </row>
    <row r="202" spans="3:8">
      <c r="C202" s="4"/>
      <c r="E202" s="1"/>
      <c r="H202" s="6" t="str">
        <f>IF(F202=0%,"",#REF!/F202)</f>
        <v/>
      </c>
    </row>
    <row r="203" spans="3:8">
      <c r="C203" s="4"/>
      <c r="E203" s="1"/>
      <c r="H203" s="6" t="str">
        <f>IF(F203=0%,"",#REF!/F203)</f>
        <v/>
      </c>
    </row>
    <row r="204" spans="3:8">
      <c r="C204" s="4"/>
      <c r="E204" s="1"/>
      <c r="H204" s="6" t="str">
        <f>IF(F204=0%,"",#REF!/F204)</f>
        <v/>
      </c>
    </row>
    <row r="205" spans="3:8">
      <c r="C205" s="4"/>
      <c r="E205" s="1"/>
      <c r="H205" s="6" t="str">
        <f>IF(F205=0%,"",#REF!/F205)</f>
        <v/>
      </c>
    </row>
    <row r="206" spans="3:8">
      <c r="C206" s="4"/>
      <c r="E206" s="1"/>
      <c r="H206" s="6" t="str">
        <f>IF(F206=0%,"",#REF!/F206)</f>
        <v/>
      </c>
    </row>
    <row r="207" spans="3:8">
      <c r="C207" s="4"/>
      <c r="E207" s="1"/>
      <c r="H207" s="6" t="str">
        <f>IF(F207=0%,"",#REF!/F207)</f>
        <v/>
      </c>
    </row>
    <row r="208" spans="3:8">
      <c r="C208" s="4"/>
      <c r="E208" s="1"/>
      <c r="H208" s="6" t="str">
        <f>IF(F208=0%,"",#REF!/F208)</f>
        <v/>
      </c>
    </row>
    <row r="209" spans="3:8">
      <c r="C209" s="4"/>
      <c r="E209" s="1"/>
      <c r="H209" s="6" t="str">
        <f>IF(F209=0%,"",#REF!/F209)</f>
        <v/>
      </c>
    </row>
    <row r="210" spans="3:8">
      <c r="C210" s="4"/>
      <c r="E210" s="1"/>
      <c r="H210" s="6" t="str">
        <f>IF(F210=0%,"",#REF!/F210)</f>
        <v/>
      </c>
    </row>
    <row r="211" spans="3:8">
      <c r="C211" s="4"/>
      <c r="E211" s="1"/>
      <c r="H211" s="6" t="str">
        <f>IF(F211=0%,"",#REF!/F211)</f>
        <v/>
      </c>
    </row>
    <row r="212" spans="3:8">
      <c r="C212" s="4"/>
      <c r="E212" s="1"/>
      <c r="H212" s="6" t="str">
        <f>IF(F212=0%,"",#REF!/F212)</f>
        <v/>
      </c>
    </row>
    <row r="213" spans="3:8">
      <c r="C213" s="4"/>
      <c r="E213" s="1"/>
      <c r="H213" s="6" t="str">
        <f>IF(F213=0%,"",#REF!/F213)</f>
        <v/>
      </c>
    </row>
    <row r="214" spans="3:8">
      <c r="C214" s="4"/>
      <c r="E214" s="1"/>
      <c r="H214" s="6" t="str">
        <f>IF(F214=0%,"",#REF!/F214)</f>
        <v/>
      </c>
    </row>
    <row r="215" spans="3:8">
      <c r="C215" s="4"/>
      <c r="E215" s="1"/>
      <c r="H215" s="6" t="str">
        <f>IF(F215=0%,"",#REF!/F215)</f>
        <v/>
      </c>
    </row>
    <row r="216" spans="3:8">
      <c r="C216" s="4"/>
      <c r="E216" s="1"/>
      <c r="H216" s="6" t="str">
        <f>IF(F216=0%,"",#REF!/F216)</f>
        <v/>
      </c>
    </row>
    <row r="217" spans="3:8">
      <c r="C217" s="4"/>
      <c r="E217" s="1"/>
      <c r="H217" s="6" t="str">
        <f>IF(F217=0%,"",#REF!/F217)</f>
        <v/>
      </c>
    </row>
    <row r="218" spans="3:8">
      <c r="C218" s="4"/>
      <c r="E218" s="1"/>
      <c r="H218" s="6" t="str">
        <f>IF(F218=0%,"",#REF!/F218)</f>
        <v/>
      </c>
    </row>
    <row r="219" spans="3:8">
      <c r="C219" s="4"/>
      <c r="E219" s="1"/>
      <c r="H219" s="6" t="str">
        <f>IF(F219=0%,"",#REF!/F219)</f>
        <v/>
      </c>
    </row>
    <row r="220" spans="3:8">
      <c r="C220" s="4"/>
      <c r="E220" s="1"/>
      <c r="H220" s="6" t="str">
        <f>IF(F220=0%,"",#REF!/F220)</f>
        <v/>
      </c>
    </row>
    <row r="221" spans="3:8">
      <c r="C221" s="4"/>
      <c r="E221" s="1"/>
      <c r="H221" s="6" t="str">
        <f>IF(F221=0%,"",#REF!/F221)</f>
        <v/>
      </c>
    </row>
    <row r="222" spans="3:8">
      <c r="C222" s="4"/>
      <c r="E222" s="1"/>
      <c r="H222" s="6" t="str">
        <f>IF(F222=0%,"",#REF!/F222)</f>
        <v/>
      </c>
    </row>
    <row r="223" spans="3:8">
      <c r="C223" s="4"/>
      <c r="E223" s="1"/>
      <c r="H223" s="6" t="str">
        <f>IF(F223=0%,"",#REF!/F223)</f>
        <v/>
      </c>
    </row>
    <row r="224" spans="3:8">
      <c r="C224" s="4"/>
      <c r="E224" s="1"/>
      <c r="H224" s="6" t="str">
        <f>IF(F224=0%,"",#REF!/F224)</f>
        <v/>
      </c>
    </row>
    <row r="225" spans="3:8">
      <c r="C225" s="4"/>
      <c r="E225" s="1"/>
      <c r="H225" s="6" t="str">
        <f>IF(F225=0%,"",#REF!/F225)</f>
        <v/>
      </c>
    </row>
    <row r="226" spans="3:8">
      <c r="C226" s="4"/>
      <c r="E226" s="1"/>
      <c r="H226" s="6" t="str">
        <f>IF(F226=0%,"",#REF!/F226)</f>
        <v/>
      </c>
    </row>
    <row r="227" spans="3:8">
      <c r="C227" s="4"/>
      <c r="E227" s="1"/>
      <c r="H227" s="6" t="str">
        <f>IF(F227=0%,"",#REF!/F227)</f>
        <v/>
      </c>
    </row>
    <row r="228" spans="3:8">
      <c r="C228" s="4"/>
      <c r="E228" s="1"/>
      <c r="H228" s="6" t="str">
        <f>IF(F228=0%,"",#REF!/F228)</f>
        <v/>
      </c>
    </row>
    <row r="229" spans="3:8">
      <c r="C229" s="4"/>
      <c r="E229" s="1"/>
      <c r="H229" s="6" t="str">
        <f>IF(F229=0%,"",#REF!/F229)</f>
        <v/>
      </c>
    </row>
    <row r="230" spans="3:8">
      <c r="C230" s="4"/>
      <c r="E230" s="1"/>
      <c r="H230" s="6" t="str">
        <f>IF(F230=0%,"",#REF!/F230)</f>
        <v/>
      </c>
    </row>
    <row r="231" spans="3:8">
      <c r="C231" s="4"/>
      <c r="E231" s="1"/>
      <c r="H231" s="6" t="str">
        <f>IF(F231=0%,"",#REF!/F231)</f>
        <v/>
      </c>
    </row>
    <row r="232" spans="3:8">
      <c r="C232" s="4"/>
      <c r="E232" s="1"/>
      <c r="H232" s="6" t="str">
        <f>IF(F232=0%,"",#REF!/F232)</f>
        <v/>
      </c>
    </row>
    <row r="233" spans="3:8">
      <c r="C233" s="4"/>
      <c r="E233" s="1"/>
      <c r="H233" s="6" t="str">
        <f>IF(F233=0%,"",#REF!/F233)</f>
        <v/>
      </c>
    </row>
    <row r="234" spans="3:8">
      <c r="C234" s="4"/>
      <c r="E234" s="1"/>
      <c r="H234" s="6" t="str">
        <f>IF(F234=0%,"",#REF!/F234)</f>
        <v/>
      </c>
    </row>
    <row r="235" spans="3:8">
      <c r="C235" s="4"/>
      <c r="E235" s="1"/>
      <c r="H235" s="6" t="str">
        <f>IF(F235=0%,"",#REF!/F235)</f>
        <v/>
      </c>
    </row>
    <row r="236" spans="3:8">
      <c r="C236" s="4"/>
      <c r="E236" s="1"/>
      <c r="H236" s="6" t="str">
        <f>IF(F236=0%,"",#REF!/F236)</f>
        <v/>
      </c>
    </row>
    <row r="237" spans="3:8">
      <c r="C237" s="4"/>
      <c r="E237" s="1"/>
      <c r="H237" s="6" t="str">
        <f>IF(F237=0%,"",#REF!/F237)</f>
        <v/>
      </c>
    </row>
    <row r="238" spans="3:8">
      <c r="C238" s="4"/>
      <c r="E238" s="1"/>
      <c r="H238" s="6" t="str">
        <f>IF(F238=0%,"",#REF!/F238)</f>
        <v/>
      </c>
    </row>
    <row r="239" spans="3:8">
      <c r="C239" s="4"/>
      <c r="E239" s="1"/>
      <c r="H239" s="6" t="str">
        <f>IF(F239=0%,"",#REF!/F239)</f>
        <v/>
      </c>
    </row>
    <row r="240" spans="3:8">
      <c r="C240" s="4"/>
      <c r="E240" s="1"/>
      <c r="H240" s="6" t="str">
        <f>IF(F240=0%,"",#REF!/F240)</f>
        <v/>
      </c>
    </row>
    <row r="241" spans="3:8">
      <c r="C241" s="4"/>
      <c r="E241" s="1"/>
      <c r="H241" s="6" t="str">
        <f>IF(F241=0%,"",#REF!/F241)</f>
        <v/>
      </c>
    </row>
    <row r="242" spans="3:8">
      <c r="C242" s="4"/>
      <c r="E242" s="1"/>
      <c r="H242" s="6" t="str">
        <f>IF(F242=0%,"",#REF!/F242)</f>
        <v/>
      </c>
    </row>
    <row r="243" spans="3:8">
      <c r="C243" s="4"/>
      <c r="E243" s="1"/>
      <c r="H243" s="6" t="str">
        <f>IF(F243=0%,"",#REF!/F243)</f>
        <v/>
      </c>
    </row>
    <row r="244" spans="3:8">
      <c r="C244" s="4"/>
      <c r="E244" s="1"/>
      <c r="H244" s="6" t="str">
        <f>IF(F244=0%,"",#REF!/F244)</f>
        <v/>
      </c>
    </row>
    <row r="245" spans="3:8">
      <c r="C245" s="4"/>
      <c r="E245" s="1"/>
      <c r="H245" s="6" t="str">
        <f>IF(F245=0%,"",#REF!/F245)</f>
        <v/>
      </c>
    </row>
    <row r="246" spans="3:8">
      <c r="C246" s="4"/>
      <c r="E246" s="1"/>
      <c r="H246" s="6" t="str">
        <f>IF(F246=0%,"",#REF!/F246)</f>
        <v/>
      </c>
    </row>
    <row r="247" spans="3:8">
      <c r="C247" s="4"/>
      <c r="E247" s="1"/>
      <c r="H247" s="6" t="str">
        <f>IF(F247=0%,"",#REF!/F247)</f>
        <v/>
      </c>
    </row>
    <row r="248" spans="3:8">
      <c r="C248" s="4"/>
      <c r="E248" s="1"/>
      <c r="H248" s="6" t="str">
        <f>IF(F248=0%,"",#REF!/F248)</f>
        <v/>
      </c>
    </row>
    <row r="249" spans="3:8">
      <c r="C249" s="4"/>
      <c r="E249" s="1"/>
      <c r="H249" s="6" t="str">
        <f>IF(F249=0%,"",#REF!/F249)</f>
        <v/>
      </c>
    </row>
    <row r="250" spans="3:8">
      <c r="C250" s="4"/>
      <c r="E250" s="1"/>
      <c r="H250" s="6" t="str">
        <f>IF(F250=0%,"",#REF!/F250)</f>
        <v/>
      </c>
    </row>
    <row r="251" spans="3:8">
      <c r="C251" s="4"/>
      <c r="E251" s="1"/>
      <c r="H251" s="6" t="str">
        <f>IF(F251=0%,"",#REF!/F251)</f>
        <v/>
      </c>
    </row>
    <row r="252" spans="3:8">
      <c r="C252" s="4"/>
      <c r="E252" s="1"/>
      <c r="H252" s="6" t="str">
        <f>IF(F252=0%,"",#REF!/F252)</f>
        <v/>
      </c>
    </row>
    <row r="253" spans="3:8">
      <c r="C253" s="4"/>
      <c r="E253" s="1"/>
      <c r="H253" s="6" t="str">
        <f>IF(F253=0%,"",#REF!/F253)</f>
        <v/>
      </c>
    </row>
    <row r="254" spans="3:8">
      <c r="C254" s="4"/>
      <c r="E254" s="1"/>
      <c r="H254" s="6" t="str">
        <f>IF(F254=0%,"",#REF!/F254)</f>
        <v/>
      </c>
    </row>
    <row r="255" spans="3:8">
      <c r="C255" s="4"/>
      <c r="E255" s="1"/>
      <c r="H255" s="6" t="str">
        <f>IF(F255=0%,"",#REF!/F255)</f>
        <v/>
      </c>
    </row>
    <row r="256" spans="3:8">
      <c r="C256" s="4"/>
      <c r="E256" s="1"/>
      <c r="H256" s="6" t="str">
        <f>IF(F256=0%,"",#REF!/F256)</f>
        <v/>
      </c>
    </row>
    <row r="257" spans="3:8">
      <c r="C257" s="4"/>
      <c r="E257" s="1"/>
      <c r="H257" s="6" t="str">
        <f>IF(F257=0%,"",#REF!/F257)</f>
        <v/>
      </c>
    </row>
    <row r="258" spans="3:8">
      <c r="C258" s="4"/>
      <c r="E258" s="1"/>
      <c r="H258" s="6" t="str">
        <f>IF(F258=0%,"",#REF!/F258)</f>
        <v/>
      </c>
    </row>
    <row r="259" spans="3:8">
      <c r="C259" s="4"/>
      <c r="E259" s="1"/>
      <c r="H259" s="6" t="str">
        <f>IF(F259=0%,"",#REF!/F259)</f>
        <v/>
      </c>
    </row>
    <row r="260" spans="3:8">
      <c r="C260" s="4"/>
      <c r="E260" s="1"/>
      <c r="H260" s="6" t="str">
        <f>IF(F260=0%,"",#REF!/F260)</f>
        <v/>
      </c>
    </row>
    <row r="261" spans="3:8">
      <c r="C261" s="4"/>
      <c r="E261" s="1"/>
      <c r="H261" s="6" t="str">
        <f>IF(F261=0%,"",#REF!/F261)</f>
        <v/>
      </c>
    </row>
    <row r="262" spans="3:8">
      <c r="C262" s="4"/>
      <c r="E262" s="1"/>
      <c r="H262" s="6" t="str">
        <f>IF(F262=0%,"",#REF!/F262)</f>
        <v/>
      </c>
    </row>
    <row r="263" spans="3:8">
      <c r="C263" s="4"/>
      <c r="E263" s="1"/>
      <c r="H263" s="6" t="str">
        <f>IF(F263=0%,"",#REF!/F263)</f>
        <v/>
      </c>
    </row>
    <row r="264" spans="3:8">
      <c r="C264" s="4"/>
      <c r="E264" s="1"/>
      <c r="H264" s="6" t="str">
        <f>IF(F264=0%,"",#REF!/F264)</f>
        <v/>
      </c>
    </row>
    <row r="265" spans="3:8">
      <c r="C265" s="4"/>
      <c r="E265" s="1"/>
      <c r="H265" s="6" t="str">
        <f>IF(F265=0%,"",#REF!/F265)</f>
        <v/>
      </c>
    </row>
    <row r="266" spans="3:8">
      <c r="C266" s="4"/>
      <c r="E266" s="1"/>
      <c r="H266" s="6" t="str">
        <f>IF(F266=0%,"",#REF!/F266)</f>
        <v/>
      </c>
    </row>
    <row r="267" spans="3:8">
      <c r="C267" s="4"/>
      <c r="E267" s="1"/>
      <c r="H267" s="6" t="str">
        <f>IF(F267=0%,"",#REF!/F267)</f>
        <v/>
      </c>
    </row>
    <row r="268" spans="3:8">
      <c r="C268" s="4"/>
      <c r="E268" s="1"/>
      <c r="H268" s="6" t="str">
        <f>IF(F268=0%,"",#REF!/F268)</f>
        <v/>
      </c>
    </row>
    <row r="269" spans="3:8">
      <c r="C269" s="4"/>
      <c r="E269" s="1"/>
      <c r="H269" s="6" t="str">
        <f>IF(F269=0%,"",#REF!/F269)</f>
        <v/>
      </c>
    </row>
    <row r="270" spans="3:8">
      <c r="C270" s="4"/>
      <c r="E270" s="1"/>
      <c r="H270" s="6" t="str">
        <f>IF(F270=0%,"",#REF!/F270)</f>
        <v/>
      </c>
    </row>
    <row r="271" spans="3:8">
      <c r="C271" s="4"/>
      <c r="E271" s="1"/>
      <c r="H271" s="6" t="str">
        <f>IF(F271=0%,"",#REF!/F271)</f>
        <v/>
      </c>
    </row>
    <row r="272" spans="3:8">
      <c r="C272" s="4"/>
      <c r="E272" s="1"/>
      <c r="H272" s="6" t="str">
        <f>IF(F272=0%,"",#REF!/F272)</f>
        <v/>
      </c>
    </row>
    <row r="273" spans="3:8">
      <c r="C273" s="4"/>
      <c r="E273" s="1"/>
      <c r="H273" s="6" t="str">
        <f>IF(F273=0%,"",#REF!/F273)</f>
        <v/>
      </c>
    </row>
    <row r="274" spans="3:8">
      <c r="C274" s="4"/>
      <c r="E274" s="1"/>
      <c r="H274" s="6" t="str">
        <f>IF(F274=0%,"",#REF!/F274)</f>
        <v/>
      </c>
    </row>
    <row r="275" spans="3:8">
      <c r="C275" s="4"/>
      <c r="E275" s="1"/>
      <c r="H275" s="6" t="str">
        <f>IF(F275=0%,"",#REF!/F275)</f>
        <v/>
      </c>
    </row>
    <row r="276" spans="3:8">
      <c r="C276" s="4"/>
      <c r="E276" s="1"/>
      <c r="H276" s="6" t="str">
        <f>IF(F276=0%,"",#REF!/F276)</f>
        <v/>
      </c>
    </row>
    <row r="277" spans="3:8">
      <c r="C277" s="4"/>
      <c r="E277" s="1"/>
      <c r="H277" s="6" t="str">
        <f>IF(F277=0%,"",#REF!/F277)</f>
        <v/>
      </c>
    </row>
    <row r="278" spans="3:8">
      <c r="C278" s="4"/>
      <c r="E278" s="1"/>
      <c r="H278" s="6" t="str">
        <f>IF(F278=0%,"",#REF!/F278)</f>
        <v/>
      </c>
    </row>
    <row r="279" spans="3:8">
      <c r="C279" s="4"/>
      <c r="E279" s="1"/>
      <c r="H279" s="6" t="str">
        <f>IF(F279=0%,"",#REF!/F279)</f>
        <v/>
      </c>
    </row>
    <row r="280" spans="3:8">
      <c r="C280" s="4"/>
      <c r="E280" s="1"/>
      <c r="H280" s="6" t="str">
        <f>IF(F280=0%,"",#REF!/F280)</f>
        <v/>
      </c>
    </row>
    <row r="281" spans="3:8">
      <c r="C281" s="4"/>
      <c r="E281" s="1"/>
      <c r="H281" s="6" t="str">
        <f>IF(F281=0%,"",#REF!/F281)</f>
        <v/>
      </c>
    </row>
    <row r="282" spans="3:8">
      <c r="C282" s="4"/>
      <c r="E282" s="1"/>
      <c r="H282" s="6" t="str">
        <f>IF(F282=0%,"",#REF!/F282)</f>
        <v/>
      </c>
    </row>
    <row r="283" spans="3:8">
      <c r="C283" s="4"/>
      <c r="E283" s="1"/>
      <c r="H283" s="6" t="str">
        <f>IF(F283=0%,"",#REF!/F283)</f>
        <v/>
      </c>
    </row>
    <row r="284" spans="3:8">
      <c r="C284" s="4"/>
      <c r="E284" s="1"/>
      <c r="H284" s="6" t="str">
        <f>IF(F284=0%,"",#REF!/F284)</f>
        <v/>
      </c>
    </row>
    <row r="285" spans="3:8">
      <c r="C285" s="4"/>
      <c r="E285" s="1"/>
      <c r="H285" s="6" t="str">
        <f>IF(F285=0%,"",#REF!/F285)</f>
        <v/>
      </c>
    </row>
    <row r="286" spans="3:8">
      <c r="C286" s="4"/>
      <c r="E286" s="1"/>
      <c r="H286" s="6" t="str">
        <f>IF(F286=0%,"",#REF!/F286)</f>
        <v/>
      </c>
    </row>
    <row r="287" spans="3:8">
      <c r="C287" s="4"/>
      <c r="E287" s="1"/>
      <c r="H287" s="6" t="str">
        <f>IF(F287=0%,"",#REF!/F287)</f>
        <v/>
      </c>
    </row>
    <row r="288" spans="3:8">
      <c r="C288" s="4"/>
      <c r="E288" s="1"/>
      <c r="H288" s="6" t="str">
        <f>IF(F288=0%,"",#REF!/F288)</f>
        <v/>
      </c>
    </row>
    <row r="289" spans="3:8">
      <c r="C289" s="4"/>
      <c r="E289" s="1"/>
      <c r="H289" s="6" t="str">
        <f>IF(F289=0%,"",#REF!/F289)</f>
        <v/>
      </c>
    </row>
    <row r="290" spans="3:8">
      <c r="C290" s="4"/>
      <c r="E290" s="1"/>
      <c r="H290" s="6" t="str">
        <f>IF(F290=0%,"",#REF!/F290)</f>
        <v/>
      </c>
    </row>
    <row r="291" spans="3:8">
      <c r="C291" s="4"/>
      <c r="E291" s="1"/>
      <c r="H291" s="6" t="str">
        <f>IF(F291=0%,"",#REF!/F291)</f>
        <v/>
      </c>
    </row>
    <row r="292" spans="3:8">
      <c r="C292" s="4"/>
      <c r="E292" s="1"/>
      <c r="H292" s="6" t="str">
        <f>IF(F292=0%,"",#REF!/F292)</f>
        <v/>
      </c>
    </row>
    <row r="293" spans="3:8">
      <c r="C293" s="4"/>
      <c r="E293" s="1"/>
      <c r="H293" s="6" t="str">
        <f>IF(F293=0%,"",#REF!/F293)</f>
        <v/>
      </c>
    </row>
    <row r="294" spans="3:8">
      <c r="C294" s="4"/>
      <c r="E294" s="1"/>
      <c r="H294" s="6" t="str">
        <f>IF(F294=0%,"",#REF!/F294)</f>
        <v/>
      </c>
    </row>
    <row r="295" spans="3:8">
      <c r="C295" s="4"/>
      <c r="E295" s="1"/>
      <c r="H295" s="6" t="str">
        <f>IF(F295=0%,"",#REF!/F295)</f>
        <v/>
      </c>
    </row>
    <row r="296" spans="3:8">
      <c r="C296" s="4"/>
      <c r="E296" s="1"/>
      <c r="H296" s="6" t="str">
        <f>IF(F296=0%,"",#REF!/F296)</f>
        <v/>
      </c>
    </row>
    <row r="297" spans="3:8">
      <c r="C297" s="4"/>
      <c r="E297" s="1"/>
      <c r="H297" s="6" t="str">
        <f>IF(F297=0%,"",#REF!/F297)</f>
        <v/>
      </c>
    </row>
    <row r="298" spans="3:8">
      <c r="C298" s="4"/>
      <c r="E298" s="1"/>
      <c r="H298" s="6" t="str">
        <f>IF(F298=0%,"",#REF!/F298)</f>
        <v/>
      </c>
    </row>
    <row r="299" spans="3:8">
      <c r="C299" s="4"/>
      <c r="E299" s="1"/>
      <c r="H299" s="6" t="str">
        <f>IF(F299=0%,"",#REF!/F299)</f>
        <v/>
      </c>
    </row>
    <row r="300" spans="3:8">
      <c r="C300" s="4"/>
      <c r="E300" s="1"/>
      <c r="H300" s="6" t="str">
        <f>IF(F300=0%,"",#REF!/F300)</f>
        <v/>
      </c>
    </row>
    <row r="301" spans="3:8">
      <c r="C301" s="4"/>
      <c r="E301" s="1"/>
      <c r="H301" s="6" t="str">
        <f>IF(F301=0%,"",#REF!/F301)</f>
        <v/>
      </c>
    </row>
    <row r="302" spans="3:8">
      <c r="C302" s="4"/>
      <c r="E302" s="1"/>
      <c r="H302" s="6" t="str">
        <f>IF(F302=0%,"",#REF!/F302)</f>
        <v/>
      </c>
    </row>
    <row r="303" spans="3:8">
      <c r="C303" s="4"/>
      <c r="E303" s="1"/>
      <c r="H303" s="6" t="str">
        <f>IF(F303=0%,"",#REF!/F303)</f>
        <v/>
      </c>
    </row>
    <row r="304" spans="3:8">
      <c r="C304" s="4"/>
      <c r="E304" s="1"/>
      <c r="H304" s="6" t="str">
        <f>IF(F304=0%,"",#REF!/F304)</f>
        <v/>
      </c>
    </row>
    <row r="305" spans="3:8">
      <c r="C305" s="4"/>
      <c r="E305" s="1"/>
      <c r="H305" s="6" t="str">
        <f>IF(F305=0%,"",#REF!/F305)</f>
        <v/>
      </c>
    </row>
    <row r="306" spans="3:8">
      <c r="C306" s="4"/>
      <c r="E306" s="1"/>
      <c r="H306" s="6" t="str">
        <f>IF(F306=0%,"",#REF!/F306)</f>
        <v/>
      </c>
    </row>
    <row r="307" spans="3:8">
      <c r="C307" s="4"/>
      <c r="E307" s="1"/>
      <c r="H307" s="6" t="str">
        <f>IF(F307=0%,"",#REF!/F307)</f>
        <v/>
      </c>
    </row>
    <row r="308" spans="3:8">
      <c r="C308" s="4"/>
      <c r="E308" s="1"/>
      <c r="H308" s="6" t="str">
        <f>IF(F308=0%,"",#REF!/F308)</f>
        <v/>
      </c>
    </row>
    <row r="309" spans="3:8">
      <c r="C309" s="4"/>
      <c r="E309" s="1"/>
      <c r="H309" s="6" t="str">
        <f>IF(F309=0%,"",#REF!/F309)</f>
        <v/>
      </c>
    </row>
    <row r="310" spans="3:8">
      <c r="C310" s="4"/>
      <c r="E310" s="1"/>
      <c r="H310" s="6" t="str">
        <f>IF(F310=0%,"",#REF!/F310)</f>
        <v/>
      </c>
    </row>
    <row r="311" spans="3:8">
      <c r="C311" s="4"/>
      <c r="E311" s="1"/>
      <c r="H311" s="6" t="str">
        <f>IF(F311=0%,"",#REF!/F311)</f>
        <v/>
      </c>
    </row>
    <row r="312" spans="3:8">
      <c r="C312" s="4"/>
      <c r="E312" s="1"/>
      <c r="H312" s="6" t="str">
        <f>IF(F312=0%,"",#REF!/F312)</f>
        <v/>
      </c>
    </row>
    <row r="313" spans="3:8">
      <c r="C313" s="4"/>
      <c r="E313" s="1"/>
      <c r="H313" s="6" t="str">
        <f>IF(F313=0%,"",#REF!/F313)</f>
        <v/>
      </c>
    </row>
    <row r="314" spans="3:8">
      <c r="C314" s="4"/>
      <c r="E314" s="1"/>
      <c r="H314" s="6" t="str">
        <f>IF(F314=0%,"",#REF!/F314)</f>
        <v/>
      </c>
    </row>
    <row r="315" spans="3:8">
      <c r="C315" s="4"/>
      <c r="E315" s="1"/>
      <c r="H315" s="6" t="str">
        <f>IF(F315=0%,"",#REF!/F315)</f>
        <v/>
      </c>
    </row>
    <row r="316" spans="3:8">
      <c r="C316" s="4"/>
      <c r="E316" s="1"/>
      <c r="H316" s="6" t="str">
        <f>IF(F316=0%,"",#REF!/F316)</f>
        <v/>
      </c>
    </row>
    <row r="317" spans="3:8">
      <c r="C317" s="4"/>
      <c r="E317" s="1"/>
      <c r="H317" s="6" t="str">
        <f>IF(F317=0%,"",#REF!/F317)</f>
        <v/>
      </c>
    </row>
    <row r="318" spans="3:8">
      <c r="C318" s="4"/>
      <c r="E318" s="1"/>
      <c r="H318" s="6" t="str">
        <f>IF(F318=0%,"",#REF!/F318)</f>
        <v/>
      </c>
    </row>
    <row r="319" spans="3:8">
      <c r="C319" s="4"/>
      <c r="E319" s="1"/>
      <c r="H319" s="6" t="str">
        <f>IF(F319=0%,"",#REF!/F319)</f>
        <v/>
      </c>
    </row>
    <row r="320" spans="3:8">
      <c r="C320" s="4"/>
      <c r="E320" s="1"/>
      <c r="H320" s="6" t="str">
        <f>IF(F320=0%,"",#REF!/F320)</f>
        <v/>
      </c>
    </row>
    <row r="321" spans="3:8">
      <c r="C321" s="4"/>
      <c r="E321" s="1"/>
      <c r="H321" s="6" t="str">
        <f>IF(F321=0%,"",#REF!/F321)</f>
        <v/>
      </c>
    </row>
    <row r="322" spans="3:8">
      <c r="C322" s="4"/>
      <c r="E322" s="1"/>
      <c r="H322" s="6" t="str">
        <f>IF(F322=0%,"",#REF!/F322)</f>
        <v/>
      </c>
    </row>
    <row r="323" spans="3:8">
      <c r="C323" s="4"/>
      <c r="E323" s="1"/>
      <c r="H323" s="6" t="str">
        <f>IF(F323=0%,"",#REF!/F323)</f>
        <v/>
      </c>
    </row>
    <row r="324" spans="3:8">
      <c r="C324" s="4"/>
      <c r="E324" s="1"/>
      <c r="H324" s="6" t="str">
        <f>IF(F324=0%,"",#REF!/F324)</f>
        <v/>
      </c>
    </row>
    <row r="325" spans="3:8">
      <c r="C325" s="4"/>
      <c r="E325" s="1"/>
      <c r="H325" s="6" t="str">
        <f>IF(F325=0%,"",#REF!/F325)</f>
        <v/>
      </c>
    </row>
    <row r="326" spans="3:8">
      <c r="C326" s="4"/>
      <c r="E326" s="1"/>
      <c r="H326" s="6" t="str">
        <f>IF(F326=0%,"",#REF!/F326)</f>
        <v/>
      </c>
    </row>
    <row r="327" spans="3:8">
      <c r="C327" s="4"/>
      <c r="E327" s="1"/>
      <c r="H327" s="6" t="str">
        <f>IF(F327=0%,"",#REF!/F327)</f>
        <v/>
      </c>
    </row>
    <row r="328" spans="3:8">
      <c r="C328" s="4"/>
      <c r="E328" s="1"/>
      <c r="H328" s="6" t="str">
        <f>IF(F328=0%,"",#REF!/F328)</f>
        <v/>
      </c>
    </row>
    <row r="329" spans="3:8">
      <c r="C329" s="4"/>
      <c r="E329" s="1"/>
      <c r="H329" s="6" t="str">
        <f>IF(F329=0%,"",#REF!/F329)</f>
        <v/>
      </c>
    </row>
    <row r="330" spans="3:8">
      <c r="C330" s="4"/>
      <c r="E330" s="1"/>
      <c r="H330" s="6" t="str">
        <f>IF(F330=0%,"",#REF!/F330)</f>
        <v/>
      </c>
    </row>
    <row r="331" spans="3:8">
      <c r="C331" s="4"/>
      <c r="E331" s="1"/>
      <c r="H331" s="6" t="str">
        <f>IF(F331=0%,"",#REF!/F331)</f>
        <v/>
      </c>
    </row>
    <row r="332" spans="3:8">
      <c r="C332" s="4"/>
      <c r="E332" s="1"/>
      <c r="H332" s="6" t="str">
        <f>IF(F332=0%,"",#REF!/F332)</f>
        <v/>
      </c>
    </row>
    <row r="333" spans="3:8">
      <c r="C333" s="4"/>
      <c r="E333" s="1"/>
      <c r="H333" s="6" t="str">
        <f>IF(F333=0%,"",#REF!/F333)</f>
        <v/>
      </c>
    </row>
    <row r="334" spans="3:8">
      <c r="C334" s="4"/>
      <c r="E334" s="1"/>
      <c r="H334" s="6" t="str">
        <f>IF(F334=0%,"",#REF!/F334)</f>
        <v/>
      </c>
    </row>
    <row r="335" spans="3:8">
      <c r="C335" s="4"/>
      <c r="E335" s="1"/>
      <c r="H335" s="6" t="str">
        <f>IF(F335=0%,"",#REF!/F335)</f>
        <v/>
      </c>
    </row>
    <row r="336" spans="3:8">
      <c r="C336" s="4"/>
      <c r="E336" s="1"/>
      <c r="H336" s="6" t="str">
        <f>IF(F336=0%,"",#REF!/F336)</f>
        <v/>
      </c>
    </row>
    <row r="337" spans="3:8">
      <c r="C337" s="4"/>
      <c r="E337" s="1"/>
      <c r="H337" s="6" t="str">
        <f>IF(F337=0%,"",#REF!/F337)</f>
        <v/>
      </c>
    </row>
    <row r="338" spans="3:8">
      <c r="C338" s="4"/>
      <c r="E338" s="1"/>
      <c r="H338" s="6" t="str">
        <f>IF(F338=0%,"",#REF!/F338)</f>
        <v/>
      </c>
    </row>
    <row r="339" spans="3:8">
      <c r="C339" s="4"/>
      <c r="E339" s="1"/>
      <c r="H339" s="6" t="str">
        <f>IF(F339=0%,"",#REF!/F339)</f>
        <v/>
      </c>
    </row>
    <row r="340" spans="3:8">
      <c r="C340" s="4"/>
      <c r="E340" s="1"/>
      <c r="H340" s="6" t="str">
        <f>IF(F340=0%,"",#REF!/F340)</f>
        <v/>
      </c>
    </row>
    <row r="341" spans="3:8">
      <c r="C341" s="4"/>
      <c r="E341" s="1"/>
      <c r="H341" s="6" t="str">
        <f>IF(F341=0%,"",#REF!/F341)</f>
        <v/>
      </c>
    </row>
    <row r="342" spans="3:8">
      <c r="C342" s="4"/>
      <c r="E342" s="1"/>
      <c r="H342" s="6" t="str">
        <f>IF(F342=0%,"",#REF!/F342)</f>
        <v/>
      </c>
    </row>
    <row r="343" spans="3:8">
      <c r="C343" s="4"/>
      <c r="E343" s="1"/>
      <c r="H343" s="6" t="str">
        <f>IF(F343=0%,"",#REF!/F343)</f>
        <v/>
      </c>
    </row>
    <row r="344" spans="3:8">
      <c r="C344" s="4"/>
      <c r="E344" s="1"/>
      <c r="H344" s="6" t="str">
        <f>IF(F344=0%,"",#REF!/F344)</f>
        <v/>
      </c>
    </row>
    <row r="345" spans="3:8">
      <c r="C345" s="4"/>
      <c r="E345" s="1"/>
      <c r="H345" s="6" t="str">
        <f>IF(F345=0%,"",#REF!/F345)</f>
        <v/>
      </c>
    </row>
    <row r="346" spans="3:8">
      <c r="C346" s="4"/>
      <c r="E346" s="1"/>
      <c r="H346" s="6" t="str">
        <f>IF(F346=0%,"",#REF!/F346)</f>
        <v/>
      </c>
    </row>
    <row r="347" spans="3:8">
      <c r="C347" s="4"/>
      <c r="E347" s="1"/>
      <c r="H347" s="6" t="str">
        <f>IF(F347=0%,"",#REF!/F347)</f>
        <v/>
      </c>
    </row>
    <row r="348" spans="3:8">
      <c r="C348" s="4"/>
      <c r="E348" s="1"/>
      <c r="H348" s="6" t="str">
        <f>IF(F348=0%,"",#REF!/F348)</f>
        <v/>
      </c>
    </row>
    <row r="349" spans="3:8">
      <c r="C349" s="4"/>
      <c r="E349" s="1"/>
      <c r="H349" s="6" t="str">
        <f>IF(F349=0%,"",#REF!/F349)</f>
        <v/>
      </c>
    </row>
    <row r="350" spans="3:8">
      <c r="C350" s="4"/>
      <c r="E350" s="1"/>
      <c r="H350" s="6" t="str">
        <f>IF(F350=0%,"",#REF!/F350)</f>
        <v/>
      </c>
    </row>
    <row r="351" spans="3:8">
      <c r="C351" s="4"/>
      <c r="E351" s="1"/>
      <c r="H351" s="6" t="str">
        <f>IF(F351=0%,"",#REF!/F351)</f>
        <v/>
      </c>
    </row>
    <row r="352" spans="3:8">
      <c r="C352" s="4"/>
      <c r="E352" s="1"/>
      <c r="H352" s="6" t="str">
        <f>IF(F352=0%,"",#REF!/F352)</f>
        <v/>
      </c>
    </row>
    <row r="353" spans="3:8">
      <c r="C353" s="4"/>
      <c r="E353" s="1"/>
      <c r="H353" s="6" t="str">
        <f>IF(F353=0%,"",#REF!/F353)</f>
        <v/>
      </c>
    </row>
    <row r="354" spans="3:8">
      <c r="C354" s="4"/>
      <c r="E354" s="1"/>
      <c r="H354" s="6" t="str">
        <f>IF(F354=0%,"",#REF!/F354)</f>
        <v/>
      </c>
    </row>
    <row r="355" spans="3:8">
      <c r="C355" s="4"/>
      <c r="E355" s="1"/>
      <c r="H355" s="6" t="str">
        <f>IF(F355=0%,"",#REF!/F355)</f>
        <v/>
      </c>
    </row>
    <row r="356" spans="3:8">
      <c r="C356" s="4"/>
      <c r="E356" s="1"/>
      <c r="H356" s="6" t="str">
        <f>IF(F356=0%,"",#REF!/F356)</f>
        <v/>
      </c>
    </row>
    <row r="357" spans="3:8">
      <c r="C357" s="4"/>
      <c r="E357" s="1"/>
      <c r="H357" s="6" t="str">
        <f>IF(F357=0%,"",#REF!/F357)</f>
        <v/>
      </c>
    </row>
    <row r="358" spans="3:8">
      <c r="C358" s="4"/>
      <c r="E358" s="1"/>
      <c r="H358" s="6" t="str">
        <f>IF(F358=0%,"",#REF!/F358)</f>
        <v/>
      </c>
    </row>
    <row r="359" spans="3:8">
      <c r="C359" s="4"/>
      <c r="E359" s="1"/>
      <c r="H359" s="6" t="str">
        <f>IF(F359=0%,"",#REF!/F359)</f>
        <v/>
      </c>
    </row>
    <row r="360" spans="3:8">
      <c r="C360" s="4"/>
      <c r="E360" s="1"/>
      <c r="H360" s="6" t="str">
        <f>IF(F360=0%,"",#REF!/F360)</f>
        <v/>
      </c>
    </row>
    <row r="361" spans="3:8">
      <c r="C361" s="4"/>
      <c r="E361" s="1"/>
      <c r="H361" s="6" t="str">
        <f>IF(F361=0%,"",#REF!/F361)</f>
        <v/>
      </c>
    </row>
    <row r="362" spans="3:8">
      <c r="C362" s="4"/>
      <c r="E362" s="1"/>
      <c r="H362" s="6" t="str">
        <f>IF(F362=0%,"",#REF!/F362)</f>
        <v/>
      </c>
    </row>
    <row r="363" spans="3:8">
      <c r="C363" s="4"/>
      <c r="E363" s="1"/>
      <c r="H363" s="6" t="str">
        <f>IF(F363=0%,"",#REF!/F363)</f>
        <v/>
      </c>
    </row>
    <row r="364" spans="3:8">
      <c r="C364" s="4"/>
      <c r="E364" s="1"/>
      <c r="H364" s="6" t="str">
        <f>IF(F364=0%,"",#REF!/F364)</f>
        <v/>
      </c>
    </row>
    <row r="365" spans="3:8">
      <c r="C365" s="4"/>
      <c r="E365" s="1"/>
      <c r="H365" s="6" t="str">
        <f>IF(F365=0%,"",#REF!/F365)</f>
        <v/>
      </c>
    </row>
    <row r="366" spans="3:8">
      <c r="C366" s="4"/>
      <c r="E366" s="1"/>
      <c r="H366" s="6" t="str">
        <f>IF(F366=0%,"",#REF!/F366)</f>
        <v/>
      </c>
    </row>
    <row r="367" spans="3:8">
      <c r="C367" s="4"/>
      <c r="E367" s="1"/>
      <c r="H367" s="6" t="str">
        <f>IF(F367=0%,"",#REF!/F367)</f>
        <v/>
      </c>
    </row>
    <row r="368" spans="3:8">
      <c r="C368" s="4"/>
      <c r="E368" s="1"/>
      <c r="H368" s="6" t="str">
        <f>IF(F368=0%,"",#REF!/F368)</f>
        <v/>
      </c>
    </row>
    <row r="369" spans="3:8">
      <c r="C369" s="4"/>
      <c r="E369" s="1"/>
      <c r="H369" s="6" t="str">
        <f>IF(F369=0%,"",#REF!/F369)</f>
        <v/>
      </c>
    </row>
    <row r="370" spans="3:8">
      <c r="C370" s="4"/>
      <c r="E370" s="1"/>
      <c r="H370" s="6" t="str">
        <f>IF(F370=0%,"",#REF!/F370)</f>
        <v/>
      </c>
    </row>
    <row r="371" spans="3:8">
      <c r="C371" s="4"/>
      <c r="E371" s="1"/>
      <c r="H371" s="6" t="str">
        <f>IF(F371=0%,"",#REF!/F371)</f>
        <v/>
      </c>
    </row>
    <row r="372" spans="3:8">
      <c r="C372" s="4"/>
      <c r="E372" s="1"/>
      <c r="H372" s="6" t="str">
        <f>IF(F372=0%,"",#REF!/F372)</f>
        <v/>
      </c>
    </row>
    <row r="373" spans="3:8">
      <c r="C373" s="4"/>
      <c r="E373" s="1"/>
      <c r="H373" s="6" t="str">
        <f>IF(F373=0%,"",#REF!/F373)</f>
        <v/>
      </c>
    </row>
    <row r="374" spans="3:8">
      <c r="C374" s="4"/>
      <c r="E374" s="1"/>
      <c r="H374" s="6" t="str">
        <f>IF(F374=0%,"",#REF!/F374)</f>
        <v/>
      </c>
    </row>
    <row r="375" spans="3:8">
      <c r="C375" s="4"/>
      <c r="E375" s="1"/>
      <c r="H375" s="6" t="str">
        <f>IF(F375=0%,"",#REF!/F375)</f>
        <v/>
      </c>
    </row>
    <row r="376" spans="3:8">
      <c r="C376" s="4"/>
      <c r="E376" s="1"/>
      <c r="H376" s="6" t="str">
        <f>IF(F376=0%,"",#REF!/F376)</f>
        <v/>
      </c>
    </row>
    <row r="377" spans="3:8">
      <c r="C377" s="4"/>
      <c r="E377" s="1"/>
      <c r="H377" s="6" t="str">
        <f>IF(F377=0%,"",#REF!/F377)</f>
        <v/>
      </c>
    </row>
    <row r="378" spans="3:8">
      <c r="C378" s="4"/>
      <c r="E378" s="1"/>
      <c r="H378" s="6" t="str">
        <f>IF(F378=0%,"",#REF!/F378)</f>
        <v/>
      </c>
    </row>
    <row r="379" spans="3:8">
      <c r="C379" s="4"/>
      <c r="E379" s="1"/>
      <c r="H379" s="6" t="str">
        <f>IF(F379=0%,"",#REF!/F379)</f>
        <v/>
      </c>
    </row>
    <row r="380" spans="3:8">
      <c r="C380" s="4"/>
      <c r="E380" s="1"/>
      <c r="H380" s="6" t="str">
        <f>IF(F380=0%,"",#REF!/F380)</f>
        <v/>
      </c>
    </row>
    <row r="381" spans="3:8">
      <c r="C381" s="4"/>
      <c r="E381" s="1"/>
      <c r="H381" s="6" t="str">
        <f>IF(F381=0%,"",#REF!/F381)</f>
        <v/>
      </c>
    </row>
    <row r="382" spans="3:8">
      <c r="C382" s="4"/>
      <c r="E382" s="1"/>
      <c r="H382" s="6" t="str">
        <f>IF(F382=0%,"",#REF!/F382)</f>
        <v/>
      </c>
    </row>
    <row r="383" spans="3:8">
      <c r="C383" s="4"/>
      <c r="E383" s="1"/>
      <c r="H383" s="6" t="str">
        <f>IF(F383=0%,"",#REF!/F383)</f>
        <v/>
      </c>
    </row>
    <row r="384" spans="3:8">
      <c r="C384" s="4"/>
      <c r="E384" s="1"/>
      <c r="H384" s="6" t="str">
        <f>IF(F384=0%,"",#REF!/F384)</f>
        <v/>
      </c>
    </row>
    <row r="385" spans="3:8">
      <c r="C385" s="4"/>
      <c r="E385" s="1"/>
      <c r="H385" s="6" t="str">
        <f>IF(F385=0%,"",#REF!/F385)</f>
        <v/>
      </c>
    </row>
    <row r="386" spans="3:8">
      <c r="C386" s="4"/>
      <c r="E386" s="1"/>
      <c r="H386" s="6" t="str">
        <f>IF(F386=0%,"",#REF!/F386)</f>
        <v/>
      </c>
    </row>
    <row r="387" spans="3:8">
      <c r="C387" s="4"/>
      <c r="E387" s="1"/>
      <c r="H387" s="6" t="str">
        <f>IF(F387=0%,"",#REF!/F387)</f>
        <v/>
      </c>
    </row>
    <row r="388" spans="3:8">
      <c r="C388" s="4"/>
      <c r="E388" s="1"/>
      <c r="H388" s="6" t="str">
        <f>IF(F388=0%,"",#REF!/F388)</f>
        <v/>
      </c>
    </row>
    <row r="389" spans="3:8">
      <c r="C389" s="4"/>
      <c r="E389" s="1"/>
      <c r="H389" s="6" t="str">
        <f>IF(F389=0%,"",#REF!/F389)</f>
        <v/>
      </c>
    </row>
    <row r="390" spans="3:8">
      <c r="C390" s="4"/>
      <c r="E390" s="1"/>
      <c r="H390" s="6" t="str">
        <f>IF(F390=0%,"",#REF!/F390)</f>
        <v/>
      </c>
    </row>
    <row r="391" spans="3:8">
      <c r="C391" s="4"/>
      <c r="E391" s="1"/>
      <c r="H391" s="6" t="str">
        <f>IF(F391=0%,"",#REF!/F391)</f>
        <v/>
      </c>
    </row>
    <row r="392" spans="3:8">
      <c r="C392" s="4"/>
      <c r="E392" s="1"/>
      <c r="H392" s="6" t="str">
        <f>IF(F392=0%,"",#REF!/F392)</f>
        <v/>
      </c>
    </row>
    <row r="393" spans="3:8">
      <c r="C393" s="4"/>
      <c r="E393" s="1"/>
      <c r="H393" s="6" t="str">
        <f>IF(F393=0%,"",#REF!/F393)</f>
        <v/>
      </c>
    </row>
    <row r="394" spans="3:8">
      <c r="C394" s="4"/>
      <c r="E394" s="1"/>
      <c r="H394" s="6" t="str">
        <f>IF(F394=0%,"",#REF!/F394)</f>
        <v/>
      </c>
    </row>
    <row r="395" spans="3:8">
      <c r="C395" s="4"/>
      <c r="E395" s="1"/>
      <c r="H395" s="6" t="str">
        <f>IF(F395=0%,"",#REF!/F395)</f>
        <v/>
      </c>
    </row>
    <row r="396" spans="3:8">
      <c r="C396" s="4"/>
      <c r="E396" s="1"/>
      <c r="H396" s="6" t="str">
        <f>IF(F396=0%,"",#REF!/F396)</f>
        <v/>
      </c>
    </row>
    <row r="397" spans="3:8">
      <c r="C397" s="4"/>
      <c r="E397" s="1"/>
      <c r="H397" s="6" t="str">
        <f>IF(F397=0%,"",#REF!/F397)</f>
        <v/>
      </c>
    </row>
    <row r="398" spans="3:8">
      <c r="C398" s="4"/>
      <c r="E398" s="1"/>
      <c r="H398" s="6" t="str">
        <f>IF(F398=0%,"",#REF!/F398)</f>
        <v/>
      </c>
    </row>
    <row r="399" spans="3:8">
      <c r="C399" s="4"/>
      <c r="E399" s="1"/>
      <c r="H399" s="6" t="str">
        <f>IF(F399=0%,"",#REF!/F399)</f>
        <v/>
      </c>
    </row>
    <row r="400" spans="3:8">
      <c r="C400" s="4"/>
      <c r="E400" s="1"/>
      <c r="H400" s="6" t="str">
        <f>IF(F400=0%,"",#REF!/F400)</f>
        <v/>
      </c>
    </row>
    <row r="401" spans="3:8">
      <c r="C401" s="4"/>
      <c r="E401" s="1"/>
      <c r="H401" s="6" t="str">
        <f>IF(F401=0%,"",#REF!/F401)</f>
        <v/>
      </c>
    </row>
    <row r="402" spans="3:8">
      <c r="C402" s="4"/>
      <c r="E402" s="1"/>
      <c r="H402" s="6" t="str">
        <f>IF(F402=0%,"",#REF!/F402)</f>
        <v/>
      </c>
    </row>
    <row r="403" spans="3:8">
      <c r="C403" s="4"/>
      <c r="E403" s="1"/>
      <c r="H403" s="6" t="str">
        <f>IF(F403=0%,"",#REF!/F403)</f>
        <v/>
      </c>
    </row>
    <row r="404" spans="3:8">
      <c r="C404" s="4"/>
      <c r="E404" s="1"/>
      <c r="H404" s="6" t="str">
        <f>IF(F404=0%,"",#REF!/F404)</f>
        <v/>
      </c>
    </row>
    <row r="405" spans="3:8">
      <c r="C405" s="4"/>
      <c r="E405" s="1"/>
      <c r="H405" s="6" t="str">
        <f>IF(F405=0%,"",#REF!/F405)</f>
        <v/>
      </c>
    </row>
    <row r="406" spans="3:8">
      <c r="C406" s="4"/>
      <c r="E406" s="1"/>
      <c r="H406" s="6" t="str">
        <f>IF(F406=0%,"",#REF!/F406)</f>
        <v/>
      </c>
    </row>
    <row r="407" spans="3:8">
      <c r="C407" s="4"/>
      <c r="E407" s="1"/>
      <c r="H407" s="6" t="str">
        <f>IF(F407=0%,"",#REF!/F407)</f>
        <v/>
      </c>
    </row>
    <row r="408" spans="3:8">
      <c r="C408" s="4"/>
      <c r="E408" s="1"/>
      <c r="H408" s="6" t="str">
        <f>IF(F408=0%,"",#REF!/F408)</f>
        <v/>
      </c>
    </row>
    <row r="409" spans="3:8">
      <c r="C409" s="4"/>
      <c r="E409" s="1"/>
      <c r="H409" s="6" t="str">
        <f>IF(F409=0%,"",#REF!/F409)</f>
        <v/>
      </c>
    </row>
    <row r="410" spans="3:8">
      <c r="C410" s="4"/>
      <c r="E410" s="1"/>
      <c r="H410" s="6" t="str">
        <f>IF(F410=0%,"",#REF!/F410)</f>
        <v/>
      </c>
    </row>
    <row r="411" spans="3:8">
      <c r="C411" s="4"/>
      <c r="E411" s="1"/>
      <c r="H411" s="6" t="str">
        <f>IF(F411=0%,"",#REF!/F411)</f>
        <v/>
      </c>
    </row>
    <row r="412" spans="3:8">
      <c r="C412" s="4"/>
      <c r="E412" s="1"/>
      <c r="H412" s="6" t="str">
        <f>IF(F412=0%,"",#REF!/F412)</f>
        <v/>
      </c>
    </row>
    <row r="413" spans="3:8">
      <c r="C413" s="4"/>
      <c r="E413" s="1"/>
      <c r="H413" s="6" t="str">
        <f>IF(F413=0%,"",#REF!/F413)</f>
        <v/>
      </c>
    </row>
    <row r="414" spans="3:8">
      <c r="C414" s="4"/>
      <c r="E414" s="1"/>
      <c r="H414" s="6" t="str">
        <f>IF(F414=0%,"",#REF!/F414)</f>
        <v/>
      </c>
    </row>
    <row r="415" spans="3:8">
      <c r="C415" s="4"/>
      <c r="E415" s="1"/>
      <c r="H415" s="6" t="str">
        <f>IF(F415=0%,"",#REF!/F415)</f>
        <v/>
      </c>
    </row>
    <row r="416" spans="3:8">
      <c r="C416" s="4"/>
      <c r="E416" s="1"/>
      <c r="H416" s="6" t="str">
        <f>IF(F416=0%,"",#REF!/F416)</f>
        <v/>
      </c>
    </row>
    <row r="417" spans="3:8">
      <c r="C417" s="4"/>
      <c r="E417" s="1"/>
      <c r="H417" s="6" t="str">
        <f>IF(F417=0%,"",#REF!/F417)</f>
        <v/>
      </c>
    </row>
    <row r="418" spans="3:8">
      <c r="C418" s="4"/>
      <c r="E418" s="1"/>
      <c r="H418" s="6" t="str">
        <f>IF(F418=0%,"",#REF!/F418)</f>
        <v/>
      </c>
    </row>
    <row r="419" spans="3:8">
      <c r="C419" s="4"/>
      <c r="E419" s="1"/>
      <c r="H419" s="6" t="str">
        <f>IF(F419=0%,"",#REF!/F419)</f>
        <v/>
      </c>
    </row>
    <row r="420" spans="3:8">
      <c r="C420" s="4"/>
      <c r="E420" s="1"/>
      <c r="H420" s="6" t="str">
        <f>IF(F420=0%,"",#REF!/F420)</f>
        <v/>
      </c>
    </row>
    <row r="421" spans="3:8">
      <c r="C421" s="4"/>
      <c r="E421" s="1"/>
      <c r="H421" s="6" t="str">
        <f>IF(F421=0%,"",#REF!/F421)</f>
        <v/>
      </c>
    </row>
    <row r="422" spans="3:8">
      <c r="C422" s="4"/>
      <c r="E422" s="1"/>
      <c r="H422" s="6" t="str">
        <f>IF(F422=0%,"",#REF!/F422)</f>
        <v/>
      </c>
    </row>
    <row r="423" spans="3:8">
      <c r="C423" s="4"/>
      <c r="E423" s="1"/>
      <c r="H423" s="6" t="str">
        <f>IF(F423=0%,"",#REF!/F423)</f>
        <v/>
      </c>
    </row>
    <row r="424" spans="3:8">
      <c r="C424" s="4"/>
      <c r="E424" s="1"/>
      <c r="H424" s="6" t="str">
        <f>IF(F424=0%,"",#REF!/F424)</f>
        <v/>
      </c>
    </row>
    <row r="425" spans="3:8">
      <c r="C425" s="4"/>
      <c r="E425" s="1"/>
      <c r="H425" s="6" t="str">
        <f>IF(F425=0%,"",#REF!/F425)</f>
        <v/>
      </c>
    </row>
    <row r="426" spans="3:8">
      <c r="C426" s="4"/>
      <c r="E426" s="1"/>
      <c r="H426" s="6" t="str">
        <f>IF(F426=0%,"",#REF!/F426)</f>
        <v/>
      </c>
    </row>
    <row r="427" spans="3:8">
      <c r="C427" s="4"/>
      <c r="E427" s="1"/>
      <c r="H427" s="6" t="str">
        <f>IF(F427=0%,"",#REF!/F427)</f>
        <v/>
      </c>
    </row>
    <row r="428" spans="3:8">
      <c r="C428" s="4"/>
      <c r="E428" s="1"/>
      <c r="H428" s="6" t="str">
        <f>IF(F428=0%,"",#REF!/F428)</f>
        <v/>
      </c>
    </row>
    <row r="429" spans="3:8">
      <c r="C429" s="4"/>
      <c r="E429" s="1"/>
      <c r="H429" s="6" t="str">
        <f>IF(F429=0%,"",#REF!/F429)</f>
        <v/>
      </c>
    </row>
    <row r="430" spans="3:8">
      <c r="C430" s="4"/>
      <c r="E430" s="1"/>
      <c r="H430" s="6" t="str">
        <f>IF(F430=0%,"",#REF!/F430)</f>
        <v/>
      </c>
    </row>
    <row r="431" spans="3:8">
      <c r="C431" s="4"/>
      <c r="E431" s="1"/>
      <c r="H431" s="6" t="str">
        <f>IF(F431=0%,"",#REF!/F431)</f>
        <v/>
      </c>
    </row>
    <row r="432" spans="3:8">
      <c r="C432" s="4"/>
      <c r="E432" s="1"/>
      <c r="H432" s="6" t="str">
        <f>IF(F432=0%,"",#REF!/F432)</f>
        <v/>
      </c>
    </row>
    <row r="433" spans="3:8">
      <c r="C433" s="4"/>
      <c r="E433" s="1"/>
      <c r="H433" s="6" t="str">
        <f>IF(F433=0%,"",#REF!/F433)</f>
        <v/>
      </c>
    </row>
    <row r="434" spans="3:8">
      <c r="C434" s="4"/>
      <c r="E434" s="1"/>
      <c r="H434" s="6" t="str">
        <f>IF(F434=0%,"",#REF!/F434)</f>
        <v/>
      </c>
    </row>
    <row r="435" spans="3:8">
      <c r="C435" s="4"/>
      <c r="E435" s="1"/>
      <c r="H435" s="6" t="str">
        <f>IF(F435=0%,"",#REF!/F435)</f>
        <v/>
      </c>
    </row>
    <row r="436" spans="3:8">
      <c r="C436" s="4"/>
      <c r="E436" s="1"/>
      <c r="H436" s="6" t="str">
        <f>IF(F436=0%,"",#REF!/F436)</f>
        <v/>
      </c>
    </row>
    <row r="437" spans="3:8">
      <c r="C437" s="4"/>
      <c r="E437" s="1"/>
      <c r="H437" s="6" t="str">
        <f>IF(F437=0%,"",#REF!/F437)</f>
        <v/>
      </c>
    </row>
    <row r="438" spans="3:8">
      <c r="C438" s="4"/>
      <c r="E438" s="1"/>
      <c r="H438" s="6" t="str">
        <f>IF(F438=0%,"",#REF!/F438)</f>
        <v/>
      </c>
    </row>
    <row r="439" spans="3:8">
      <c r="C439" s="4"/>
      <c r="E439" s="1"/>
      <c r="H439" s="6" t="str">
        <f>IF(F439=0%,"",#REF!/F439)</f>
        <v/>
      </c>
    </row>
    <row r="440" spans="3:8">
      <c r="C440" s="4"/>
      <c r="E440" s="1"/>
      <c r="H440" s="6" t="str">
        <f>IF(F440=0%,"",#REF!/F440)</f>
        <v/>
      </c>
    </row>
    <row r="441" spans="3:8">
      <c r="C441" s="4"/>
      <c r="E441" s="1"/>
      <c r="H441" s="6" t="str">
        <f>IF(F441=0%,"",#REF!/F441)</f>
        <v/>
      </c>
    </row>
    <row r="442" spans="3:8">
      <c r="C442" s="4"/>
      <c r="E442" s="1"/>
      <c r="H442" s="6" t="str">
        <f>IF(F442=0%,"",#REF!/F442)</f>
        <v/>
      </c>
    </row>
    <row r="443" spans="3:8">
      <c r="C443" s="4"/>
      <c r="E443" s="1"/>
      <c r="H443" s="6" t="str">
        <f>IF(F443=0%,"",#REF!/F443)</f>
        <v/>
      </c>
    </row>
    <row r="444" spans="3:8">
      <c r="C444" s="4"/>
      <c r="E444" s="1"/>
      <c r="H444" s="6" t="str">
        <f>IF(F444=0%,"",#REF!/F444)</f>
        <v/>
      </c>
    </row>
    <row r="445" spans="3:8">
      <c r="C445" s="4"/>
      <c r="E445" s="1"/>
      <c r="H445" s="6" t="str">
        <f>IF(F445=0%,"",#REF!/F445)</f>
        <v/>
      </c>
    </row>
    <row r="446" spans="3:8">
      <c r="C446" s="4"/>
      <c r="E446" s="1"/>
      <c r="H446" s="6" t="str">
        <f>IF(F446=0%,"",#REF!/F446)</f>
        <v/>
      </c>
    </row>
    <row r="447" spans="3:8">
      <c r="C447" s="4"/>
      <c r="E447" s="1"/>
      <c r="H447" s="6" t="str">
        <f>IF(F447=0%,"",#REF!/F447)</f>
        <v/>
      </c>
    </row>
    <row r="448" spans="3:8">
      <c r="C448" s="4"/>
      <c r="E448" s="1"/>
      <c r="H448" s="6" t="str">
        <f>IF(F448=0%,"",#REF!/F448)</f>
        <v/>
      </c>
    </row>
    <row r="449" spans="3:8">
      <c r="C449" s="4"/>
      <c r="E449" s="1"/>
      <c r="H449" s="6" t="str">
        <f>IF(F449=0%,"",#REF!/F449)</f>
        <v/>
      </c>
    </row>
    <row r="450" spans="3:8">
      <c r="C450" s="4"/>
      <c r="E450" s="1"/>
      <c r="H450" s="6" t="str">
        <f>IF(F450=0%,"",#REF!/F450)</f>
        <v/>
      </c>
    </row>
    <row r="451" spans="3:8">
      <c r="C451" s="4"/>
      <c r="E451" s="1"/>
      <c r="H451" s="6" t="str">
        <f>IF(F451=0%,"",#REF!/F451)</f>
        <v/>
      </c>
    </row>
    <row r="452" spans="3:8">
      <c r="C452" s="4"/>
      <c r="E452" s="1"/>
      <c r="H452" s="6" t="str">
        <f>IF(F452=0%,"",#REF!/F452)</f>
        <v/>
      </c>
    </row>
    <row r="453" spans="3:8">
      <c r="C453" s="4"/>
      <c r="E453" s="1"/>
      <c r="H453" s="6" t="str">
        <f>IF(F453=0%,"",#REF!/F453)</f>
        <v/>
      </c>
    </row>
    <row r="454" spans="3:8">
      <c r="C454" s="4"/>
      <c r="E454" s="1"/>
      <c r="H454" s="6" t="str">
        <f>IF(F454=0%,"",#REF!/F454)</f>
        <v/>
      </c>
    </row>
    <row r="455" spans="3:8">
      <c r="C455" s="4"/>
      <c r="E455" s="1"/>
      <c r="H455" s="6" t="str">
        <f>IF(F455=0%,"",#REF!/F455)</f>
        <v/>
      </c>
    </row>
    <row r="456" spans="3:8">
      <c r="C456" s="4"/>
      <c r="E456" s="1"/>
      <c r="H456" s="6" t="str">
        <f>IF(F456=0%,"",#REF!/F456)</f>
        <v/>
      </c>
    </row>
    <row r="457" spans="3:8">
      <c r="C457" s="4"/>
      <c r="E457" s="1"/>
      <c r="H457" s="6" t="str">
        <f>IF(F457=0%,"",#REF!/F457)</f>
        <v/>
      </c>
    </row>
    <row r="458" spans="3:8">
      <c r="C458" s="4"/>
      <c r="E458" s="1"/>
      <c r="H458" s="6" t="str">
        <f>IF(F458=0%,"",#REF!/F458)</f>
        <v/>
      </c>
    </row>
    <row r="459" spans="3:8">
      <c r="C459" s="4"/>
      <c r="E459" s="1"/>
      <c r="H459" s="6" t="str">
        <f>IF(F459=0%,"",#REF!/F459)</f>
        <v/>
      </c>
    </row>
    <row r="460" spans="3:8">
      <c r="C460" s="4"/>
      <c r="E460" s="1"/>
      <c r="H460" s="6" t="str">
        <f>IF(F460=0%,"",#REF!/F460)</f>
        <v/>
      </c>
    </row>
    <row r="461" spans="3:8">
      <c r="C461" s="4"/>
      <c r="E461" s="1"/>
      <c r="H461" s="6" t="str">
        <f>IF(F461=0%,"",#REF!/F461)</f>
        <v/>
      </c>
    </row>
    <row r="462" spans="3:8">
      <c r="C462" s="4"/>
      <c r="E462" s="1"/>
      <c r="H462" s="6" t="str">
        <f>IF(F462=0%,"",#REF!/F462)</f>
        <v/>
      </c>
    </row>
    <row r="463" spans="3:8">
      <c r="C463" s="4"/>
      <c r="E463" s="1"/>
      <c r="H463" s="6" t="str">
        <f>IF(F463=0%,"",#REF!/F463)</f>
        <v/>
      </c>
    </row>
    <row r="464" spans="3:8">
      <c r="C464" s="4"/>
      <c r="E464" s="1"/>
      <c r="H464" s="6" t="str">
        <f>IF(F464=0%,"",#REF!/F464)</f>
        <v/>
      </c>
    </row>
    <row r="465" spans="3:8">
      <c r="C465" s="4"/>
      <c r="E465" s="1"/>
      <c r="H465" s="6" t="str">
        <f>IF(F465=0%,"",#REF!/F465)</f>
        <v/>
      </c>
    </row>
    <row r="466" spans="3:8">
      <c r="C466" s="4"/>
      <c r="E466" s="1"/>
      <c r="H466" s="6" t="str">
        <f>IF(F466=0%,"",#REF!/F466)</f>
        <v/>
      </c>
    </row>
    <row r="467" spans="3:8">
      <c r="C467" s="4"/>
      <c r="E467" s="1"/>
      <c r="H467" s="6" t="str">
        <f>IF(F467=0%,"",#REF!/F467)</f>
        <v/>
      </c>
    </row>
    <row r="468" spans="3:8">
      <c r="C468" s="4"/>
      <c r="E468" s="1"/>
      <c r="H468" s="6" t="str">
        <f>IF(F468=0%,"",#REF!/F468)</f>
        <v/>
      </c>
    </row>
    <row r="469" spans="3:8">
      <c r="C469" s="4"/>
      <c r="E469" s="1"/>
      <c r="H469" s="6" t="str">
        <f>IF(F469=0%,"",#REF!/F469)</f>
        <v/>
      </c>
    </row>
    <row r="470" spans="3:8">
      <c r="C470" s="4"/>
      <c r="E470" s="1"/>
      <c r="H470" s="6" t="str">
        <f>IF(F470=0%,"",#REF!/F470)</f>
        <v/>
      </c>
    </row>
    <row r="471" spans="3:8">
      <c r="C471" s="4"/>
      <c r="E471" s="1"/>
      <c r="H471" s="6" t="str">
        <f>IF(F471=0%,"",#REF!/F471)</f>
        <v/>
      </c>
    </row>
    <row r="472" spans="3:8">
      <c r="C472" s="4"/>
      <c r="E472" s="1"/>
      <c r="H472" s="6" t="str">
        <f>IF(F472=0%,"",#REF!/F472)</f>
        <v/>
      </c>
    </row>
    <row r="473" spans="3:8">
      <c r="C473" s="4"/>
      <c r="E473" s="1"/>
      <c r="H473" s="6" t="str">
        <f>IF(F473=0%,"",#REF!/F473)</f>
        <v/>
      </c>
    </row>
    <row r="474" spans="3:8">
      <c r="C474" s="4"/>
      <c r="E474" s="1"/>
      <c r="H474" s="6" t="str">
        <f>IF(F474=0%,"",#REF!/F474)</f>
        <v/>
      </c>
    </row>
    <row r="475" spans="3:8">
      <c r="C475" s="4"/>
      <c r="E475" s="1"/>
      <c r="H475" s="6" t="str">
        <f>IF(F475=0%,"",#REF!/F475)</f>
        <v/>
      </c>
    </row>
    <row r="476" spans="3:8">
      <c r="C476" s="4"/>
      <c r="E476" s="1"/>
      <c r="H476" s="6" t="str">
        <f>IF(F476=0%,"",#REF!/F476)</f>
        <v/>
      </c>
    </row>
    <row r="477" spans="3:8">
      <c r="C477" s="4"/>
      <c r="E477" s="1"/>
      <c r="H477" s="6" t="str">
        <f>IF(F477=0%,"",#REF!/F477)</f>
        <v/>
      </c>
    </row>
    <row r="478" spans="3:8">
      <c r="C478" s="4"/>
      <c r="E478" s="1"/>
      <c r="H478" s="6" t="str">
        <f>IF(F478=0%,"",#REF!/F478)</f>
        <v/>
      </c>
    </row>
    <row r="479" spans="3:8">
      <c r="C479" s="4"/>
      <c r="E479" s="1"/>
      <c r="H479" s="6" t="str">
        <f>IF(F479=0%,"",#REF!/F479)</f>
        <v/>
      </c>
    </row>
    <row r="480" spans="3:8">
      <c r="C480" s="4"/>
      <c r="E480" s="1"/>
      <c r="H480" s="6" t="str">
        <f>IF(F480=0%,"",#REF!/F480)</f>
        <v/>
      </c>
    </row>
    <row r="481" spans="3:8">
      <c r="C481" s="4"/>
      <c r="E481" s="1"/>
      <c r="H481" s="6" t="str">
        <f>IF(F481=0%,"",#REF!/F481)</f>
        <v/>
      </c>
    </row>
    <row r="482" spans="3:8">
      <c r="C482" s="4"/>
      <c r="E482" s="1"/>
      <c r="H482" s="6" t="str">
        <f>IF(F482=0%,"",#REF!/F482)</f>
        <v/>
      </c>
    </row>
    <row r="483" spans="3:8">
      <c r="C483" s="4"/>
      <c r="E483" s="1"/>
      <c r="H483" s="6" t="str">
        <f>IF(F483=0%,"",#REF!/F483)</f>
        <v/>
      </c>
    </row>
    <row r="484" spans="3:8">
      <c r="C484" s="4"/>
      <c r="E484" s="1"/>
      <c r="H484" s="6" t="str">
        <f>IF(F484=0%,"",#REF!/F484)</f>
        <v/>
      </c>
    </row>
    <row r="485" spans="3:8">
      <c r="C485" s="4"/>
      <c r="E485" s="1"/>
      <c r="H485" s="6" t="str">
        <f>IF(F485=0%,"",#REF!/F485)</f>
        <v/>
      </c>
    </row>
    <row r="486" spans="3:8">
      <c r="C486" s="4"/>
      <c r="E486" s="1"/>
      <c r="H486" s="6" t="str">
        <f>IF(F486=0%,"",#REF!/F486)</f>
        <v/>
      </c>
    </row>
    <row r="487" spans="3:8">
      <c r="C487" s="4"/>
      <c r="E487" s="1"/>
      <c r="H487" s="6" t="str">
        <f>IF(F487=0%,"",#REF!/F487)</f>
        <v/>
      </c>
    </row>
    <row r="488" spans="3:8">
      <c r="C488" s="4"/>
      <c r="E488" s="1"/>
      <c r="H488" s="6" t="str">
        <f>IF(F488=0%,"",#REF!/F488)</f>
        <v/>
      </c>
    </row>
    <row r="489" spans="3:8">
      <c r="C489" s="4"/>
      <c r="E489" s="1"/>
      <c r="H489" s="6" t="str">
        <f>IF(F489=0%,"",#REF!/F489)</f>
        <v/>
      </c>
    </row>
    <row r="490" spans="3:8">
      <c r="C490" s="4"/>
      <c r="E490" s="1"/>
      <c r="H490" s="6" t="str">
        <f>IF(F490=0%,"",#REF!/F490)</f>
        <v/>
      </c>
    </row>
    <row r="491" spans="3:8">
      <c r="C491" s="4"/>
      <c r="E491" s="1"/>
      <c r="H491" s="6" t="str">
        <f>IF(F491=0%,"",#REF!/F491)</f>
        <v/>
      </c>
    </row>
    <row r="492" spans="3:8">
      <c r="C492" s="4"/>
      <c r="E492" s="1"/>
      <c r="H492" s="6" t="str">
        <f>IF(F492=0%,"",#REF!/F492)</f>
        <v/>
      </c>
    </row>
    <row r="493" spans="3:8">
      <c r="C493" s="4"/>
      <c r="E493" s="1"/>
      <c r="H493" s="6" t="str">
        <f>IF(F493=0%,"",#REF!/F493)</f>
        <v/>
      </c>
    </row>
    <row r="494" spans="3:8">
      <c r="C494" s="4"/>
      <c r="E494" s="1"/>
      <c r="H494" s="6" t="str">
        <f>IF(F494=0%,"",#REF!/F494)</f>
        <v/>
      </c>
    </row>
    <row r="495" spans="3:8">
      <c r="C495" s="4"/>
      <c r="E495" s="1"/>
      <c r="H495" s="6" t="str">
        <f>IF(F495=0%,"",#REF!/F495)</f>
        <v/>
      </c>
    </row>
    <row r="496" spans="3:8">
      <c r="C496" s="4"/>
      <c r="E496" s="1"/>
      <c r="H496" s="6" t="str">
        <f>IF(F496=0%,"",#REF!/F496)</f>
        <v/>
      </c>
    </row>
    <row r="497" spans="3:8">
      <c r="C497" s="4"/>
      <c r="E497" s="1"/>
      <c r="H497" s="6" t="str">
        <f>IF(F497=0%,"",#REF!/F497)</f>
        <v/>
      </c>
    </row>
    <row r="498" spans="3:8">
      <c r="C498" s="4"/>
      <c r="E498" s="1"/>
      <c r="H498" s="6" t="str">
        <f>IF(F498=0%,"",#REF!/F498)</f>
        <v/>
      </c>
    </row>
    <row r="499" spans="3:8">
      <c r="C499" s="4"/>
      <c r="E499" s="1"/>
      <c r="H499" s="6" t="str">
        <f>IF(F499=0%,"",#REF!/F499)</f>
        <v/>
      </c>
    </row>
    <row r="500" spans="3:8">
      <c r="C500" s="4"/>
      <c r="E500" s="1"/>
      <c r="H500" s="6" t="str">
        <f>IF(F500=0%,"",#REF!/F500)</f>
        <v/>
      </c>
    </row>
    <row r="501" spans="3:8">
      <c r="C501" s="4"/>
      <c r="E501" s="1"/>
      <c r="H501" s="6" t="str">
        <f>IF(F501=0%,"",#REF!/F501)</f>
        <v/>
      </c>
    </row>
    <row r="502" spans="3:8">
      <c r="C502" s="4"/>
      <c r="E502" s="1"/>
      <c r="H502" s="6" t="str">
        <f>IF(F502=0%,"",#REF!/F502)</f>
        <v/>
      </c>
    </row>
    <row r="503" spans="3:8">
      <c r="C503" s="4"/>
      <c r="E503" s="1"/>
      <c r="H503" s="6" t="str">
        <f>IF(F503=0%,"",#REF!/F503)</f>
        <v/>
      </c>
    </row>
    <row r="504" spans="3:8">
      <c r="C504" s="4"/>
      <c r="E504" s="1"/>
      <c r="H504" s="6" t="str">
        <f>IF(F504=0%,"",#REF!/F504)</f>
        <v/>
      </c>
    </row>
    <row r="505" spans="3:8">
      <c r="C505" s="4"/>
      <c r="E505" s="1"/>
      <c r="H505" s="6" t="str">
        <f>IF(F505=0%,"",#REF!/F505)</f>
        <v/>
      </c>
    </row>
    <row r="506" spans="3:8">
      <c r="C506" s="4"/>
      <c r="E506" s="1"/>
      <c r="H506" s="6" t="str">
        <f>IF(F506=0%,"",#REF!/F506)</f>
        <v/>
      </c>
    </row>
    <row r="507" spans="3:8">
      <c r="C507" s="4"/>
      <c r="E507" s="1"/>
      <c r="H507" s="6" t="str">
        <f>IF(F507=0%,"",#REF!/F507)</f>
        <v/>
      </c>
    </row>
    <row r="508" spans="3:8">
      <c r="C508" s="4"/>
      <c r="E508" s="1"/>
      <c r="H508" s="6" t="str">
        <f>IF(F508=0%,"",#REF!/F508)</f>
        <v/>
      </c>
    </row>
    <row r="509" spans="3:8">
      <c r="C509" s="4"/>
      <c r="E509" s="1"/>
      <c r="H509" s="6" t="str">
        <f>IF(F509=0%,"",#REF!/F509)</f>
        <v/>
      </c>
    </row>
    <row r="510" spans="3:8">
      <c r="C510" s="4"/>
      <c r="E510" s="1"/>
      <c r="H510" s="6" t="str">
        <f>IF(F510=0%,"",#REF!/F510)</f>
        <v/>
      </c>
    </row>
    <row r="511" spans="3:8">
      <c r="C511" s="4"/>
      <c r="E511" s="1"/>
      <c r="H511" s="6" t="str">
        <f>IF(F511=0%,"",#REF!/F511)</f>
        <v/>
      </c>
    </row>
    <row r="512" spans="3:8">
      <c r="C512" s="4"/>
      <c r="E512" s="1"/>
      <c r="H512" s="6" t="str">
        <f>IF(F512=0%,"",#REF!/F512)</f>
        <v/>
      </c>
    </row>
    <row r="513" spans="3:8">
      <c r="C513" s="4"/>
      <c r="E513" s="1"/>
      <c r="H513" s="6" t="str">
        <f>IF(F513=0%,"",#REF!/F513)</f>
        <v/>
      </c>
    </row>
    <row r="514" spans="3:8">
      <c r="C514" s="4"/>
      <c r="E514" s="1"/>
      <c r="H514" s="6" t="str">
        <f>IF(F514=0%,"",#REF!/F514)</f>
        <v/>
      </c>
    </row>
    <row r="515" spans="3:8">
      <c r="C515" s="4"/>
      <c r="E515" s="1"/>
      <c r="H515" s="6" t="str">
        <f>IF(F515=0%,"",#REF!/F515)</f>
        <v/>
      </c>
    </row>
    <row r="516" spans="3:8">
      <c r="C516" s="4"/>
      <c r="E516" s="1"/>
      <c r="H516" s="6" t="str">
        <f>IF(F516=0%,"",#REF!/F516)</f>
        <v/>
      </c>
    </row>
    <row r="517" spans="3:8">
      <c r="C517" s="4"/>
      <c r="E517" s="1"/>
      <c r="H517" s="6" t="str">
        <f>IF(F517=0%,"",#REF!/F517)</f>
        <v/>
      </c>
    </row>
    <row r="518" spans="3:8">
      <c r="C518" s="4"/>
      <c r="E518" s="1"/>
      <c r="H518" s="6" t="str">
        <f>IF(F518=0%,"",#REF!/F518)</f>
        <v/>
      </c>
    </row>
    <row r="519" spans="3:8">
      <c r="C519" s="4"/>
      <c r="E519" s="1"/>
      <c r="H519" s="6" t="str">
        <f>IF(F519=0%,"",#REF!/F519)</f>
        <v/>
      </c>
    </row>
    <row r="520" spans="3:8">
      <c r="C520" s="4"/>
      <c r="E520" s="1"/>
      <c r="H520" s="6" t="str">
        <f>IF(F520=0%,"",#REF!/F520)</f>
        <v/>
      </c>
    </row>
    <row r="521" spans="3:8">
      <c r="C521" s="4"/>
      <c r="E521" s="1"/>
      <c r="H521" s="6" t="str">
        <f>IF(F521=0%,"",#REF!/F521)</f>
        <v/>
      </c>
    </row>
    <row r="522" spans="3:8">
      <c r="C522" s="4"/>
      <c r="E522" s="1"/>
      <c r="H522" s="6" t="str">
        <f>IF(F522=0%,"",#REF!/F522)</f>
        <v/>
      </c>
    </row>
    <row r="523" spans="3:8">
      <c r="C523" s="4"/>
      <c r="E523" s="1"/>
      <c r="H523" s="6" t="str">
        <f>IF(F523=0%,"",#REF!/F523)</f>
        <v/>
      </c>
    </row>
    <row r="524" spans="3:8">
      <c r="C524" s="4"/>
      <c r="E524" s="1"/>
      <c r="H524" s="6" t="str">
        <f>IF(F524=0%,"",#REF!/F524)</f>
        <v/>
      </c>
    </row>
    <row r="525" spans="3:8">
      <c r="C525" s="4"/>
      <c r="E525" s="1"/>
      <c r="H525" s="6" t="str">
        <f>IF(F525=0%,"",#REF!/F525)</f>
        <v/>
      </c>
    </row>
    <row r="526" spans="3:8">
      <c r="C526" s="4"/>
      <c r="E526" s="1"/>
      <c r="H526" s="6" t="str">
        <f>IF(F526=0%,"",#REF!/F526)</f>
        <v/>
      </c>
    </row>
    <row r="527" spans="3:8">
      <c r="C527" s="4"/>
      <c r="E527" s="1"/>
      <c r="H527" s="6" t="str">
        <f>IF(F527=0%,"",#REF!/F527)</f>
        <v/>
      </c>
    </row>
    <row r="528" spans="3:8">
      <c r="C528" s="4"/>
      <c r="E528" s="1"/>
      <c r="H528" s="6" t="str">
        <f>IF(F528=0%,"",#REF!/F528)</f>
        <v/>
      </c>
    </row>
    <row r="529" spans="3:8">
      <c r="C529" s="4"/>
      <c r="E529" s="1"/>
      <c r="H529" s="6" t="str">
        <f>IF(F529=0%,"",#REF!/F529)</f>
        <v/>
      </c>
    </row>
    <row r="530" spans="3:8">
      <c r="C530" s="4"/>
      <c r="E530" s="1"/>
      <c r="H530" s="6" t="str">
        <f>IF(F530=0%,"",#REF!/F530)</f>
        <v/>
      </c>
    </row>
    <row r="531" spans="3:8">
      <c r="C531" s="4"/>
      <c r="E531" s="1"/>
      <c r="H531" s="6" t="str">
        <f>IF(F531=0%,"",#REF!/F531)</f>
        <v/>
      </c>
    </row>
    <row r="532" spans="3:8">
      <c r="C532" s="4"/>
      <c r="E532" s="1"/>
      <c r="H532" s="6" t="str">
        <f>IF(F532=0%,"",#REF!/F532)</f>
        <v/>
      </c>
    </row>
    <row r="533" spans="3:8">
      <c r="C533" s="4"/>
      <c r="E533" s="1"/>
      <c r="H533" s="6" t="str">
        <f>IF(F533=0%,"",#REF!/F533)</f>
        <v/>
      </c>
    </row>
    <row r="534" spans="3:8">
      <c r="C534" s="4"/>
      <c r="E534" s="1"/>
      <c r="H534" s="6" t="str">
        <f>IF(F534=0%,"",#REF!/F534)</f>
        <v/>
      </c>
    </row>
    <row r="535" spans="3:8">
      <c r="C535" s="4"/>
      <c r="E535" s="1"/>
      <c r="H535" s="6" t="str">
        <f>IF(F535=0%,"",#REF!/F535)</f>
        <v/>
      </c>
    </row>
    <row r="536" spans="3:8">
      <c r="C536" s="4"/>
      <c r="E536" s="1"/>
      <c r="H536" s="6" t="str">
        <f>IF(F536=0%,"",#REF!/F536)</f>
        <v/>
      </c>
    </row>
    <row r="537" spans="3:8">
      <c r="C537" s="4"/>
      <c r="E537" s="1"/>
      <c r="H537" s="6" t="str">
        <f>IF(F537=0%,"",#REF!/F537)</f>
        <v/>
      </c>
    </row>
    <row r="538" spans="3:8">
      <c r="C538" s="4"/>
      <c r="E538" s="1"/>
      <c r="H538" s="6" t="str">
        <f>IF(F538=0%,"",#REF!/F538)</f>
        <v/>
      </c>
    </row>
    <row r="539" spans="3:8">
      <c r="C539" s="4"/>
      <c r="E539" s="1"/>
      <c r="H539" s="6" t="str">
        <f>IF(F539=0%,"",#REF!/F539)</f>
        <v/>
      </c>
    </row>
    <row r="540" spans="3:8">
      <c r="C540" s="4"/>
      <c r="E540" s="1"/>
      <c r="H540" s="6" t="str">
        <f>IF(F540=0%,"",#REF!/F540)</f>
        <v/>
      </c>
    </row>
    <row r="541" spans="3:8">
      <c r="C541" s="4"/>
      <c r="E541" s="1"/>
      <c r="H541" s="6" t="str">
        <f>IF(F541=0%,"",#REF!/F541)</f>
        <v/>
      </c>
    </row>
    <row r="542" spans="3:8">
      <c r="C542" s="4"/>
      <c r="E542" s="1"/>
      <c r="H542" s="6" t="str">
        <f>IF(F542=0%,"",#REF!/F542)</f>
        <v/>
      </c>
    </row>
    <row r="543" spans="3:8">
      <c r="C543" s="4"/>
      <c r="E543" s="1"/>
      <c r="H543" s="6" t="str">
        <f>IF(F543=0%,"",#REF!/F543)</f>
        <v/>
      </c>
    </row>
    <row r="544" spans="3:8">
      <c r="C544" s="4"/>
      <c r="E544" s="1"/>
      <c r="H544" s="6" t="str">
        <f>IF(F544=0%,"",#REF!/F544)</f>
        <v/>
      </c>
    </row>
    <row r="545" spans="3:8">
      <c r="C545" s="4"/>
      <c r="E545" s="1"/>
      <c r="H545" s="6" t="str">
        <f>IF(F545=0%,"",#REF!/F545)</f>
        <v/>
      </c>
    </row>
    <row r="546" spans="3:8">
      <c r="C546" s="4"/>
      <c r="E546" s="1"/>
      <c r="H546" s="6" t="str">
        <f>IF(F546=0%,"",#REF!/F546)</f>
        <v/>
      </c>
    </row>
    <row r="547" spans="3:8">
      <c r="C547" s="4"/>
      <c r="E547" s="1"/>
      <c r="H547" s="6" t="str">
        <f>IF(F547=0%,"",#REF!/F547)</f>
        <v/>
      </c>
    </row>
    <row r="548" spans="3:8">
      <c r="C548" s="4"/>
      <c r="E548" s="1"/>
      <c r="H548" s="6" t="str">
        <f>IF(F548=0%,"",#REF!/F548)</f>
        <v/>
      </c>
    </row>
    <row r="549" spans="3:8">
      <c r="C549" s="4"/>
      <c r="E549" s="1"/>
      <c r="H549" s="6" t="str">
        <f>IF(F549=0%,"",#REF!/F549)</f>
        <v/>
      </c>
    </row>
    <row r="550" spans="3:8">
      <c r="C550" s="4"/>
      <c r="E550" s="1"/>
      <c r="H550" s="6" t="str">
        <f>IF(F550=0%,"",#REF!/F550)</f>
        <v/>
      </c>
    </row>
    <row r="551" spans="3:8">
      <c r="C551" s="4"/>
      <c r="E551" s="1"/>
      <c r="H551" s="6" t="str">
        <f>IF(F551=0%,"",#REF!/F551)</f>
        <v/>
      </c>
    </row>
    <row r="552" spans="3:8">
      <c r="C552" s="4"/>
      <c r="E552" s="1"/>
      <c r="H552" s="6" t="str">
        <f>IF(F552=0%,"",#REF!/F552)</f>
        <v/>
      </c>
    </row>
    <row r="553" spans="3:8">
      <c r="C553" s="4"/>
      <c r="E553" s="1"/>
      <c r="H553" s="6" t="str">
        <f>IF(F553=0%,"",#REF!/F553)</f>
        <v/>
      </c>
    </row>
    <row r="554" spans="3:8">
      <c r="C554" s="4"/>
      <c r="E554" s="1"/>
      <c r="H554" s="6" t="str">
        <f>IF(F554=0%,"",#REF!/F554)</f>
        <v/>
      </c>
    </row>
    <row r="555" spans="3:8">
      <c r="C555" s="4"/>
      <c r="E555" s="1"/>
      <c r="H555" s="6" t="str">
        <f>IF(F555=0%,"",#REF!/F555)</f>
        <v/>
      </c>
    </row>
    <row r="556" spans="3:8">
      <c r="C556" s="4"/>
      <c r="E556" s="1"/>
      <c r="H556" s="6" t="str">
        <f>IF(F556=0%,"",#REF!/F556)</f>
        <v/>
      </c>
    </row>
    <row r="557" spans="3:8">
      <c r="C557" s="4"/>
      <c r="E557" s="1"/>
      <c r="H557" s="6" t="str">
        <f>IF(F557=0%,"",#REF!/F557)</f>
        <v/>
      </c>
    </row>
    <row r="558" spans="3:8">
      <c r="C558" s="4"/>
      <c r="E558" s="1"/>
      <c r="H558" s="6" t="str">
        <f>IF(F558=0%,"",#REF!/F558)</f>
        <v/>
      </c>
    </row>
    <row r="559" spans="3:8">
      <c r="C559" s="4"/>
      <c r="E559" s="1"/>
      <c r="H559" s="6" t="str">
        <f>IF(F559=0%,"",#REF!/F559)</f>
        <v/>
      </c>
    </row>
    <row r="560" spans="3:8">
      <c r="C560" s="4"/>
      <c r="E560" s="1"/>
      <c r="H560" s="6" t="str">
        <f>IF(F560=0%,"",#REF!/F560)</f>
        <v/>
      </c>
    </row>
    <row r="561" spans="3:8">
      <c r="C561" s="4"/>
      <c r="E561" s="1"/>
      <c r="H561" s="6" t="str">
        <f>IF(F561=0%,"",#REF!/F561)</f>
        <v/>
      </c>
    </row>
    <row r="562" spans="3:8">
      <c r="C562" s="4"/>
      <c r="E562" s="1"/>
      <c r="H562" s="6" t="str">
        <f>IF(F562=0%,"",#REF!/F562)</f>
        <v/>
      </c>
    </row>
    <row r="563" spans="3:8">
      <c r="C563" s="4"/>
      <c r="E563" s="1"/>
      <c r="H563" s="6" t="str">
        <f>IF(F563=0%,"",#REF!/F563)</f>
        <v/>
      </c>
    </row>
    <row r="564" spans="3:8">
      <c r="C564" s="4"/>
      <c r="E564" s="1"/>
      <c r="H564" s="6" t="str">
        <f>IF(F564=0%,"",#REF!/F564)</f>
        <v/>
      </c>
    </row>
    <row r="565" spans="3:8">
      <c r="C565" s="4"/>
      <c r="E565" s="1"/>
      <c r="H565" s="6" t="str">
        <f>IF(F565=0%,"",#REF!/F565)</f>
        <v/>
      </c>
    </row>
    <row r="566" spans="3:8">
      <c r="C566" s="4"/>
      <c r="E566" s="1"/>
      <c r="H566" s="6" t="str">
        <f>IF(F566=0%,"",#REF!/F566)</f>
        <v/>
      </c>
    </row>
    <row r="567" spans="3:8">
      <c r="C567" s="4"/>
      <c r="E567" s="1"/>
      <c r="H567" s="6" t="str">
        <f>IF(F567=0%,"",#REF!/F567)</f>
        <v/>
      </c>
    </row>
    <row r="568" spans="3:8">
      <c r="C568" s="4"/>
      <c r="E568" s="1"/>
      <c r="H568" s="6" t="str">
        <f>IF(F568=0%,"",#REF!/F568)</f>
        <v/>
      </c>
    </row>
    <row r="569" spans="3:8">
      <c r="C569" s="4"/>
      <c r="E569" s="1"/>
      <c r="H569" s="6" t="str">
        <f>IF(F569=0%,"",#REF!/F569)</f>
        <v/>
      </c>
    </row>
    <row r="570" spans="3:8">
      <c r="C570" s="4"/>
      <c r="E570" s="1"/>
      <c r="H570" s="6" t="str">
        <f>IF(F570=0%,"",#REF!/F570)</f>
        <v/>
      </c>
    </row>
    <row r="571" spans="3:8">
      <c r="C571" s="4"/>
      <c r="E571" s="1"/>
      <c r="H571" s="6" t="str">
        <f>IF(F571=0%,"",#REF!/F571)</f>
        <v/>
      </c>
    </row>
    <row r="572" spans="3:8">
      <c r="C572" s="4"/>
      <c r="E572" s="1"/>
      <c r="H572" s="6" t="str">
        <f>IF(F572=0%,"",#REF!/F572)</f>
        <v/>
      </c>
    </row>
    <row r="573" spans="3:8">
      <c r="C573" s="4"/>
      <c r="E573" s="1"/>
      <c r="H573" s="6" t="str">
        <f>IF(F573=0%,"",#REF!/F573)</f>
        <v/>
      </c>
    </row>
    <row r="574" spans="3:8">
      <c r="C574" s="4"/>
      <c r="E574" s="1"/>
      <c r="H574" s="6" t="str">
        <f>IF(F574=0%,"",#REF!/F574)</f>
        <v/>
      </c>
    </row>
    <row r="575" spans="3:8">
      <c r="C575" s="4"/>
      <c r="E575" s="1"/>
      <c r="H575" s="6" t="str">
        <f>IF(F575=0%,"",#REF!/F575)</f>
        <v/>
      </c>
    </row>
    <row r="576" spans="3:8">
      <c r="C576" s="4"/>
      <c r="E576" s="1"/>
      <c r="H576" s="6" t="str">
        <f>IF(F576=0%,"",#REF!/F576)</f>
        <v/>
      </c>
    </row>
    <row r="577" spans="3:8">
      <c r="C577" s="4"/>
      <c r="E577" s="1"/>
      <c r="H577" s="6" t="str">
        <f>IF(F577=0%,"",#REF!/F577)</f>
        <v/>
      </c>
    </row>
    <row r="578" spans="3:8">
      <c r="C578" s="4"/>
      <c r="E578" s="1"/>
      <c r="H578" s="6" t="str">
        <f>IF(F578=0%,"",#REF!/F578)</f>
        <v/>
      </c>
    </row>
    <row r="579" spans="3:8">
      <c r="C579" s="4"/>
      <c r="E579" s="1"/>
      <c r="H579" s="6" t="str">
        <f>IF(F579=0%,"",#REF!/F579)</f>
        <v/>
      </c>
    </row>
    <row r="580" spans="3:8">
      <c r="C580" s="4"/>
      <c r="E580" s="1"/>
      <c r="H580" s="6" t="str">
        <f>IF(F580=0%,"",#REF!/F580)</f>
        <v/>
      </c>
    </row>
    <row r="581" spans="3:8">
      <c r="C581" s="4"/>
      <c r="E581" s="1"/>
      <c r="H581" s="6" t="str">
        <f>IF(F581=0%,"",#REF!/F581)</f>
        <v/>
      </c>
    </row>
    <row r="582" spans="3:8">
      <c r="C582" s="4"/>
      <c r="E582" s="1"/>
      <c r="H582" s="6" t="str">
        <f>IF(F582=0%,"",#REF!/F582)</f>
        <v/>
      </c>
    </row>
    <row r="583" spans="3:8">
      <c r="C583" s="4"/>
      <c r="E583" s="1"/>
      <c r="H583" s="6" t="str">
        <f>IF(F583=0%,"",#REF!/F583)</f>
        <v/>
      </c>
    </row>
    <row r="584" spans="3:8">
      <c r="C584" s="4"/>
      <c r="E584" s="1"/>
      <c r="H584" s="6" t="str">
        <f>IF(F584=0%,"",#REF!/F584)</f>
        <v/>
      </c>
    </row>
    <row r="585" spans="3:8">
      <c r="C585" s="4"/>
      <c r="E585" s="1"/>
      <c r="H585" s="6" t="str">
        <f>IF(F585=0%,"",#REF!/F585)</f>
        <v/>
      </c>
    </row>
    <row r="586" spans="3:8">
      <c r="C586" s="4"/>
      <c r="E586" s="1"/>
      <c r="H586" s="6" t="str">
        <f>IF(F586=0%,"",#REF!/F586)</f>
        <v/>
      </c>
    </row>
    <row r="587" spans="3:8">
      <c r="C587" s="4"/>
      <c r="E587" s="1"/>
      <c r="H587" s="6" t="str">
        <f>IF(F587=0%,"",#REF!/F587)</f>
        <v/>
      </c>
    </row>
    <row r="588" spans="3:8">
      <c r="C588" s="4"/>
      <c r="E588" s="1"/>
      <c r="H588" s="6" t="str">
        <f>IF(F588=0%,"",#REF!/F588)</f>
        <v/>
      </c>
    </row>
    <row r="589" spans="3:8">
      <c r="C589" s="4"/>
      <c r="E589" s="1"/>
      <c r="H589" s="6" t="str">
        <f>IF(F589=0%,"",#REF!/F589)</f>
        <v/>
      </c>
    </row>
    <row r="590" spans="3:8">
      <c r="C590" s="4"/>
      <c r="E590" s="1"/>
      <c r="H590" s="6" t="str">
        <f>IF(F590=0%,"",#REF!/F590)</f>
        <v/>
      </c>
    </row>
    <row r="591" spans="3:8">
      <c r="C591" s="4"/>
      <c r="E591" s="1"/>
      <c r="H591" s="6" t="str">
        <f>IF(F591=0%,"",#REF!/F591)</f>
        <v/>
      </c>
    </row>
    <row r="592" spans="3:8">
      <c r="C592" s="4"/>
      <c r="E592" s="1"/>
      <c r="H592" s="6" t="str">
        <f>IF(F592=0%,"",#REF!/F592)</f>
        <v/>
      </c>
    </row>
    <row r="593" spans="3:8">
      <c r="C593" s="4"/>
      <c r="E593" s="1"/>
      <c r="H593" s="6" t="str">
        <f>IF(F593=0%,"",#REF!/F593)</f>
        <v/>
      </c>
    </row>
    <row r="594" spans="3:8">
      <c r="C594" s="4"/>
      <c r="E594" s="1"/>
      <c r="H594" s="6" t="str">
        <f>IF(F594=0%,"",#REF!/F594)</f>
        <v/>
      </c>
    </row>
    <row r="595" spans="3:8">
      <c r="C595" s="4"/>
      <c r="E595" s="1"/>
      <c r="H595" s="6" t="str">
        <f>IF(F595=0%,"",#REF!/F595)</f>
        <v/>
      </c>
    </row>
    <row r="596" spans="3:8">
      <c r="C596" s="4"/>
      <c r="E596" s="1"/>
      <c r="H596" s="6" t="str">
        <f>IF(F596=0%,"",#REF!/F596)</f>
        <v/>
      </c>
    </row>
    <row r="597" spans="3:8">
      <c r="C597" s="4"/>
      <c r="E597" s="1"/>
      <c r="H597" s="6" t="str">
        <f>IF(F597=0%,"",#REF!/F597)</f>
        <v/>
      </c>
    </row>
    <row r="598" spans="3:8">
      <c r="C598" s="4"/>
      <c r="E598" s="1"/>
      <c r="H598" s="6" t="str">
        <f>IF(F598=0%,"",#REF!/F598)</f>
        <v/>
      </c>
    </row>
    <row r="599" spans="3:8">
      <c r="C599" s="4"/>
      <c r="E599" s="1"/>
      <c r="H599" s="6" t="str">
        <f>IF(F599=0%,"",#REF!/F599)</f>
        <v/>
      </c>
    </row>
    <row r="600" spans="3:8">
      <c r="C600" s="4"/>
      <c r="E600" s="1"/>
      <c r="H600" s="6" t="str">
        <f>IF(F600=0%,"",#REF!/F600)</f>
        <v/>
      </c>
    </row>
    <row r="601" spans="3:8">
      <c r="C601" s="4"/>
      <c r="E601" s="1"/>
      <c r="H601" s="6" t="str">
        <f>IF(F601=0%,"",#REF!/F601)</f>
        <v/>
      </c>
    </row>
    <row r="602" spans="3:8">
      <c r="C602" s="4"/>
      <c r="E602" s="1"/>
      <c r="H602" s="6" t="str">
        <f>IF(F602=0%,"",#REF!/F602)</f>
        <v/>
      </c>
    </row>
    <row r="603" spans="3:8">
      <c r="C603" s="4"/>
      <c r="E603" s="1"/>
      <c r="H603" s="6" t="str">
        <f>IF(F603=0%,"",#REF!/F603)</f>
        <v/>
      </c>
    </row>
    <row r="604" spans="3:8">
      <c r="C604" s="4"/>
      <c r="E604" s="1"/>
      <c r="H604" s="6" t="str">
        <f>IF(F604=0%,"",#REF!/F604)</f>
        <v/>
      </c>
    </row>
    <row r="605" spans="3:8">
      <c r="C605" s="4"/>
      <c r="E605" s="1"/>
      <c r="H605" s="6" t="str">
        <f>IF(F605=0%,"",#REF!/F605)</f>
        <v/>
      </c>
    </row>
    <row r="606" spans="3:8">
      <c r="C606" s="4"/>
      <c r="E606" s="1"/>
      <c r="H606" s="6" t="str">
        <f>IF(F606=0%,"",#REF!/F606)</f>
        <v/>
      </c>
    </row>
    <row r="607" spans="3:8">
      <c r="C607" s="4"/>
      <c r="E607" s="1"/>
      <c r="H607" s="6" t="str">
        <f>IF(F607=0%,"",#REF!/F607)</f>
        <v/>
      </c>
    </row>
    <row r="608" spans="3:8">
      <c r="C608" s="4"/>
      <c r="E608" s="1"/>
      <c r="H608" s="6" t="str">
        <f>IF(F608=0%,"",#REF!/F608)</f>
        <v/>
      </c>
    </row>
    <row r="609" spans="3:8">
      <c r="C609" s="4"/>
      <c r="E609" s="1"/>
      <c r="H609" s="6" t="str">
        <f>IF(F609=0%,"",#REF!/F609)</f>
        <v/>
      </c>
    </row>
    <row r="610" spans="3:8">
      <c r="C610" s="4"/>
      <c r="E610" s="1"/>
      <c r="H610" s="6" t="str">
        <f>IF(F610=0%,"",#REF!/F610)</f>
        <v/>
      </c>
    </row>
    <row r="611" spans="3:8">
      <c r="C611" s="4"/>
      <c r="E611" s="1"/>
      <c r="H611" s="6" t="str">
        <f>IF(F611=0%,"",#REF!/F611)</f>
        <v/>
      </c>
    </row>
    <row r="612" spans="3:8">
      <c r="C612" s="4"/>
      <c r="E612" s="1"/>
      <c r="H612" s="6" t="str">
        <f>IF(F612=0%,"",#REF!/F612)</f>
        <v/>
      </c>
    </row>
    <row r="613" spans="3:8">
      <c r="C613" s="4"/>
      <c r="E613" s="1"/>
      <c r="H613" s="6" t="str">
        <f>IF(F613=0%,"",#REF!/F613)</f>
        <v/>
      </c>
    </row>
    <row r="614" spans="3:8">
      <c r="C614" s="4"/>
      <c r="E614" s="1"/>
      <c r="H614" s="6" t="str">
        <f>IF(F614=0%,"",#REF!/F614)</f>
        <v/>
      </c>
    </row>
    <row r="615" spans="3:8">
      <c r="C615" s="4"/>
      <c r="E615" s="1"/>
      <c r="H615" s="6" t="str">
        <f>IF(F615=0%,"",#REF!/F615)</f>
        <v/>
      </c>
    </row>
    <row r="616" spans="3:8">
      <c r="C616" s="4"/>
      <c r="E616" s="1"/>
      <c r="H616" s="6" t="str">
        <f>IF(F616=0%,"",#REF!/F616)</f>
        <v/>
      </c>
    </row>
    <row r="617" spans="3:8">
      <c r="C617" s="4"/>
      <c r="E617" s="1"/>
      <c r="H617" s="6" t="str">
        <f>IF(F617=0%,"",#REF!/F617)</f>
        <v/>
      </c>
    </row>
    <row r="618" spans="3:8">
      <c r="C618" s="4"/>
      <c r="E618" s="1"/>
      <c r="H618" s="6" t="str">
        <f>IF(F618=0%,"",#REF!/F618)</f>
        <v/>
      </c>
    </row>
    <row r="619" spans="3:8">
      <c r="C619" s="4"/>
      <c r="E619" s="1"/>
      <c r="H619" s="6" t="str">
        <f>IF(F619=0%,"",#REF!/F619)</f>
        <v/>
      </c>
    </row>
    <row r="620" spans="3:8">
      <c r="C620" s="4"/>
      <c r="E620" s="1"/>
      <c r="H620" s="6" t="str">
        <f>IF(F620=0%,"",#REF!/F620)</f>
        <v/>
      </c>
    </row>
    <row r="621" spans="3:8">
      <c r="C621" s="4"/>
      <c r="E621" s="1"/>
      <c r="H621" s="6" t="str">
        <f>IF(F621=0%,"",#REF!/F621)</f>
        <v/>
      </c>
    </row>
    <row r="622" spans="3:8">
      <c r="C622" s="4"/>
      <c r="E622" s="1"/>
      <c r="H622" s="6" t="str">
        <f>IF(F622=0%,"",#REF!/F622)</f>
        <v/>
      </c>
    </row>
    <row r="623" spans="3:8">
      <c r="C623" s="4"/>
      <c r="E623" s="1"/>
      <c r="H623" s="6" t="str">
        <f>IF(F623=0%,"",#REF!/F623)</f>
        <v/>
      </c>
    </row>
    <row r="624" spans="3:8">
      <c r="C624" s="4"/>
      <c r="E624" s="1"/>
      <c r="H624" s="6" t="str">
        <f>IF(F624=0%,"",#REF!/F624)</f>
        <v/>
      </c>
    </row>
    <row r="625" spans="3:8">
      <c r="C625" s="4"/>
      <c r="E625" s="1"/>
      <c r="H625" s="6" t="str">
        <f>IF(F625=0%,"",#REF!/F625)</f>
        <v/>
      </c>
    </row>
    <row r="626" spans="3:8">
      <c r="C626" s="4"/>
      <c r="E626" s="1"/>
      <c r="H626" s="6" t="str">
        <f>IF(F626=0%,"",#REF!/F626)</f>
        <v/>
      </c>
    </row>
    <row r="627" spans="3:8">
      <c r="C627" s="4"/>
      <c r="E627" s="1"/>
      <c r="H627" s="6" t="str">
        <f>IF(F627=0%,"",#REF!/F627)</f>
        <v/>
      </c>
    </row>
    <row r="628" spans="3:8">
      <c r="C628" s="4"/>
      <c r="E628" s="1"/>
      <c r="H628" s="6" t="str">
        <f>IF(F628=0%,"",#REF!/F628)</f>
        <v/>
      </c>
    </row>
    <row r="629" spans="3:8">
      <c r="C629" s="4"/>
      <c r="E629" s="1"/>
      <c r="H629" s="6" t="str">
        <f>IF(F629=0%,"",#REF!/F629)</f>
        <v/>
      </c>
    </row>
    <row r="630" spans="3:8">
      <c r="C630" s="4"/>
      <c r="E630" s="1"/>
      <c r="H630" s="6" t="str">
        <f>IF(F630=0%,"",#REF!/F630)</f>
        <v/>
      </c>
    </row>
    <row r="631" spans="3:8">
      <c r="C631" s="4"/>
      <c r="E631" s="1"/>
      <c r="H631" s="6" t="str">
        <f>IF(F631=0%,"",#REF!/F631)</f>
        <v/>
      </c>
    </row>
    <row r="632" spans="3:8">
      <c r="C632" s="4"/>
      <c r="E632" s="1"/>
      <c r="H632" s="6" t="str">
        <f>IF(F632=0%,"",#REF!/F632)</f>
        <v/>
      </c>
    </row>
    <row r="633" spans="3:8">
      <c r="C633" s="4"/>
      <c r="E633" s="1"/>
      <c r="H633" s="6" t="str">
        <f>IF(F633=0%,"",#REF!/F633)</f>
        <v/>
      </c>
    </row>
    <row r="634" spans="3:8">
      <c r="C634" s="4"/>
      <c r="E634" s="1"/>
      <c r="H634" s="6" t="str">
        <f>IF(F634=0%,"",#REF!/F634)</f>
        <v/>
      </c>
    </row>
    <row r="635" spans="3:8">
      <c r="C635" s="4"/>
      <c r="E635" s="1"/>
      <c r="H635" s="6" t="str">
        <f>IF(F635=0%,"",#REF!/F635)</f>
        <v/>
      </c>
    </row>
    <row r="636" spans="3:8">
      <c r="C636" s="4"/>
      <c r="E636" s="1"/>
      <c r="H636" s="6" t="str">
        <f>IF(F636=0%,"",#REF!/F636)</f>
        <v/>
      </c>
    </row>
    <row r="637" spans="3:8">
      <c r="C637" s="4"/>
      <c r="E637" s="1"/>
      <c r="H637" s="6" t="str">
        <f>IF(F637=0%,"",#REF!/F637)</f>
        <v/>
      </c>
    </row>
    <row r="638" spans="3:8">
      <c r="C638" s="4"/>
      <c r="E638" s="1"/>
      <c r="H638" s="6" t="str">
        <f>IF(F638=0%,"",#REF!/F638)</f>
        <v/>
      </c>
    </row>
    <row r="639" spans="3:8">
      <c r="C639" s="4"/>
      <c r="E639" s="1"/>
      <c r="H639" s="6" t="str">
        <f>IF(F639=0%,"",#REF!/F639)</f>
        <v/>
      </c>
    </row>
    <row r="640" spans="3:8">
      <c r="C640" s="4"/>
      <c r="E640" s="1"/>
      <c r="H640" s="6" t="str">
        <f>IF(F640=0%,"",#REF!/F640)</f>
        <v/>
      </c>
    </row>
    <row r="641" spans="3:8">
      <c r="C641" s="4"/>
      <c r="E641" s="1"/>
      <c r="H641" s="6" t="str">
        <f>IF(F641=0%,"",#REF!/F641)</f>
        <v/>
      </c>
    </row>
    <row r="642" spans="3:8">
      <c r="C642" s="4"/>
      <c r="E642" s="1"/>
      <c r="H642" s="6" t="str">
        <f>IF(F642=0%,"",#REF!/F642)</f>
        <v/>
      </c>
    </row>
    <row r="643" spans="3:8">
      <c r="C643" s="4"/>
      <c r="E643" s="1"/>
      <c r="H643" s="6" t="str">
        <f>IF(F643=0%,"",#REF!/F643)</f>
        <v/>
      </c>
    </row>
    <row r="644" spans="3:8">
      <c r="C644" s="4"/>
      <c r="E644" s="1"/>
      <c r="H644" s="6" t="str">
        <f>IF(F644=0%,"",#REF!/F644)</f>
        <v/>
      </c>
    </row>
    <row r="645" spans="3:8">
      <c r="C645" s="4"/>
      <c r="E645" s="1"/>
      <c r="H645" s="6" t="str">
        <f>IF(F645=0%,"",#REF!/F645)</f>
        <v/>
      </c>
    </row>
    <row r="646" spans="3:8">
      <c r="C646" s="4"/>
      <c r="E646" s="1"/>
      <c r="H646" s="6" t="str">
        <f>IF(F646=0%,"",#REF!/F646)</f>
        <v/>
      </c>
    </row>
    <row r="647" spans="3:8">
      <c r="C647" s="4"/>
      <c r="E647" s="1"/>
      <c r="H647" s="6" t="str">
        <f>IF(F647=0%,"",#REF!/F647)</f>
        <v/>
      </c>
    </row>
    <row r="648" spans="3:8">
      <c r="C648" s="4"/>
      <c r="E648" s="1"/>
      <c r="H648" s="6" t="str">
        <f>IF(F648=0%,"",#REF!/F648)</f>
        <v/>
      </c>
    </row>
    <row r="649" spans="3:8">
      <c r="C649" s="4"/>
      <c r="E649" s="1"/>
      <c r="H649" s="6" t="str">
        <f>IF(F649=0%,"",#REF!/F649)</f>
        <v/>
      </c>
    </row>
    <row r="650" spans="3:8">
      <c r="C650" s="4"/>
      <c r="E650" s="1"/>
      <c r="H650" s="6" t="str">
        <f>IF(F650=0%,"",#REF!/F650)</f>
        <v/>
      </c>
    </row>
    <row r="651" spans="3:8">
      <c r="C651" s="4"/>
      <c r="E651" s="1"/>
      <c r="H651" s="6" t="str">
        <f>IF(F651=0%,"",#REF!/F651)</f>
        <v/>
      </c>
    </row>
    <row r="652" spans="3:8">
      <c r="C652" s="4"/>
      <c r="E652" s="1"/>
      <c r="H652" s="6" t="str">
        <f>IF(F652=0%,"",#REF!/F652)</f>
        <v/>
      </c>
    </row>
    <row r="653" spans="3:8">
      <c r="C653" s="4"/>
      <c r="E653" s="1"/>
      <c r="H653" s="6" t="str">
        <f>IF(F653=0%,"",#REF!/F653)</f>
        <v/>
      </c>
    </row>
    <row r="654" spans="3:8">
      <c r="C654" s="4"/>
      <c r="E654" s="1"/>
      <c r="H654" s="6" t="str">
        <f>IF(F654=0%,"",#REF!/F654)</f>
        <v/>
      </c>
    </row>
    <row r="655" spans="3:8">
      <c r="C655" s="4"/>
      <c r="E655" s="1"/>
      <c r="H655" s="6" t="str">
        <f>IF(F655=0%,"",#REF!/F655)</f>
        <v/>
      </c>
    </row>
    <row r="656" spans="3:8">
      <c r="C656" s="4"/>
      <c r="E656" s="1"/>
      <c r="H656" s="6" t="str">
        <f>IF(F656=0%,"",#REF!/F656)</f>
        <v/>
      </c>
    </row>
    <row r="657" spans="3:8">
      <c r="C657" s="4"/>
      <c r="E657" s="1"/>
      <c r="H657" s="6" t="str">
        <f>IF(F657=0%,"",#REF!/F657)</f>
        <v/>
      </c>
    </row>
    <row r="658" spans="3:8">
      <c r="C658" s="4"/>
      <c r="E658" s="1"/>
      <c r="H658" s="6" t="str">
        <f>IF(F658=0%,"",#REF!/F658)</f>
        <v/>
      </c>
    </row>
    <row r="659" spans="3:8">
      <c r="C659" s="4"/>
      <c r="E659" s="1"/>
      <c r="H659" s="6" t="str">
        <f>IF(F659=0%,"",#REF!/F659)</f>
        <v/>
      </c>
    </row>
    <row r="660" spans="3:8">
      <c r="C660" s="4"/>
      <c r="E660" s="1"/>
      <c r="H660" s="6" t="str">
        <f>IF(F660=0%,"",#REF!/F660)</f>
        <v/>
      </c>
    </row>
    <row r="661" spans="3:8">
      <c r="C661" s="4"/>
      <c r="E661" s="1"/>
      <c r="H661" s="6" t="str">
        <f>IF(F661=0%,"",#REF!/F661)</f>
        <v/>
      </c>
    </row>
    <row r="662" spans="3:8">
      <c r="C662" s="4"/>
      <c r="E662" s="1"/>
      <c r="H662" s="6" t="str">
        <f>IF(F662=0%,"",#REF!/F662)</f>
        <v/>
      </c>
    </row>
    <row r="663" spans="3:8">
      <c r="C663" s="4"/>
      <c r="E663" s="1"/>
      <c r="H663" s="6" t="str">
        <f>IF(F663=0%,"",#REF!/F663)</f>
        <v/>
      </c>
    </row>
    <row r="664" spans="3:8">
      <c r="C664" s="4"/>
      <c r="E664" s="1"/>
      <c r="H664" s="6" t="str">
        <f>IF(F664=0%,"",#REF!/F664)</f>
        <v/>
      </c>
    </row>
    <row r="665" spans="3:8">
      <c r="C665" s="4"/>
      <c r="E665" s="1"/>
      <c r="H665" s="6" t="str">
        <f>IF(F665=0%,"",#REF!/F665)</f>
        <v/>
      </c>
    </row>
    <row r="666" spans="3:8">
      <c r="C666" s="4"/>
      <c r="E666" s="1"/>
      <c r="H666" s="6" t="str">
        <f>IF(F666=0%,"",#REF!/F666)</f>
        <v/>
      </c>
    </row>
    <row r="667" spans="3:8">
      <c r="C667" s="4"/>
      <c r="E667" s="1"/>
      <c r="H667" s="6" t="str">
        <f>IF(F667=0%,"",#REF!/F667)</f>
        <v/>
      </c>
    </row>
    <row r="668" spans="3:8">
      <c r="C668" s="4"/>
      <c r="E668" s="1"/>
      <c r="H668" s="6" t="str">
        <f>IF(F668=0%,"",#REF!/F668)</f>
        <v/>
      </c>
    </row>
    <row r="669" spans="3:8">
      <c r="C669" s="4"/>
      <c r="E669" s="1"/>
      <c r="H669" s="6" t="str">
        <f>IF(F669=0%,"",#REF!/F669)</f>
        <v/>
      </c>
    </row>
    <row r="670" spans="3:8">
      <c r="C670" s="4"/>
      <c r="E670" s="1"/>
      <c r="H670" s="6" t="str">
        <f>IF(F670=0%,"",#REF!/F670)</f>
        <v/>
      </c>
    </row>
    <row r="671" spans="3:8">
      <c r="C671" s="4"/>
      <c r="E671" s="1"/>
      <c r="H671" s="6" t="str">
        <f>IF(F671=0%,"",#REF!/F671)</f>
        <v/>
      </c>
    </row>
    <row r="672" spans="3:8">
      <c r="C672" s="4"/>
      <c r="E672" s="1"/>
      <c r="H672" s="6" t="str">
        <f>IF(F672=0%,"",#REF!/F672)</f>
        <v/>
      </c>
    </row>
    <row r="673" spans="3:8">
      <c r="C673" s="4"/>
      <c r="E673" s="1"/>
      <c r="H673" s="6" t="str">
        <f>IF(F673=0%,"",#REF!/F673)</f>
        <v/>
      </c>
    </row>
    <row r="674" spans="3:8">
      <c r="C674" s="4"/>
      <c r="E674" s="1"/>
      <c r="H674" s="6" t="str">
        <f>IF(F674=0%,"",#REF!/F674)</f>
        <v/>
      </c>
    </row>
    <row r="675" spans="3:8">
      <c r="C675" s="4"/>
      <c r="E675" s="1"/>
      <c r="H675" s="6" t="str">
        <f>IF(F675=0%,"",#REF!/F675)</f>
        <v/>
      </c>
    </row>
    <row r="676" spans="3:8">
      <c r="C676" s="4"/>
      <c r="E676" s="1"/>
      <c r="H676" s="6" t="str">
        <f>IF(F676=0%,"",#REF!/F676)</f>
        <v/>
      </c>
    </row>
    <row r="677" spans="3:8">
      <c r="C677" s="4"/>
      <c r="E677" s="1"/>
      <c r="H677" s="6" t="str">
        <f>IF(F677=0%,"",#REF!/F677)</f>
        <v/>
      </c>
    </row>
    <row r="678" spans="3:8">
      <c r="C678" s="4"/>
      <c r="E678" s="1"/>
      <c r="H678" s="6" t="str">
        <f>IF(F678=0%,"",#REF!/F678)</f>
        <v/>
      </c>
    </row>
    <row r="679" spans="3:8">
      <c r="C679" s="4"/>
      <c r="E679" s="1"/>
      <c r="H679" s="6" t="str">
        <f>IF(F679=0%,"",#REF!/F679)</f>
        <v/>
      </c>
    </row>
    <row r="680" spans="3:8">
      <c r="C680" s="4"/>
      <c r="E680" s="1"/>
      <c r="H680" s="6" t="str">
        <f>IF(F680=0%,"",#REF!/F680)</f>
        <v/>
      </c>
    </row>
    <row r="681" spans="3:8">
      <c r="C681" s="4"/>
      <c r="E681" s="1"/>
      <c r="H681" s="6" t="str">
        <f>IF(F681=0%,"",#REF!/F681)</f>
        <v/>
      </c>
    </row>
    <row r="682" spans="3:8">
      <c r="C682" s="4"/>
      <c r="E682" s="1"/>
      <c r="H682" s="6" t="str">
        <f>IF(F682=0%,"",#REF!/F682)</f>
        <v/>
      </c>
    </row>
    <row r="683" spans="3:8">
      <c r="C683" s="4"/>
      <c r="E683" s="1"/>
      <c r="H683" s="6" t="str">
        <f>IF(F683=0%,"",#REF!/F683)</f>
        <v/>
      </c>
    </row>
    <row r="684" spans="3:8">
      <c r="C684" s="4"/>
      <c r="E684" s="1"/>
      <c r="H684" s="6" t="str">
        <f>IF(F684=0%,"",#REF!/F684)</f>
        <v/>
      </c>
    </row>
    <row r="685" spans="3:8">
      <c r="C685" s="4"/>
      <c r="E685" s="1"/>
      <c r="H685" s="6" t="str">
        <f>IF(F685=0%,"",#REF!/F685)</f>
        <v/>
      </c>
    </row>
    <row r="686" spans="3:8">
      <c r="C686" s="4"/>
      <c r="E686" s="1"/>
      <c r="H686" s="6" t="str">
        <f>IF(F686=0%,"",#REF!/F686)</f>
        <v/>
      </c>
    </row>
    <row r="687" spans="3:8">
      <c r="C687" s="4"/>
      <c r="E687" s="1"/>
      <c r="H687" s="6" t="str">
        <f>IF(F687=0%,"",#REF!/F687)</f>
        <v/>
      </c>
    </row>
    <row r="688" spans="3:8">
      <c r="C688" s="4"/>
      <c r="E688" s="1"/>
      <c r="H688" s="6" t="str">
        <f>IF(F688=0%,"",#REF!/F688)</f>
        <v/>
      </c>
    </row>
    <row r="689" spans="3:8">
      <c r="C689" s="4"/>
      <c r="E689" s="1"/>
      <c r="H689" s="6" t="str">
        <f>IF(F689=0%,"",#REF!/F689)</f>
        <v/>
      </c>
    </row>
    <row r="690" spans="3:8">
      <c r="C690" s="4"/>
      <c r="E690" s="1"/>
      <c r="H690" s="6" t="str">
        <f>IF(F690=0%,"",#REF!/F690)</f>
        <v/>
      </c>
    </row>
    <row r="691" spans="3:8">
      <c r="C691" s="4"/>
      <c r="E691" s="1"/>
      <c r="H691" s="6" t="str">
        <f>IF(F691=0%,"",#REF!/F691)</f>
        <v/>
      </c>
    </row>
    <row r="692" spans="3:8">
      <c r="C692" s="4"/>
      <c r="E692" s="1"/>
      <c r="H692" s="6" t="str">
        <f>IF(F692=0%,"",#REF!/F692)</f>
        <v/>
      </c>
    </row>
    <row r="693" spans="3:8">
      <c r="C693" s="4"/>
      <c r="E693" s="1"/>
      <c r="H693" s="6" t="str">
        <f>IF(F693=0%,"",#REF!/F693)</f>
        <v/>
      </c>
    </row>
    <row r="694" spans="3:8">
      <c r="C694" s="4"/>
      <c r="E694" s="1"/>
      <c r="H694" s="6" t="str">
        <f>IF(F694=0%,"",#REF!/F694)</f>
        <v/>
      </c>
    </row>
    <row r="695" spans="3:8">
      <c r="C695" s="4"/>
      <c r="E695" s="1"/>
      <c r="H695" s="6" t="str">
        <f>IF(F695=0%,"",#REF!/F695)</f>
        <v/>
      </c>
    </row>
    <row r="696" spans="3:8">
      <c r="C696" s="4"/>
      <c r="E696" s="1"/>
      <c r="H696" s="6" t="str">
        <f>IF(F696=0%,"",#REF!/F696)</f>
        <v/>
      </c>
    </row>
    <row r="697" spans="3:8">
      <c r="C697" s="4"/>
      <c r="E697" s="1"/>
      <c r="H697" s="6" t="str">
        <f>IF(F697=0%,"",#REF!/F697)</f>
        <v/>
      </c>
    </row>
    <row r="698" spans="3:8">
      <c r="C698" s="4"/>
      <c r="E698" s="1"/>
      <c r="H698" s="6" t="str">
        <f>IF(F698=0%,"",#REF!/F698)</f>
        <v/>
      </c>
    </row>
    <row r="699" spans="3:8">
      <c r="C699" s="4"/>
      <c r="E699" s="1"/>
      <c r="H699" s="6" t="str">
        <f>IF(F699=0%,"",#REF!/F699)</f>
        <v/>
      </c>
    </row>
    <row r="700" spans="3:8">
      <c r="C700" s="4"/>
      <c r="E700" s="1"/>
      <c r="H700" s="6" t="str">
        <f>IF(F700=0%,"",#REF!/F700)</f>
        <v/>
      </c>
    </row>
    <row r="701" spans="3:8">
      <c r="C701" s="4"/>
      <c r="E701" s="1"/>
      <c r="H701" s="6" t="str">
        <f>IF(F701=0%,"",#REF!/F701)</f>
        <v/>
      </c>
    </row>
    <row r="702" spans="3:8">
      <c r="C702" s="4"/>
      <c r="E702" s="1"/>
      <c r="H702" s="6" t="str">
        <f>IF(F702=0%,"",#REF!/F702)</f>
        <v/>
      </c>
    </row>
    <row r="703" spans="3:8">
      <c r="C703" s="4"/>
      <c r="E703" s="1"/>
      <c r="H703" s="6" t="str">
        <f>IF(F703=0%,"",#REF!/F703)</f>
        <v/>
      </c>
    </row>
    <row r="704" spans="3:8">
      <c r="C704" s="4"/>
      <c r="E704" s="1"/>
      <c r="H704" s="6" t="str">
        <f>IF(F704=0%,"",#REF!/F704)</f>
        <v/>
      </c>
    </row>
    <row r="705" spans="3:8">
      <c r="C705" s="4"/>
      <c r="E705" s="1"/>
      <c r="H705" s="6" t="str">
        <f>IF(F705=0%,"",#REF!/F705)</f>
        <v/>
      </c>
    </row>
    <row r="706" spans="3:8">
      <c r="C706" s="4"/>
      <c r="E706" s="1"/>
      <c r="H706" s="6" t="str">
        <f>IF(F706=0%,"",#REF!/F706)</f>
        <v/>
      </c>
    </row>
    <row r="707" spans="3:8">
      <c r="C707" s="4"/>
      <c r="E707" s="1"/>
      <c r="H707" s="6" t="str">
        <f>IF(F707=0%,"",#REF!/F707)</f>
        <v/>
      </c>
    </row>
    <row r="708" spans="3:8">
      <c r="C708" s="4"/>
      <c r="E708" s="1"/>
      <c r="H708" s="6" t="str">
        <f>IF(F708=0%,"",#REF!/F708)</f>
        <v/>
      </c>
    </row>
    <row r="709" spans="3:8">
      <c r="C709" s="4"/>
      <c r="E709" s="1"/>
      <c r="H709" s="6" t="str">
        <f>IF(F709=0%,"",#REF!/F709)</f>
        <v/>
      </c>
    </row>
    <row r="710" spans="3:8">
      <c r="C710" s="4"/>
      <c r="E710" s="1"/>
      <c r="H710" s="6" t="str">
        <f>IF(F710=0%,"",#REF!/F710)</f>
        <v/>
      </c>
    </row>
    <row r="711" spans="3:8">
      <c r="C711" s="4"/>
      <c r="E711" s="1"/>
      <c r="H711" s="6" t="str">
        <f>IF(F711=0%,"",#REF!/F711)</f>
        <v/>
      </c>
    </row>
    <row r="712" spans="3:8">
      <c r="C712" s="4"/>
      <c r="E712" s="1"/>
      <c r="H712" s="6" t="str">
        <f>IF(F712=0%,"",#REF!/F712)</f>
        <v/>
      </c>
    </row>
    <row r="713" spans="3:8">
      <c r="C713" s="4"/>
      <c r="E713" s="1"/>
      <c r="H713" s="6" t="str">
        <f>IF(F713=0%,"",#REF!/F713)</f>
        <v/>
      </c>
    </row>
    <row r="714" spans="3:8">
      <c r="C714" s="4"/>
      <c r="E714" s="1"/>
      <c r="H714" s="6" t="str">
        <f>IF(F714=0%,"",#REF!/F714)</f>
        <v/>
      </c>
    </row>
    <row r="715" spans="3:8">
      <c r="C715" s="4"/>
      <c r="E715" s="1"/>
      <c r="H715" s="6" t="str">
        <f>IF(F715=0%,"",#REF!/F715)</f>
        <v/>
      </c>
    </row>
    <row r="716" spans="3:8">
      <c r="C716" s="4"/>
      <c r="E716" s="1"/>
      <c r="H716" s="6" t="str">
        <f>IF(F716=0%,"",#REF!/F716)</f>
        <v/>
      </c>
    </row>
    <row r="717" spans="3:8">
      <c r="C717" s="4"/>
      <c r="E717" s="1"/>
      <c r="H717" s="6" t="str">
        <f>IF(F717=0%,"",#REF!/F717)</f>
        <v/>
      </c>
    </row>
    <row r="718" spans="3:8">
      <c r="C718" s="4"/>
      <c r="E718" s="1"/>
      <c r="H718" s="6" t="str">
        <f>IF(F718=0%,"",#REF!/F718)</f>
        <v/>
      </c>
    </row>
    <row r="719" spans="3:8">
      <c r="C719" s="4"/>
      <c r="E719" s="1"/>
      <c r="H719" s="6" t="str">
        <f>IF(F719=0%,"",#REF!/F719)</f>
        <v/>
      </c>
    </row>
    <row r="720" spans="3:8">
      <c r="C720" s="4"/>
      <c r="E720" s="1"/>
      <c r="H720" s="6" t="str">
        <f>IF(F720=0%,"",#REF!/F720)</f>
        <v/>
      </c>
    </row>
    <row r="721" spans="3:8">
      <c r="C721" s="4"/>
      <c r="E721" s="1"/>
      <c r="H721" s="6" t="str">
        <f>IF(F721=0%,"",#REF!/F721)</f>
        <v/>
      </c>
    </row>
    <row r="722" spans="3:8">
      <c r="C722" s="4"/>
      <c r="E722" s="1"/>
      <c r="H722" s="6" t="str">
        <f>IF(F722=0%,"",#REF!/F722)</f>
        <v/>
      </c>
    </row>
    <row r="723" spans="3:8">
      <c r="C723" s="4"/>
      <c r="E723" s="1"/>
      <c r="H723" s="6" t="str">
        <f>IF(F723=0%,"",#REF!/F723)</f>
        <v/>
      </c>
    </row>
    <row r="724" spans="3:8">
      <c r="C724" s="4"/>
      <c r="E724" s="1"/>
      <c r="H724" s="6" t="str">
        <f>IF(F724=0%,"",#REF!/F724)</f>
        <v/>
      </c>
    </row>
    <row r="725" spans="3:8">
      <c r="C725" s="4"/>
      <c r="E725" s="1"/>
      <c r="H725" s="6" t="str">
        <f>IF(F725=0%,"",#REF!/F725)</f>
        <v/>
      </c>
    </row>
    <row r="726" spans="3:8">
      <c r="C726" s="4"/>
      <c r="E726" s="1"/>
      <c r="H726" s="6" t="str">
        <f>IF(F726=0%,"",#REF!/F726)</f>
        <v/>
      </c>
    </row>
    <row r="727" spans="3:8">
      <c r="C727" s="4"/>
      <c r="E727" s="1"/>
      <c r="H727" s="6" t="str">
        <f>IF(F727=0%,"",#REF!/F727)</f>
        <v/>
      </c>
    </row>
    <row r="728" spans="3:8">
      <c r="C728" s="4"/>
      <c r="E728" s="1"/>
      <c r="H728" s="6" t="str">
        <f>IF(F728=0%,"",#REF!/F728)</f>
        <v/>
      </c>
    </row>
    <row r="729" spans="3:8">
      <c r="C729" s="4"/>
      <c r="E729" s="1"/>
      <c r="H729" s="6" t="str">
        <f>IF(F729=0%,"",#REF!/F729)</f>
        <v/>
      </c>
    </row>
    <row r="730" spans="3:8">
      <c r="C730" s="4"/>
      <c r="E730" s="1"/>
      <c r="H730" s="6" t="str">
        <f>IF(F730=0%,"",#REF!/F730)</f>
        <v/>
      </c>
    </row>
    <row r="731" spans="3:8">
      <c r="C731" s="4"/>
      <c r="E731" s="1"/>
      <c r="H731" s="6" t="str">
        <f>IF(F731=0%,"",#REF!/F731)</f>
        <v/>
      </c>
    </row>
    <row r="732" spans="3:8">
      <c r="C732" s="4"/>
      <c r="E732" s="1"/>
      <c r="H732" s="6" t="str">
        <f>IF(F732=0%,"",#REF!/F732)</f>
        <v/>
      </c>
    </row>
    <row r="733" spans="3:8">
      <c r="C733" s="4"/>
      <c r="E733" s="1"/>
      <c r="H733" s="6" t="str">
        <f>IF(F733=0%,"",#REF!/F733)</f>
        <v/>
      </c>
    </row>
    <row r="734" spans="3:8">
      <c r="C734" s="4"/>
      <c r="E734" s="1"/>
      <c r="H734" s="6" t="str">
        <f>IF(F734=0%,"",#REF!/F734)</f>
        <v/>
      </c>
    </row>
    <row r="735" spans="3:8">
      <c r="C735" s="4"/>
      <c r="E735" s="1"/>
      <c r="H735" s="6" t="str">
        <f>IF(F735=0%,"",#REF!/F735)</f>
        <v/>
      </c>
    </row>
    <row r="736" spans="3:8">
      <c r="C736" s="4"/>
      <c r="E736" s="1"/>
      <c r="H736" s="6" t="str">
        <f>IF(F736=0%,"",#REF!/F736)</f>
        <v/>
      </c>
    </row>
    <row r="737" spans="3:8">
      <c r="C737" s="4"/>
      <c r="E737" s="1"/>
      <c r="H737" s="6" t="str">
        <f>IF(F737=0%,"",#REF!/F737)</f>
        <v/>
      </c>
    </row>
    <row r="738" spans="3:8">
      <c r="C738" s="4"/>
      <c r="E738" s="1"/>
      <c r="H738" s="6" t="str">
        <f>IF(F738=0%,"",#REF!/F738)</f>
        <v/>
      </c>
    </row>
    <row r="739" spans="3:8">
      <c r="C739" s="4"/>
      <c r="E739" s="1"/>
      <c r="H739" s="6" t="str">
        <f>IF(F739=0%,"",#REF!/F739)</f>
        <v/>
      </c>
    </row>
    <row r="740" spans="3:8">
      <c r="C740" s="4"/>
      <c r="E740" s="1"/>
      <c r="H740" s="6" t="str">
        <f>IF(F740=0%,"",#REF!/F740)</f>
        <v/>
      </c>
    </row>
    <row r="741" spans="3:8">
      <c r="C741" s="4"/>
      <c r="E741" s="1"/>
      <c r="H741" s="6" t="str">
        <f>IF(F741=0%,"",#REF!/F741)</f>
        <v/>
      </c>
    </row>
    <row r="742" spans="3:8">
      <c r="C742" s="4"/>
      <c r="E742" s="1"/>
      <c r="H742" s="6" t="str">
        <f>IF(F742=0%,"",#REF!/F742)</f>
        <v/>
      </c>
    </row>
    <row r="743" spans="3:8">
      <c r="C743" s="4"/>
      <c r="E743" s="1"/>
      <c r="H743" s="6" t="str">
        <f>IF(F743=0%,"",#REF!/F743)</f>
        <v/>
      </c>
    </row>
    <row r="744" spans="3:8">
      <c r="C744" s="4"/>
      <c r="E744" s="1"/>
      <c r="H744" s="6" t="str">
        <f>IF(F744=0%,"",#REF!/F744)</f>
        <v/>
      </c>
    </row>
    <row r="745" spans="3:8">
      <c r="C745" s="4"/>
      <c r="E745" s="1"/>
      <c r="H745" s="6" t="str">
        <f>IF(F745=0%,"",#REF!/F745)</f>
        <v/>
      </c>
    </row>
    <row r="746" spans="3:8">
      <c r="C746" s="4"/>
      <c r="E746" s="1"/>
      <c r="H746" s="6" t="str">
        <f>IF(F746=0%,"",#REF!/F746)</f>
        <v/>
      </c>
    </row>
    <row r="747" spans="3:8">
      <c r="C747" s="4"/>
      <c r="E747" s="1"/>
      <c r="H747" s="6" t="str">
        <f>IF(F747=0%,"",#REF!/F747)</f>
        <v/>
      </c>
    </row>
    <row r="748" spans="3:8">
      <c r="C748" s="4"/>
      <c r="E748" s="1"/>
      <c r="H748" s="6" t="str">
        <f>IF(F748=0%,"",#REF!/F748)</f>
        <v/>
      </c>
    </row>
    <row r="749" spans="3:8">
      <c r="C749" s="4"/>
      <c r="E749" s="1"/>
      <c r="H749" s="6" t="str">
        <f>IF(F749=0%,"",#REF!/F749)</f>
        <v/>
      </c>
    </row>
    <row r="750" spans="3:8">
      <c r="C750" s="4"/>
      <c r="E750" s="1"/>
      <c r="H750" s="6" t="str">
        <f>IF(F750=0%,"",#REF!/F750)</f>
        <v/>
      </c>
    </row>
    <row r="751" spans="3:8">
      <c r="C751" s="4"/>
      <c r="E751" s="1"/>
      <c r="H751" s="6" t="str">
        <f>IF(F751=0%,"",#REF!/F751)</f>
        <v/>
      </c>
    </row>
    <row r="752" spans="3:8">
      <c r="C752" s="4"/>
      <c r="E752" s="1"/>
      <c r="H752" s="6" t="str">
        <f>IF(F752=0%,"",#REF!/F752)</f>
        <v/>
      </c>
    </row>
    <row r="753" spans="3:8">
      <c r="C753" s="4"/>
      <c r="E753" s="1"/>
      <c r="H753" s="6" t="str">
        <f>IF(F753=0%,"",#REF!/F753)</f>
        <v/>
      </c>
    </row>
    <row r="754" spans="3:8">
      <c r="C754" s="4"/>
      <c r="E754" s="1"/>
      <c r="H754" s="6" t="str">
        <f>IF(F754=0%,"",#REF!/F754)</f>
        <v/>
      </c>
    </row>
    <row r="755" spans="3:8">
      <c r="C755" s="4"/>
      <c r="E755" s="1"/>
      <c r="H755" s="6" t="str">
        <f>IF(F755=0%,"",#REF!/F755)</f>
        <v/>
      </c>
    </row>
    <row r="756" spans="3:8">
      <c r="C756" s="4"/>
      <c r="E756" s="1"/>
      <c r="H756" s="6" t="str">
        <f>IF(F756=0%,"",#REF!/F756)</f>
        <v/>
      </c>
    </row>
    <row r="757" spans="3:8">
      <c r="C757" s="4"/>
      <c r="E757" s="1"/>
      <c r="H757" s="6" t="str">
        <f>IF(F757=0%,"",#REF!/F757)</f>
        <v/>
      </c>
    </row>
    <row r="758" spans="3:8">
      <c r="C758" s="4"/>
      <c r="E758" s="1"/>
      <c r="H758" s="6" t="str">
        <f>IF(F758=0%,"",#REF!/F758)</f>
        <v/>
      </c>
    </row>
    <row r="759" spans="3:8">
      <c r="C759" s="4"/>
      <c r="E759" s="1"/>
      <c r="H759" s="6" t="str">
        <f>IF(F759=0%,"",#REF!/F759)</f>
        <v/>
      </c>
    </row>
    <row r="760" spans="3:8">
      <c r="C760" s="4"/>
      <c r="E760" s="1"/>
      <c r="H760" s="6" t="str">
        <f>IF(F760=0%,"",#REF!/F760)</f>
        <v/>
      </c>
    </row>
    <row r="761" spans="3:8">
      <c r="C761" s="4"/>
      <c r="E761" s="1"/>
      <c r="H761" s="6" t="str">
        <f>IF(F761=0%,"",#REF!/F761)</f>
        <v/>
      </c>
    </row>
    <row r="762" spans="3:8">
      <c r="C762" s="4"/>
      <c r="E762" s="1"/>
      <c r="H762" s="6" t="str">
        <f>IF(F762=0%,"",#REF!/F762)</f>
        <v/>
      </c>
    </row>
    <row r="763" spans="3:8">
      <c r="C763" s="4"/>
      <c r="E763" s="1"/>
      <c r="H763" s="6" t="str">
        <f>IF(F763=0%,"",#REF!/F763)</f>
        <v/>
      </c>
    </row>
    <row r="764" spans="3:8">
      <c r="C764" s="4"/>
      <c r="E764" s="1"/>
      <c r="H764" s="6" t="str">
        <f>IF(F764=0%,"",#REF!/F764)</f>
        <v/>
      </c>
    </row>
    <row r="765" spans="3:8">
      <c r="C765" s="4"/>
      <c r="E765" s="1"/>
      <c r="H765" s="6" t="str">
        <f>IF(F765=0%,"",#REF!/F765)</f>
        <v/>
      </c>
    </row>
    <row r="766" spans="3:8">
      <c r="C766" s="4"/>
      <c r="E766" s="1"/>
      <c r="H766" s="6" t="str">
        <f>IF(F766=0%,"",#REF!/F766)</f>
        <v/>
      </c>
    </row>
    <row r="767" spans="3:8">
      <c r="C767" s="4"/>
      <c r="E767" s="1"/>
      <c r="H767" s="6" t="str">
        <f>IF(F767=0%,"",#REF!/F767)</f>
        <v/>
      </c>
    </row>
    <row r="768" spans="3:8">
      <c r="C768" s="4"/>
      <c r="E768" s="1"/>
      <c r="H768" s="6" t="str">
        <f>IF(F768=0%,"",#REF!/F768)</f>
        <v/>
      </c>
    </row>
    <row r="769" spans="3:8">
      <c r="C769" s="4"/>
      <c r="E769" s="1"/>
      <c r="H769" s="6" t="str">
        <f>IF(F769=0%,"",#REF!/F769)</f>
        <v/>
      </c>
    </row>
    <row r="770" spans="3:8">
      <c r="C770" s="4"/>
      <c r="E770" s="1"/>
      <c r="H770" s="6" t="str">
        <f>IF(F770=0%,"",#REF!/F770)</f>
        <v/>
      </c>
    </row>
    <row r="771" spans="3:8">
      <c r="C771" s="4"/>
      <c r="E771" s="1"/>
      <c r="H771" s="6" t="str">
        <f>IF(F771=0%,"",#REF!/F771)</f>
        <v/>
      </c>
    </row>
    <row r="772" spans="3:8">
      <c r="C772" s="4"/>
      <c r="E772" s="1"/>
      <c r="H772" s="6" t="str">
        <f>IF(F772=0%,"",#REF!/F772)</f>
        <v/>
      </c>
    </row>
    <row r="773" spans="3:8">
      <c r="C773" s="4"/>
      <c r="E773" s="1"/>
      <c r="H773" s="6" t="str">
        <f>IF(F773=0%,"",#REF!/F773)</f>
        <v/>
      </c>
    </row>
    <row r="774" spans="3:8">
      <c r="C774" s="4"/>
      <c r="E774" s="1"/>
      <c r="H774" s="6" t="str">
        <f>IF(F774=0%,"",#REF!/F774)</f>
        <v/>
      </c>
    </row>
    <row r="775" spans="3:8">
      <c r="C775" s="4"/>
      <c r="E775" s="1"/>
      <c r="H775" s="6" t="str">
        <f>IF(F775=0%,"",#REF!/F775)</f>
        <v/>
      </c>
    </row>
    <row r="776" spans="3:8">
      <c r="C776" s="4"/>
      <c r="E776" s="1"/>
      <c r="H776" s="6" t="str">
        <f>IF(F776=0%,"",#REF!/F776)</f>
        <v/>
      </c>
    </row>
    <row r="777" spans="3:8">
      <c r="C777" s="4"/>
      <c r="E777" s="1"/>
      <c r="H777" s="6" t="str">
        <f>IF(F777=0%,"",#REF!/F777)</f>
        <v/>
      </c>
    </row>
    <row r="778" spans="3:8">
      <c r="C778" s="4"/>
      <c r="E778" s="1"/>
      <c r="H778" s="6" t="str">
        <f>IF(F778=0%,"",#REF!/F778)</f>
        <v/>
      </c>
    </row>
    <row r="779" spans="3:8">
      <c r="C779" s="4"/>
      <c r="E779" s="1"/>
      <c r="H779" s="6" t="str">
        <f>IF(F779=0%,"",#REF!/F779)</f>
        <v/>
      </c>
    </row>
    <row r="780" spans="3:8">
      <c r="C780" s="4"/>
      <c r="E780" s="1"/>
      <c r="H780" s="6" t="str">
        <f>IF(F780=0%,"",#REF!/F780)</f>
        <v/>
      </c>
    </row>
    <row r="781" spans="3:8">
      <c r="C781" s="4"/>
      <c r="E781" s="1"/>
      <c r="H781" s="6" t="str">
        <f>IF(F781=0%,"",#REF!/F781)</f>
        <v/>
      </c>
    </row>
    <row r="782" spans="3:8">
      <c r="C782" s="4"/>
      <c r="E782" s="1"/>
      <c r="H782" s="6" t="str">
        <f>IF(F782=0%,"",#REF!/F782)</f>
        <v/>
      </c>
    </row>
    <row r="783" spans="3:8">
      <c r="C783" s="4"/>
      <c r="E783" s="1"/>
      <c r="H783" s="6" t="str">
        <f>IF(F783=0%,"",#REF!/F783)</f>
        <v/>
      </c>
    </row>
    <row r="784" spans="3:8">
      <c r="C784" s="4"/>
      <c r="E784" s="1"/>
      <c r="H784" s="6" t="str">
        <f>IF(F784=0%,"",#REF!/F784)</f>
        <v/>
      </c>
    </row>
    <row r="785" spans="3:8">
      <c r="C785" s="4"/>
      <c r="E785" s="1"/>
      <c r="H785" s="6" t="str">
        <f>IF(F785=0%,"",#REF!/F785)</f>
        <v/>
      </c>
    </row>
    <row r="786" spans="3:8">
      <c r="C786" s="4"/>
      <c r="E786" s="1"/>
      <c r="H786" s="6" t="str">
        <f>IF(F786=0%,"",#REF!/F786)</f>
        <v/>
      </c>
    </row>
    <row r="787" spans="3:8">
      <c r="C787" s="4"/>
      <c r="E787" s="1"/>
      <c r="H787" s="6" t="str">
        <f>IF(F787=0%,"",#REF!/F787)</f>
        <v/>
      </c>
    </row>
    <row r="788" spans="3:8">
      <c r="C788" s="4"/>
      <c r="E788" s="1"/>
      <c r="H788" s="6" t="str">
        <f>IF(F788=0%,"",#REF!/F788)</f>
        <v/>
      </c>
    </row>
    <row r="789" spans="3:8">
      <c r="C789" s="4"/>
      <c r="E789" s="1"/>
      <c r="H789" s="6" t="str">
        <f>IF(F789=0%,"",#REF!/F789)</f>
        <v/>
      </c>
    </row>
    <row r="790" spans="3:8">
      <c r="C790" s="4"/>
      <c r="E790" s="1"/>
      <c r="H790" s="6" t="str">
        <f>IF(F790=0%,"",#REF!/F790)</f>
        <v/>
      </c>
    </row>
    <row r="791" spans="3:8">
      <c r="C791" s="4"/>
      <c r="E791" s="1"/>
      <c r="H791" s="6" t="str">
        <f>IF(F791=0%,"",#REF!/F791)</f>
        <v/>
      </c>
    </row>
    <row r="792" spans="3:8">
      <c r="C792" s="4"/>
      <c r="E792" s="1"/>
      <c r="H792" s="6" t="str">
        <f>IF(F792=0%,"",#REF!/F792)</f>
        <v/>
      </c>
    </row>
    <row r="793" spans="3:8">
      <c r="C793" s="4"/>
      <c r="E793" s="1"/>
      <c r="H793" s="6" t="str">
        <f>IF(F793=0%,"",#REF!/F793)</f>
        <v/>
      </c>
    </row>
    <row r="794" spans="3:8">
      <c r="C794" s="4"/>
      <c r="E794" s="1"/>
      <c r="H794" s="6" t="str">
        <f>IF(F794=0%,"",#REF!/F794)</f>
        <v/>
      </c>
    </row>
    <row r="795" spans="3:8">
      <c r="C795" s="4"/>
      <c r="E795" s="1"/>
      <c r="H795" s="6" t="str">
        <f>IF(F795=0%,"",#REF!/F795)</f>
        <v/>
      </c>
    </row>
    <row r="796" spans="3:8">
      <c r="C796" s="4"/>
      <c r="E796" s="1"/>
      <c r="H796" s="6" t="str">
        <f>IF(F796=0%,"",#REF!/F796)</f>
        <v/>
      </c>
    </row>
    <row r="797" spans="3:8">
      <c r="C797" s="4"/>
      <c r="E797" s="1"/>
      <c r="H797" s="6" t="str">
        <f>IF(F797=0%,"",#REF!/F797)</f>
        <v/>
      </c>
    </row>
    <row r="798" spans="3:8">
      <c r="C798" s="4"/>
      <c r="E798" s="1"/>
      <c r="H798" s="6" t="str">
        <f>IF(F798=0%,"",#REF!/F798)</f>
        <v/>
      </c>
    </row>
    <row r="799" spans="3:8">
      <c r="C799" s="4"/>
      <c r="E799" s="1"/>
      <c r="H799" s="6" t="str">
        <f>IF(F799=0%,"",#REF!/F799)</f>
        <v/>
      </c>
    </row>
    <row r="800" spans="3:8">
      <c r="C800" s="4"/>
      <c r="E800" s="1"/>
      <c r="H800" s="6" t="str">
        <f>IF(F800=0%,"",#REF!/F800)</f>
        <v/>
      </c>
    </row>
    <row r="801" spans="3:8">
      <c r="C801" s="4"/>
      <c r="E801" s="1"/>
      <c r="H801" s="6" t="str">
        <f>IF(F801=0%,"",#REF!/F801)</f>
        <v/>
      </c>
    </row>
    <row r="802" spans="3:8">
      <c r="C802" s="4"/>
      <c r="E802" s="1"/>
      <c r="H802" s="6" t="str">
        <f>IF(F802=0%,"",#REF!/F802)</f>
        <v/>
      </c>
    </row>
    <row r="803" spans="3:8">
      <c r="C803" s="4"/>
      <c r="E803" s="1"/>
      <c r="H803" s="6" t="str">
        <f>IF(F803=0%,"",#REF!/F803)</f>
        <v/>
      </c>
    </row>
    <row r="804" spans="3:8">
      <c r="C804" s="4"/>
      <c r="E804" s="1"/>
      <c r="H804" s="6" t="str">
        <f>IF(F804=0%,"",#REF!/F804)</f>
        <v/>
      </c>
    </row>
    <row r="805" spans="3:8">
      <c r="C805" s="4"/>
      <c r="E805" s="1"/>
      <c r="H805" s="6" t="str">
        <f>IF(F805=0%,"",#REF!/F805)</f>
        <v/>
      </c>
    </row>
    <row r="806" spans="3:8">
      <c r="C806" s="4"/>
      <c r="E806" s="1"/>
      <c r="H806" s="6" t="str">
        <f>IF(F806=0%,"",#REF!/F806)</f>
        <v/>
      </c>
    </row>
    <row r="807" spans="3:8">
      <c r="C807" s="4"/>
      <c r="E807" s="1"/>
      <c r="H807" s="6" t="str">
        <f>IF(F807=0%,"",#REF!/F807)</f>
        <v/>
      </c>
    </row>
    <row r="808" spans="3:8">
      <c r="C808" s="4"/>
      <c r="E808" s="1"/>
      <c r="H808" s="6" t="str">
        <f>IF(F808=0%,"",#REF!/F808)</f>
        <v/>
      </c>
    </row>
    <row r="809" spans="3:8">
      <c r="C809" s="4"/>
      <c r="E809" s="1"/>
      <c r="H809" s="6" t="str">
        <f>IF(F809=0%,"",#REF!/F809)</f>
        <v/>
      </c>
    </row>
    <row r="810" spans="3:8">
      <c r="C810" s="4"/>
      <c r="E810" s="1"/>
      <c r="H810" s="6" t="str">
        <f>IF(F810=0%,"",#REF!/F810)</f>
        <v/>
      </c>
    </row>
    <row r="811" spans="3:8">
      <c r="C811" s="4"/>
      <c r="E811" s="1"/>
      <c r="H811" s="6" t="str">
        <f>IF(F811=0%,"",#REF!/F811)</f>
        <v/>
      </c>
    </row>
    <row r="812" spans="3:8">
      <c r="C812" s="4"/>
      <c r="E812" s="1"/>
      <c r="H812" s="6" t="str">
        <f>IF(F812=0%,"",#REF!/F812)</f>
        <v/>
      </c>
    </row>
    <row r="813" spans="3:8">
      <c r="C813" s="4"/>
      <c r="E813" s="1"/>
      <c r="H813" s="6" t="str">
        <f>IF(F813=0%,"",#REF!/F813)</f>
        <v/>
      </c>
    </row>
    <row r="814" spans="3:8">
      <c r="C814" s="4"/>
      <c r="E814" s="1"/>
      <c r="H814" s="6" t="str">
        <f>IF(F814=0%,"",#REF!/F814)</f>
        <v/>
      </c>
    </row>
    <row r="815" spans="3:8">
      <c r="C815" s="4"/>
      <c r="E815" s="1"/>
      <c r="H815" s="6" t="str">
        <f>IF(F815=0%,"",#REF!/F815)</f>
        <v/>
      </c>
    </row>
    <row r="816" spans="3:8">
      <c r="C816" s="4"/>
      <c r="E816" s="1"/>
      <c r="H816" s="6" t="str">
        <f>IF(F816=0%,"",#REF!/F816)</f>
        <v/>
      </c>
    </row>
    <row r="817" spans="3:8">
      <c r="C817" s="4"/>
      <c r="E817" s="1"/>
      <c r="H817" s="6" t="str">
        <f>IF(F817=0%,"",#REF!/F817)</f>
        <v/>
      </c>
    </row>
    <row r="818" spans="3:8">
      <c r="C818" s="4"/>
      <c r="E818" s="1"/>
      <c r="H818" s="6" t="str">
        <f>IF(F818=0%,"",#REF!/F818)</f>
        <v/>
      </c>
    </row>
    <row r="819" spans="3:8">
      <c r="C819" s="4"/>
      <c r="E819" s="1"/>
      <c r="H819" s="6" t="str">
        <f>IF(F819=0%,"",#REF!/F819)</f>
        <v/>
      </c>
    </row>
    <row r="820" spans="3:8">
      <c r="C820" s="4"/>
      <c r="E820" s="1"/>
      <c r="H820" s="6" t="str">
        <f>IF(F820=0%,"",#REF!/F820)</f>
        <v/>
      </c>
    </row>
    <row r="821" spans="3:8">
      <c r="C821" s="4"/>
      <c r="E821" s="1"/>
      <c r="H821" s="6" t="str">
        <f>IF(F821=0%,"",#REF!/F821)</f>
        <v/>
      </c>
    </row>
    <row r="822" spans="3:8">
      <c r="C822" s="4"/>
      <c r="E822" s="1"/>
      <c r="H822" s="6" t="str">
        <f>IF(F822=0%,"",#REF!/F822)</f>
        <v/>
      </c>
    </row>
    <row r="823" spans="3:8">
      <c r="C823" s="4"/>
      <c r="E823" s="1"/>
      <c r="H823" s="6" t="str">
        <f>IF(F823=0%,"",#REF!/F823)</f>
        <v/>
      </c>
    </row>
    <row r="824" spans="3:8">
      <c r="C824" s="4"/>
      <c r="E824" s="1"/>
      <c r="H824" s="6" t="str">
        <f>IF(F824=0%,"",#REF!/F824)</f>
        <v/>
      </c>
    </row>
    <row r="825" spans="3:8">
      <c r="C825" s="4"/>
      <c r="E825" s="1"/>
      <c r="H825" s="6" t="str">
        <f>IF(F825=0%,"",#REF!/F825)</f>
        <v/>
      </c>
    </row>
    <row r="826" spans="3:8">
      <c r="C826" s="4"/>
      <c r="E826" s="1"/>
      <c r="H826" s="6" t="str">
        <f>IF(F826=0%,"",#REF!/F826)</f>
        <v/>
      </c>
    </row>
    <row r="827" spans="3:8">
      <c r="C827" s="4"/>
      <c r="E827" s="1"/>
      <c r="H827" s="6" t="str">
        <f>IF(F827=0%,"",#REF!/F827)</f>
        <v/>
      </c>
    </row>
    <row r="828" spans="3:8">
      <c r="C828" s="4"/>
      <c r="E828" s="1"/>
      <c r="H828" s="6" t="str">
        <f>IF(F828=0%,"",#REF!/F828)</f>
        <v/>
      </c>
    </row>
    <row r="829" spans="3:8">
      <c r="C829" s="4"/>
      <c r="E829" s="1"/>
      <c r="H829" s="6" t="str">
        <f>IF(F829=0%,"",#REF!/F829)</f>
        <v/>
      </c>
    </row>
    <row r="830" spans="3:8">
      <c r="C830" s="4"/>
      <c r="E830" s="1"/>
      <c r="H830" s="6" t="str">
        <f>IF(F830=0%,"",#REF!/F830)</f>
        <v/>
      </c>
    </row>
    <row r="831" spans="3:8">
      <c r="C831" s="4"/>
      <c r="E831" s="1"/>
      <c r="H831" s="6" t="str">
        <f>IF(F831=0%,"",#REF!/F831)</f>
        <v/>
      </c>
    </row>
    <row r="832" spans="3:8">
      <c r="C832" s="4"/>
      <c r="E832" s="1"/>
      <c r="H832" s="6" t="str">
        <f>IF(F832=0%,"",#REF!/F832)</f>
        <v/>
      </c>
    </row>
    <row r="833" spans="3:8">
      <c r="C833" s="4"/>
      <c r="E833" s="1"/>
      <c r="H833" s="6" t="str">
        <f>IF(F833=0%,"",#REF!/F833)</f>
        <v/>
      </c>
    </row>
    <row r="834" spans="3:8">
      <c r="C834" s="4"/>
      <c r="E834" s="1"/>
      <c r="H834" s="6" t="str">
        <f>IF(F834=0%,"",#REF!/F834)</f>
        <v/>
      </c>
    </row>
    <row r="835" spans="3:8">
      <c r="C835" s="4"/>
      <c r="E835" s="1"/>
      <c r="H835" s="6" t="str">
        <f>IF(F835=0%,"",#REF!/F835)</f>
        <v/>
      </c>
    </row>
    <row r="836" spans="3:8">
      <c r="C836" s="4"/>
      <c r="E836" s="1"/>
      <c r="H836" s="6" t="str">
        <f>IF(F836=0%,"",#REF!/F836)</f>
        <v/>
      </c>
    </row>
    <row r="837" spans="3:8">
      <c r="C837" s="4"/>
      <c r="E837" s="1"/>
      <c r="H837" s="6" t="str">
        <f>IF(F837=0%,"",#REF!/F837)</f>
        <v/>
      </c>
    </row>
    <row r="838" spans="3:8">
      <c r="C838" s="4"/>
      <c r="E838" s="1"/>
      <c r="H838" s="6" t="str">
        <f>IF(F838=0%,"",#REF!/F838)</f>
        <v/>
      </c>
    </row>
    <row r="839" spans="3:8">
      <c r="C839" s="4"/>
      <c r="E839" s="1"/>
      <c r="H839" s="6" t="str">
        <f>IF(F839=0%,"",#REF!/F839)</f>
        <v/>
      </c>
    </row>
    <row r="840" spans="3:8">
      <c r="C840" s="4"/>
      <c r="E840" s="1"/>
      <c r="H840" s="6" t="str">
        <f>IF(F840=0%,"",#REF!/F840)</f>
        <v/>
      </c>
    </row>
    <row r="841" spans="3:8">
      <c r="C841" s="4"/>
      <c r="E841" s="1"/>
      <c r="H841" s="6" t="str">
        <f>IF(F841=0%,"",#REF!/F841)</f>
        <v/>
      </c>
    </row>
    <row r="842" spans="3:8">
      <c r="C842" s="4"/>
      <c r="E842" s="1"/>
      <c r="H842" s="6" t="str">
        <f>IF(F842=0%,"",#REF!/F842)</f>
        <v/>
      </c>
    </row>
    <row r="843" spans="3:8">
      <c r="C843" s="4"/>
      <c r="E843" s="1"/>
      <c r="H843" s="6" t="str">
        <f>IF(F843=0%,"",#REF!/F843)</f>
        <v/>
      </c>
    </row>
    <row r="844" spans="3:8">
      <c r="C844" s="4"/>
      <c r="E844" s="1"/>
      <c r="H844" s="6" t="str">
        <f>IF(F844=0%,"",#REF!/F844)</f>
        <v/>
      </c>
    </row>
    <row r="845" spans="3:8">
      <c r="C845" s="4"/>
      <c r="E845" s="1"/>
      <c r="H845" s="6" t="str">
        <f>IF(F845=0%,"",#REF!/F845)</f>
        <v/>
      </c>
    </row>
    <row r="846" spans="3:8">
      <c r="C846" s="4"/>
      <c r="E846" s="1"/>
      <c r="H846" s="6" t="str">
        <f>IF(F846=0%,"",#REF!/F846)</f>
        <v/>
      </c>
    </row>
    <row r="847" spans="3:8">
      <c r="C847" s="4"/>
      <c r="E847" s="1"/>
      <c r="H847" s="6" t="str">
        <f>IF(F847=0%,"",#REF!/F847)</f>
        <v/>
      </c>
    </row>
    <row r="848" spans="3:8">
      <c r="C848" s="4"/>
      <c r="E848" s="1"/>
      <c r="H848" s="6" t="str">
        <f>IF(F848=0%,"",#REF!/F848)</f>
        <v/>
      </c>
    </row>
    <row r="849" spans="3:8">
      <c r="C849" s="4"/>
      <c r="E849" s="1"/>
      <c r="H849" s="6" t="str">
        <f>IF(F849=0%,"",#REF!/F849)</f>
        <v/>
      </c>
    </row>
    <row r="850" spans="3:8">
      <c r="C850" s="4"/>
      <c r="E850" s="1"/>
      <c r="H850" s="6" t="str">
        <f>IF(F850=0%,"",#REF!/F850)</f>
        <v/>
      </c>
    </row>
    <row r="851" spans="3:8">
      <c r="C851" s="4"/>
      <c r="E851" s="1"/>
      <c r="H851" s="6" t="str">
        <f>IF(F851=0%,"",#REF!/F851)</f>
        <v/>
      </c>
    </row>
    <row r="852" spans="3:8">
      <c r="C852" s="4"/>
      <c r="E852" s="1"/>
      <c r="H852" s="6" t="str">
        <f>IF(F852=0%,"",#REF!/F852)</f>
        <v/>
      </c>
    </row>
    <row r="853" spans="3:8">
      <c r="C853" s="4"/>
      <c r="E853" s="1"/>
      <c r="H853" s="6" t="str">
        <f>IF(F853=0%,"",#REF!/F853)</f>
        <v/>
      </c>
    </row>
    <row r="854" spans="3:8">
      <c r="C854" s="4"/>
      <c r="E854" s="1"/>
      <c r="H854" s="6" t="str">
        <f>IF(F854=0%,"",#REF!/F854)</f>
        <v/>
      </c>
    </row>
    <row r="855" spans="3:8">
      <c r="C855" s="4"/>
      <c r="E855" s="1"/>
      <c r="H855" s="6" t="str">
        <f>IF(F855=0%,"",#REF!/F855)</f>
        <v/>
      </c>
    </row>
    <row r="856" spans="3:8">
      <c r="C856" s="4"/>
      <c r="E856" s="1"/>
      <c r="H856" s="6" t="str">
        <f>IF(F856=0%,"",#REF!/F856)</f>
        <v/>
      </c>
    </row>
    <row r="857" spans="3:8">
      <c r="C857" s="4"/>
      <c r="E857" s="1"/>
      <c r="H857" s="6" t="str">
        <f>IF(F857=0%,"",#REF!/F857)</f>
        <v/>
      </c>
    </row>
    <row r="858" spans="3:8">
      <c r="C858" s="4"/>
      <c r="E858" s="1"/>
      <c r="H858" s="6" t="str">
        <f>IF(F858=0%,"",#REF!/F858)</f>
        <v/>
      </c>
    </row>
    <row r="859" spans="3:8">
      <c r="C859" s="4"/>
      <c r="E859" s="1"/>
      <c r="H859" s="6" t="str">
        <f>IF(F859=0%,"",#REF!/F859)</f>
        <v/>
      </c>
    </row>
    <row r="860" spans="3:8">
      <c r="C860" s="4"/>
      <c r="E860" s="1"/>
      <c r="H860" s="6" t="str">
        <f>IF(F860=0%,"",#REF!/F860)</f>
        <v/>
      </c>
    </row>
    <row r="861" spans="3:8">
      <c r="C861" s="4"/>
      <c r="E861" s="1"/>
      <c r="H861" s="6" t="str">
        <f>IF(F861=0%,"",#REF!/F861)</f>
        <v/>
      </c>
    </row>
    <row r="862" spans="3:8">
      <c r="C862" s="4"/>
      <c r="E862" s="1"/>
      <c r="H862" s="6" t="str">
        <f>IF(F862=0%,"",#REF!/F862)</f>
        <v/>
      </c>
    </row>
    <row r="863" spans="3:8">
      <c r="C863" s="4"/>
      <c r="E863" s="1"/>
      <c r="H863" s="6" t="str">
        <f>IF(F863=0%,"",#REF!/F863)</f>
        <v/>
      </c>
    </row>
    <row r="864" spans="3:8">
      <c r="C864" s="4"/>
      <c r="E864" s="1"/>
      <c r="H864" s="6" t="str">
        <f>IF(F864=0%,"",#REF!/F864)</f>
        <v/>
      </c>
    </row>
    <row r="865" spans="3:8">
      <c r="C865" s="4"/>
      <c r="E865" s="1"/>
      <c r="H865" s="6" t="str">
        <f>IF(F865=0%,"",#REF!/F865)</f>
        <v/>
      </c>
    </row>
    <row r="866" spans="3:8">
      <c r="C866" s="4"/>
      <c r="E866" s="1"/>
      <c r="H866" s="6" t="str">
        <f>IF(F866=0%,"",#REF!/F866)</f>
        <v/>
      </c>
    </row>
    <row r="867" spans="3:8">
      <c r="C867" s="4"/>
      <c r="E867" s="1"/>
      <c r="H867" s="6" t="str">
        <f>IF(F867=0%,"",#REF!/F867)</f>
        <v/>
      </c>
    </row>
    <row r="868" spans="3:8">
      <c r="C868" s="4"/>
      <c r="E868" s="1"/>
      <c r="H868" s="6" t="str">
        <f>IF(F868=0%,"",#REF!/F868)</f>
        <v/>
      </c>
    </row>
    <row r="869" spans="3:8">
      <c r="C869" s="4"/>
      <c r="E869" s="1"/>
      <c r="H869" s="6" t="str">
        <f>IF(F869=0%,"",#REF!/F869)</f>
        <v/>
      </c>
    </row>
    <row r="870" spans="3:8">
      <c r="C870" s="4"/>
      <c r="E870" s="1"/>
      <c r="H870" s="6" t="str">
        <f>IF(F870=0%,"",#REF!/F870)</f>
        <v/>
      </c>
    </row>
    <row r="871" spans="3:8">
      <c r="C871" s="4"/>
      <c r="E871" s="1"/>
      <c r="H871" s="6" t="str">
        <f>IF(F871=0%,"",#REF!/F871)</f>
        <v/>
      </c>
    </row>
    <row r="872" spans="3:8">
      <c r="C872" s="4"/>
      <c r="E872" s="1"/>
      <c r="H872" s="6" t="str">
        <f>IF(F872=0%,"",#REF!/F872)</f>
        <v/>
      </c>
    </row>
    <row r="873" spans="3:8">
      <c r="C873" s="4"/>
      <c r="E873" s="1"/>
      <c r="H873" s="6" t="str">
        <f>IF(F873=0%,"",#REF!/F873)</f>
        <v/>
      </c>
    </row>
    <row r="874" spans="3:8">
      <c r="C874" s="4"/>
      <c r="E874" s="1"/>
      <c r="H874" s="6" t="str">
        <f>IF(F874=0%,"",#REF!/F874)</f>
        <v/>
      </c>
    </row>
    <row r="875" spans="3:8">
      <c r="C875" s="4"/>
      <c r="E875" s="1"/>
      <c r="H875" s="6" t="str">
        <f>IF(F875=0%,"",#REF!/F875)</f>
        <v/>
      </c>
    </row>
    <row r="876" spans="3:8">
      <c r="C876" s="4"/>
      <c r="E876" s="1"/>
      <c r="H876" s="6" t="str">
        <f>IF(F876=0%,"",#REF!/F876)</f>
        <v/>
      </c>
    </row>
    <row r="877" spans="3:8">
      <c r="C877" s="4"/>
      <c r="E877" s="1"/>
      <c r="H877" s="6" t="str">
        <f>IF(F877=0%,"",#REF!/F877)</f>
        <v/>
      </c>
    </row>
    <row r="878" spans="3:8">
      <c r="C878" s="4"/>
      <c r="E878" s="1"/>
      <c r="H878" s="6" t="str">
        <f>IF(F878=0%,"",#REF!/F878)</f>
        <v/>
      </c>
    </row>
    <row r="879" spans="3:8">
      <c r="C879" s="4"/>
      <c r="E879" s="1"/>
      <c r="H879" s="6" t="str">
        <f>IF(F879=0%,"",#REF!/F879)</f>
        <v/>
      </c>
    </row>
    <row r="880" spans="3:8">
      <c r="C880" s="4"/>
      <c r="E880" s="1"/>
      <c r="H880" s="6" t="str">
        <f>IF(F880=0%,"",#REF!/F880)</f>
        <v/>
      </c>
    </row>
    <row r="881" spans="3:8">
      <c r="C881" s="4"/>
      <c r="E881" s="1"/>
      <c r="H881" s="6" t="str">
        <f>IF(F881=0%,"",#REF!/F881)</f>
        <v/>
      </c>
    </row>
    <row r="882" spans="3:8">
      <c r="C882" s="4"/>
      <c r="E882" s="1"/>
      <c r="H882" s="6" t="str">
        <f>IF(F882=0%,"",#REF!/F882)</f>
        <v/>
      </c>
    </row>
    <row r="883" spans="3:8">
      <c r="C883" s="4"/>
      <c r="E883" s="1"/>
      <c r="H883" s="6" t="str">
        <f>IF(F883=0%,"",#REF!/F883)</f>
        <v/>
      </c>
    </row>
    <row r="884" spans="3:8">
      <c r="C884" s="4"/>
      <c r="E884" s="1"/>
      <c r="H884" s="6" t="str">
        <f>IF(F884=0%,"",#REF!/F884)</f>
        <v/>
      </c>
    </row>
    <row r="885" spans="3:8">
      <c r="C885" s="4"/>
      <c r="E885" s="1"/>
      <c r="H885" s="6" t="str">
        <f>IF(F885=0%,"",#REF!/F885)</f>
        <v/>
      </c>
    </row>
    <row r="886" spans="3:8">
      <c r="C886" s="4"/>
      <c r="E886" s="1"/>
      <c r="H886" s="6" t="str">
        <f>IF(F886=0%,"",#REF!/F886)</f>
        <v/>
      </c>
    </row>
    <row r="887" spans="3:8">
      <c r="C887" s="4"/>
      <c r="E887" s="1"/>
      <c r="H887" s="6" t="str">
        <f>IF(F887=0%,"",#REF!/F887)</f>
        <v/>
      </c>
    </row>
    <row r="888" spans="3:8">
      <c r="C888" s="4"/>
      <c r="E888" s="1"/>
      <c r="H888" s="6" t="str">
        <f>IF(F888=0%,"",#REF!/F888)</f>
        <v/>
      </c>
    </row>
    <row r="889" spans="3:8">
      <c r="C889" s="4"/>
      <c r="E889" s="1"/>
      <c r="H889" s="6" t="str">
        <f>IF(F889=0%,"",#REF!/F889)</f>
        <v/>
      </c>
    </row>
    <row r="890" spans="3:8">
      <c r="C890" s="4"/>
      <c r="E890" s="1"/>
      <c r="H890" s="6" t="str">
        <f>IF(F890=0%,"",#REF!/F890)</f>
        <v/>
      </c>
    </row>
    <row r="891" spans="3:8">
      <c r="C891" s="4"/>
      <c r="E891" s="1"/>
      <c r="H891" s="6" t="str">
        <f>IF(F891=0%,"",#REF!/F891)</f>
        <v/>
      </c>
    </row>
    <row r="892" spans="3:8">
      <c r="C892" s="4"/>
      <c r="E892" s="1"/>
      <c r="H892" s="6" t="str">
        <f>IF(F892=0%,"",#REF!/F892)</f>
        <v/>
      </c>
    </row>
    <row r="893" spans="3:8">
      <c r="C893" s="4"/>
      <c r="E893" s="1"/>
      <c r="H893" s="6" t="str">
        <f>IF(F893=0%,"",#REF!/F893)</f>
        <v/>
      </c>
    </row>
    <row r="894" spans="3:8">
      <c r="C894" s="4"/>
      <c r="E894" s="1"/>
      <c r="H894" s="6" t="str">
        <f>IF(F894=0%,"",#REF!/F894)</f>
        <v/>
      </c>
    </row>
    <row r="895" spans="3:8">
      <c r="C895" s="4"/>
      <c r="E895" s="1"/>
      <c r="H895" s="6" t="str">
        <f>IF(F895=0%,"",#REF!/F895)</f>
        <v/>
      </c>
    </row>
    <row r="896" spans="3:8">
      <c r="C896" s="4"/>
      <c r="E896" s="1"/>
      <c r="H896" s="6" t="str">
        <f>IF(F896=0%,"",#REF!/F896)</f>
        <v/>
      </c>
    </row>
    <row r="897" spans="3:8">
      <c r="C897" s="4"/>
      <c r="E897" s="1"/>
      <c r="H897" s="6" t="str">
        <f>IF(F897=0%,"",#REF!/F897)</f>
        <v/>
      </c>
    </row>
    <row r="898" spans="3:8">
      <c r="C898" s="4"/>
      <c r="E898" s="1"/>
      <c r="H898" s="6" t="str">
        <f>IF(F898=0%,"",#REF!/F898)</f>
        <v/>
      </c>
    </row>
    <row r="899" spans="3:8">
      <c r="C899" s="4"/>
      <c r="E899" s="1"/>
      <c r="H899" s="6" t="str">
        <f>IF(F899=0%,"",#REF!/F899)</f>
        <v/>
      </c>
    </row>
    <row r="900" spans="3:8">
      <c r="C900" s="4"/>
      <c r="E900" s="1"/>
      <c r="H900" s="6" t="str">
        <f>IF(F900=0%,"",#REF!/F900)</f>
        <v/>
      </c>
    </row>
    <row r="901" spans="3:8">
      <c r="C901" s="4"/>
      <c r="E901" s="1"/>
      <c r="H901" s="6" t="str">
        <f>IF(F901=0%,"",#REF!/F901)</f>
        <v/>
      </c>
    </row>
    <row r="902" spans="3:8">
      <c r="C902" s="4"/>
      <c r="E902" s="1"/>
      <c r="H902" s="6" t="str">
        <f>IF(F902=0%,"",#REF!/F902)</f>
        <v/>
      </c>
    </row>
    <row r="903" spans="3:8">
      <c r="C903" s="4"/>
      <c r="E903" s="1"/>
      <c r="H903" s="6" t="str">
        <f>IF(F903=0%,"",#REF!/F903)</f>
        <v/>
      </c>
    </row>
    <row r="904" spans="3:8">
      <c r="C904" s="4"/>
      <c r="E904" s="1"/>
      <c r="H904" s="6" t="str">
        <f>IF(F904=0%,"",#REF!/F904)</f>
        <v/>
      </c>
    </row>
    <row r="905" spans="3:8">
      <c r="C905" s="4"/>
      <c r="E905" s="1"/>
      <c r="H905" s="6" t="str">
        <f>IF(F905=0%,"",#REF!/F905)</f>
        <v/>
      </c>
    </row>
    <row r="906" spans="3:8">
      <c r="C906" s="4"/>
      <c r="E906" s="1"/>
      <c r="H906" s="6" t="str">
        <f>IF(F906=0%,"",#REF!/F906)</f>
        <v/>
      </c>
    </row>
    <row r="907" spans="3:8">
      <c r="C907" s="4"/>
      <c r="E907" s="1"/>
      <c r="H907" s="6" t="str">
        <f>IF(F907=0%,"",#REF!/F907)</f>
        <v/>
      </c>
    </row>
    <row r="908" spans="3:8">
      <c r="C908" s="4"/>
      <c r="E908" s="1"/>
      <c r="H908" s="6" t="str">
        <f>IF(F908=0%,"",#REF!/F908)</f>
        <v/>
      </c>
    </row>
    <row r="909" spans="3:8">
      <c r="C909" s="4"/>
      <c r="E909" s="1"/>
      <c r="H909" s="6" t="str">
        <f>IF(F909=0%,"",#REF!/F909)</f>
        <v/>
      </c>
    </row>
    <row r="910" spans="3:8">
      <c r="C910" s="4"/>
      <c r="E910" s="1"/>
      <c r="H910" s="6" t="str">
        <f>IF(F910=0%,"",#REF!/F910)</f>
        <v/>
      </c>
    </row>
    <row r="911" spans="3:8">
      <c r="C911" s="4"/>
      <c r="E911" s="1"/>
      <c r="H911" s="6" t="str">
        <f>IF(F911=0%,"",#REF!/F911)</f>
        <v/>
      </c>
    </row>
    <row r="912" spans="3:8">
      <c r="C912" s="4"/>
      <c r="E912" s="1"/>
      <c r="H912" s="6" t="str">
        <f>IF(F912=0%,"",#REF!/F912)</f>
        <v/>
      </c>
    </row>
    <row r="913" spans="3:8">
      <c r="C913" s="4"/>
      <c r="E913" s="1"/>
      <c r="H913" s="6" t="str">
        <f>IF(F913=0%,"",#REF!/F913)</f>
        <v/>
      </c>
    </row>
    <row r="914" spans="3:8">
      <c r="C914" s="4"/>
      <c r="E914" s="1"/>
      <c r="H914" s="6" t="str">
        <f>IF(F914=0%,"",#REF!/F914)</f>
        <v/>
      </c>
    </row>
    <row r="915" spans="3:8">
      <c r="C915" s="4"/>
      <c r="E915" s="1"/>
      <c r="H915" s="6" t="str">
        <f>IF(F915=0%,"",#REF!/F915)</f>
        <v/>
      </c>
    </row>
    <row r="916" spans="3:8">
      <c r="C916" s="4"/>
      <c r="E916" s="1"/>
      <c r="H916" s="6" t="str">
        <f>IF(F916=0%,"",#REF!/F916)</f>
        <v/>
      </c>
    </row>
    <row r="917" spans="3:8">
      <c r="C917" s="4"/>
      <c r="E917" s="1"/>
      <c r="H917" s="6" t="str">
        <f>IF(F917=0%,"",#REF!/F917)</f>
        <v/>
      </c>
    </row>
    <row r="918" spans="3:8">
      <c r="C918" s="4"/>
      <c r="E918" s="1"/>
      <c r="H918" s="6" t="str">
        <f>IF(F918=0%,"",#REF!/F918)</f>
        <v/>
      </c>
    </row>
    <row r="919" spans="3:8">
      <c r="C919" s="4"/>
      <c r="E919" s="1"/>
      <c r="H919" s="6" t="str">
        <f>IF(F919=0%,"",#REF!/F919)</f>
        <v/>
      </c>
    </row>
    <row r="920" spans="3:8">
      <c r="C920" s="4"/>
      <c r="E920" s="1"/>
      <c r="H920" s="6" t="str">
        <f>IF(F920=0%,"",#REF!/F920)</f>
        <v/>
      </c>
    </row>
    <row r="921" spans="3:8">
      <c r="C921" s="4"/>
      <c r="E921" s="1"/>
      <c r="H921" s="6" t="str">
        <f>IF(F921=0%,"",#REF!/F921)</f>
        <v/>
      </c>
    </row>
    <row r="922" spans="3:8">
      <c r="C922" s="4"/>
      <c r="E922" s="1"/>
      <c r="H922" s="6" t="str">
        <f>IF(F922=0%,"",#REF!/F922)</f>
        <v/>
      </c>
    </row>
    <row r="923" spans="3:8">
      <c r="C923" s="4"/>
      <c r="E923" s="1"/>
      <c r="H923" s="6" t="str">
        <f>IF(F923=0%,"",#REF!/F923)</f>
        <v/>
      </c>
    </row>
    <row r="924" spans="3:8">
      <c r="C924" s="4"/>
      <c r="E924" s="1"/>
      <c r="H924" s="6" t="str">
        <f>IF(F924=0%,"",#REF!/F924)</f>
        <v/>
      </c>
    </row>
    <row r="925" spans="3:8">
      <c r="C925" s="4"/>
      <c r="E925" s="1"/>
      <c r="H925" s="6" t="str">
        <f>IF(F925=0%,"",#REF!/F925)</f>
        <v/>
      </c>
    </row>
    <row r="926" spans="3:8">
      <c r="C926" s="4"/>
      <c r="E926" s="1"/>
      <c r="H926" s="6" t="str">
        <f>IF(F926=0%,"",#REF!/F926)</f>
        <v/>
      </c>
    </row>
    <row r="927" spans="3:8">
      <c r="C927" s="4"/>
      <c r="E927" s="1"/>
      <c r="H927" s="6" t="str">
        <f>IF(F927=0%,"",#REF!/F927)</f>
        <v/>
      </c>
    </row>
    <row r="928" spans="3:8">
      <c r="C928" s="4"/>
      <c r="E928" s="1"/>
      <c r="H928" s="6" t="str">
        <f>IF(F928=0%,"",#REF!/F928)</f>
        <v/>
      </c>
    </row>
    <row r="929" spans="3:8">
      <c r="C929" s="4"/>
      <c r="E929" s="1"/>
      <c r="H929" s="6" t="str">
        <f>IF(F929=0%,"",#REF!/F929)</f>
        <v/>
      </c>
    </row>
    <row r="930" spans="3:8">
      <c r="C930" s="4"/>
      <c r="E930" s="1"/>
      <c r="H930" s="6" t="str">
        <f>IF(F930=0%,"",#REF!/F930)</f>
        <v/>
      </c>
    </row>
    <row r="931" spans="3:8">
      <c r="C931" s="4"/>
      <c r="E931" s="1"/>
      <c r="H931" s="6" t="str">
        <f>IF(F931=0%,"",#REF!/F931)</f>
        <v/>
      </c>
    </row>
    <row r="932" spans="3:8">
      <c r="C932" s="4"/>
      <c r="E932" s="1"/>
      <c r="H932" s="6" t="str">
        <f>IF(F932=0%,"",#REF!/F932)</f>
        <v/>
      </c>
    </row>
    <row r="933" spans="3:8">
      <c r="C933" s="4"/>
      <c r="E933" s="1"/>
      <c r="H933" s="6" t="str">
        <f>IF(F933=0%,"",#REF!/F933)</f>
        <v/>
      </c>
    </row>
    <row r="934" spans="3:8">
      <c r="C934" s="4"/>
      <c r="E934" s="1"/>
      <c r="H934" s="6" t="str">
        <f>IF(F934=0%,"",#REF!/F934)</f>
        <v/>
      </c>
    </row>
    <row r="935" spans="3:8">
      <c r="C935" s="4"/>
      <c r="E935" s="1"/>
      <c r="H935" s="6" t="str">
        <f>IF(F935=0%,"",#REF!/F935)</f>
        <v/>
      </c>
    </row>
    <row r="936" spans="3:8">
      <c r="C936" s="4"/>
      <c r="E936" s="1"/>
      <c r="H936" s="6" t="str">
        <f>IF(F936=0%,"",#REF!/F936)</f>
        <v/>
      </c>
    </row>
    <row r="937" spans="3:8">
      <c r="C937" s="4"/>
      <c r="E937" s="1"/>
      <c r="H937" s="6" t="str">
        <f>IF(F937=0%,"",#REF!/F937)</f>
        <v/>
      </c>
    </row>
    <row r="938" spans="3:8">
      <c r="C938" s="4"/>
      <c r="E938" s="1"/>
      <c r="H938" s="6" t="str">
        <f>IF(F938=0%,"",#REF!/F938)</f>
        <v/>
      </c>
    </row>
    <row r="939" spans="3:8">
      <c r="C939" s="4"/>
      <c r="E939" s="1"/>
      <c r="H939" s="6" t="str">
        <f>IF(F939=0%,"",#REF!/F939)</f>
        <v/>
      </c>
    </row>
    <row r="940" spans="3:8">
      <c r="C940" s="4"/>
      <c r="E940" s="1"/>
      <c r="H940" s="6" t="str">
        <f>IF(F940=0%,"",#REF!/F940)</f>
        <v/>
      </c>
    </row>
    <row r="941" spans="3:8">
      <c r="C941" s="4"/>
      <c r="E941" s="1"/>
      <c r="H941" s="6" t="str">
        <f>IF(F941=0%,"",#REF!/F941)</f>
        <v/>
      </c>
    </row>
    <row r="942" spans="3:8">
      <c r="C942" s="4"/>
      <c r="E942" s="1"/>
      <c r="H942" s="6" t="str">
        <f>IF(F942=0%,"",#REF!/F942)</f>
        <v/>
      </c>
    </row>
    <row r="943" spans="3:8">
      <c r="C943" s="4"/>
      <c r="E943" s="1"/>
      <c r="H943" s="6" t="str">
        <f>IF(F943=0%,"",#REF!/F943)</f>
        <v/>
      </c>
    </row>
    <row r="944" spans="3:8">
      <c r="C944" s="4"/>
      <c r="E944" s="1"/>
      <c r="H944" s="6" t="str">
        <f>IF(F944=0%,"",#REF!/F944)</f>
        <v/>
      </c>
    </row>
    <row r="945" spans="3:8">
      <c r="C945" s="4"/>
      <c r="E945" s="1"/>
      <c r="H945" s="6" t="str">
        <f>IF(F945=0%,"",#REF!/F945)</f>
        <v/>
      </c>
    </row>
    <row r="946" spans="3:8">
      <c r="C946" s="4"/>
      <c r="E946" s="1"/>
      <c r="H946" s="6" t="str">
        <f>IF(F946=0%,"",#REF!/F946)</f>
        <v/>
      </c>
    </row>
    <row r="947" spans="3:8">
      <c r="C947" s="4"/>
      <c r="E947" s="1"/>
      <c r="H947" s="6" t="str">
        <f>IF(F947=0%,"",#REF!/F947)</f>
        <v/>
      </c>
    </row>
    <row r="948" spans="3:8">
      <c r="C948" s="4"/>
      <c r="E948" s="1"/>
      <c r="H948" s="6" t="str">
        <f>IF(F948=0%,"",#REF!/F948)</f>
        <v/>
      </c>
    </row>
    <row r="949" spans="3:8">
      <c r="C949" s="4"/>
      <c r="E949" s="1"/>
      <c r="H949" s="6" t="str">
        <f>IF(F949=0%,"",#REF!/F949)</f>
        <v/>
      </c>
    </row>
    <row r="950" spans="3:8">
      <c r="C950" s="4"/>
      <c r="E950" s="1"/>
      <c r="H950" s="6" t="str">
        <f>IF(F950=0%,"",#REF!/F950)</f>
        <v/>
      </c>
    </row>
    <row r="951" spans="3:8">
      <c r="C951" s="4"/>
      <c r="E951" s="1"/>
      <c r="H951" s="6" t="str">
        <f>IF(F951=0%,"",#REF!/F951)</f>
        <v/>
      </c>
    </row>
    <row r="952" spans="3:8">
      <c r="C952" s="4"/>
      <c r="E952" s="1"/>
      <c r="H952" s="6" t="str">
        <f>IF(F952=0%,"",#REF!/F952)</f>
        <v/>
      </c>
    </row>
    <row r="953" spans="3:8">
      <c r="C953" s="4"/>
      <c r="E953" s="1"/>
      <c r="H953" s="6" t="str">
        <f>IF(F953=0%,"",#REF!/F953)</f>
        <v/>
      </c>
    </row>
    <row r="954" spans="3:8">
      <c r="C954" s="4"/>
      <c r="E954" s="1"/>
      <c r="H954" s="6" t="str">
        <f>IF(F954=0%,"",#REF!/F954)</f>
        <v/>
      </c>
    </row>
    <row r="955" spans="3:8">
      <c r="C955" s="4"/>
      <c r="E955" s="1"/>
      <c r="H955" s="6" t="str">
        <f>IF(F955=0%,"",#REF!/F955)</f>
        <v/>
      </c>
    </row>
    <row r="956" spans="3:8">
      <c r="C956" s="4"/>
      <c r="E956" s="1"/>
      <c r="H956" s="6" t="str">
        <f>IF(F956=0%,"",#REF!/F956)</f>
        <v/>
      </c>
    </row>
    <row r="957" spans="3:8">
      <c r="C957" s="4"/>
      <c r="E957" s="1"/>
      <c r="H957" s="6" t="str">
        <f>IF(F957=0%,"",#REF!/F957)</f>
        <v/>
      </c>
    </row>
    <row r="958" spans="3:8">
      <c r="C958" s="4"/>
      <c r="E958" s="1"/>
      <c r="H958" s="6" t="str">
        <f>IF(F958=0%,"",#REF!/F958)</f>
        <v/>
      </c>
    </row>
    <row r="959" spans="3:8">
      <c r="C959" s="4"/>
      <c r="E959" s="1"/>
      <c r="H959" s="6" t="str">
        <f>IF(F959=0%,"",#REF!/F959)</f>
        <v/>
      </c>
    </row>
    <row r="960" spans="3:8">
      <c r="C960" s="4"/>
      <c r="E960" s="1"/>
      <c r="H960" s="6" t="str">
        <f>IF(F960=0%,"",#REF!/F960)</f>
        <v/>
      </c>
    </row>
    <row r="961" spans="3:8">
      <c r="C961" s="4"/>
      <c r="E961" s="1"/>
      <c r="H961" s="6" t="str">
        <f>IF(F961=0%,"",#REF!/F961)</f>
        <v/>
      </c>
    </row>
    <row r="962" spans="3:8">
      <c r="C962" s="4"/>
      <c r="E962" s="1"/>
      <c r="H962" s="6" t="str">
        <f>IF(F962=0%,"",#REF!/F962)</f>
        <v/>
      </c>
    </row>
    <row r="963" spans="3:8">
      <c r="C963" s="4"/>
      <c r="E963" s="1"/>
      <c r="H963" s="6" t="str">
        <f>IF(F963=0%,"",#REF!/F963)</f>
        <v/>
      </c>
    </row>
    <row r="964" spans="3:8">
      <c r="C964" s="4"/>
      <c r="E964" s="1"/>
      <c r="H964" s="6" t="str">
        <f>IF(F964=0%,"",#REF!/F964)</f>
        <v/>
      </c>
    </row>
    <row r="965" spans="3:8">
      <c r="C965" s="4"/>
      <c r="E965" s="1"/>
      <c r="H965" s="6" t="str">
        <f>IF(F965=0%,"",#REF!/F965)</f>
        <v/>
      </c>
    </row>
    <row r="966" spans="3:8">
      <c r="C966" s="4"/>
      <c r="E966" s="1"/>
      <c r="H966" s="6" t="str">
        <f>IF(F966=0%,"",#REF!/F966)</f>
        <v/>
      </c>
    </row>
    <row r="967" spans="3:8">
      <c r="C967" s="4"/>
      <c r="E967" s="1"/>
      <c r="H967" s="6" t="str">
        <f>IF(F967=0%,"",#REF!/F967)</f>
        <v/>
      </c>
    </row>
    <row r="968" spans="3:8">
      <c r="C968" s="4"/>
      <c r="E968" s="1"/>
      <c r="H968" s="6" t="str">
        <f>IF(F968=0%,"",#REF!/F968)</f>
        <v/>
      </c>
    </row>
    <row r="969" spans="3:8">
      <c r="C969" s="4"/>
      <c r="E969" s="1"/>
      <c r="H969" s="6" t="str">
        <f>IF(F969=0%,"",#REF!/F969)</f>
        <v/>
      </c>
    </row>
    <row r="970" spans="3:8">
      <c r="C970" s="4"/>
      <c r="E970" s="1"/>
      <c r="H970" s="6" t="str">
        <f>IF(F970=0%,"",#REF!/F970)</f>
        <v/>
      </c>
    </row>
    <row r="971" spans="3:8">
      <c r="C971" s="4"/>
      <c r="E971" s="1"/>
      <c r="H971" s="6" t="str">
        <f>IF(F971=0%,"",#REF!/F971)</f>
        <v/>
      </c>
    </row>
    <row r="972" spans="3:8">
      <c r="C972" s="4"/>
      <c r="E972" s="1"/>
      <c r="H972" s="6" t="str">
        <f>IF(F972=0%,"",#REF!/F972)</f>
        <v/>
      </c>
    </row>
    <row r="973" spans="3:8">
      <c r="C973" s="4"/>
      <c r="E973" s="1"/>
      <c r="H973" s="6" t="str">
        <f>IF(F973=0%,"",#REF!/F973)</f>
        <v/>
      </c>
    </row>
    <row r="974" spans="3:8">
      <c r="C974" s="4"/>
      <c r="E974" s="1"/>
      <c r="H974" s="6" t="str">
        <f>IF(F974=0%,"",#REF!/F974)</f>
        <v/>
      </c>
    </row>
    <row r="975" spans="3:8">
      <c r="C975" s="4"/>
      <c r="E975" s="1"/>
      <c r="H975" s="6" t="str">
        <f>IF(F975=0%,"",#REF!/F975)</f>
        <v/>
      </c>
    </row>
    <row r="976" spans="3:8">
      <c r="C976" s="4"/>
      <c r="E976" s="1"/>
      <c r="H976" s="6" t="str">
        <f>IF(F976=0%,"",#REF!/F976)</f>
        <v/>
      </c>
    </row>
    <row r="977" spans="3:8">
      <c r="C977" s="4"/>
      <c r="E977" s="1"/>
      <c r="H977" s="6" t="str">
        <f>IF(F977=0%,"",#REF!/F977)</f>
        <v/>
      </c>
    </row>
    <row r="978" spans="3:8">
      <c r="C978" s="4"/>
      <c r="E978" s="1"/>
      <c r="H978" s="6" t="str">
        <f>IF(F978=0%,"",#REF!/F978)</f>
        <v/>
      </c>
    </row>
    <row r="979" spans="3:8">
      <c r="C979" s="4"/>
      <c r="E979" s="1"/>
      <c r="H979" s="6" t="str">
        <f>IF(F979=0%,"",#REF!/F979)</f>
        <v/>
      </c>
    </row>
    <row r="980" spans="3:8">
      <c r="C980" s="4"/>
      <c r="E980" s="1"/>
      <c r="H980" s="6" t="str">
        <f>IF(F980=0%,"",#REF!/F980)</f>
        <v/>
      </c>
    </row>
    <row r="981" spans="3:8">
      <c r="C981" s="4"/>
      <c r="E981" s="1"/>
      <c r="H981" s="6" t="str">
        <f>IF(F981=0%,"",#REF!/F981)</f>
        <v/>
      </c>
    </row>
    <row r="982" spans="3:8">
      <c r="C982" s="4"/>
      <c r="E982" s="1"/>
      <c r="H982" s="6" t="str">
        <f>IF(F982=0%,"",#REF!/F982)</f>
        <v/>
      </c>
    </row>
    <row r="983" spans="3:8">
      <c r="C983" s="4"/>
      <c r="E983" s="1"/>
      <c r="H983" s="6" t="str">
        <f>IF(F983=0%,"",#REF!/F983)</f>
        <v/>
      </c>
    </row>
    <row r="984" spans="3:8">
      <c r="C984" s="4"/>
      <c r="E984" s="1"/>
      <c r="H984" s="6" t="str">
        <f>IF(F984=0%,"",#REF!/F984)</f>
        <v/>
      </c>
    </row>
    <row r="985" spans="3:8">
      <c r="C985" s="4"/>
      <c r="E985" s="1"/>
      <c r="H985" s="6" t="str">
        <f>IF(F985=0%,"",#REF!/F985)</f>
        <v/>
      </c>
    </row>
    <row r="986" spans="3:8">
      <c r="C986" s="4"/>
      <c r="E986" s="1"/>
      <c r="H986" s="6" t="str">
        <f>IF(F986=0%,"",#REF!/F986)</f>
        <v/>
      </c>
    </row>
    <row r="987" spans="3:8">
      <c r="C987" s="4"/>
      <c r="E987" s="1"/>
      <c r="H987" s="6" t="str">
        <f>IF(F987=0%,"",#REF!/F987)</f>
        <v/>
      </c>
    </row>
    <row r="988" spans="3:8">
      <c r="C988" s="4"/>
      <c r="E988" s="1"/>
      <c r="H988" s="6" t="str">
        <f>IF(F988=0%,"",#REF!/F988)</f>
        <v/>
      </c>
    </row>
    <row r="989" spans="3:8">
      <c r="C989" s="4"/>
      <c r="E989" s="1"/>
      <c r="H989" s="6" t="str">
        <f>IF(F989=0%,"",#REF!/F989)</f>
        <v/>
      </c>
    </row>
    <row r="990" spans="3:8">
      <c r="C990" s="4"/>
      <c r="E990" s="1"/>
      <c r="H990" s="6" t="str">
        <f>IF(F990=0%,"",#REF!/F990)</f>
        <v/>
      </c>
    </row>
    <row r="991" spans="3:8">
      <c r="C991" s="4"/>
      <c r="E991" s="1"/>
      <c r="H991" s="6" t="str">
        <f>IF(F991=0%,"",#REF!/F991)</f>
        <v/>
      </c>
    </row>
    <row r="992" spans="3:8">
      <c r="C992" s="4"/>
      <c r="E992" s="1"/>
      <c r="H992" s="6" t="str">
        <f>IF(F992=0%,"",#REF!/F992)</f>
        <v/>
      </c>
    </row>
    <row r="993" spans="3:8">
      <c r="C993" s="4"/>
      <c r="E993" s="1"/>
      <c r="H993" s="6" t="str">
        <f>IF(F993=0%,"",#REF!/F993)</f>
        <v/>
      </c>
    </row>
    <row r="994" spans="3:8">
      <c r="C994" s="4"/>
      <c r="E994" s="1"/>
      <c r="H994" s="6" t="str">
        <f>IF(F994=0%,"",#REF!/F994)</f>
        <v/>
      </c>
    </row>
    <row r="995" spans="3:8">
      <c r="C995" s="4"/>
      <c r="E995" s="1"/>
      <c r="H995" s="6" t="str">
        <f>IF(F995=0%,"",#REF!/F995)</f>
        <v/>
      </c>
    </row>
    <row r="996" spans="3:8">
      <c r="C996" s="4"/>
      <c r="E996" s="1"/>
      <c r="H996" s="6" t="str">
        <f>IF(F996=0%,"",#REF!/F996)</f>
        <v/>
      </c>
    </row>
    <row r="997" spans="3:8">
      <c r="C997" s="4"/>
      <c r="E997" s="1"/>
      <c r="H997" s="6" t="str">
        <f>IF(F997=0%,"",#REF!/F997)</f>
        <v/>
      </c>
    </row>
    <row r="998" spans="3:8">
      <c r="C998" s="4"/>
      <c r="E998" s="1"/>
      <c r="H998" s="6" t="str">
        <f>IF(F998=0%,"",#REF!/F998)</f>
        <v/>
      </c>
    </row>
    <row r="999" spans="3:8">
      <c r="C999" s="4"/>
      <c r="E999" s="1"/>
      <c r="H999" s="6" t="str">
        <f>IF(F999=0%,"",#REF!/F999)</f>
        <v/>
      </c>
    </row>
    <row r="1000" spans="3:8">
      <c r="C1000" s="4"/>
      <c r="E1000" s="1"/>
      <c r="H1000" s="6" t="str">
        <f>IF(F1000=0%,"",#REF!/F1000)</f>
        <v/>
      </c>
    </row>
    <row r="1001" spans="3:8">
      <c r="C1001" s="4"/>
      <c r="E1001" s="1"/>
      <c r="H1001" s="6" t="str">
        <f>IF(F1001=0%,"",#REF!/F1001)</f>
        <v/>
      </c>
    </row>
    <row r="1002" spans="3:8">
      <c r="C1002" s="4"/>
      <c r="E1002" s="1"/>
      <c r="H1002" s="6" t="str">
        <f>IF(F1002=0%,"",#REF!/F1002)</f>
        <v/>
      </c>
    </row>
    <row r="1003" spans="3:8">
      <c r="C1003" s="4"/>
      <c r="E1003" s="1"/>
      <c r="H1003" s="6" t="str">
        <f>IF(F1003=0%,"",#REF!/F1003)</f>
        <v/>
      </c>
    </row>
    <row r="1004" spans="3:8">
      <c r="C1004" s="4"/>
      <c r="E1004" s="1"/>
      <c r="H1004" s="6" t="str">
        <f>IF(F1004=0%,"",#REF!/F1004)</f>
        <v/>
      </c>
    </row>
    <row r="1005" spans="3:8">
      <c r="C1005" s="4"/>
      <c r="E1005" s="1"/>
      <c r="H1005" s="6" t="str">
        <f>IF(F1005=0%,"",#REF!/F1005)</f>
        <v/>
      </c>
    </row>
    <row r="1006" spans="3:8">
      <c r="C1006" s="4"/>
      <c r="E1006" s="1"/>
      <c r="H1006" s="6" t="str">
        <f>IF(F1006=0%,"",#REF!/F1006)</f>
        <v/>
      </c>
    </row>
    <row r="1007" spans="3:8">
      <c r="C1007" s="4"/>
      <c r="E1007" s="1"/>
      <c r="H1007" s="6" t="str">
        <f>IF(F1007=0%,"",#REF!/F1007)</f>
        <v/>
      </c>
    </row>
    <row r="1008" spans="3:8">
      <c r="C1008" s="4"/>
      <c r="E1008" s="1"/>
      <c r="H1008" s="6" t="str">
        <f>IF(F1008=0%,"",#REF!/F1008)</f>
        <v/>
      </c>
    </row>
    <row r="1009" spans="3:8">
      <c r="C1009" s="4"/>
      <c r="E1009" s="1"/>
      <c r="H1009" s="6" t="str">
        <f>IF(F1009=0%,"",#REF!/F1009)</f>
        <v/>
      </c>
    </row>
    <row r="1010" spans="3:8">
      <c r="C1010" s="4"/>
      <c r="E1010" s="1"/>
      <c r="H1010" s="6" t="str">
        <f>IF(F1010=0%,"",#REF!/F1010)</f>
        <v/>
      </c>
    </row>
    <row r="1011" spans="3:8">
      <c r="C1011" s="4"/>
      <c r="E1011" s="1"/>
      <c r="H1011" s="6" t="str">
        <f>IF(F1011=0%,"",#REF!/F1011)</f>
        <v/>
      </c>
    </row>
    <row r="1012" spans="3:8">
      <c r="C1012" s="4"/>
      <c r="E1012" s="1"/>
      <c r="H1012" s="6" t="str">
        <f>IF(F1012=0%,"",#REF!/F1012)</f>
        <v/>
      </c>
    </row>
    <row r="1013" spans="3:8">
      <c r="C1013" s="4"/>
      <c r="E1013" s="1"/>
      <c r="H1013" s="6" t="str">
        <f>IF(F1013=0%,"",#REF!/F1013)</f>
        <v/>
      </c>
    </row>
    <row r="1014" spans="3:8">
      <c r="C1014" s="4"/>
      <c r="E1014" s="1"/>
      <c r="H1014" s="6" t="str">
        <f>IF(F1014=0%,"",#REF!/F1014)</f>
        <v/>
      </c>
    </row>
    <row r="1015" spans="3:8">
      <c r="C1015" s="4"/>
      <c r="E1015" s="1"/>
      <c r="H1015" s="6" t="str">
        <f>IF(F1015=0%,"",#REF!/F1015)</f>
        <v/>
      </c>
    </row>
    <row r="1016" spans="3:8">
      <c r="C1016" s="4"/>
      <c r="E1016" s="1"/>
      <c r="H1016" s="6" t="str">
        <f>IF(F1016=0%,"",#REF!/F1016)</f>
        <v/>
      </c>
    </row>
    <row r="1017" spans="3:8">
      <c r="C1017" s="4"/>
      <c r="E1017" s="1"/>
      <c r="H1017" s="6" t="str">
        <f>IF(F1017=0%,"",#REF!/F1017)</f>
        <v/>
      </c>
    </row>
    <row r="1018" spans="3:8">
      <c r="C1018" s="4"/>
      <c r="E1018" s="1"/>
      <c r="H1018" s="6" t="str">
        <f>IF(F1018=0%,"",#REF!/F1018)</f>
        <v/>
      </c>
    </row>
    <row r="1019" spans="3:8">
      <c r="C1019" s="4"/>
      <c r="E1019" s="1"/>
      <c r="H1019" s="6" t="str">
        <f>IF(F1019=0%,"",#REF!/F1019)</f>
        <v/>
      </c>
    </row>
    <row r="1020" spans="3:8">
      <c r="C1020" s="4"/>
      <c r="E1020" s="1"/>
      <c r="H1020" s="6" t="str">
        <f>IF(F1020=0%,"",#REF!/F1020)</f>
        <v/>
      </c>
    </row>
    <row r="1021" spans="3:8">
      <c r="C1021" s="4"/>
      <c r="E1021" s="1"/>
      <c r="H1021" s="6" t="str">
        <f>IF(F1021=0%,"",#REF!/F1021)</f>
        <v/>
      </c>
    </row>
    <row r="1022" spans="3:8">
      <c r="C1022" s="4"/>
      <c r="E1022" s="1"/>
      <c r="H1022" s="6" t="str">
        <f>IF(F1022=0%,"",#REF!/F1022)</f>
        <v/>
      </c>
    </row>
    <row r="1023" spans="3:8">
      <c r="C1023" s="4"/>
      <c r="E1023" s="1"/>
      <c r="H1023" s="6" t="str">
        <f>IF(F1023=0%,"",#REF!/F1023)</f>
        <v/>
      </c>
    </row>
    <row r="1024" spans="3:8">
      <c r="C1024" s="4"/>
      <c r="E1024" s="1"/>
      <c r="H1024" s="6" t="str">
        <f>IF(F1024=0%,"",#REF!/F1024)</f>
        <v/>
      </c>
    </row>
    <row r="1025" spans="3:8">
      <c r="C1025" s="4"/>
      <c r="E1025" s="1"/>
      <c r="H1025" s="6" t="str">
        <f>IF(F1025=0%,"",#REF!/F1025)</f>
        <v/>
      </c>
    </row>
    <row r="1026" spans="3:8">
      <c r="C1026" s="4"/>
      <c r="E1026" s="1"/>
      <c r="H1026" s="6" t="str">
        <f>IF(F1026=0%,"",#REF!/F1026)</f>
        <v/>
      </c>
    </row>
    <row r="1027" spans="3:8">
      <c r="C1027" s="4"/>
      <c r="E1027" s="1"/>
      <c r="H1027" s="6" t="str">
        <f>IF(F1027=0%,"",#REF!/F1027)</f>
        <v/>
      </c>
    </row>
    <row r="1028" spans="3:8">
      <c r="C1028" s="4"/>
      <c r="E1028" s="1"/>
      <c r="H1028" s="6" t="str">
        <f>IF(F1028=0%,"",#REF!/F1028)</f>
        <v/>
      </c>
    </row>
    <row r="1029" spans="3:8">
      <c r="C1029" s="4"/>
      <c r="E1029" s="1"/>
      <c r="H1029" s="6" t="str">
        <f>IF(F1029=0%,"",#REF!/F1029)</f>
        <v/>
      </c>
    </row>
    <row r="1030" spans="3:8">
      <c r="C1030" s="4"/>
      <c r="E1030" s="1"/>
      <c r="H1030" s="6" t="str">
        <f>IF(F1030=0%,"",#REF!/F1030)</f>
        <v/>
      </c>
    </row>
    <row r="1031" spans="3:8">
      <c r="C1031" s="4"/>
      <c r="E1031" s="1"/>
      <c r="H1031" s="6" t="str">
        <f>IF(F1031=0%,"",#REF!/F1031)</f>
        <v/>
      </c>
    </row>
    <row r="1032" spans="3:8">
      <c r="C1032" s="4"/>
      <c r="E1032" s="1"/>
      <c r="H1032" s="6" t="str">
        <f>IF(F1032=0%,"",#REF!/F1032)</f>
        <v/>
      </c>
    </row>
    <row r="1033" spans="3:8">
      <c r="C1033" s="4"/>
      <c r="E1033" s="1"/>
      <c r="H1033" s="6" t="str">
        <f>IF(F1033=0%,"",#REF!/F1033)</f>
        <v/>
      </c>
    </row>
    <row r="1034" spans="3:8">
      <c r="C1034" s="4"/>
      <c r="E1034" s="1"/>
      <c r="H1034" s="6" t="str">
        <f>IF(F1034=0%,"",#REF!/F1034)</f>
        <v/>
      </c>
    </row>
    <row r="1035" spans="3:8">
      <c r="C1035" s="4"/>
      <c r="E1035" s="1"/>
      <c r="H1035" s="6" t="str">
        <f>IF(F1035=0%,"",#REF!/F1035)</f>
        <v/>
      </c>
    </row>
    <row r="1036" spans="3:8">
      <c r="C1036" s="4"/>
      <c r="E1036" s="1"/>
      <c r="H1036" s="6" t="str">
        <f>IF(F1036=0%,"",#REF!/F1036)</f>
        <v/>
      </c>
    </row>
    <row r="1037" spans="3:8">
      <c r="C1037" s="4"/>
      <c r="E1037" s="1"/>
      <c r="H1037" s="6" t="str">
        <f>IF(F1037=0%,"",#REF!/F1037)</f>
        <v/>
      </c>
    </row>
    <row r="1038" spans="3:8">
      <c r="C1038" s="4"/>
      <c r="E1038" s="1"/>
      <c r="H1038" s="6" t="str">
        <f>IF(F1038=0%,"",#REF!/F1038)</f>
        <v/>
      </c>
    </row>
    <row r="1039" spans="3:8">
      <c r="C1039" s="4"/>
      <c r="E1039" s="1"/>
      <c r="H1039" s="6" t="str">
        <f>IF(F1039=0%,"",#REF!/F1039)</f>
        <v/>
      </c>
    </row>
    <row r="1040" spans="3:8">
      <c r="C1040" s="4"/>
      <c r="E1040" s="1"/>
      <c r="H1040" s="6" t="str">
        <f>IF(F1040=0%,"",#REF!/F1040)</f>
        <v/>
      </c>
    </row>
    <row r="1041" spans="3:8">
      <c r="C1041" s="4"/>
      <c r="E1041" s="1"/>
      <c r="H1041" s="6" t="str">
        <f>IF(F1041=0%,"",#REF!/F1041)</f>
        <v/>
      </c>
    </row>
    <row r="1042" spans="3:8">
      <c r="C1042" s="4"/>
      <c r="E1042" s="1"/>
      <c r="H1042" s="6" t="str">
        <f>IF(F1042=0%,"",#REF!/F1042)</f>
        <v/>
      </c>
    </row>
    <row r="1043" spans="3:8">
      <c r="C1043" s="4"/>
      <c r="E1043" s="1"/>
      <c r="H1043" s="6" t="str">
        <f>IF(F1043=0%,"",#REF!/F1043)</f>
        <v/>
      </c>
    </row>
    <row r="1044" spans="3:8">
      <c r="C1044" s="4"/>
      <c r="E1044" s="1"/>
      <c r="H1044" s="6" t="str">
        <f>IF(F1044=0%,"",#REF!/F1044)</f>
        <v/>
      </c>
    </row>
    <row r="1045" spans="3:8">
      <c r="C1045" s="4"/>
      <c r="E1045" s="1"/>
      <c r="H1045" s="6" t="str">
        <f>IF(F1045=0%,"",#REF!/F1045)</f>
        <v/>
      </c>
    </row>
    <row r="1046" spans="3:8">
      <c r="C1046" s="4"/>
      <c r="E1046" s="1"/>
      <c r="H1046" s="6" t="str">
        <f>IF(F1046=0%,"",#REF!/F1046)</f>
        <v/>
      </c>
    </row>
    <row r="1047" spans="3:8">
      <c r="C1047" s="4"/>
      <c r="E1047" s="1"/>
      <c r="H1047" s="6" t="str">
        <f>IF(F1047=0%,"",#REF!/F1047)</f>
        <v/>
      </c>
    </row>
    <row r="1048" spans="3:8">
      <c r="C1048" s="4"/>
      <c r="E1048" s="1"/>
      <c r="H1048" s="6" t="str">
        <f>IF(F1048=0%,"",#REF!/F1048)</f>
        <v/>
      </c>
    </row>
    <row r="1049" spans="3:8">
      <c r="C1049" s="4"/>
      <c r="E1049" s="1"/>
      <c r="H1049" s="6" t="str">
        <f>IF(F1049=0%,"",#REF!/F1049)</f>
        <v/>
      </c>
    </row>
    <row r="1050" spans="3:8">
      <c r="C1050" s="4"/>
      <c r="E1050" s="1"/>
      <c r="H1050" s="6" t="str">
        <f>IF(F1050=0%,"",#REF!/F1050)</f>
        <v/>
      </c>
    </row>
    <row r="1051" spans="3:8">
      <c r="C1051" s="4"/>
      <c r="E1051" s="1"/>
      <c r="H1051" s="6" t="str">
        <f>IF(F1051=0%,"",#REF!/F1051)</f>
        <v/>
      </c>
    </row>
    <row r="1052" spans="3:8">
      <c r="C1052" s="4"/>
      <c r="E1052" s="1"/>
      <c r="H1052" s="6" t="str">
        <f>IF(F1052=0%,"",#REF!/F1052)</f>
        <v/>
      </c>
    </row>
    <row r="1053" spans="3:8">
      <c r="C1053" s="4"/>
      <c r="E1053" s="1"/>
      <c r="H1053" s="6" t="str">
        <f>IF(F1053=0%,"",#REF!/F1053)</f>
        <v/>
      </c>
    </row>
    <row r="1054" spans="3:8">
      <c r="C1054" s="4"/>
      <c r="E1054" s="1"/>
      <c r="H1054" s="6" t="str">
        <f>IF(F1054=0%,"",#REF!/F1054)</f>
        <v/>
      </c>
    </row>
    <row r="1055" spans="3:8">
      <c r="C1055" s="4"/>
      <c r="E1055" s="1"/>
      <c r="H1055" s="6" t="str">
        <f>IF(F1055=0%,"",#REF!/F1055)</f>
        <v/>
      </c>
    </row>
    <row r="1056" spans="3:8">
      <c r="C1056" s="4"/>
      <c r="E1056" s="1"/>
      <c r="H1056" s="6" t="str">
        <f>IF(F1056=0%,"",#REF!/F1056)</f>
        <v/>
      </c>
    </row>
    <row r="1057" spans="3:8">
      <c r="C1057" s="4"/>
      <c r="E1057" s="1"/>
      <c r="H1057" s="6" t="str">
        <f>IF(F1057=0%,"",#REF!/F1057)</f>
        <v/>
      </c>
    </row>
    <row r="1058" spans="3:8">
      <c r="C1058" s="4"/>
      <c r="E1058" s="1"/>
      <c r="H1058" s="6" t="str">
        <f>IF(F1058=0%,"",#REF!/F1058)</f>
        <v/>
      </c>
    </row>
    <row r="1059" spans="3:8">
      <c r="C1059" s="4"/>
      <c r="E1059" s="1"/>
      <c r="H1059" s="6" t="str">
        <f>IF(F1059=0%,"",#REF!/F1059)</f>
        <v/>
      </c>
    </row>
    <row r="1060" spans="3:8">
      <c r="C1060" s="4"/>
      <c r="E1060" s="1"/>
      <c r="H1060" s="6" t="str">
        <f>IF(F1060=0%,"",#REF!/F1060)</f>
        <v/>
      </c>
    </row>
    <row r="1061" spans="3:8">
      <c r="C1061" s="4"/>
      <c r="E1061" s="1"/>
      <c r="H1061" s="6" t="str">
        <f>IF(F1061=0%,"",#REF!/F1061)</f>
        <v/>
      </c>
    </row>
    <row r="1062" spans="3:8">
      <c r="C1062" s="4"/>
      <c r="E1062" s="1"/>
      <c r="H1062" s="6" t="str">
        <f>IF(F1062=0%,"",#REF!/F1062)</f>
        <v/>
      </c>
    </row>
    <row r="1063" spans="3:8">
      <c r="C1063" s="4"/>
      <c r="E1063" s="1"/>
      <c r="H1063" s="6" t="str">
        <f>IF(F1063=0%,"",#REF!/F1063)</f>
        <v/>
      </c>
    </row>
    <row r="1064" spans="3:8">
      <c r="C1064" s="4"/>
      <c r="E1064" s="1"/>
      <c r="H1064" s="6" t="str">
        <f>IF(F1064=0%,"",#REF!/F1064)</f>
        <v/>
      </c>
    </row>
    <row r="1065" spans="3:8">
      <c r="C1065" s="4"/>
      <c r="E1065" s="1"/>
      <c r="H1065" s="6" t="str">
        <f>IF(F1065=0%,"",#REF!/F1065)</f>
        <v/>
      </c>
    </row>
    <row r="1066" spans="3:8">
      <c r="C1066" s="4"/>
      <c r="E1066" s="1"/>
      <c r="H1066" s="6" t="str">
        <f>IF(F1066=0%,"",#REF!/F1066)</f>
        <v/>
      </c>
    </row>
    <row r="1067" spans="3:8">
      <c r="C1067" s="4"/>
      <c r="E1067" s="1"/>
      <c r="H1067" s="6" t="str">
        <f>IF(F1067=0%,"",#REF!/F1067)</f>
        <v/>
      </c>
    </row>
    <row r="1068" spans="3:8">
      <c r="C1068" s="4"/>
      <c r="E1068" s="1"/>
      <c r="H1068" s="6" t="str">
        <f>IF(F1068=0%,"",#REF!/F1068)</f>
        <v/>
      </c>
    </row>
    <row r="1069" spans="3:8">
      <c r="C1069" s="4"/>
      <c r="E1069" s="1"/>
      <c r="H1069" s="6" t="str">
        <f>IF(F1069=0%,"",#REF!/F1069)</f>
        <v/>
      </c>
    </row>
    <row r="1070" spans="3:8">
      <c r="C1070" s="4"/>
      <c r="E1070" s="1"/>
      <c r="H1070" s="6" t="str">
        <f>IF(F1070=0%,"",#REF!/F1070)</f>
        <v/>
      </c>
    </row>
    <row r="1071" spans="3:8">
      <c r="C1071" s="4"/>
      <c r="E1071" s="1"/>
      <c r="H1071" s="6" t="str">
        <f>IF(F1071=0%,"",#REF!/F1071)</f>
        <v/>
      </c>
    </row>
    <row r="1072" spans="3:8">
      <c r="C1072" s="4"/>
      <c r="E1072" s="1"/>
      <c r="H1072" s="6" t="str">
        <f>IF(F1072=0%,"",#REF!/F1072)</f>
        <v/>
      </c>
    </row>
    <row r="1073" spans="3:8">
      <c r="C1073" s="4"/>
      <c r="E1073" s="1"/>
      <c r="H1073" s="6" t="str">
        <f>IF(F1073=0%,"",#REF!/F1073)</f>
        <v/>
      </c>
    </row>
    <row r="1074" spans="3:8">
      <c r="C1074" s="4"/>
      <c r="E1074" s="1"/>
      <c r="H1074" s="6" t="str">
        <f>IF(F1074=0%,"",#REF!/F1074)</f>
        <v/>
      </c>
    </row>
    <row r="1075" spans="3:8">
      <c r="C1075" s="4"/>
      <c r="E1075" s="1"/>
      <c r="H1075" s="6" t="str">
        <f>IF(F1075=0%,"",#REF!/F1075)</f>
        <v/>
      </c>
    </row>
    <row r="1076" spans="3:8">
      <c r="C1076" s="4"/>
      <c r="E1076" s="1"/>
      <c r="H1076" s="6" t="str">
        <f>IF(F1076=0%,"",#REF!/F1076)</f>
        <v/>
      </c>
    </row>
    <row r="1077" spans="3:8">
      <c r="C1077" s="4"/>
      <c r="E1077" s="1"/>
      <c r="H1077" s="6" t="str">
        <f>IF(F1077=0%,"",#REF!/F1077)</f>
        <v/>
      </c>
    </row>
    <row r="1078" spans="3:8">
      <c r="C1078" s="4"/>
      <c r="E1078" s="1"/>
      <c r="H1078" s="6" t="str">
        <f>IF(F1078=0%,"",#REF!/F1078)</f>
        <v/>
      </c>
    </row>
    <row r="1079" spans="3:8">
      <c r="C1079" s="4"/>
      <c r="E1079" s="1"/>
      <c r="H1079" s="6" t="str">
        <f>IF(F1079=0%,"",#REF!/F1079)</f>
        <v/>
      </c>
    </row>
    <row r="1080" spans="3:8">
      <c r="C1080" s="4"/>
      <c r="E1080" s="1"/>
      <c r="H1080" s="6" t="str">
        <f>IF(F1080=0%,"",#REF!/F1080)</f>
        <v/>
      </c>
    </row>
    <row r="1081" spans="3:8">
      <c r="C1081" s="4"/>
      <c r="E1081" s="1"/>
      <c r="H1081" s="6" t="str">
        <f>IF(F1081=0%,"",#REF!/F1081)</f>
        <v/>
      </c>
    </row>
    <row r="1082" spans="3:8">
      <c r="C1082" s="4"/>
      <c r="E1082" s="1"/>
      <c r="H1082" s="6" t="str">
        <f>IF(F1082=0%,"",#REF!/F1082)</f>
        <v/>
      </c>
    </row>
    <row r="1083" spans="3:8">
      <c r="C1083" s="4"/>
      <c r="E1083" s="1"/>
      <c r="H1083" s="6" t="str">
        <f>IF(F1083=0%,"",#REF!/F1083)</f>
        <v/>
      </c>
    </row>
    <row r="1084" spans="3:8">
      <c r="C1084" s="4"/>
      <c r="E1084" s="1"/>
      <c r="H1084" s="6" t="str">
        <f>IF(F1084=0%,"",#REF!/F1084)</f>
        <v/>
      </c>
    </row>
    <row r="1085" spans="3:8">
      <c r="C1085" s="4"/>
      <c r="E1085" s="1"/>
      <c r="H1085" s="6" t="str">
        <f>IF(F1085=0%,"",#REF!/F1085)</f>
        <v/>
      </c>
    </row>
    <row r="1086" spans="3:8">
      <c r="C1086" s="4"/>
      <c r="E1086" s="1"/>
      <c r="H1086" s="6" t="str">
        <f>IF(F1086=0%,"",#REF!/F1086)</f>
        <v/>
      </c>
    </row>
    <row r="1087" spans="3:8">
      <c r="C1087" s="4"/>
      <c r="E1087" s="1"/>
      <c r="H1087" s="6" t="str">
        <f>IF(F1087=0%,"",#REF!/F1087)</f>
        <v/>
      </c>
    </row>
    <row r="1088" spans="3:8">
      <c r="C1088" s="4"/>
      <c r="E1088" s="1"/>
      <c r="H1088" s="6" t="str">
        <f>IF(F1088=0%,"",#REF!/F1088)</f>
        <v/>
      </c>
    </row>
    <row r="1089" spans="3:8">
      <c r="C1089" s="4"/>
      <c r="E1089" s="1"/>
      <c r="H1089" s="6" t="str">
        <f>IF(F1089=0%,"",#REF!/F1089)</f>
        <v/>
      </c>
    </row>
    <row r="1090" spans="3:8">
      <c r="C1090" s="4"/>
      <c r="E1090" s="1"/>
      <c r="H1090" s="6" t="str">
        <f>IF(F1090=0%,"",#REF!/F1090)</f>
        <v/>
      </c>
    </row>
    <row r="1091" spans="3:8">
      <c r="C1091" s="4"/>
      <c r="E1091" s="1"/>
      <c r="H1091" s="6" t="str">
        <f>IF(F1091=0%,"",#REF!/F1091)</f>
        <v/>
      </c>
    </row>
    <row r="1092" spans="3:8">
      <c r="C1092" s="4"/>
      <c r="E1092" s="1"/>
      <c r="H1092" s="6" t="str">
        <f>IF(F1092=0%,"",#REF!/F1092)</f>
        <v/>
      </c>
    </row>
    <row r="1093" spans="3:8">
      <c r="C1093" s="4"/>
      <c r="E1093" s="1"/>
      <c r="H1093" s="6" t="str">
        <f>IF(F1093=0%,"",#REF!/F1093)</f>
        <v/>
      </c>
    </row>
    <row r="1094" spans="3:8">
      <c r="C1094" s="4"/>
      <c r="E1094" s="1"/>
      <c r="H1094" s="6" t="str">
        <f>IF(F1094=0%,"",#REF!/F1094)</f>
        <v/>
      </c>
    </row>
    <row r="1095" spans="3:8">
      <c r="C1095" s="4"/>
      <c r="E1095" s="1"/>
      <c r="H1095" s="6" t="str">
        <f>IF(F1095=0%,"",#REF!/F1095)</f>
        <v/>
      </c>
    </row>
    <row r="1096" spans="3:8">
      <c r="C1096" s="4"/>
      <c r="E1096" s="1"/>
      <c r="H1096" s="6" t="str">
        <f>IF(F1096=0%,"",#REF!/F1096)</f>
        <v/>
      </c>
    </row>
    <row r="1097" spans="3:8">
      <c r="C1097" s="4"/>
      <c r="E1097" s="1"/>
      <c r="H1097" s="6" t="str">
        <f>IF(F1097=0%,"",#REF!/F1097)</f>
        <v/>
      </c>
    </row>
    <row r="1098" spans="3:8">
      <c r="C1098" s="4"/>
      <c r="E1098" s="1"/>
      <c r="H1098" s="6" t="str">
        <f>IF(F1098=0%,"",#REF!/F1098)</f>
        <v/>
      </c>
    </row>
    <row r="1099" spans="3:8">
      <c r="C1099" s="4"/>
      <c r="E1099" s="1"/>
      <c r="H1099" s="6" t="str">
        <f>IF(F1099=0%,"",#REF!/F1099)</f>
        <v/>
      </c>
    </row>
    <row r="1100" spans="3:8">
      <c r="C1100" s="4"/>
      <c r="E1100" s="1"/>
      <c r="H1100" s="6" t="str">
        <f>IF(F1100=0%,"",#REF!/F1100)</f>
        <v/>
      </c>
    </row>
    <row r="1101" spans="3:8">
      <c r="C1101" s="4"/>
      <c r="E1101" s="1"/>
      <c r="H1101" s="6" t="str">
        <f>IF(F1101=0%,"",#REF!/F1101)</f>
        <v/>
      </c>
    </row>
    <row r="1102" spans="3:8">
      <c r="C1102" s="4"/>
      <c r="E1102" s="1"/>
      <c r="H1102" s="6" t="str">
        <f>IF(F1102=0%,"",#REF!/F1102)</f>
        <v/>
      </c>
    </row>
    <row r="1103" spans="3:8">
      <c r="C1103" s="4"/>
      <c r="E1103" s="1"/>
      <c r="H1103" s="6" t="str">
        <f>IF(F1103=0%,"",#REF!/F1103)</f>
        <v/>
      </c>
    </row>
    <row r="1104" spans="3:8">
      <c r="C1104" s="4"/>
      <c r="E1104" s="1"/>
      <c r="H1104" s="6" t="str">
        <f>IF(F1104=0%,"",#REF!/F1104)</f>
        <v/>
      </c>
    </row>
    <row r="1105" spans="3:8">
      <c r="C1105" s="4"/>
      <c r="E1105" s="1"/>
      <c r="H1105" s="6" t="str">
        <f>IF(F1105=0%,"",#REF!/F1105)</f>
        <v/>
      </c>
    </row>
    <row r="1106" spans="3:8">
      <c r="C1106" s="4"/>
      <c r="E1106" s="1"/>
      <c r="H1106" s="6" t="str">
        <f>IF(F1106=0%,"",#REF!/F1106)</f>
        <v/>
      </c>
    </row>
    <row r="1107" spans="3:8">
      <c r="C1107" s="4"/>
      <c r="E1107" s="1"/>
      <c r="H1107" s="6" t="str">
        <f>IF(F1107=0%,"",#REF!/F1107)</f>
        <v/>
      </c>
    </row>
    <row r="1108" spans="3:8">
      <c r="C1108" s="4"/>
      <c r="E1108" s="1"/>
      <c r="H1108" s="6" t="str">
        <f>IF(F1108=0%,"",#REF!/F1108)</f>
        <v/>
      </c>
    </row>
    <row r="1109" spans="3:8">
      <c r="C1109" s="4"/>
      <c r="E1109" s="1"/>
      <c r="H1109" s="6" t="str">
        <f>IF(F1109=0%,"",#REF!/F1109)</f>
        <v/>
      </c>
    </row>
    <row r="1110" spans="3:8">
      <c r="C1110" s="4"/>
      <c r="E1110" s="1"/>
      <c r="H1110" s="6" t="str">
        <f>IF(F1110=0%,"",#REF!/F1110)</f>
        <v/>
      </c>
    </row>
    <row r="1111" spans="3:8">
      <c r="C1111" s="4"/>
      <c r="E1111" s="1"/>
      <c r="H1111" s="6" t="str">
        <f>IF(F1111=0%,"",#REF!/F1111)</f>
        <v/>
      </c>
    </row>
    <row r="1112" spans="3:8">
      <c r="C1112" s="4"/>
      <c r="E1112" s="1"/>
      <c r="H1112" s="6" t="str">
        <f>IF(F1112=0%,"",#REF!/F1112)</f>
        <v/>
      </c>
    </row>
    <row r="1113" spans="3:8">
      <c r="C1113" s="4"/>
      <c r="E1113" s="1"/>
      <c r="H1113" s="6" t="str">
        <f>IF(F1113=0%,"",#REF!/F1113)</f>
        <v/>
      </c>
    </row>
    <row r="1114" spans="3:8">
      <c r="C1114" s="4"/>
      <c r="E1114" s="1"/>
      <c r="H1114" s="6" t="str">
        <f>IF(F1114=0%,"",#REF!/F1114)</f>
        <v/>
      </c>
    </row>
    <row r="1115" spans="3:8">
      <c r="C1115" s="4"/>
      <c r="E1115" s="1"/>
      <c r="H1115" s="6" t="str">
        <f>IF(F1115=0%,"",#REF!/F1115)</f>
        <v/>
      </c>
    </row>
    <row r="1116" spans="3:8">
      <c r="C1116" s="4"/>
      <c r="E1116" s="1"/>
      <c r="H1116" s="6" t="str">
        <f>IF(F1116=0%,"",#REF!/F1116)</f>
        <v/>
      </c>
    </row>
    <row r="1117" spans="3:8">
      <c r="C1117" s="4"/>
      <c r="E1117" s="1"/>
      <c r="H1117" s="6" t="str">
        <f>IF(F1117=0%,"",#REF!/F1117)</f>
        <v/>
      </c>
    </row>
    <row r="1118" spans="3:8">
      <c r="C1118" s="4"/>
      <c r="E1118" s="1"/>
      <c r="H1118" s="6" t="str">
        <f>IF(F1118=0%,"",#REF!/F1118)</f>
        <v/>
      </c>
    </row>
    <row r="1119" spans="3:8">
      <c r="C1119" s="4"/>
      <c r="E1119" s="1"/>
      <c r="H1119" s="6" t="str">
        <f>IF(F1119=0%,"",#REF!/F1119)</f>
        <v/>
      </c>
    </row>
    <row r="1120" spans="3:8">
      <c r="C1120" s="4"/>
      <c r="E1120" s="1"/>
      <c r="H1120" s="6" t="str">
        <f>IF(F1120=0%,"",#REF!/F1120)</f>
        <v/>
      </c>
    </row>
    <row r="1121" spans="3:8">
      <c r="C1121" s="4"/>
      <c r="E1121" s="1"/>
      <c r="H1121" s="6" t="str">
        <f>IF(F1121=0%,"",#REF!/F1121)</f>
        <v/>
      </c>
    </row>
    <row r="1122" spans="3:8">
      <c r="C1122" s="4"/>
      <c r="E1122" s="1"/>
      <c r="H1122" s="6" t="str">
        <f>IF(F1122=0%,"",#REF!/F1122)</f>
        <v/>
      </c>
    </row>
    <row r="1123" spans="3:8">
      <c r="C1123" s="4"/>
      <c r="E1123" s="1"/>
      <c r="H1123" s="6" t="str">
        <f>IF(F1123=0%,"",#REF!/F1123)</f>
        <v/>
      </c>
    </row>
    <row r="1124" spans="3:8">
      <c r="C1124" s="4"/>
      <c r="E1124" s="1"/>
      <c r="H1124" s="6" t="str">
        <f>IF(F1124=0%,"",#REF!/F1124)</f>
        <v/>
      </c>
    </row>
    <row r="1125" spans="3:8">
      <c r="C1125" s="4"/>
      <c r="E1125" s="1"/>
      <c r="H1125" s="6" t="str">
        <f>IF(F1125=0%,"",#REF!/F1125)</f>
        <v/>
      </c>
    </row>
    <row r="1126" spans="3:8">
      <c r="C1126" s="4"/>
      <c r="E1126" s="1"/>
      <c r="H1126" s="6" t="str">
        <f>IF(F1126=0%,"",#REF!/F1126)</f>
        <v/>
      </c>
    </row>
    <row r="1127" spans="3:8">
      <c r="C1127" s="4"/>
      <c r="E1127" s="1"/>
      <c r="H1127" s="6" t="str">
        <f>IF(F1127=0%,"",#REF!/F1127)</f>
        <v/>
      </c>
    </row>
    <row r="1128" spans="3:8">
      <c r="C1128" s="4"/>
      <c r="E1128" s="1"/>
      <c r="H1128" s="6" t="str">
        <f>IF(F1128=0%,"",#REF!/F1128)</f>
        <v/>
      </c>
    </row>
    <row r="1129" spans="3:8">
      <c r="C1129" s="4"/>
      <c r="E1129" s="1"/>
      <c r="H1129" s="6" t="str">
        <f>IF(F1129=0%,"",#REF!/F1129)</f>
        <v/>
      </c>
    </row>
    <row r="1130" spans="3:8">
      <c r="C1130" s="4"/>
      <c r="E1130" s="1"/>
      <c r="H1130" s="6" t="str">
        <f>IF(F1130=0%,"",#REF!/F1130)</f>
        <v/>
      </c>
    </row>
    <row r="1131" spans="3:8">
      <c r="C1131" s="4"/>
      <c r="E1131" s="1"/>
      <c r="H1131" s="6" t="str">
        <f>IF(F1131=0%,"",#REF!/F1131)</f>
        <v/>
      </c>
    </row>
    <row r="1132" spans="3:8">
      <c r="C1132" s="4"/>
      <c r="E1132" s="1"/>
      <c r="H1132" s="6" t="str">
        <f>IF(F1132=0%,"",#REF!/F1132)</f>
        <v/>
      </c>
    </row>
    <row r="1133" spans="3:8">
      <c r="C1133" s="4"/>
      <c r="E1133" s="1"/>
      <c r="H1133" s="6" t="str">
        <f>IF(F1133=0%,"",#REF!/F1133)</f>
        <v/>
      </c>
    </row>
    <row r="1134" spans="3:8">
      <c r="C1134" s="4"/>
      <c r="E1134" s="1"/>
      <c r="H1134" s="6" t="str">
        <f>IF(F1134=0%,"",#REF!/F1134)</f>
        <v/>
      </c>
    </row>
    <row r="1135" spans="3:8">
      <c r="C1135" s="4"/>
      <c r="E1135" s="1"/>
      <c r="H1135" s="6" t="str">
        <f>IF(F1135=0%,"",#REF!/F1135)</f>
        <v/>
      </c>
    </row>
    <row r="1136" spans="3:8">
      <c r="C1136" s="4"/>
      <c r="E1136" s="1"/>
      <c r="H1136" s="6" t="str">
        <f>IF(F1136=0%,"",#REF!/F1136)</f>
        <v/>
      </c>
    </row>
    <row r="1137" spans="3:8">
      <c r="C1137" s="4"/>
      <c r="E1137" s="1"/>
      <c r="H1137" s="6" t="str">
        <f>IF(F1137=0%,"",#REF!/F1137)</f>
        <v/>
      </c>
    </row>
    <row r="1138" spans="3:8">
      <c r="C1138" s="4"/>
      <c r="E1138" s="1"/>
      <c r="H1138" s="6" t="str">
        <f>IF(F1138=0%,"",#REF!/F1138)</f>
        <v/>
      </c>
    </row>
    <row r="1139" spans="3:8">
      <c r="C1139" s="4"/>
      <c r="E1139" s="1"/>
      <c r="H1139" s="6" t="str">
        <f>IF(F1139=0%,"",#REF!/F1139)</f>
        <v/>
      </c>
    </row>
    <row r="1140" spans="3:8">
      <c r="C1140" s="4"/>
      <c r="E1140" s="1"/>
      <c r="H1140" s="6" t="str">
        <f>IF(F1140=0%,"",#REF!/F1140)</f>
        <v/>
      </c>
    </row>
    <row r="1141" spans="3:8">
      <c r="C1141" s="4"/>
      <c r="E1141" s="1"/>
      <c r="H1141" s="6" t="str">
        <f>IF(F1141=0%,"",#REF!/F1141)</f>
        <v/>
      </c>
    </row>
    <row r="1142" spans="3:8">
      <c r="C1142" s="4"/>
      <c r="E1142" s="1"/>
      <c r="H1142" s="6" t="str">
        <f>IF(F1142=0%,"",#REF!/F1142)</f>
        <v/>
      </c>
    </row>
    <row r="1143" spans="3:8">
      <c r="C1143" s="4"/>
      <c r="E1143" s="1"/>
      <c r="H1143" s="6" t="str">
        <f>IF(F1143=0%,"",#REF!/F1143)</f>
        <v/>
      </c>
    </row>
    <row r="1144" spans="3:8">
      <c r="C1144" s="4"/>
      <c r="E1144" s="1"/>
      <c r="H1144" s="6" t="str">
        <f>IF(F1144=0%,"",#REF!/F1144)</f>
        <v/>
      </c>
    </row>
    <row r="1145" spans="3:8">
      <c r="C1145" s="4"/>
      <c r="E1145" s="1"/>
      <c r="H1145" s="6" t="str">
        <f>IF(F1145=0%,"",#REF!/F1145)</f>
        <v/>
      </c>
    </row>
    <row r="1146" spans="3:8">
      <c r="C1146" s="4"/>
      <c r="E1146" s="1"/>
      <c r="H1146" s="6" t="str">
        <f>IF(F1146=0%,"",#REF!/F1146)</f>
        <v/>
      </c>
    </row>
    <row r="1147" spans="3:8">
      <c r="C1147" s="4"/>
      <c r="E1147" s="1"/>
      <c r="H1147" s="6" t="str">
        <f>IF(F1147=0%,"",#REF!/F1147)</f>
        <v/>
      </c>
    </row>
    <row r="1148" spans="3:8">
      <c r="C1148" s="4"/>
      <c r="E1148" s="1"/>
      <c r="H1148" s="6" t="str">
        <f>IF(F1148=0%,"",#REF!/F1148)</f>
        <v/>
      </c>
    </row>
    <row r="1149" spans="3:8">
      <c r="C1149" s="4"/>
      <c r="E1149" s="1"/>
      <c r="H1149" s="6" t="str">
        <f>IF(F1149=0%,"",#REF!/F1149)</f>
        <v/>
      </c>
    </row>
    <row r="1150" spans="3:8">
      <c r="C1150" s="4"/>
      <c r="E1150" s="1"/>
      <c r="H1150" s="6" t="str">
        <f>IF(F1150=0%,"",#REF!/F1150)</f>
        <v/>
      </c>
    </row>
    <row r="1151" spans="3:8">
      <c r="C1151" s="4"/>
      <c r="E1151" s="1"/>
      <c r="H1151" s="6" t="str">
        <f>IF(F1151=0%,"",#REF!/F1151)</f>
        <v/>
      </c>
    </row>
    <row r="1152" spans="3:8">
      <c r="C1152" s="4"/>
      <c r="E1152" s="1"/>
      <c r="H1152" s="6" t="str">
        <f>IF(F1152=0%,"",#REF!/F1152)</f>
        <v/>
      </c>
    </row>
    <row r="1153" spans="3:8">
      <c r="C1153" s="4"/>
      <c r="E1153" s="1"/>
      <c r="H1153" s="6" t="str">
        <f>IF(F1153=0%,"",#REF!/F1153)</f>
        <v/>
      </c>
    </row>
    <row r="1154" spans="3:8">
      <c r="C1154" s="4"/>
      <c r="E1154" s="1"/>
      <c r="H1154" s="6" t="str">
        <f>IF(F1154=0%,"",#REF!/F1154)</f>
        <v/>
      </c>
    </row>
    <row r="1155" spans="3:8">
      <c r="C1155" s="4"/>
      <c r="E1155" s="1"/>
      <c r="H1155" s="6" t="str">
        <f>IF(F1155=0%,"",#REF!/F1155)</f>
        <v/>
      </c>
    </row>
    <row r="1156" spans="3:8">
      <c r="C1156" s="4"/>
      <c r="E1156" s="1"/>
      <c r="H1156" s="6" t="str">
        <f>IF(F1156=0%,"",#REF!/F1156)</f>
        <v/>
      </c>
    </row>
    <row r="1157" spans="3:8">
      <c r="C1157" s="4"/>
      <c r="E1157" s="1"/>
      <c r="H1157" s="6" t="str">
        <f>IF(F1157=0%,"",#REF!/F1157)</f>
        <v/>
      </c>
    </row>
    <row r="1158" spans="3:8">
      <c r="C1158" s="4"/>
      <c r="E1158" s="1"/>
      <c r="H1158" s="6" t="str">
        <f>IF(F1158=0%,"",#REF!/F1158)</f>
        <v/>
      </c>
    </row>
    <row r="1159" spans="3:8">
      <c r="C1159" s="4"/>
      <c r="E1159" s="1"/>
      <c r="H1159" s="6" t="str">
        <f>IF(F1159=0%,"",#REF!/F1159)</f>
        <v/>
      </c>
    </row>
    <row r="1160" spans="3:8">
      <c r="C1160" s="4"/>
      <c r="E1160" s="1"/>
      <c r="H1160" s="6" t="str">
        <f>IF(F1160=0%,"",#REF!/F1160)</f>
        <v/>
      </c>
    </row>
    <row r="1161" spans="3:8">
      <c r="C1161" s="4"/>
      <c r="E1161" s="1"/>
      <c r="H1161" s="6" t="str">
        <f>IF(F1161=0%,"",#REF!/F1161)</f>
        <v/>
      </c>
    </row>
    <row r="1162" spans="3:8">
      <c r="C1162" s="4"/>
      <c r="E1162" s="1"/>
      <c r="H1162" s="6" t="str">
        <f>IF(F1162=0%,"",#REF!/F1162)</f>
        <v/>
      </c>
    </row>
    <row r="1163" spans="3:8">
      <c r="C1163" s="4"/>
      <c r="E1163" s="1"/>
      <c r="H1163" s="6" t="str">
        <f>IF(F1163=0%,"",#REF!/F1163)</f>
        <v/>
      </c>
    </row>
    <row r="1164" spans="3:8">
      <c r="C1164" s="4"/>
      <c r="E1164" s="1"/>
      <c r="H1164" s="6" t="str">
        <f>IF(F1164=0%,"",#REF!/F1164)</f>
        <v/>
      </c>
    </row>
    <row r="1165" spans="3:8">
      <c r="C1165" s="4"/>
      <c r="E1165" s="1"/>
      <c r="H1165" s="6" t="str">
        <f>IF(F1165=0%,"",#REF!/F1165)</f>
        <v/>
      </c>
    </row>
    <row r="1166" spans="3:8">
      <c r="C1166" s="4"/>
      <c r="E1166" s="1"/>
      <c r="H1166" s="6" t="str">
        <f>IF(F1166=0%,"",#REF!/F1166)</f>
        <v/>
      </c>
    </row>
    <row r="1167" spans="3:8">
      <c r="C1167" s="4"/>
      <c r="E1167" s="1"/>
      <c r="H1167" s="6" t="str">
        <f>IF(F1167=0%,"",#REF!/F1167)</f>
        <v/>
      </c>
    </row>
    <row r="1168" spans="3:8">
      <c r="C1168" s="4"/>
      <c r="E1168" s="1"/>
      <c r="H1168" s="6" t="str">
        <f>IF(F1168=0%,"",#REF!/F1168)</f>
        <v/>
      </c>
    </row>
    <row r="1169" spans="3:8">
      <c r="C1169" s="4"/>
      <c r="E1169" s="1"/>
      <c r="H1169" s="6" t="str">
        <f>IF(F1169=0%,"",#REF!/F1169)</f>
        <v/>
      </c>
    </row>
    <row r="1170" spans="3:8">
      <c r="C1170" s="4"/>
      <c r="E1170" s="1"/>
      <c r="H1170" s="6" t="str">
        <f>IF(F1170=0%,"",#REF!/F1170)</f>
        <v/>
      </c>
    </row>
    <row r="1171" spans="3:8">
      <c r="C1171" s="4"/>
      <c r="E1171" s="1"/>
      <c r="H1171" s="6" t="str">
        <f>IF(F1171=0%,"",#REF!/F1171)</f>
        <v/>
      </c>
    </row>
    <row r="1172" spans="3:8">
      <c r="C1172" s="4"/>
      <c r="E1172" s="1"/>
      <c r="H1172" s="6" t="str">
        <f>IF(F1172=0%,"",#REF!/F1172)</f>
        <v/>
      </c>
    </row>
    <row r="1173" spans="3:8">
      <c r="C1173" s="4"/>
      <c r="E1173" s="1"/>
      <c r="H1173" s="6" t="str">
        <f>IF(F1173=0%,"",#REF!/F1173)</f>
        <v/>
      </c>
    </row>
    <row r="1174" spans="3:8">
      <c r="C1174" s="4"/>
      <c r="E1174" s="1"/>
      <c r="H1174" s="6" t="str">
        <f>IF(F1174=0%,"",#REF!/F1174)</f>
        <v/>
      </c>
    </row>
    <row r="1175" spans="3:8">
      <c r="C1175" s="4"/>
      <c r="E1175" s="1"/>
      <c r="H1175" s="6" t="str">
        <f>IF(F1175=0%,"",#REF!/F1175)</f>
        <v/>
      </c>
    </row>
    <row r="1176" spans="3:8">
      <c r="C1176" s="4"/>
      <c r="E1176" s="1"/>
      <c r="H1176" s="6" t="str">
        <f>IF(F1176=0%,"",#REF!/F1176)</f>
        <v/>
      </c>
    </row>
    <row r="1177" spans="3:8">
      <c r="C1177" s="4"/>
      <c r="E1177" s="1"/>
      <c r="H1177" s="6" t="str">
        <f>IF(F1177=0%,"",#REF!/F1177)</f>
        <v/>
      </c>
    </row>
    <row r="1178" spans="3:8">
      <c r="C1178" s="4"/>
      <c r="E1178" s="1"/>
      <c r="H1178" s="6" t="str">
        <f>IF(F1178=0%,"",#REF!/F1178)</f>
        <v/>
      </c>
    </row>
    <row r="1179" spans="3:8">
      <c r="C1179" s="4"/>
      <c r="E1179" s="1"/>
      <c r="H1179" s="6" t="str">
        <f>IF(F1179=0%,"",#REF!/F1179)</f>
        <v/>
      </c>
    </row>
    <row r="1180" spans="3:8">
      <c r="C1180" s="4"/>
      <c r="E1180" s="1"/>
      <c r="H1180" s="6" t="str">
        <f>IF(F1180=0%,"",#REF!/F1180)</f>
        <v/>
      </c>
    </row>
    <row r="1181" spans="3:8">
      <c r="C1181" s="4"/>
      <c r="E1181" s="1"/>
      <c r="H1181" s="6" t="str">
        <f>IF(F1181=0%,"",#REF!/F1181)</f>
        <v/>
      </c>
    </row>
    <row r="1182" spans="3:8">
      <c r="C1182" s="4"/>
      <c r="E1182" s="1"/>
      <c r="H1182" s="6" t="str">
        <f>IF(F1182=0%,"",#REF!/F1182)</f>
        <v/>
      </c>
    </row>
    <row r="1183" spans="3:8">
      <c r="C1183" s="4"/>
      <c r="E1183" s="1"/>
      <c r="H1183" s="6" t="str">
        <f>IF(F1183=0%,"",#REF!/F1183)</f>
        <v/>
      </c>
    </row>
    <row r="1184" spans="3:8">
      <c r="C1184" s="4"/>
      <c r="E1184" s="1"/>
      <c r="H1184" s="6" t="str">
        <f>IF(F1184=0%,"",#REF!/F1184)</f>
        <v/>
      </c>
    </row>
    <row r="1185" spans="3:8">
      <c r="C1185" s="4"/>
      <c r="E1185" s="1"/>
      <c r="H1185" s="6" t="str">
        <f>IF(F1185=0%,"",#REF!/F1185)</f>
        <v/>
      </c>
    </row>
    <row r="1186" spans="3:8">
      <c r="C1186" s="4"/>
      <c r="E1186" s="1"/>
      <c r="H1186" s="6" t="str">
        <f>IF(F1186=0%,"",#REF!/F1186)</f>
        <v/>
      </c>
    </row>
    <row r="1187" spans="3:8">
      <c r="C1187" s="4"/>
      <c r="E1187" s="1"/>
      <c r="H1187" s="6" t="str">
        <f>IF(F1187=0%,"",#REF!/F1187)</f>
        <v/>
      </c>
    </row>
    <row r="1188" spans="3:8">
      <c r="C1188" s="4"/>
      <c r="E1188" s="1"/>
      <c r="H1188" s="6" t="str">
        <f>IF(F1188=0%,"",#REF!/F1188)</f>
        <v/>
      </c>
    </row>
    <row r="1189" spans="3:8">
      <c r="C1189" s="4"/>
      <c r="E1189" s="1"/>
      <c r="H1189" s="6" t="str">
        <f>IF(F1189=0%,"",#REF!/F1189)</f>
        <v/>
      </c>
    </row>
    <row r="1190" spans="3:8">
      <c r="C1190" s="4"/>
      <c r="E1190" s="1"/>
      <c r="H1190" s="6" t="str">
        <f>IF(F1190=0%,"",#REF!/F1190)</f>
        <v/>
      </c>
    </row>
    <row r="1191" spans="3:8">
      <c r="C1191" s="4"/>
      <c r="E1191" s="1"/>
      <c r="H1191" s="6" t="str">
        <f>IF(F1191=0%,"",#REF!/F1191)</f>
        <v/>
      </c>
    </row>
    <row r="1192" spans="3:8">
      <c r="C1192" s="4"/>
      <c r="E1192" s="1"/>
      <c r="H1192" s="6" t="str">
        <f>IF(F1192=0%,"",#REF!/F1192)</f>
        <v/>
      </c>
    </row>
    <row r="1193" spans="3:8">
      <c r="C1193" s="4"/>
      <c r="E1193" s="1"/>
      <c r="H1193" s="6" t="str">
        <f>IF(F1193=0%,"",#REF!/F1193)</f>
        <v/>
      </c>
    </row>
    <row r="1194" spans="3:8">
      <c r="C1194" s="4"/>
      <c r="E1194" s="1"/>
      <c r="H1194" s="6" t="str">
        <f>IF(F1194=0%,"",#REF!/F1194)</f>
        <v/>
      </c>
    </row>
    <row r="1195" spans="3:8">
      <c r="C1195" s="4"/>
      <c r="E1195" s="1"/>
      <c r="H1195" s="6" t="str">
        <f>IF(F1195=0%,"",#REF!/F1195)</f>
        <v/>
      </c>
    </row>
    <row r="1196" spans="3:8">
      <c r="C1196" s="4"/>
      <c r="E1196" s="1"/>
      <c r="H1196" s="6" t="str">
        <f>IF(F1196=0%,"",#REF!/F1196)</f>
        <v/>
      </c>
    </row>
    <row r="1197" spans="3:8">
      <c r="C1197" s="4"/>
      <c r="E1197" s="1"/>
      <c r="H1197" s="6" t="str">
        <f>IF(F1197=0%,"",#REF!/F1197)</f>
        <v/>
      </c>
    </row>
    <row r="1198" spans="3:8">
      <c r="C1198" s="4"/>
      <c r="E1198" s="1"/>
      <c r="H1198" s="6" t="str">
        <f>IF(F1198=0%,"",#REF!/F1198)</f>
        <v/>
      </c>
    </row>
    <row r="1199" spans="3:8">
      <c r="C1199" s="4"/>
      <c r="E1199" s="1"/>
      <c r="H1199" s="6" t="str">
        <f>IF(F1199=0%,"",#REF!/F1199)</f>
        <v/>
      </c>
    </row>
    <row r="1200" spans="3:8">
      <c r="C1200" s="4"/>
      <c r="E1200" s="1"/>
      <c r="H1200" s="6" t="str">
        <f>IF(F1200=0%,"",#REF!/F1200)</f>
        <v/>
      </c>
    </row>
    <row r="1201" spans="3:8">
      <c r="C1201" s="4"/>
      <c r="E1201" s="1"/>
      <c r="H1201" s="6" t="str">
        <f>IF(F1201=0%,"",#REF!/F1201)</f>
        <v/>
      </c>
    </row>
    <row r="1202" spans="3:8">
      <c r="C1202" s="4"/>
      <c r="E1202" s="1"/>
      <c r="H1202" s="6" t="str">
        <f>IF(F1202=0%,"",#REF!/F1202)</f>
        <v/>
      </c>
    </row>
    <row r="1203" spans="3:8">
      <c r="C1203" s="4"/>
      <c r="E1203" s="1"/>
      <c r="H1203" s="6" t="str">
        <f>IF(F1203=0%,"",#REF!/F1203)</f>
        <v/>
      </c>
    </row>
    <row r="1204" spans="3:8">
      <c r="C1204" s="4"/>
      <c r="E1204" s="1"/>
      <c r="H1204" s="6" t="str">
        <f>IF(F1204=0%,"",#REF!/F1204)</f>
        <v/>
      </c>
    </row>
    <row r="1205" spans="3:8">
      <c r="C1205" s="4"/>
      <c r="E1205" s="1"/>
      <c r="H1205" s="6" t="str">
        <f>IF(F1205=0%,"",#REF!/F1205)</f>
        <v/>
      </c>
    </row>
    <row r="1206" spans="3:8">
      <c r="C1206" s="4"/>
      <c r="E1206" s="1"/>
      <c r="H1206" s="6" t="str">
        <f>IF(F1206=0%,"",#REF!/F1206)</f>
        <v/>
      </c>
    </row>
    <row r="1207" spans="3:8">
      <c r="C1207" s="4"/>
      <c r="E1207" s="1"/>
      <c r="H1207" s="6" t="str">
        <f>IF(F1207=0%,"",#REF!/F1207)</f>
        <v/>
      </c>
    </row>
    <row r="1208" spans="3:8">
      <c r="C1208" s="4"/>
      <c r="E1208" s="1"/>
      <c r="H1208" s="6" t="str">
        <f>IF(F1208=0%,"",#REF!/F1208)</f>
        <v/>
      </c>
    </row>
    <row r="1209" spans="3:8">
      <c r="C1209" s="4"/>
      <c r="E1209" s="1"/>
      <c r="H1209" s="6" t="str">
        <f>IF(F1209=0%,"",#REF!/F1209)</f>
        <v/>
      </c>
    </row>
    <row r="1210" spans="3:8">
      <c r="C1210" s="4"/>
      <c r="E1210" s="1"/>
      <c r="H1210" s="6" t="str">
        <f>IF(F1210=0%,"",#REF!/F1210)</f>
        <v/>
      </c>
    </row>
    <row r="1211" spans="3:8">
      <c r="C1211" s="4"/>
      <c r="E1211" s="1"/>
      <c r="H1211" s="6" t="str">
        <f>IF(F1211=0%,"",#REF!/F1211)</f>
        <v/>
      </c>
    </row>
    <row r="1212" spans="3:8">
      <c r="C1212" s="4"/>
      <c r="E1212" s="1"/>
      <c r="H1212" s="6" t="str">
        <f>IF(F1212=0%,"",#REF!/F1212)</f>
        <v/>
      </c>
    </row>
    <row r="1213" spans="3:8">
      <c r="C1213" s="4"/>
      <c r="E1213" s="1"/>
      <c r="H1213" s="6" t="str">
        <f>IF(F1213=0%,"",#REF!/F1213)</f>
        <v/>
      </c>
    </row>
    <row r="1214" spans="3:8">
      <c r="C1214" s="4"/>
      <c r="E1214" s="1"/>
      <c r="H1214" s="6" t="str">
        <f>IF(F1214=0%,"",#REF!/F1214)</f>
        <v/>
      </c>
    </row>
    <row r="1215" spans="3:8">
      <c r="C1215" s="4"/>
      <c r="E1215" s="1"/>
      <c r="H1215" s="6" t="str">
        <f>IF(F1215=0%,"",#REF!/F1215)</f>
        <v/>
      </c>
    </row>
    <row r="1216" spans="3:8">
      <c r="C1216" s="4"/>
      <c r="E1216" s="1"/>
      <c r="H1216" s="6" t="str">
        <f>IF(F1216=0%,"",#REF!/F1216)</f>
        <v/>
      </c>
    </row>
    <row r="1217" spans="3:8">
      <c r="C1217" s="4"/>
      <c r="E1217" s="1"/>
      <c r="H1217" s="6" t="str">
        <f>IF(F1217=0%,"",#REF!/F1217)</f>
        <v/>
      </c>
    </row>
    <row r="1218" spans="3:8">
      <c r="C1218" s="4"/>
      <c r="E1218" s="1"/>
      <c r="H1218" s="6" t="str">
        <f>IF(F1218=0%,"",#REF!/F1218)</f>
        <v/>
      </c>
    </row>
    <row r="1219" spans="3:8">
      <c r="C1219" s="4"/>
      <c r="E1219" s="1"/>
      <c r="H1219" s="6" t="str">
        <f>IF(F1219=0%,"",#REF!/F1219)</f>
        <v/>
      </c>
    </row>
    <row r="1220" spans="3:8">
      <c r="C1220" s="4"/>
      <c r="E1220" s="1"/>
      <c r="H1220" s="6" t="str">
        <f>IF(F1220=0%,"",#REF!/F1220)</f>
        <v/>
      </c>
    </row>
    <row r="1221" spans="3:8">
      <c r="C1221" s="4"/>
      <c r="E1221" s="1"/>
      <c r="H1221" s="6" t="str">
        <f>IF(F1221=0%,"",#REF!/F1221)</f>
        <v/>
      </c>
    </row>
    <row r="1222" spans="3:8">
      <c r="C1222" s="4"/>
      <c r="E1222" s="1"/>
      <c r="H1222" s="6" t="str">
        <f>IF(F1222=0%,"",#REF!/F1222)</f>
        <v/>
      </c>
    </row>
    <row r="1223" spans="3:8">
      <c r="C1223" s="4"/>
      <c r="E1223" s="1"/>
      <c r="H1223" s="6" t="str">
        <f>IF(F1223=0%,"",#REF!/F1223)</f>
        <v/>
      </c>
    </row>
    <row r="1224" spans="3:8">
      <c r="C1224" s="4"/>
      <c r="E1224" s="1"/>
      <c r="H1224" s="6" t="str">
        <f>IF(F1224=0%,"",#REF!/F1224)</f>
        <v/>
      </c>
    </row>
    <row r="1225" spans="3:8">
      <c r="C1225" s="4"/>
      <c r="E1225" s="1"/>
      <c r="H1225" s="6" t="str">
        <f>IF(F1225=0%,"",#REF!/F1225)</f>
        <v/>
      </c>
    </row>
    <row r="1226" spans="3:8">
      <c r="C1226" s="4"/>
      <c r="E1226" s="1"/>
      <c r="H1226" s="6" t="str">
        <f>IF(F1226=0%,"",#REF!/F1226)</f>
        <v/>
      </c>
    </row>
    <row r="1227" spans="3:8">
      <c r="C1227" s="4"/>
      <c r="E1227" s="1"/>
      <c r="H1227" s="6" t="str">
        <f>IF(F1227=0%,"",#REF!/F1227)</f>
        <v/>
      </c>
    </row>
    <row r="1228" spans="3:8">
      <c r="C1228" s="4"/>
      <c r="E1228" s="1"/>
      <c r="H1228" s="6" t="str">
        <f>IF(F1228=0%,"",#REF!/F1228)</f>
        <v/>
      </c>
    </row>
    <row r="1229" spans="3:8">
      <c r="C1229" s="4"/>
      <c r="E1229" s="1"/>
      <c r="H1229" s="6" t="str">
        <f>IF(F1229=0%,"",#REF!/F1229)</f>
        <v/>
      </c>
    </row>
    <row r="1230" spans="3:8">
      <c r="C1230" s="4"/>
      <c r="E1230" s="1"/>
      <c r="H1230" s="6" t="str">
        <f>IF(F1230=0%,"",#REF!/F1230)</f>
        <v/>
      </c>
    </row>
    <row r="1231" spans="3:8">
      <c r="C1231" s="4"/>
      <c r="E1231" s="1"/>
      <c r="H1231" s="6" t="str">
        <f>IF(F1231=0%,"",#REF!/F1231)</f>
        <v/>
      </c>
    </row>
    <row r="1232" spans="3:8">
      <c r="C1232" s="4"/>
      <c r="E1232" s="1"/>
      <c r="H1232" s="6" t="str">
        <f>IF(F1232=0%,"",#REF!/F1232)</f>
        <v/>
      </c>
    </row>
    <row r="1233" spans="3:8">
      <c r="C1233" s="4"/>
      <c r="E1233" s="1"/>
      <c r="H1233" s="6" t="str">
        <f>IF(F1233=0%,"",#REF!/F1233)</f>
        <v/>
      </c>
    </row>
    <row r="1234" spans="3:8">
      <c r="C1234" s="4"/>
      <c r="E1234" s="1"/>
      <c r="H1234" s="6" t="str">
        <f>IF(F1234=0%,"",#REF!/F1234)</f>
        <v/>
      </c>
    </row>
    <row r="1235" spans="3:8">
      <c r="C1235" s="4"/>
      <c r="E1235" s="1"/>
      <c r="H1235" s="6" t="str">
        <f>IF(F1235=0%,"",#REF!/F1235)</f>
        <v/>
      </c>
    </row>
    <row r="1236" spans="3:8">
      <c r="C1236" s="4"/>
      <c r="E1236" s="1"/>
      <c r="H1236" s="6" t="str">
        <f>IF(F1236=0%,"",#REF!/F1236)</f>
        <v/>
      </c>
    </row>
    <row r="1237" spans="3:8">
      <c r="C1237" s="4"/>
      <c r="E1237" s="1"/>
      <c r="H1237" s="6" t="str">
        <f>IF(F1237=0%,"",#REF!/F1237)</f>
        <v/>
      </c>
    </row>
    <row r="1238" spans="3:8">
      <c r="C1238" s="4"/>
      <c r="E1238" s="1"/>
      <c r="H1238" s="6" t="str">
        <f>IF(F1238=0%,"",#REF!/F1238)</f>
        <v/>
      </c>
    </row>
    <row r="1239" spans="3:8">
      <c r="C1239" s="4"/>
      <c r="E1239" s="1"/>
      <c r="H1239" s="6" t="str">
        <f>IF(F1239=0%,"",#REF!/F1239)</f>
        <v/>
      </c>
    </row>
    <row r="1240" spans="3:8">
      <c r="C1240" s="4"/>
      <c r="E1240" s="1"/>
      <c r="H1240" s="6" t="str">
        <f>IF(F1240=0%,"",#REF!/F1240)</f>
        <v/>
      </c>
    </row>
    <row r="1241" spans="3:8">
      <c r="C1241" s="4"/>
      <c r="E1241" s="1"/>
      <c r="H1241" s="6" t="str">
        <f>IF(F1241=0%,"",#REF!/F1241)</f>
        <v/>
      </c>
    </row>
    <row r="1242" spans="3:8">
      <c r="C1242" s="4"/>
      <c r="E1242" s="1"/>
      <c r="H1242" s="6" t="str">
        <f>IF(F1242=0%,"",#REF!/F1242)</f>
        <v/>
      </c>
    </row>
    <row r="1243" spans="3:8">
      <c r="C1243" s="4"/>
      <c r="E1243" s="1"/>
      <c r="H1243" s="6" t="str">
        <f>IF(F1243=0%,"",#REF!/F1243)</f>
        <v/>
      </c>
    </row>
    <row r="1244" spans="3:8">
      <c r="C1244" s="4"/>
      <c r="E1244" s="1"/>
      <c r="H1244" s="6" t="str">
        <f>IF(F1244=0%,"",#REF!/F1244)</f>
        <v/>
      </c>
    </row>
    <row r="1245" spans="3:8">
      <c r="C1245" s="4"/>
      <c r="E1245" s="1"/>
      <c r="H1245" s="6" t="str">
        <f>IF(F1245=0%,"",#REF!/F1245)</f>
        <v/>
      </c>
    </row>
    <row r="1246" spans="3:8">
      <c r="C1246" s="4"/>
      <c r="E1246" s="1"/>
      <c r="H1246" s="6" t="str">
        <f>IF(F1246=0%,"",#REF!/F1246)</f>
        <v/>
      </c>
    </row>
    <row r="1247" spans="3:8">
      <c r="C1247" s="4"/>
      <c r="E1247" s="1"/>
      <c r="H1247" s="6" t="str">
        <f>IF(F1247=0%,"",#REF!/F1247)</f>
        <v/>
      </c>
    </row>
    <row r="1248" spans="3:8">
      <c r="C1248" s="4"/>
      <c r="E1248" s="1"/>
      <c r="H1248" s="6" t="str">
        <f>IF(F1248=0%,"",#REF!/F1248)</f>
        <v/>
      </c>
    </row>
    <row r="1249" spans="3:8">
      <c r="C1249" s="4"/>
      <c r="E1249" s="1"/>
      <c r="H1249" s="6" t="str">
        <f>IF(F1249=0%,"",#REF!/F1249)</f>
        <v/>
      </c>
    </row>
    <row r="1250" spans="3:8">
      <c r="C1250" s="4"/>
      <c r="E1250" s="1"/>
      <c r="H1250" s="6" t="str">
        <f>IF(F1250=0%,"",#REF!/F1250)</f>
        <v/>
      </c>
    </row>
    <row r="1251" spans="3:8">
      <c r="C1251" s="4"/>
      <c r="E1251" s="1"/>
      <c r="H1251" s="6" t="str">
        <f>IF(F1251=0%,"",#REF!/F1251)</f>
        <v/>
      </c>
    </row>
    <row r="1252" spans="3:8">
      <c r="C1252" s="4"/>
      <c r="E1252" s="1"/>
      <c r="H1252" s="6" t="str">
        <f>IF(F1252=0%,"",#REF!/F1252)</f>
        <v/>
      </c>
    </row>
    <row r="1253" spans="3:8">
      <c r="C1253" s="4"/>
      <c r="E1253" s="1"/>
      <c r="H1253" s="6" t="str">
        <f>IF(F1253=0%,"",#REF!/F1253)</f>
        <v/>
      </c>
    </row>
    <row r="1254" spans="3:8">
      <c r="C1254" s="4"/>
      <c r="E1254" s="1"/>
      <c r="H1254" s="6" t="str">
        <f>IF(F1254=0%,"",#REF!/F1254)</f>
        <v/>
      </c>
    </row>
    <row r="1255" spans="3:8">
      <c r="C1255" s="4"/>
      <c r="E1255" s="1"/>
      <c r="H1255" s="6" t="str">
        <f>IF(F1255=0%,"",#REF!/F1255)</f>
        <v/>
      </c>
    </row>
    <row r="1256" spans="3:8">
      <c r="C1256" s="4"/>
      <c r="E1256" s="1"/>
      <c r="H1256" s="6" t="str">
        <f>IF(F1256=0%,"",#REF!/F1256)</f>
        <v/>
      </c>
    </row>
    <row r="1257" spans="3:8">
      <c r="C1257" s="4"/>
      <c r="E1257" s="1"/>
      <c r="H1257" s="6" t="str">
        <f>IF(F1257=0%,"",#REF!/F1257)</f>
        <v/>
      </c>
    </row>
    <row r="1258" spans="3:8">
      <c r="C1258" s="4"/>
      <c r="E1258" s="1"/>
      <c r="H1258" s="6" t="str">
        <f>IF(F1258=0%,"",#REF!/F1258)</f>
        <v/>
      </c>
    </row>
    <row r="1259" spans="3:8">
      <c r="C1259" s="4"/>
      <c r="E1259" s="1"/>
      <c r="H1259" s="6" t="str">
        <f>IF(F1259=0%,"",#REF!/F1259)</f>
        <v/>
      </c>
    </row>
    <row r="1260" spans="3:8">
      <c r="C1260" s="4"/>
      <c r="E1260" s="1"/>
      <c r="H1260" s="6" t="str">
        <f>IF(F1260=0%,"",#REF!/F1260)</f>
        <v/>
      </c>
    </row>
    <row r="1261" spans="3:8">
      <c r="C1261" s="4"/>
      <c r="E1261" s="1"/>
      <c r="H1261" s="6" t="str">
        <f>IF(F1261=0%,"",#REF!/F1261)</f>
        <v/>
      </c>
    </row>
    <row r="1262" spans="3:8">
      <c r="C1262" s="4"/>
      <c r="E1262" s="1"/>
      <c r="H1262" s="6" t="str">
        <f>IF(F1262=0%,"",#REF!/F1262)</f>
        <v/>
      </c>
    </row>
    <row r="1263" spans="3:8">
      <c r="C1263" s="4"/>
      <c r="E1263" s="1"/>
      <c r="H1263" s="6" t="str">
        <f>IF(F1263=0%,"",#REF!/F1263)</f>
        <v/>
      </c>
    </row>
    <row r="1264" spans="3:8">
      <c r="C1264" s="4"/>
      <c r="E1264" s="1"/>
      <c r="H1264" s="6" t="str">
        <f>IF(F1264=0%,"",#REF!/F1264)</f>
        <v/>
      </c>
    </row>
    <row r="1265" spans="3:8">
      <c r="C1265" s="4"/>
      <c r="E1265" s="1"/>
      <c r="H1265" s="6" t="str">
        <f>IF(F1265=0%,"",#REF!/F1265)</f>
        <v/>
      </c>
    </row>
    <row r="1266" spans="3:8">
      <c r="C1266" s="4"/>
      <c r="E1266" s="1"/>
      <c r="H1266" s="6" t="str">
        <f>IF(F1266=0%,"",#REF!/F1266)</f>
        <v/>
      </c>
    </row>
    <row r="1267" spans="3:8">
      <c r="C1267" s="4"/>
      <c r="E1267" s="1"/>
      <c r="H1267" s="6" t="str">
        <f>IF(F1267=0%,"",#REF!/F1267)</f>
        <v/>
      </c>
    </row>
    <row r="1268" spans="3:8">
      <c r="C1268" s="4"/>
      <c r="E1268" s="1"/>
      <c r="H1268" s="6" t="str">
        <f>IF(F1268=0%,"",#REF!/F1268)</f>
        <v/>
      </c>
    </row>
    <row r="1269" spans="3:8">
      <c r="C1269" s="4"/>
      <c r="E1269" s="1"/>
      <c r="H1269" s="6" t="str">
        <f>IF(F1269=0%,"",#REF!/F1269)</f>
        <v/>
      </c>
    </row>
    <row r="1270" spans="3:8">
      <c r="C1270" s="4"/>
      <c r="E1270" s="1"/>
      <c r="H1270" s="6" t="str">
        <f>IF(F1270=0%,"",#REF!/F1270)</f>
        <v/>
      </c>
    </row>
    <row r="1271" spans="3:8">
      <c r="C1271" s="4"/>
      <c r="E1271" s="1"/>
      <c r="H1271" s="6" t="str">
        <f>IF(F1271=0%,"",#REF!/F1271)</f>
        <v/>
      </c>
    </row>
    <row r="1272" spans="3:8">
      <c r="C1272" s="4"/>
      <c r="E1272" s="1"/>
      <c r="H1272" s="6" t="str">
        <f>IF(F1272=0%,"",#REF!/F1272)</f>
        <v/>
      </c>
    </row>
    <row r="1273" spans="3:8">
      <c r="C1273" s="4"/>
      <c r="E1273" s="1"/>
      <c r="H1273" s="6" t="str">
        <f>IF(F1273=0%,"",#REF!/F1273)</f>
        <v/>
      </c>
    </row>
    <row r="1274" spans="3:8">
      <c r="C1274" s="4"/>
      <c r="E1274" s="1"/>
      <c r="H1274" s="6" t="str">
        <f>IF(F1274=0%,"",#REF!/F1274)</f>
        <v/>
      </c>
    </row>
    <row r="1275" spans="3:8">
      <c r="C1275" s="4"/>
      <c r="E1275" s="1"/>
      <c r="H1275" s="6" t="str">
        <f>IF(F1275=0%,"",#REF!/F1275)</f>
        <v/>
      </c>
    </row>
    <row r="1276" spans="3:8">
      <c r="C1276" s="4"/>
      <c r="E1276" s="1"/>
      <c r="H1276" s="6" t="str">
        <f>IF(F1276=0%,"",#REF!/F1276)</f>
        <v/>
      </c>
    </row>
    <row r="1277" spans="3:8">
      <c r="C1277" s="4"/>
      <c r="E1277" s="1"/>
      <c r="H1277" s="6" t="str">
        <f>IF(F1277=0%,"",#REF!/F1277)</f>
        <v/>
      </c>
    </row>
    <row r="1278" spans="3:8">
      <c r="C1278" s="4"/>
      <c r="E1278" s="1"/>
      <c r="H1278" s="6" t="str">
        <f>IF(F1278=0%,"",#REF!/F1278)</f>
        <v/>
      </c>
    </row>
    <row r="1279" spans="3:8">
      <c r="C1279" s="4"/>
      <c r="E1279" s="1"/>
      <c r="H1279" s="6" t="str">
        <f>IF(F1279=0%,"",#REF!/F1279)</f>
        <v/>
      </c>
    </row>
    <row r="1280" spans="3:8">
      <c r="C1280" s="4"/>
      <c r="E1280" s="1"/>
      <c r="H1280" s="6" t="str">
        <f>IF(F1280=0%,"",#REF!/F1280)</f>
        <v/>
      </c>
    </row>
    <row r="1281" spans="3:8">
      <c r="C1281" s="4"/>
      <c r="E1281" s="1"/>
      <c r="H1281" s="6" t="str">
        <f>IF(F1281=0%,"",#REF!/F1281)</f>
        <v/>
      </c>
    </row>
    <row r="1282" spans="3:8">
      <c r="C1282" s="4"/>
      <c r="E1282" s="1"/>
      <c r="H1282" s="6" t="str">
        <f>IF(F1282=0%,"",#REF!/F1282)</f>
        <v/>
      </c>
    </row>
    <row r="1283" spans="3:8">
      <c r="C1283" s="4"/>
      <c r="E1283" s="1"/>
      <c r="H1283" s="6" t="str">
        <f>IF(F1283=0%,"",#REF!/F1283)</f>
        <v/>
      </c>
    </row>
    <row r="1284" spans="3:8">
      <c r="C1284" s="4"/>
      <c r="E1284" s="1"/>
      <c r="H1284" s="6" t="str">
        <f>IF(F1284=0%,"",#REF!/F1284)</f>
        <v/>
      </c>
    </row>
    <row r="1285" spans="3:8">
      <c r="C1285" s="4"/>
      <c r="E1285" s="1"/>
      <c r="H1285" s="6" t="str">
        <f>IF(F1285=0%,"",#REF!/F1285)</f>
        <v/>
      </c>
    </row>
    <row r="1286" spans="3:8">
      <c r="C1286" s="4"/>
      <c r="E1286" s="1"/>
      <c r="H1286" s="6" t="str">
        <f>IF(F1286=0%,"",#REF!/F1286)</f>
        <v/>
      </c>
    </row>
    <row r="1287" spans="3:8">
      <c r="C1287" s="4"/>
      <c r="E1287" s="1"/>
      <c r="H1287" s="6" t="str">
        <f>IF(F1287=0%,"",#REF!/F1287)</f>
        <v/>
      </c>
    </row>
    <row r="1288" spans="3:8">
      <c r="C1288" s="4"/>
      <c r="E1288" s="1"/>
      <c r="H1288" s="6" t="str">
        <f>IF(F1288=0%,"",#REF!/F1288)</f>
        <v/>
      </c>
    </row>
    <row r="1289" spans="3:8">
      <c r="C1289" s="4"/>
      <c r="E1289" s="1"/>
      <c r="H1289" s="6" t="str">
        <f>IF(F1289=0%,"",#REF!/F1289)</f>
        <v/>
      </c>
    </row>
    <row r="1290" spans="3:8">
      <c r="C1290" s="4"/>
      <c r="E1290" s="1"/>
      <c r="H1290" s="6" t="str">
        <f>IF(F1290=0%,"",#REF!/F1290)</f>
        <v/>
      </c>
    </row>
    <row r="1291" spans="3:8">
      <c r="E1291" s="1"/>
      <c r="H1291" s="6" t="str">
        <f>IF(F1291=0%,"",#REF!/F1291)</f>
        <v/>
      </c>
    </row>
    <row r="1292" spans="3:8">
      <c r="E1292" s="1"/>
      <c r="H1292" s="6" t="str">
        <f>IF(F1292=0%,"",#REF!/F1292)</f>
        <v/>
      </c>
    </row>
    <row r="1293" spans="3:8">
      <c r="E1293" s="1"/>
      <c r="H1293" s="6" t="str">
        <f>IF(F1293=0%,"",#REF!/F1293)</f>
        <v/>
      </c>
    </row>
    <row r="1294" spans="3:8">
      <c r="E1294" s="1"/>
      <c r="H1294" s="6" t="str">
        <f>IF(F1294=0%,"",#REF!/F1294)</f>
        <v/>
      </c>
    </row>
    <row r="1295" spans="3:8">
      <c r="E1295" s="1"/>
      <c r="H1295" s="6" t="str">
        <f>IF(F1295=0%,"",#REF!/F1295)</f>
        <v/>
      </c>
    </row>
    <row r="1296" spans="3:8">
      <c r="E1296" s="1"/>
      <c r="H1296" s="6" t="str">
        <f>IF(F1296=0%,"",#REF!/F1296)</f>
        <v/>
      </c>
    </row>
    <row r="1297" spans="5:8">
      <c r="E1297" s="1"/>
      <c r="H1297" s="6" t="str">
        <f>IF(F1297=0%,"",#REF!/F1297)</f>
        <v/>
      </c>
    </row>
    <row r="1298" spans="5:8">
      <c r="E1298" s="1"/>
      <c r="H1298" s="6" t="str">
        <f>IF(F1298=0%,"",#REF!/F1298)</f>
        <v/>
      </c>
    </row>
    <row r="1299" spans="5:8">
      <c r="E1299" s="1"/>
      <c r="H1299" s="6" t="str">
        <f>IF(F1299=0%,"",#REF!/F1299)</f>
        <v/>
      </c>
    </row>
    <row r="1300" spans="5:8">
      <c r="E1300" s="1"/>
      <c r="H1300" s="6" t="str">
        <f>IF(F1300=0%,"",#REF!/F1300)</f>
        <v/>
      </c>
    </row>
    <row r="1301" spans="5:8">
      <c r="H1301" s="6" t="str">
        <f>IF(F1301=0%,"",#REF!/F1301)</f>
        <v/>
      </c>
    </row>
  </sheetData>
  <autoFilter ref="A2:Q2" xr:uid="{00000000-0009-0000-0000-000021000000}">
    <sortState xmlns:xlrd2="http://schemas.microsoft.com/office/spreadsheetml/2017/richdata2" ref="A2:P1301">
      <sortCondition ref="G1"/>
    </sortState>
  </autoFilter>
  <mergeCells count="1">
    <mergeCell ref="E13:E16"/>
  </mergeCells>
  <conditionalFormatting sqref="D5:D20 D3 E7:E9">
    <cfRule type="colorScale" priority="16">
      <colorScale>
        <cfvo type="min"/>
        <cfvo type="percentile" val="50"/>
        <cfvo type="max"/>
        <color rgb="FFF8696B"/>
        <color rgb="FFFFEB84"/>
        <color rgb="FF63BE7B"/>
      </colorScale>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
    <tabColor rgb="FFFF0000"/>
  </sheetPr>
  <dimension ref="A1:R1297"/>
  <sheetViews>
    <sheetView workbookViewId="0">
      <pane ySplit="2" topLeftCell="A15" activePane="bottomLeft" state="frozen"/>
      <selection pane="bottomLeft" activeCell="E29" sqref="E29"/>
    </sheetView>
  </sheetViews>
  <sheetFormatPr defaultRowHeight="14.4"/>
  <cols>
    <col min="1" max="1" width="4.6640625" customWidth="1"/>
    <col min="2" max="2" width="12.33203125" customWidth="1"/>
    <col min="3" max="3" width="35.109375" bestFit="1" customWidth="1"/>
    <col min="4" max="4" width="18.5546875" style="7" customWidth="1"/>
    <col min="5" max="5" width="14.44140625" customWidth="1"/>
    <col min="6" max="6" width="15.109375" customWidth="1"/>
    <col min="7" max="7" width="14.5546875" customWidth="1"/>
    <col min="8" max="8" width="15.88671875" customWidth="1"/>
    <col min="9" max="9" width="11.88671875" bestFit="1" customWidth="1"/>
    <col min="10" max="10" width="13.6640625" bestFit="1" customWidth="1"/>
    <col min="11" max="11" width="11.88671875" bestFit="1" customWidth="1"/>
    <col min="12" max="12" width="13.6640625" bestFit="1" customWidth="1"/>
    <col min="13" max="14" width="13.6640625" customWidth="1"/>
    <col min="15" max="15" width="8.88671875" bestFit="1" customWidth="1"/>
    <col min="16" max="16" width="8.6640625" bestFit="1" customWidth="1"/>
    <col min="17" max="17" width="8.6640625" customWidth="1"/>
    <col min="18" max="18" width="21.88671875" bestFit="1" customWidth="1"/>
  </cols>
  <sheetData>
    <row r="1" spans="1:18">
      <c r="O1" t="e">
        <f>SUM(O3:O96)</f>
        <v>#REF!</v>
      </c>
      <c r="P1" s="38">
        <f ca="1">SUM(P3:P996)</f>
        <v>132</v>
      </c>
      <c r="Q1">
        <f ca="1">SUM(Q3:Q996)</f>
        <v>-45</v>
      </c>
    </row>
    <row r="2" spans="1:18">
      <c r="A2" s="28" t="s">
        <v>480</v>
      </c>
      <c r="B2" s="28" t="s">
        <v>221</v>
      </c>
      <c r="C2" s="28" t="s">
        <v>294</v>
      </c>
      <c r="D2" s="28" t="s">
        <v>267</v>
      </c>
      <c r="E2" s="28" t="s">
        <v>266</v>
      </c>
      <c r="F2" s="28" t="s">
        <v>295</v>
      </c>
      <c r="G2" s="28" t="s">
        <v>296</v>
      </c>
      <c r="H2" s="28" t="s">
        <v>297</v>
      </c>
      <c r="I2" s="28" t="s">
        <v>298</v>
      </c>
      <c r="J2" s="28" t="s">
        <v>299</v>
      </c>
      <c r="K2" s="28" t="s">
        <v>300</v>
      </c>
      <c r="L2" s="28" t="s">
        <v>301</v>
      </c>
      <c r="M2" s="28" t="s">
        <v>302</v>
      </c>
      <c r="N2" s="28" t="s">
        <v>10</v>
      </c>
      <c r="O2" s="28" t="s">
        <v>303</v>
      </c>
      <c r="P2" s="28" t="s">
        <v>304</v>
      </c>
      <c r="Q2" s="28" t="s">
        <v>305</v>
      </c>
      <c r="R2" s="28" t="s">
        <v>306</v>
      </c>
    </row>
    <row r="3" spans="1:18" hidden="1">
      <c r="A3" s="10">
        <v>1</v>
      </c>
      <c r="B3" s="11" t="s">
        <v>237</v>
      </c>
      <c r="C3" s="11" t="s">
        <v>479</v>
      </c>
      <c r="D3" s="11" t="s">
        <v>2157</v>
      </c>
      <c r="E3" s="18" t="s">
        <v>279</v>
      </c>
      <c r="F3" s="18" t="s">
        <v>279</v>
      </c>
      <c r="G3" s="18" t="s">
        <v>279</v>
      </c>
      <c r="H3" s="18" t="s">
        <v>279</v>
      </c>
      <c r="I3" s="14">
        <v>44818</v>
      </c>
      <c r="J3" s="14">
        <v>44820</v>
      </c>
      <c r="K3" s="14">
        <v>44818</v>
      </c>
      <c r="L3" s="14">
        <v>44820</v>
      </c>
      <c r="M3" s="14"/>
      <c r="N3" s="14"/>
      <c r="O3" s="11">
        <f t="shared" ref="O3:O11" si="0">IF(IF(I3="",0,IF(J3="",0,J3-I3))="",0,J3-I3+1)</f>
        <v>3</v>
      </c>
      <c r="P3" s="39">
        <f t="shared" ref="P3:P14" ca="1" si="1">IF(K3="",0,IF(L3="",TODAY()-K3,L3-K3+1))</f>
        <v>3</v>
      </c>
      <c r="Q3" s="37">
        <f t="shared" ref="Q3:Q14" ca="1" si="2">IF(P3=0,0,O3-P3)</f>
        <v>0</v>
      </c>
      <c r="R3" s="15"/>
    </row>
    <row r="4" spans="1:18" hidden="1">
      <c r="A4" s="16">
        <v>2</v>
      </c>
      <c r="B4" s="11" t="s">
        <v>237</v>
      </c>
      <c r="C4" s="11" t="s">
        <v>2853</v>
      </c>
      <c r="D4" s="11" t="s">
        <v>2157</v>
      </c>
      <c r="E4" s="18" t="s">
        <v>279</v>
      </c>
      <c r="F4" s="18" t="s">
        <v>279</v>
      </c>
      <c r="G4" s="18" t="s">
        <v>279</v>
      </c>
      <c r="H4" s="18" t="s">
        <v>279</v>
      </c>
      <c r="I4" s="14">
        <f>+J3</f>
        <v>44820</v>
      </c>
      <c r="J4" s="14">
        <f>+I4+3</f>
        <v>44823</v>
      </c>
      <c r="K4" s="14">
        <f>+L3</f>
        <v>44820</v>
      </c>
      <c r="L4" s="14">
        <f>+K4+3</f>
        <v>44823</v>
      </c>
      <c r="M4" s="14"/>
      <c r="N4" s="14"/>
      <c r="O4" s="11">
        <f t="shared" si="0"/>
        <v>4</v>
      </c>
      <c r="P4" s="39">
        <f t="shared" ca="1" si="1"/>
        <v>4</v>
      </c>
      <c r="Q4" s="37">
        <f t="shared" ca="1" si="2"/>
        <v>0</v>
      </c>
      <c r="R4" s="15"/>
    </row>
    <row r="5" spans="1:18" hidden="1">
      <c r="A5" s="10">
        <v>3</v>
      </c>
      <c r="B5" s="11" t="s">
        <v>237</v>
      </c>
      <c r="C5" s="11" t="s">
        <v>2855</v>
      </c>
      <c r="D5" s="11" t="s">
        <v>2157</v>
      </c>
      <c r="E5" s="18" t="s">
        <v>279</v>
      </c>
      <c r="F5" s="18" t="s">
        <v>279</v>
      </c>
      <c r="G5" s="18" t="s">
        <v>279</v>
      </c>
      <c r="H5" s="18" t="s">
        <v>279</v>
      </c>
      <c r="I5" s="14">
        <v>44824</v>
      </c>
      <c r="J5" s="14">
        <v>44826</v>
      </c>
      <c r="K5" s="14">
        <v>44824</v>
      </c>
      <c r="L5" s="14">
        <v>44826</v>
      </c>
      <c r="M5" s="14"/>
      <c r="N5" s="14"/>
      <c r="O5" s="11">
        <f t="shared" si="0"/>
        <v>3</v>
      </c>
      <c r="P5" s="39">
        <f t="shared" ca="1" si="1"/>
        <v>3</v>
      </c>
      <c r="Q5" s="37">
        <f t="shared" ca="1" si="2"/>
        <v>0</v>
      </c>
      <c r="R5" s="15"/>
    </row>
    <row r="6" spans="1:18" hidden="1">
      <c r="A6" s="16">
        <v>4</v>
      </c>
      <c r="B6" s="11" t="s">
        <v>237</v>
      </c>
      <c r="C6" s="11" t="s">
        <v>2856</v>
      </c>
      <c r="D6" s="11" t="s">
        <v>2157</v>
      </c>
      <c r="E6" s="18" t="s">
        <v>279</v>
      </c>
      <c r="F6" s="11" t="s">
        <v>508</v>
      </c>
      <c r="G6" s="18" t="s">
        <v>279</v>
      </c>
      <c r="H6" s="11" t="s">
        <v>508</v>
      </c>
      <c r="I6" s="14">
        <v>44827</v>
      </c>
      <c r="J6" s="14">
        <v>44830</v>
      </c>
      <c r="K6" s="14"/>
      <c r="L6" s="14"/>
      <c r="M6" s="14"/>
      <c r="N6" s="14"/>
      <c r="O6" s="11">
        <f t="shared" si="0"/>
        <v>4</v>
      </c>
      <c r="P6" s="39">
        <f t="shared" ca="1" si="1"/>
        <v>0</v>
      </c>
      <c r="Q6" s="37">
        <f t="shared" ca="1" si="2"/>
        <v>0</v>
      </c>
      <c r="R6" s="15"/>
    </row>
    <row r="7" spans="1:18" hidden="1">
      <c r="A7" s="10">
        <v>5</v>
      </c>
      <c r="B7" s="11" t="s">
        <v>237</v>
      </c>
      <c r="C7" s="11" t="s">
        <v>2858</v>
      </c>
      <c r="D7" s="11" t="s">
        <v>2157</v>
      </c>
      <c r="E7" s="18" t="s">
        <v>279</v>
      </c>
      <c r="F7" s="11" t="s">
        <v>508</v>
      </c>
      <c r="G7" s="18" t="s">
        <v>279</v>
      </c>
      <c r="H7" s="11" t="s">
        <v>508</v>
      </c>
      <c r="I7" s="14">
        <v>44831</v>
      </c>
      <c r="J7" s="14">
        <v>44833</v>
      </c>
      <c r="K7" s="14"/>
      <c r="L7" s="14"/>
      <c r="M7" s="14"/>
      <c r="N7" s="14"/>
      <c r="O7" s="11">
        <f t="shared" si="0"/>
        <v>3</v>
      </c>
      <c r="P7" s="39">
        <f t="shared" ca="1" si="1"/>
        <v>0</v>
      </c>
      <c r="Q7" s="37">
        <f t="shared" ca="1" si="2"/>
        <v>0</v>
      </c>
      <c r="R7" s="15"/>
    </row>
    <row r="8" spans="1:18" hidden="1">
      <c r="A8" s="16">
        <v>6</v>
      </c>
      <c r="B8" s="11" t="s">
        <v>237</v>
      </c>
      <c r="C8" s="11" t="s">
        <v>2859</v>
      </c>
      <c r="D8" s="11" t="s">
        <v>2157</v>
      </c>
      <c r="E8" s="18" t="s">
        <v>279</v>
      </c>
      <c r="F8" s="11" t="s">
        <v>508</v>
      </c>
      <c r="G8" s="18" t="s">
        <v>279</v>
      </c>
      <c r="H8" s="11" t="s">
        <v>508</v>
      </c>
      <c r="I8" s="14">
        <v>44831</v>
      </c>
      <c r="J8" s="14">
        <v>44833</v>
      </c>
      <c r="K8" s="14"/>
      <c r="L8" s="14"/>
      <c r="M8" s="14"/>
      <c r="N8" s="14"/>
      <c r="O8" s="11">
        <f t="shared" si="0"/>
        <v>3</v>
      </c>
      <c r="P8" s="39">
        <f t="shared" ca="1" si="1"/>
        <v>0</v>
      </c>
      <c r="Q8" s="37">
        <f t="shared" ca="1" si="2"/>
        <v>0</v>
      </c>
      <c r="R8" s="15"/>
    </row>
    <row r="9" spans="1:18" hidden="1">
      <c r="A9" s="10">
        <v>7</v>
      </c>
      <c r="B9" s="11" t="s">
        <v>237</v>
      </c>
      <c r="C9" s="11" t="s">
        <v>2860</v>
      </c>
      <c r="D9" s="11" t="s">
        <v>2157</v>
      </c>
      <c r="E9" s="18" t="s">
        <v>279</v>
      </c>
      <c r="F9" s="11" t="s">
        <v>508</v>
      </c>
      <c r="G9" s="18" t="s">
        <v>279</v>
      </c>
      <c r="H9" s="11" t="s">
        <v>508</v>
      </c>
      <c r="I9" s="14">
        <v>44831</v>
      </c>
      <c r="J9" s="14">
        <v>44833</v>
      </c>
      <c r="K9" s="14"/>
      <c r="L9" s="14"/>
      <c r="M9" s="14"/>
      <c r="N9" s="14"/>
      <c r="O9" s="11">
        <f t="shared" si="0"/>
        <v>3</v>
      </c>
      <c r="P9" s="39">
        <f t="shared" ca="1" si="1"/>
        <v>0</v>
      </c>
      <c r="Q9" s="37">
        <f t="shared" ca="1" si="2"/>
        <v>0</v>
      </c>
      <c r="R9" s="15"/>
    </row>
    <row r="10" spans="1:18" hidden="1">
      <c r="A10" s="16">
        <v>8</v>
      </c>
      <c r="B10" s="11" t="s">
        <v>237</v>
      </c>
      <c r="C10" s="11" t="s">
        <v>2852</v>
      </c>
      <c r="D10" s="11" t="s">
        <v>2157</v>
      </c>
      <c r="E10" s="18" t="s">
        <v>279</v>
      </c>
      <c r="F10" s="18" t="s">
        <v>279</v>
      </c>
      <c r="G10" s="18" t="s">
        <v>279</v>
      </c>
      <c r="H10" s="13" t="s">
        <v>279</v>
      </c>
      <c r="I10" s="14">
        <f>+J9</f>
        <v>44833</v>
      </c>
      <c r="J10" s="14">
        <v>44834</v>
      </c>
      <c r="K10" s="14">
        <v>44827</v>
      </c>
      <c r="L10" s="14">
        <v>44830</v>
      </c>
      <c r="M10" s="14"/>
      <c r="N10" s="14"/>
      <c r="O10" s="11">
        <f t="shared" si="0"/>
        <v>2</v>
      </c>
      <c r="P10" s="39">
        <f t="shared" ca="1" si="1"/>
        <v>4</v>
      </c>
      <c r="Q10" s="37">
        <f t="shared" ca="1" si="2"/>
        <v>-2</v>
      </c>
      <c r="R10" s="15"/>
    </row>
    <row r="11" spans="1:18" hidden="1">
      <c r="A11" s="10">
        <v>9</v>
      </c>
      <c r="B11" s="11" t="s">
        <v>237</v>
      </c>
      <c r="C11" s="11" t="s">
        <v>3373</v>
      </c>
      <c r="D11" s="11" t="s">
        <v>2157</v>
      </c>
      <c r="E11" s="18" t="s">
        <v>279</v>
      </c>
      <c r="F11" s="11" t="s">
        <v>508</v>
      </c>
      <c r="G11" s="18" t="s">
        <v>279</v>
      </c>
      <c r="H11" s="11" t="s">
        <v>508</v>
      </c>
      <c r="I11" s="14">
        <f>+J10</f>
        <v>44834</v>
      </c>
      <c r="J11" s="14">
        <v>44835</v>
      </c>
      <c r="K11" s="14"/>
      <c r="L11" s="14"/>
      <c r="M11" s="14"/>
      <c r="N11" s="14"/>
      <c r="O11" s="11">
        <f t="shared" si="0"/>
        <v>2</v>
      </c>
      <c r="P11" s="39">
        <f t="shared" ca="1" si="1"/>
        <v>0</v>
      </c>
      <c r="Q11" s="37">
        <f t="shared" ca="1" si="2"/>
        <v>0</v>
      </c>
      <c r="R11" s="15"/>
    </row>
    <row r="12" spans="1:18" hidden="1">
      <c r="A12" s="16">
        <v>10</v>
      </c>
      <c r="B12" s="11" t="s">
        <v>237</v>
      </c>
      <c r="C12" s="11" t="s">
        <v>2863</v>
      </c>
      <c r="D12" s="11" t="s">
        <v>2157</v>
      </c>
      <c r="E12" s="18" t="s">
        <v>279</v>
      </c>
      <c r="F12" s="11" t="s">
        <v>508</v>
      </c>
      <c r="G12" s="18" t="s">
        <v>279</v>
      </c>
      <c r="H12" s="18" t="s">
        <v>279</v>
      </c>
      <c r="I12" s="14"/>
      <c r="J12" s="14"/>
      <c r="K12" s="14"/>
      <c r="L12" s="14"/>
      <c r="M12" s="14"/>
      <c r="N12" s="14"/>
      <c r="O12" s="11"/>
      <c r="P12" s="39">
        <f t="shared" ca="1" si="1"/>
        <v>0</v>
      </c>
      <c r="Q12" s="37">
        <f t="shared" ca="1" si="2"/>
        <v>0</v>
      </c>
      <c r="R12" s="15"/>
    </row>
    <row r="13" spans="1:18" hidden="1">
      <c r="A13" s="10">
        <v>11</v>
      </c>
      <c r="B13" s="11" t="s">
        <v>237</v>
      </c>
      <c r="C13" s="11" t="s">
        <v>2854</v>
      </c>
      <c r="D13" s="11" t="s">
        <v>2157</v>
      </c>
      <c r="E13" s="18" t="s">
        <v>279</v>
      </c>
      <c r="F13" s="18" t="s">
        <v>279</v>
      </c>
      <c r="G13" s="18" t="s">
        <v>279</v>
      </c>
      <c r="H13" s="13" t="s">
        <v>279</v>
      </c>
      <c r="I13" s="14"/>
      <c r="J13" s="14"/>
      <c r="K13" s="14"/>
      <c r="L13" s="14"/>
      <c r="M13" s="14"/>
      <c r="N13" s="14"/>
      <c r="O13" s="11"/>
      <c r="P13" s="39">
        <f t="shared" ca="1" si="1"/>
        <v>0</v>
      </c>
      <c r="Q13" s="37">
        <f t="shared" ca="1" si="2"/>
        <v>0</v>
      </c>
      <c r="R13" s="15"/>
    </row>
    <row r="14" spans="1:18" hidden="1">
      <c r="A14" s="16">
        <v>12</v>
      </c>
      <c r="B14" s="11" t="s">
        <v>237</v>
      </c>
      <c r="C14" s="11" t="s">
        <v>2861</v>
      </c>
      <c r="D14" s="11" t="s">
        <v>2157</v>
      </c>
      <c r="E14" s="18" t="s">
        <v>279</v>
      </c>
      <c r="F14" s="18" t="s">
        <v>279</v>
      </c>
      <c r="G14" s="18" t="s">
        <v>279</v>
      </c>
      <c r="H14" s="18" t="s">
        <v>279</v>
      </c>
      <c r="I14" s="14"/>
      <c r="J14" s="14"/>
      <c r="K14" s="14"/>
      <c r="L14" s="14"/>
      <c r="M14" s="14"/>
      <c r="N14" s="14"/>
      <c r="O14" s="11"/>
      <c r="P14" s="39">
        <f t="shared" ca="1" si="1"/>
        <v>0</v>
      </c>
      <c r="Q14" s="37">
        <f t="shared" ca="1" si="2"/>
        <v>0</v>
      </c>
      <c r="R14" s="15"/>
    </row>
    <row r="15" spans="1:18">
      <c r="A15" s="10">
        <v>13</v>
      </c>
      <c r="B15" s="11" t="s">
        <v>2864</v>
      </c>
      <c r="C15" s="11" t="s">
        <v>2367</v>
      </c>
      <c r="D15" s="11" t="s">
        <v>2157</v>
      </c>
      <c r="E15" s="95" t="s">
        <v>288</v>
      </c>
      <c r="F15" s="96" t="s">
        <v>286</v>
      </c>
      <c r="G15" s="96" t="s">
        <v>286</v>
      </c>
      <c r="H15" s="96" t="s">
        <v>286</v>
      </c>
      <c r="I15" s="14">
        <v>44840</v>
      </c>
      <c r="J15" s="14">
        <v>44841</v>
      </c>
      <c r="K15" s="14">
        <v>44841</v>
      </c>
      <c r="L15" s="14">
        <v>44854</v>
      </c>
      <c r="M15" s="14"/>
      <c r="N15" s="14"/>
      <c r="O15" s="11">
        <f t="shared" ref="O15:O26" si="3">IF(IF(I15="",0,IF(J15="",0,J15-I15))="",0,J15-I15+1)</f>
        <v>2</v>
      </c>
      <c r="P15" s="37">
        <f t="shared" ref="P15:P26" ca="1" si="4">IF(K15="",0,IF(L15="",TODAY()-K15,L15-K15+1))</f>
        <v>14</v>
      </c>
      <c r="Q15" s="37">
        <f t="shared" ref="Q15:Q26" ca="1" si="5">IF(P15=0,0,O15-P15)</f>
        <v>-12</v>
      </c>
      <c r="R15" s="15"/>
    </row>
    <row r="16" spans="1:18">
      <c r="A16" s="16">
        <v>14</v>
      </c>
      <c r="B16" s="11" t="s">
        <v>2864</v>
      </c>
      <c r="C16" s="11" t="s">
        <v>2369</v>
      </c>
      <c r="D16" s="11" t="s">
        <v>2157</v>
      </c>
      <c r="E16" s="95" t="s">
        <v>288</v>
      </c>
      <c r="F16" s="96" t="s">
        <v>286</v>
      </c>
      <c r="G16" s="96" t="s">
        <v>286</v>
      </c>
      <c r="H16" s="96" t="s">
        <v>286</v>
      </c>
      <c r="I16" s="14">
        <v>44855</v>
      </c>
      <c r="J16" s="14">
        <f>+I16+6</f>
        <v>44861</v>
      </c>
      <c r="K16" s="14">
        <v>44855</v>
      </c>
      <c r="L16" s="14">
        <v>44863</v>
      </c>
      <c r="M16" s="14"/>
      <c r="N16" s="14"/>
      <c r="O16" s="11">
        <f t="shared" si="3"/>
        <v>7</v>
      </c>
      <c r="P16" s="37">
        <f t="shared" ca="1" si="4"/>
        <v>9</v>
      </c>
      <c r="Q16" s="37">
        <f t="shared" ca="1" si="5"/>
        <v>-2</v>
      </c>
      <c r="R16" s="15"/>
    </row>
    <row r="17" spans="1:18">
      <c r="A17" s="10">
        <v>15</v>
      </c>
      <c r="B17" s="11" t="s">
        <v>2864</v>
      </c>
      <c r="C17" s="11" t="s">
        <v>2865</v>
      </c>
      <c r="D17" s="11" t="s">
        <v>2157</v>
      </c>
      <c r="E17" s="95" t="s">
        <v>288</v>
      </c>
      <c r="F17" s="96" t="s">
        <v>286</v>
      </c>
      <c r="G17" s="96" t="s">
        <v>286</v>
      </c>
      <c r="H17" s="96" t="s">
        <v>286</v>
      </c>
      <c r="I17" s="14">
        <f>+J16+1</f>
        <v>44862</v>
      </c>
      <c r="J17" s="14">
        <f>+I17+2</f>
        <v>44864</v>
      </c>
      <c r="K17" s="14">
        <v>44886</v>
      </c>
      <c r="L17" s="14">
        <v>44889</v>
      </c>
      <c r="M17" s="14"/>
      <c r="N17" s="14"/>
      <c r="O17" s="11">
        <f t="shared" si="3"/>
        <v>3</v>
      </c>
      <c r="P17" s="37">
        <f t="shared" ca="1" si="4"/>
        <v>4</v>
      </c>
      <c r="Q17" s="37">
        <f t="shared" ca="1" si="5"/>
        <v>-1</v>
      </c>
      <c r="R17" s="15"/>
    </row>
    <row r="18" spans="1:18" ht="28.8" hidden="1">
      <c r="A18" s="16">
        <v>16</v>
      </c>
      <c r="B18" s="11" t="s">
        <v>1844</v>
      </c>
      <c r="C18" s="12" t="s">
        <v>3374</v>
      </c>
      <c r="D18" s="12" t="s">
        <v>3375</v>
      </c>
      <c r="E18" s="95" t="s">
        <v>288</v>
      </c>
      <c r="F18" s="11" t="s">
        <v>508</v>
      </c>
      <c r="G18" s="11" t="s">
        <v>508</v>
      </c>
      <c r="H18" s="11" t="s">
        <v>508</v>
      </c>
      <c r="I18" s="14">
        <v>44870</v>
      </c>
      <c r="J18" s="14">
        <v>44872</v>
      </c>
      <c r="K18" s="14">
        <v>44870</v>
      </c>
      <c r="L18" s="14">
        <v>44872</v>
      </c>
      <c r="M18" s="14"/>
      <c r="N18" s="14"/>
      <c r="O18" s="11">
        <f>IF(IF(I18="",0,IF(J18="",0,J18-I18))="",0,J18-I18+1)</f>
        <v>3</v>
      </c>
      <c r="P18" s="37">
        <f ca="1">IF(K18="",0,IF(L18="",TODAY()-K18,L18-K18+1))</f>
        <v>3</v>
      </c>
      <c r="Q18" s="37">
        <f ca="1">IF(P18=0,0,O18-P18)</f>
        <v>0</v>
      </c>
      <c r="R18" s="31"/>
    </row>
    <row r="19" spans="1:18" hidden="1">
      <c r="A19" s="10">
        <v>17</v>
      </c>
      <c r="B19" s="11" t="s">
        <v>237</v>
      </c>
      <c r="C19" s="11" t="s">
        <v>3376</v>
      </c>
      <c r="D19" s="12" t="s">
        <v>3375</v>
      </c>
      <c r="E19" s="95" t="s">
        <v>288</v>
      </c>
      <c r="F19" s="11" t="s">
        <v>508</v>
      </c>
      <c r="G19" s="11" t="s">
        <v>508</v>
      </c>
      <c r="H19" s="11" t="s">
        <v>508</v>
      </c>
      <c r="I19" s="14">
        <v>44873</v>
      </c>
      <c r="J19" s="14">
        <v>44875</v>
      </c>
      <c r="K19" s="14">
        <v>44873</v>
      </c>
      <c r="L19" s="14">
        <v>44875</v>
      </c>
      <c r="M19" s="14"/>
      <c r="N19" s="14"/>
      <c r="O19" s="11">
        <f>IF(IF(I19="",0,IF(J19="",0,J19-I19))="",0,J19-I19+1)</f>
        <v>3</v>
      </c>
      <c r="P19" s="37">
        <f ca="1">IF(K19="",0,IF(L19="",TODAY()-K19,L19-K19+1))</f>
        <v>3</v>
      </c>
      <c r="Q19" s="37">
        <f ca="1">IF(P19=0,0,O19-P19)</f>
        <v>0</v>
      </c>
      <c r="R19" s="31"/>
    </row>
    <row r="20" spans="1:18" ht="28.8" hidden="1">
      <c r="A20" s="16">
        <v>18</v>
      </c>
      <c r="B20" s="11" t="s">
        <v>237</v>
      </c>
      <c r="C20" s="12" t="s">
        <v>3377</v>
      </c>
      <c r="D20" s="12" t="s">
        <v>3375</v>
      </c>
      <c r="E20" s="95" t="s">
        <v>288</v>
      </c>
      <c r="F20" s="11" t="s">
        <v>508</v>
      </c>
      <c r="G20" s="11" t="s">
        <v>508</v>
      </c>
      <c r="H20" s="11" t="s">
        <v>508</v>
      </c>
      <c r="I20" s="14">
        <v>44876</v>
      </c>
      <c r="J20" s="14">
        <v>44880</v>
      </c>
      <c r="K20" s="14">
        <v>44876</v>
      </c>
      <c r="L20" s="14">
        <v>44880</v>
      </c>
      <c r="M20" s="14"/>
      <c r="N20" s="14"/>
      <c r="O20" s="11">
        <f>IF(IF(I20="",0,IF(J20="",0,J20-I20))="",0,J20-I20+1)</f>
        <v>5</v>
      </c>
      <c r="P20" s="37">
        <f ca="1">IF(K20="",0,IF(L20="",TODAY()-K20,L20-K20+1))</f>
        <v>5</v>
      </c>
      <c r="Q20" s="37">
        <f ca="1">IF(P20=0,0,O20-P20)</f>
        <v>0</v>
      </c>
      <c r="R20" s="31"/>
    </row>
    <row r="21" spans="1:18" hidden="1">
      <c r="A21" s="10">
        <v>19</v>
      </c>
      <c r="B21" s="11" t="s">
        <v>2864</v>
      </c>
      <c r="C21" s="11" t="s">
        <v>3378</v>
      </c>
      <c r="D21" s="12" t="s">
        <v>3375</v>
      </c>
      <c r="E21" s="95" t="s">
        <v>288</v>
      </c>
      <c r="F21" s="11" t="s">
        <v>508</v>
      </c>
      <c r="G21" s="11" t="s">
        <v>508</v>
      </c>
      <c r="H21" s="11" t="s">
        <v>508</v>
      </c>
      <c r="I21" s="14">
        <v>44881</v>
      </c>
      <c r="J21" s="14">
        <v>44882</v>
      </c>
      <c r="K21" s="14">
        <v>44881</v>
      </c>
      <c r="L21" s="14">
        <v>44883</v>
      </c>
      <c r="M21" s="14"/>
      <c r="N21" s="14"/>
      <c r="O21" s="11">
        <f>IF(IF(I21="",0,IF(J21="",0,J21-I21))="",0,J21-I21+1)</f>
        <v>2</v>
      </c>
      <c r="P21" s="37">
        <f ca="1">IF(K21="",0,IF(L21="",TODAY()-K21,L21-K21+1))</f>
        <v>3</v>
      </c>
      <c r="Q21" s="37">
        <f ca="1">IF(P21=0,0,O21-P21)</f>
        <v>-1</v>
      </c>
      <c r="R21" s="31"/>
    </row>
    <row r="22" spans="1:18">
      <c r="A22" s="16">
        <v>20</v>
      </c>
      <c r="B22" s="11" t="s">
        <v>2864</v>
      </c>
      <c r="C22" s="11" t="s">
        <v>2372</v>
      </c>
      <c r="D22" s="11" t="s">
        <v>2157</v>
      </c>
      <c r="E22" s="95" t="s">
        <v>288</v>
      </c>
      <c r="F22" s="18" t="s">
        <v>279</v>
      </c>
      <c r="G22" s="96" t="s">
        <v>286</v>
      </c>
      <c r="H22" s="96" t="s">
        <v>286</v>
      </c>
      <c r="I22" s="14">
        <v>44865</v>
      </c>
      <c r="J22" s="14">
        <f>+I22+2</f>
        <v>44867</v>
      </c>
      <c r="K22" s="14">
        <v>44890</v>
      </c>
      <c r="L22" s="14">
        <v>44890</v>
      </c>
      <c r="M22" s="14"/>
      <c r="N22" s="14"/>
      <c r="O22" s="11">
        <f t="shared" si="3"/>
        <v>3</v>
      </c>
      <c r="P22" s="37">
        <f t="shared" ca="1" si="4"/>
        <v>1</v>
      </c>
      <c r="Q22" s="37">
        <f t="shared" ca="1" si="5"/>
        <v>2</v>
      </c>
      <c r="R22" s="15"/>
    </row>
    <row r="23" spans="1:18">
      <c r="A23" s="10">
        <v>21</v>
      </c>
      <c r="B23" s="11" t="s">
        <v>2864</v>
      </c>
      <c r="C23" s="11" t="s">
        <v>2380</v>
      </c>
      <c r="D23" s="11" t="s">
        <v>2157</v>
      </c>
      <c r="E23" s="95" t="s">
        <v>288</v>
      </c>
      <c r="F23" s="18" t="s">
        <v>279</v>
      </c>
      <c r="G23" s="96" t="s">
        <v>286</v>
      </c>
      <c r="H23" s="96" t="s">
        <v>286</v>
      </c>
      <c r="I23" s="14">
        <f>+J22+1</f>
        <v>44868</v>
      </c>
      <c r="J23" s="14">
        <f>+I23+2</f>
        <v>44870</v>
      </c>
      <c r="K23" s="14">
        <v>44890</v>
      </c>
      <c r="L23" s="14">
        <v>44893</v>
      </c>
      <c r="M23" s="14"/>
      <c r="N23" s="14"/>
      <c r="O23" s="11">
        <f t="shared" si="3"/>
        <v>3</v>
      </c>
      <c r="P23" s="37">
        <f t="shared" ca="1" si="4"/>
        <v>4</v>
      </c>
      <c r="Q23" s="37">
        <f t="shared" ca="1" si="5"/>
        <v>-1</v>
      </c>
      <c r="R23" s="15"/>
    </row>
    <row r="24" spans="1:18">
      <c r="A24" s="16">
        <v>22</v>
      </c>
      <c r="B24" s="11" t="s">
        <v>2864</v>
      </c>
      <c r="C24" s="11" t="s">
        <v>2867</v>
      </c>
      <c r="D24" s="11" t="s">
        <v>2157</v>
      </c>
      <c r="E24" s="95" t="s">
        <v>288</v>
      </c>
      <c r="F24" s="96" t="s">
        <v>286</v>
      </c>
      <c r="G24" s="96" t="s">
        <v>286</v>
      </c>
      <c r="H24" s="96" t="s">
        <v>286</v>
      </c>
      <c r="I24" s="14">
        <v>44875</v>
      </c>
      <c r="J24" s="14">
        <v>44879</v>
      </c>
      <c r="K24" s="14">
        <v>44895</v>
      </c>
      <c r="L24" s="14">
        <v>44898</v>
      </c>
      <c r="M24" s="14"/>
      <c r="N24" s="14"/>
      <c r="O24" s="11">
        <f t="shared" si="3"/>
        <v>5</v>
      </c>
      <c r="P24" s="37">
        <f t="shared" ca="1" si="4"/>
        <v>4</v>
      </c>
      <c r="Q24" s="37">
        <f t="shared" ca="1" si="5"/>
        <v>1</v>
      </c>
      <c r="R24" s="15"/>
    </row>
    <row r="25" spans="1:18">
      <c r="A25" s="10">
        <v>23</v>
      </c>
      <c r="B25" s="11" t="s">
        <v>2864</v>
      </c>
      <c r="C25" s="11" t="s">
        <v>2868</v>
      </c>
      <c r="D25" s="11" t="s">
        <v>2157</v>
      </c>
      <c r="E25" s="95" t="s">
        <v>288</v>
      </c>
      <c r="F25" s="11" t="s">
        <v>508</v>
      </c>
      <c r="G25" s="96" t="s">
        <v>286</v>
      </c>
      <c r="H25" s="96" t="s">
        <v>286</v>
      </c>
      <c r="I25" s="14">
        <v>44880</v>
      </c>
      <c r="J25" s="14">
        <v>44884</v>
      </c>
      <c r="K25" s="14">
        <v>44900</v>
      </c>
      <c r="L25" s="14">
        <v>44903</v>
      </c>
      <c r="M25" s="14"/>
      <c r="N25" s="14"/>
      <c r="O25" s="11">
        <f t="shared" si="3"/>
        <v>5</v>
      </c>
      <c r="P25" s="37">
        <f t="shared" ca="1" si="4"/>
        <v>4</v>
      </c>
      <c r="Q25" s="37">
        <f t="shared" ca="1" si="5"/>
        <v>1</v>
      </c>
      <c r="R25" s="15"/>
    </row>
    <row r="26" spans="1:18">
      <c r="A26" s="16">
        <v>24</v>
      </c>
      <c r="B26" s="11" t="s">
        <v>2864</v>
      </c>
      <c r="C26" s="11" t="s">
        <v>2869</v>
      </c>
      <c r="D26" s="11" t="s">
        <v>2157</v>
      </c>
      <c r="E26" s="95" t="s">
        <v>288</v>
      </c>
      <c r="F26" s="11" t="s">
        <v>508</v>
      </c>
      <c r="G26" s="96" t="s">
        <v>286</v>
      </c>
      <c r="H26" s="96" t="s">
        <v>286</v>
      </c>
      <c r="I26" s="14">
        <f>+J25+1</f>
        <v>44885</v>
      </c>
      <c r="J26" s="14">
        <f>+I26+4</f>
        <v>44889</v>
      </c>
      <c r="K26" s="14">
        <v>44903</v>
      </c>
      <c r="L26" s="14">
        <v>44904</v>
      </c>
      <c r="M26" s="14"/>
      <c r="N26" s="14"/>
      <c r="O26" s="11">
        <f t="shared" si="3"/>
        <v>5</v>
      </c>
      <c r="P26" s="37">
        <f t="shared" ca="1" si="4"/>
        <v>2</v>
      </c>
      <c r="Q26" s="37">
        <f t="shared" ca="1" si="5"/>
        <v>3</v>
      </c>
      <c r="R26" s="15"/>
    </row>
    <row r="27" spans="1:18">
      <c r="A27" s="10">
        <v>25</v>
      </c>
      <c r="B27" s="11" t="s">
        <v>2864</v>
      </c>
      <c r="C27" s="11" t="s">
        <v>2866</v>
      </c>
      <c r="D27" s="11" t="s">
        <v>2157</v>
      </c>
      <c r="E27" s="95" t="s">
        <v>288</v>
      </c>
      <c r="F27" s="18" t="s">
        <v>279</v>
      </c>
      <c r="G27" s="11" t="s">
        <v>508</v>
      </c>
      <c r="H27" s="95" t="s">
        <v>288</v>
      </c>
      <c r="I27" s="14">
        <f t="shared" ref="I27:I31" si="6">J26+1</f>
        <v>44890</v>
      </c>
      <c r="J27" s="14">
        <f>I27+5</f>
        <v>44895</v>
      </c>
      <c r="K27" s="14">
        <v>44907</v>
      </c>
      <c r="L27" s="14">
        <v>44910</v>
      </c>
      <c r="M27" s="14"/>
      <c r="N27" s="14"/>
      <c r="O27" s="11">
        <f>IF(IF(I27="",0,IF(J27="",0,J27-I27))="",0,J27-I27+1)</f>
        <v>6</v>
      </c>
      <c r="P27" s="37">
        <f ca="1">IF(K27="",0,IF(L27="",TODAY()-K27,L27-K27+1))</f>
        <v>4</v>
      </c>
      <c r="Q27" s="37">
        <f ca="1">IF(P27=0,0,O27-P27)</f>
        <v>2</v>
      </c>
      <c r="R27" s="15"/>
    </row>
    <row r="28" spans="1:18" ht="43.2">
      <c r="A28" s="10">
        <v>26</v>
      </c>
      <c r="B28" s="11" t="s">
        <v>2864</v>
      </c>
      <c r="C28" s="47" t="s">
        <v>3379</v>
      </c>
      <c r="D28" s="11" t="s">
        <v>1966</v>
      </c>
      <c r="E28" s="95" t="s">
        <v>288</v>
      </c>
      <c r="F28" s="11" t="s">
        <v>508</v>
      </c>
      <c r="G28" s="11" t="s">
        <v>508</v>
      </c>
      <c r="H28" s="11" t="s">
        <v>508</v>
      </c>
      <c r="I28" s="14">
        <f t="shared" si="6"/>
        <v>44896</v>
      </c>
      <c r="J28" s="14">
        <f>I28+5</f>
        <v>44901</v>
      </c>
      <c r="K28" s="14">
        <v>44916</v>
      </c>
      <c r="L28" s="14">
        <v>44924</v>
      </c>
      <c r="M28" s="14"/>
      <c r="N28" s="14"/>
      <c r="O28" s="11">
        <f t="shared" ref="O28" si="7">IF(IF(I28="",0,IF(J28="",0,J28-I28))="",0,J28-I28+1)</f>
        <v>6</v>
      </c>
      <c r="P28" s="37">
        <f t="shared" ref="P28" ca="1" si="8">IF(K28="",0,IF(L28="",TODAY()-K28,L28-K28+1))</f>
        <v>9</v>
      </c>
      <c r="Q28" s="37">
        <f t="shared" ref="Q28" ca="1" si="9">IF(P28=0,0,O28-P28)</f>
        <v>-3</v>
      </c>
      <c r="R28" s="15"/>
    </row>
    <row r="29" spans="1:18">
      <c r="A29" s="10">
        <v>27</v>
      </c>
      <c r="B29" s="11" t="s">
        <v>2864</v>
      </c>
      <c r="C29" s="47" t="s">
        <v>3380</v>
      </c>
      <c r="D29" s="11"/>
      <c r="E29" s="18" t="s">
        <v>270</v>
      </c>
      <c r="F29" s="11" t="s">
        <v>508</v>
      </c>
      <c r="G29" s="11" t="s">
        <v>508</v>
      </c>
      <c r="H29" s="11" t="s">
        <v>508</v>
      </c>
      <c r="I29" s="14">
        <f t="shared" si="6"/>
        <v>44902</v>
      </c>
      <c r="J29" s="14">
        <f>I29+1+1</f>
        <v>44904</v>
      </c>
      <c r="K29" s="14">
        <v>44928</v>
      </c>
      <c r="L29" s="14">
        <v>44930</v>
      </c>
      <c r="M29" s="14"/>
      <c r="N29" s="14"/>
      <c r="O29" s="11">
        <f t="shared" ref="O29" si="10">IF(IF(I29="",0,IF(J29="",0,J29-I29))="",0,J29-I29+1)</f>
        <v>3</v>
      </c>
      <c r="P29" s="37">
        <f t="shared" ref="P29" ca="1" si="11">IF(K29="",0,IF(L29="",TODAY()-K29,L29-K29+1))</f>
        <v>3</v>
      </c>
      <c r="Q29" s="37">
        <f t="shared" ref="Q29" ca="1" si="12">IF(P29=0,0,O29-P29)</f>
        <v>0</v>
      </c>
      <c r="R29" s="15"/>
    </row>
    <row r="30" spans="1:18" ht="28.8">
      <c r="A30" s="10">
        <v>28</v>
      </c>
      <c r="B30" s="11" t="s">
        <v>2864</v>
      </c>
      <c r="C30" s="47" t="s">
        <v>3381</v>
      </c>
      <c r="D30" s="11"/>
      <c r="E30" s="18" t="s">
        <v>270</v>
      </c>
      <c r="F30" s="11" t="s">
        <v>508</v>
      </c>
      <c r="G30" s="11" t="s">
        <v>508</v>
      </c>
      <c r="H30" s="11" t="s">
        <v>508</v>
      </c>
      <c r="I30" s="14">
        <f t="shared" si="6"/>
        <v>44905</v>
      </c>
      <c r="J30" s="14">
        <f>I30+4</f>
        <v>44909</v>
      </c>
      <c r="K30" s="14">
        <f>L29+1</f>
        <v>44931</v>
      </c>
      <c r="L30" s="14">
        <v>44939</v>
      </c>
      <c r="M30" s="14"/>
      <c r="N30" s="14"/>
      <c r="O30" s="11">
        <f t="shared" ref="O30:O31" si="13">IF(IF(I30="",0,IF(J30="",0,J30-I30))="",0,J30-I30+1)</f>
        <v>5</v>
      </c>
      <c r="P30" s="37">
        <f t="shared" ref="P30" ca="1" si="14">IF(K30="",0,IF(L30="",TODAY()-K30,L30-K30+1))</f>
        <v>9</v>
      </c>
      <c r="Q30" s="37">
        <f t="shared" ref="Q30:Q31" ca="1" si="15">IF(P30=0,0,O30-P30)</f>
        <v>-4</v>
      </c>
      <c r="R30" s="15"/>
    </row>
    <row r="31" spans="1:18" ht="28.8">
      <c r="A31" s="10">
        <v>29</v>
      </c>
      <c r="B31" s="11" t="s">
        <v>237</v>
      </c>
      <c r="C31" s="89" t="s">
        <v>3382</v>
      </c>
      <c r="D31" s="48" t="s">
        <v>271</v>
      </c>
      <c r="E31" s="67" t="s">
        <v>268</v>
      </c>
      <c r="F31" s="11" t="s">
        <v>508</v>
      </c>
      <c r="G31" s="11" t="s">
        <v>508</v>
      </c>
      <c r="H31" s="11" t="s">
        <v>508</v>
      </c>
      <c r="I31" s="14">
        <f t="shared" si="6"/>
        <v>44910</v>
      </c>
      <c r="J31" s="14">
        <f>I31+5</f>
        <v>44915</v>
      </c>
      <c r="K31" s="46">
        <v>44943</v>
      </c>
      <c r="L31" s="24"/>
      <c r="M31" s="14"/>
      <c r="N31" s="14"/>
      <c r="O31" s="11">
        <f t="shared" si="13"/>
        <v>6</v>
      </c>
      <c r="P31" s="37"/>
      <c r="Q31" s="37">
        <f t="shared" si="15"/>
        <v>0</v>
      </c>
      <c r="R31" s="24"/>
    </row>
    <row r="32" spans="1:18">
      <c r="A32" s="10">
        <v>30</v>
      </c>
      <c r="B32" s="11" t="s">
        <v>231</v>
      </c>
      <c r="C32" s="89" t="s">
        <v>3383</v>
      </c>
      <c r="D32" s="48" t="s">
        <v>271</v>
      </c>
      <c r="E32" s="77" t="s">
        <v>178</v>
      </c>
      <c r="F32" s="11"/>
      <c r="G32" s="11"/>
      <c r="H32" s="11"/>
      <c r="I32" s="14">
        <f>J31+1</f>
        <v>44916</v>
      </c>
      <c r="J32" s="14">
        <f>I32+1</f>
        <v>44917</v>
      </c>
      <c r="K32" s="46">
        <v>44945</v>
      </c>
      <c r="L32" s="43">
        <v>44956</v>
      </c>
      <c r="M32" s="14"/>
      <c r="N32" s="14"/>
      <c r="O32" s="11">
        <f t="shared" ref="O32" si="16">IF(IF(I32="",0,IF(J32="",0,J32-I32))="",0,J32-I32+1)</f>
        <v>2</v>
      </c>
      <c r="P32" s="37">
        <f t="shared" ref="P32" ca="1" si="17">IF(K32="",0,IF(L32="",TODAY()-K32,L32-K32+1))</f>
        <v>12</v>
      </c>
      <c r="Q32" s="37">
        <f t="shared" ref="Q32" ca="1" si="18">IF(P32=0,0,O32-P32)</f>
        <v>-10</v>
      </c>
      <c r="R32" s="24"/>
    </row>
    <row r="33" spans="1:18">
      <c r="A33" s="10">
        <v>31</v>
      </c>
      <c r="B33" s="11" t="s">
        <v>231</v>
      </c>
      <c r="C33" s="89" t="s">
        <v>3384</v>
      </c>
      <c r="D33" s="48" t="s">
        <v>271</v>
      </c>
      <c r="E33" s="77" t="s">
        <v>178</v>
      </c>
      <c r="F33" s="11"/>
      <c r="G33" s="11"/>
      <c r="H33" s="11"/>
      <c r="I33" s="14">
        <f>J32+1</f>
        <v>44918</v>
      </c>
      <c r="J33" s="14">
        <f>I33+3</f>
        <v>44921</v>
      </c>
      <c r="K33" s="46">
        <f>L32+1</f>
        <v>44957</v>
      </c>
      <c r="L33" s="43">
        <f>K33+1</f>
        <v>44958</v>
      </c>
      <c r="M33" s="14"/>
      <c r="N33" s="14"/>
      <c r="O33" s="11">
        <f t="shared" ref="O33" si="19">IF(IF(I33="",0,IF(J33="",0,J33-I33))="",0,J33-I33+1)</f>
        <v>4</v>
      </c>
      <c r="P33" s="37">
        <f t="shared" ref="P33" ca="1" si="20">IF(K33="",0,IF(L33="",TODAY()-K33,L33-K33+1))</f>
        <v>2</v>
      </c>
      <c r="Q33" s="37">
        <f t="shared" ref="Q33" ca="1" si="21">IF(P33=0,0,O33-P33)</f>
        <v>2</v>
      </c>
      <c r="R33" s="24"/>
    </row>
    <row r="34" spans="1:18" ht="28.8">
      <c r="A34" s="10">
        <v>32</v>
      </c>
      <c r="B34" s="11" t="s">
        <v>231</v>
      </c>
      <c r="C34" s="89" t="s">
        <v>3385</v>
      </c>
      <c r="D34" s="48"/>
      <c r="E34" s="67" t="s">
        <v>268</v>
      </c>
      <c r="F34" s="11" t="s">
        <v>508</v>
      </c>
      <c r="G34" s="11" t="s">
        <v>508</v>
      </c>
      <c r="H34" s="11" t="s">
        <v>508</v>
      </c>
      <c r="I34" s="14">
        <f>J33+1</f>
        <v>44922</v>
      </c>
      <c r="J34" s="14">
        <f>I34+2</f>
        <v>44924</v>
      </c>
      <c r="K34" s="46">
        <v>44959</v>
      </c>
      <c r="L34" s="151">
        <v>44981</v>
      </c>
      <c r="M34" s="14">
        <f>K34</f>
        <v>44959</v>
      </c>
      <c r="N34" s="14">
        <f>M34+O34-1</f>
        <v>44961</v>
      </c>
      <c r="O34" s="11">
        <f t="shared" ref="O34:O35" si="22">IF(IF(I34="",0,IF(J34="",0,J34-I34))="",0,J34-I34+1)</f>
        <v>3</v>
      </c>
      <c r="P34" s="37">
        <f t="shared" ref="P34:P35" ca="1" si="23">IF(K34="",0,IF(L34="",TODAY()-K34,L34-K34+1))</f>
        <v>23</v>
      </c>
      <c r="Q34" s="37">
        <f t="shared" ref="Q34:Q35" ca="1" si="24">IF(P34=0,0,O34-P34)</f>
        <v>-20</v>
      </c>
      <c r="R34" s="24"/>
    </row>
    <row r="35" spans="1:18">
      <c r="A35" s="10">
        <v>34</v>
      </c>
      <c r="B35" s="11" t="s">
        <v>3386</v>
      </c>
      <c r="C35" s="87" t="s">
        <v>3387</v>
      </c>
      <c r="D35" s="48" t="s">
        <v>274</v>
      </c>
      <c r="E35" s="11" t="s">
        <v>291</v>
      </c>
      <c r="F35" s="11" t="s">
        <v>508</v>
      </c>
      <c r="G35" s="11" t="s">
        <v>508</v>
      </c>
      <c r="H35" s="11" t="s">
        <v>508</v>
      </c>
      <c r="I35" s="14" t="e">
        <f>#REF!+1</f>
        <v>#REF!</v>
      </c>
      <c r="J35" s="14" t="e">
        <f>I35+6</f>
        <v>#REF!</v>
      </c>
      <c r="K35" s="24"/>
      <c r="L35" s="24"/>
      <c r="M35" s="14" t="e">
        <f>IF(K35="",IF(#REF!="",#REF!+1,#REF!+1),K35)</f>
        <v>#REF!</v>
      </c>
      <c r="N35" s="14" t="e">
        <f>IF(M35="","",M35+O35-1)</f>
        <v>#REF!</v>
      </c>
      <c r="O35" s="11" t="e">
        <f t="shared" si="22"/>
        <v>#REF!</v>
      </c>
      <c r="P35" s="37">
        <f t="shared" ca="1" si="23"/>
        <v>0</v>
      </c>
      <c r="Q35" s="37">
        <f t="shared" ca="1" si="24"/>
        <v>0</v>
      </c>
      <c r="R35" s="24"/>
    </row>
    <row r="36" spans="1:18">
      <c r="B36" s="7"/>
      <c r="C36" s="5"/>
      <c r="D36" s="106"/>
      <c r="E36" s="5"/>
      <c r="F36" s="1"/>
      <c r="G36" s="1"/>
      <c r="H36" s="1"/>
      <c r="I36" s="1"/>
      <c r="J36" s="1"/>
      <c r="K36" s="1"/>
      <c r="L36" s="1"/>
      <c r="M36" s="82"/>
      <c r="N36" s="82"/>
      <c r="O36" s="1"/>
      <c r="P36" s="1"/>
      <c r="Q36" s="1"/>
      <c r="R36" s="1"/>
    </row>
    <row r="37" spans="1:18">
      <c r="C37" s="5"/>
      <c r="D37" s="106"/>
      <c r="E37" s="5"/>
      <c r="F37" s="1"/>
      <c r="G37" s="1"/>
      <c r="H37" s="1"/>
      <c r="I37" s="1"/>
      <c r="J37" s="1"/>
      <c r="K37" s="1"/>
      <c r="L37" s="1"/>
      <c r="M37" s="1"/>
      <c r="N37" s="1"/>
      <c r="O37" s="1"/>
      <c r="P37" s="1"/>
      <c r="Q37" s="1"/>
      <c r="R37" s="1"/>
    </row>
    <row r="38" spans="1:18">
      <c r="C38" s="5"/>
      <c r="D38" s="106"/>
      <c r="E38" s="5"/>
      <c r="F38" s="1"/>
      <c r="G38" s="1"/>
      <c r="H38" s="1"/>
      <c r="I38" s="1"/>
      <c r="J38" s="1"/>
      <c r="K38" s="1"/>
      <c r="L38" s="1"/>
      <c r="M38" s="1"/>
      <c r="N38" s="1"/>
      <c r="O38" s="1"/>
      <c r="P38" s="1"/>
      <c r="Q38" s="1"/>
      <c r="R38" s="1"/>
    </row>
    <row r="39" spans="1:18">
      <c r="C39" s="5"/>
      <c r="D39" s="106"/>
      <c r="E39" s="5"/>
      <c r="F39" s="1"/>
      <c r="G39" s="1"/>
      <c r="H39" s="1"/>
      <c r="I39" s="1"/>
      <c r="J39" s="1"/>
      <c r="K39" s="1"/>
      <c r="L39" s="1"/>
      <c r="M39" s="1"/>
      <c r="N39" s="1"/>
      <c r="O39" s="1"/>
      <c r="P39" s="1"/>
      <c r="Q39" s="1"/>
      <c r="R39" s="1"/>
    </row>
    <row r="40" spans="1:18">
      <c r="C40" s="5"/>
      <c r="D40" s="106"/>
      <c r="E40" s="5"/>
      <c r="F40" s="1"/>
      <c r="G40" s="1"/>
      <c r="H40" s="1"/>
      <c r="I40" s="1"/>
      <c r="J40" s="1"/>
      <c r="K40" s="1"/>
      <c r="L40" s="1"/>
      <c r="M40" s="1"/>
      <c r="N40" s="1"/>
      <c r="O40" s="1"/>
      <c r="P40" s="1"/>
      <c r="Q40" s="1"/>
      <c r="R40" s="1"/>
    </row>
    <row r="41" spans="1:18">
      <c r="C41" s="5"/>
      <c r="D41" s="106"/>
      <c r="E41" s="5"/>
      <c r="F41" s="1"/>
      <c r="G41" s="1"/>
      <c r="H41" s="1"/>
      <c r="I41" s="1"/>
      <c r="J41" s="1"/>
      <c r="K41" s="1"/>
      <c r="L41" s="1"/>
      <c r="M41" s="1"/>
      <c r="N41" s="1"/>
      <c r="O41" s="1"/>
      <c r="P41" s="1"/>
      <c r="Q41" s="1"/>
      <c r="R41" s="1"/>
    </row>
    <row r="42" spans="1:18">
      <c r="C42" s="5"/>
      <c r="D42" s="106"/>
      <c r="E42" s="5"/>
      <c r="F42" s="1"/>
      <c r="G42" s="1"/>
      <c r="H42" s="1"/>
      <c r="I42" s="1"/>
      <c r="J42" s="1"/>
      <c r="K42" s="1"/>
      <c r="L42" s="1"/>
      <c r="M42" s="1"/>
      <c r="N42" s="1"/>
      <c r="O42" s="1"/>
      <c r="P42" s="1"/>
      <c r="Q42" s="1"/>
      <c r="R42" s="1"/>
    </row>
    <row r="43" spans="1:18">
      <c r="C43" s="5"/>
      <c r="D43" s="106"/>
      <c r="E43" s="5"/>
      <c r="F43" s="1"/>
      <c r="G43" s="1"/>
      <c r="H43" s="1"/>
      <c r="I43" s="1"/>
      <c r="J43" s="1"/>
      <c r="K43" s="1"/>
      <c r="L43" s="1"/>
      <c r="M43" s="1"/>
      <c r="N43" s="1"/>
      <c r="O43" s="1"/>
      <c r="P43" s="1"/>
      <c r="Q43" s="1"/>
      <c r="R43" s="1"/>
    </row>
    <row r="44" spans="1:18">
      <c r="C44" s="5"/>
      <c r="D44" s="106"/>
      <c r="E44" s="5"/>
      <c r="F44" s="1"/>
      <c r="G44" s="1"/>
      <c r="H44" s="1"/>
      <c r="I44" s="1"/>
      <c r="J44" s="1"/>
      <c r="K44" s="1"/>
      <c r="L44" s="1"/>
      <c r="M44" s="1"/>
      <c r="N44" s="1"/>
      <c r="O44" s="1"/>
      <c r="P44" s="1"/>
      <c r="Q44" s="1"/>
      <c r="R44" s="1"/>
    </row>
    <row r="45" spans="1:18">
      <c r="C45" s="4"/>
      <c r="D45" s="106"/>
      <c r="E45" s="4"/>
      <c r="G45" s="1"/>
    </row>
    <row r="46" spans="1:18">
      <c r="C46" s="4"/>
      <c r="D46" s="106"/>
      <c r="E46" s="4"/>
      <c r="G46" s="1"/>
    </row>
    <row r="47" spans="1:18">
      <c r="C47" s="4"/>
      <c r="D47" s="106"/>
      <c r="E47" s="4"/>
      <c r="G47" s="1"/>
    </row>
    <row r="48" spans="1:18">
      <c r="C48" s="4"/>
      <c r="D48" s="106"/>
      <c r="E48" s="4"/>
      <c r="G48" s="1"/>
    </row>
    <row r="49" spans="3:7">
      <c r="C49" s="4"/>
      <c r="D49" s="106"/>
      <c r="E49" s="4"/>
      <c r="G49" s="1"/>
    </row>
    <row r="50" spans="3:7">
      <c r="C50" s="4"/>
      <c r="D50" s="106"/>
      <c r="E50" s="4"/>
      <c r="G50" s="1"/>
    </row>
    <row r="51" spans="3:7">
      <c r="C51" s="4"/>
      <c r="D51" s="106"/>
      <c r="E51" s="4"/>
      <c r="G51" s="1"/>
    </row>
    <row r="52" spans="3:7">
      <c r="C52" s="4"/>
      <c r="D52" s="106"/>
      <c r="E52" s="4"/>
      <c r="G52" s="1"/>
    </row>
    <row r="53" spans="3:7">
      <c r="C53" s="4"/>
      <c r="D53" s="106"/>
      <c r="E53" s="4"/>
      <c r="G53" s="1"/>
    </row>
    <row r="54" spans="3:7">
      <c r="C54" s="4"/>
      <c r="D54" s="106"/>
      <c r="E54" s="4"/>
      <c r="G54" s="1"/>
    </row>
    <row r="55" spans="3:7">
      <c r="C55" s="4"/>
      <c r="D55" s="106"/>
      <c r="E55" s="4"/>
      <c r="G55" s="1"/>
    </row>
    <row r="56" spans="3:7">
      <c r="C56" s="4"/>
      <c r="D56" s="106"/>
      <c r="E56" s="4"/>
      <c r="G56" s="1"/>
    </row>
    <row r="57" spans="3:7">
      <c r="C57" s="4"/>
      <c r="D57" s="106"/>
      <c r="E57" s="4"/>
      <c r="G57" s="1"/>
    </row>
    <row r="58" spans="3:7">
      <c r="C58" s="4"/>
      <c r="D58" s="106"/>
      <c r="E58" s="4"/>
      <c r="G58" s="1"/>
    </row>
    <row r="59" spans="3:7">
      <c r="C59" s="4"/>
      <c r="D59" s="106"/>
      <c r="E59" s="4"/>
      <c r="G59" s="1"/>
    </row>
    <row r="60" spans="3:7">
      <c r="C60" s="4"/>
      <c r="D60" s="106"/>
      <c r="E60" s="4"/>
      <c r="G60" s="1"/>
    </row>
    <row r="61" spans="3:7">
      <c r="C61" s="4"/>
      <c r="D61" s="106"/>
      <c r="E61" s="4"/>
      <c r="G61" s="1"/>
    </row>
    <row r="62" spans="3:7">
      <c r="C62" s="4"/>
      <c r="D62" s="106"/>
      <c r="E62" s="4"/>
      <c r="G62" s="1"/>
    </row>
    <row r="63" spans="3:7">
      <c r="C63" s="4"/>
      <c r="D63" s="106"/>
      <c r="E63" s="4"/>
      <c r="G63" s="1"/>
    </row>
    <row r="64" spans="3:7">
      <c r="C64" s="4"/>
      <c r="D64" s="106"/>
      <c r="E64" s="4"/>
      <c r="G64" s="1"/>
    </row>
    <row r="65" spans="3:7">
      <c r="C65" s="4"/>
      <c r="D65" s="106"/>
      <c r="E65" s="4"/>
      <c r="G65" s="1"/>
    </row>
    <row r="66" spans="3:7">
      <c r="C66" s="4"/>
      <c r="D66" s="106"/>
      <c r="E66" s="4"/>
      <c r="G66" s="1"/>
    </row>
    <row r="67" spans="3:7">
      <c r="C67" s="4"/>
      <c r="D67" s="106"/>
      <c r="E67" s="4"/>
      <c r="G67" s="1"/>
    </row>
    <row r="68" spans="3:7">
      <c r="C68" s="4"/>
      <c r="D68" s="106"/>
      <c r="E68" s="4"/>
      <c r="G68" s="1"/>
    </row>
    <row r="69" spans="3:7">
      <c r="C69" s="4"/>
      <c r="D69" s="106"/>
      <c r="E69" s="4"/>
      <c r="G69" s="1"/>
    </row>
    <row r="70" spans="3:7">
      <c r="C70" s="4"/>
      <c r="D70" s="106"/>
      <c r="E70" s="4"/>
      <c r="G70" s="1"/>
    </row>
    <row r="71" spans="3:7">
      <c r="C71" s="4"/>
      <c r="D71" s="106"/>
      <c r="E71" s="4"/>
      <c r="G71" s="1"/>
    </row>
    <row r="72" spans="3:7">
      <c r="C72" s="4"/>
      <c r="D72" s="106"/>
      <c r="E72" s="4"/>
      <c r="G72" s="1"/>
    </row>
    <row r="73" spans="3:7">
      <c r="C73" s="4"/>
      <c r="D73" s="106"/>
      <c r="E73" s="4"/>
      <c r="G73" s="1"/>
    </row>
    <row r="74" spans="3:7">
      <c r="C74" s="4"/>
      <c r="D74" s="106"/>
      <c r="E74" s="4"/>
      <c r="G74" s="1"/>
    </row>
    <row r="75" spans="3:7">
      <c r="C75" s="4"/>
      <c r="D75" s="106"/>
      <c r="E75" s="4"/>
      <c r="G75" s="1"/>
    </row>
    <row r="76" spans="3:7">
      <c r="C76" s="4"/>
      <c r="D76" s="106"/>
      <c r="E76" s="4"/>
      <c r="G76" s="1"/>
    </row>
    <row r="77" spans="3:7">
      <c r="C77" s="4"/>
      <c r="D77" s="106"/>
      <c r="E77" s="4"/>
      <c r="G77" s="1"/>
    </row>
    <row r="78" spans="3:7">
      <c r="C78" s="4"/>
      <c r="D78" s="106"/>
      <c r="E78" s="4"/>
      <c r="G78" s="1"/>
    </row>
    <row r="79" spans="3:7">
      <c r="C79" s="4"/>
      <c r="D79" s="106"/>
      <c r="E79" s="4"/>
      <c r="G79" s="1"/>
    </row>
    <row r="80" spans="3:7">
      <c r="C80" s="4"/>
      <c r="D80" s="106"/>
      <c r="E80" s="4"/>
      <c r="G80" s="1"/>
    </row>
    <row r="81" spans="3:7">
      <c r="C81" s="4"/>
      <c r="D81" s="106"/>
      <c r="E81" s="4"/>
      <c r="G81" s="1"/>
    </row>
    <row r="82" spans="3:7">
      <c r="C82" s="4"/>
      <c r="D82" s="106"/>
      <c r="E82" s="4"/>
      <c r="G82" s="1"/>
    </row>
    <row r="83" spans="3:7">
      <c r="C83" s="4"/>
      <c r="D83" s="106"/>
      <c r="E83" s="4"/>
      <c r="G83" s="1"/>
    </row>
    <row r="84" spans="3:7">
      <c r="C84" s="4"/>
      <c r="D84" s="106"/>
      <c r="E84" s="4"/>
      <c r="G84" s="1"/>
    </row>
    <row r="85" spans="3:7">
      <c r="C85" s="4"/>
      <c r="D85" s="106"/>
      <c r="E85" s="4"/>
      <c r="G85" s="1"/>
    </row>
    <row r="86" spans="3:7">
      <c r="C86" s="4"/>
      <c r="D86" s="106"/>
      <c r="E86" s="4"/>
      <c r="G86" s="1"/>
    </row>
    <row r="87" spans="3:7">
      <c r="C87" s="4"/>
      <c r="D87" s="106"/>
      <c r="E87" s="4"/>
      <c r="G87" s="1"/>
    </row>
    <row r="88" spans="3:7">
      <c r="C88" s="4"/>
      <c r="D88" s="106"/>
      <c r="E88" s="4"/>
      <c r="G88" s="1"/>
    </row>
    <row r="89" spans="3:7">
      <c r="C89" s="4"/>
      <c r="D89" s="106"/>
      <c r="E89" s="4"/>
      <c r="G89" s="1"/>
    </row>
    <row r="90" spans="3:7">
      <c r="C90" s="4"/>
      <c r="D90" s="106"/>
      <c r="E90" s="4"/>
      <c r="G90" s="1"/>
    </row>
    <row r="91" spans="3:7">
      <c r="C91" s="4"/>
      <c r="D91" s="106"/>
      <c r="E91" s="4"/>
      <c r="G91" s="1"/>
    </row>
    <row r="92" spans="3:7">
      <c r="C92" s="4"/>
      <c r="D92" s="106"/>
      <c r="E92" s="4"/>
      <c r="G92" s="1"/>
    </row>
    <row r="93" spans="3:7">
      <c r="C93" s="4"/>
      <c r="D93" s="106"/>
      <c r="E93" s="4"/>
      <c r="G93" s="1"/>
    </row>
    <row r="94" spans="3:7">
      <c r="C94" s="4"/>
      <c r="D94" s="106"/>
      <c r="E94" s="4"/>
      <c r="G94" s="1"/>
    </row>
    <row r="95" spans="3:7">
      <c r="C95" s="4"/>
      <c r="D95" s="106"/>
      <c r="E95" s="4"/>
      <c r="G95" s="1"/>
    </row>
    <row r="96" spans="3:7">
      <c r="C96" s="4"/>
      <c r="D96" s="106"/>
      <c r="E96" s="4"/>
      <c r="G96" s="1"/>
    </row>
    <row r="97" spans="3:7">
      <c r="C97" s="4"/>
      <c r="D97" s="106"/>
      <c r="E97" s="4"/>
      <c r="G97" s="1"/>
    </row>
    <row r="98" spans="3:7">
      <c r="C98" s="4"/>
      <c r="D98" s="106"/>
      <c r="E98" s="4"/>
      <c r="G98" s="1"/>
    </row>
    <row r="99" spans="3:7">
      <c r="C99" s="4"/>
      <c r="D99" s="106"/>
      <c r="E99" s="4"/>
      <c r="G99" s="1"/>
    </row>
    <row r="100" spans="3:7">
      <c r="C100" s="4"/>
      <c r="D100" s="106"/>
      <c r="E100" s="4"/>
      <c r="G100" s="1"/>
    </row>
    <row r="101" spans="3:7">
      <c r="C101" s="4"/>
      <c r="D101" s="106"/>
      <c r="E101" s="4"/>
      <c r="G101" s="1"/>
    </row>
    <row r="102" spans="3:7">
      <c r="C102" s="4"/>
      <c r="D102" s="106"/>
      <c r="E102" s="4"/>
      <c r="G102" s="1"/>
    </row>
    <row r="103" spans="3:7">
      <c r="C103" s="4"/>
      <c r="D103" s="106"/>
      <c r="E103" s="4"/>
      <c r="G103" s="1"/>
    </row>
    <row r="104" spans="3:7">
      <c r="C104" s="4"/>
      <c r="D104" s="106"/>
      <c r="E104" s="4"/>
      <c r="G104" s="1"/>
    </row>
    <row r="105" spans="3:7">
      <c r="C105" s="4"/>
      <c r="D105" s="106"/>
      <c r="E105" s="4"/>
      <c r="G105" s="1"/>
    </row>
    <row r="106" spans="3:7">
      <c r="C106" s="4"/>
      <c r="D106" s="106"/>
      <c r="E106" s="4"/>
      <c r="G106" s="1"/>
    </row>
    <row r="107" spans="3:7">
      <c r="C107" s="4"/>
      <c r="D107" s="106"/>
      <c r="E107" s="4"/>
      <c r="G107" s="1"/>
    </row>
    <row r="108" spans="3:7">
      <c r="C108" s="4"/>
      <c r="D108" s="106"/>
      <c r="E108" s="4"/>
      <c r="G108" s="1"/>
    </row>
    <row r="109" spans="3:7">
      <c r="C109" s="4"/>
      <c r="D109" s="106"/>
      <c r="E109" s="4"/>
      <c r="G109" s="1"/>
    </row>
    <row r="110" spans="3:7">
      <c r="C110" s="4"/>
      <c r="D110" s="106"/>
      <c r="E110" s="4"/>
      <c r="G110" s="1"/>
    </row>
    <row r="111" spans="3:7">
      <c r="C111" s="4"/>
      <c r="D111" s="106"/>
      <c r="E111" s="4"/>
      <c r="G111" s="1"/>
    </row>
    <row r="112" spans="3:7">
      <c r="C112" s="4"/>
      <c r="D112" s="106"/>
      <c r="E112" s="4"/>
      <c r="G112" s="1"/>
    </row>
    <row r="113" spans="3:7">
      <c r="C113" s="4"/>
      <c r="D113" s="106"/>
      <c r="E113" s="4"/>
      <c r="G113" s="1"/>
    </row>
    <row r="114" spans="3:7">
      <c r="C114" s="4"/>
      <c r="D114" s="106"/>
      <c r="E114" s="4"/>
      <c r="G114" s="1"/>
    </row>
    <row r="115" spans="3:7">
      <c r="C115" s="4"/>
      <c r="D115" s="106"/>
      <c r="E115" s="4"/>
      <c r="G115" s="1"/>
    </row>
    <row r="116" spans="3:7">
      <c r="C116" s="4"/>
      <c r="D116" s="106"/>
      <c r="E116" s="4"/>
      <c r="G116" s="1"/>
    </row>
    <row r="117" spans="3:7">
      <c r="C117" s="4"/>
      <c r="D117" s="106"/>
      <c r="E117" s="4"/>
      <c r="G117" s="1"/>
    </row>
    <row r="118" spans="3:7">
      <c r="C118" s="4"/>
      <c r="D118" s="106"/>
      <c r="E118" s="4"/>
      <c r="G118" s="1"/>
    </row>
    <row r="119" spans="3:7">
      <c r="C119" s="4"/>
      <c r="D119" s="106"/>
      <c r="E119" s="4"/>
      <c r="G119" s="1"/>
    </row>
    <row r="120" spans="3:7">
      <c r="C120" s="4"/>
      <c r="D120" s="106"/>
      <c r="E120" s="4"/>
      <c r="G120" s="1"/>
    </row>
    <row r="121" spans="3:7">
      <c r="C121" s="4"/>
      <c r="D121" s="106"/>
      <c r="E121" s="4"/>
      <c r="G121" s="1"/>
    </row>
    <row r="122" spans="3:7">
      <c r="C122" s="4"/>
      <c r="D122" s="106"/>
      <c r="E122" s="4"/>
      <c r="G122" s="1"/>
    </row>
    <row r="123" spans="3:7">
      <c r="C123" s="4"/>
      <c r="D123" s="106"/>
      <c r="E123" s="4"/>
      <c r="G123" s="1"/>
    </row>
    <row r="124" spans="3:7">
      <c r="C124" s="4"/>
      <c r="D124" s="106"/>
      <c r="E124" s="4"/>
      <c r="G124" s="1"/>
    </row>
    <row r="125" spans="3:7">
      <c r="C125" s="4"/>
      <c r="D125" s="106"/>
      <c r="E125" s="4"/>
      <c r="G125" s="1"/>
    </row>
    <row r="126" spans="3:7">
      <c r="C126" s="4"/>
      <c r="D126" s="106"/>
      <c r="E126" s="4"/>
      <c r="G126" s="1"/>
    </row>
    <row r="127" spans="3:7">
      <c r="C127" s="4"/>
      <c r="D127" s="106"/>
      <c r="E127" s="4"/>
      <c r="G127" s="1"/>
    </row>
    <row r="128" spans="3:7">
      <c r="C128" s="4"/>
      <c r="D128" s="106"/>
      <c r="E128" s="4"/>
      <c r="G128" s="1"/>
    </row>
    <row r="129" spans="3:7">
      <c r="C129" s="4"/>
      <c r="D129" s="106"/>
      <c r="E129" s="4"/>
      <c r="G129" s="1"/>
    </row>
    <row r="130" spans="3:7">
      <c r="C130" s="4"/>
      <c r="D130" s="106"/>
      <c r="E130" s="4"/>
      <c r="G130" s="1"/>
    </row>
    <row r="131" spans="3:7">
      <c r="C131" s="4"/>
      <c r="D131" s="106"/>
      <c r="E131" s="4"/>
      <c r="G131" s="1"/>
    </row>
    <row r="132" spans="3:7">
      <c r="C132" s="4"/>
      <c r="D132" s="106"/>
      <c r="E132" s="4"/>
      <c r="G132" s="1"/>
    </row>
    <row r="133" spans="3:7">
      <c r="C133" s="4"/>
      <c r="D133" s="106"/>
      <c r="E133" s="4"/>
      <c r="G133" s="1"/>
    </row>
    <row r="134" spans="3:7">
      <c r="C134" s="4"/>
      <c r="D134" s="106"/>
      <c r="E134" s="4"/>
      <c r="G134" s="1"/>
    </row>
    <row r="135" spans="3:7">
      <c r="C135" s="4"/>
      <c r="D135" s="106"/>
      <c r="E135" s="4"/>
      <c r="G135" s="1"/>
    </row>
    <row r="136" spans="3:7">
      <c r="C136" s="4"/>
      <c r="D136" s="106"/>
      <c r="E136" s="4"/>
      <c r="G136" s="1"/>
    </row>
    <row r="137" spans="3:7">
      <c r="C137" s="4"/>
      <c r="D137" s="106"/>
      <c r="E137" s="4"/>
      <c r="G137" s="1"/>
    </row>
    <row r="138" spans="3:7">
      <c r="C138" s="4"/>
      <c r="D138" s="106"/>
      <c r="E138" s="4"/>
      <c r="G138" s="1"/>
    </row>
    <row r="139" spans="3:7">
      <c r="C139" s="4"/>
      <c r="D139" s="106"/>
      <c r="E139" s="4"/>
      <c r="G139" s="1"/>
    </row>
    <row r="140" spans="3:7">
      <c r="C140" s="4"/>
      <c r="D140" s="106"/>
      <c r="E140" s="4"/>
      <c r="G140" s="1"/>
    </row>
    <row r="141" spans="3:7">
      <c r="C141" s="4"/>
      <c r="D141" s="106"/>
      <c r="E141" s="4"/>
      <c r="G141" s="1"/>
    </row>
    <row r="142" spans="3:7">
      <c r="C142" s="4"/>
      <c r="D142" s="106"/>
      <c r="E142" s="4"/>
      <c r="G142" s="1"/>
    </row>
    <row r="143" spans="3:7">
      <c r="C143" s="4"/>
      <c r="D143" s="106"/>
      <c r="E143" s="4"/>
      <c r="G143" s="1"/>
    </row>
    <row r="144" spans="3:7">
      <c r="C144" s="4"/>
      <c r="D144" s="106"/>
      <c r="E144" s="4"/>
      <c r="G144" s="1"/>
    </row>
    <row r="145" spans="3:7">
      <c r="C145" s="4"/>
      <c r="D145" s="106"/>
      <c r="E145" s="4"/>
      <c r="G145" s="1"/>
    </row>
    <row r="146" spans="3:7">
      <c r="C146" s="4"/>
      <c r="D146" s="106"/>
      <c r="E146" s="4"/>
      <c r="G146" s="1"/>
    </row>
    <row r="147" spans="3:7">
      <c r="C147" s="4"/>
      <c r="D147" s="106"/>
      <c r="E147" s="4"/>
      <c r="G147" s="1"/>
    </row>
    <row r="148" spans="3:7">
      <c r="C148" s="4"/>
      <c r="D148" s="106"/>
      <c r="E148" s="4"/>
      <c r="G148" s="1"/>
    </row>
    <row r="149" spans="3:7">
      <c r="C149" s="4"/>
      <c r="D149" s="106"/>
      <c r="E149" s="4"/>
      <c r="G149" s="1"/>
    </row>
    <row r="150" spans="3:7">
      <c r="C150" s="4"/>
      <c r="D150" s="106"/>
      <c r="E150" s="4"/>
      <c r="G150" s="1"/>
    </row>
    <row r="151" spans="3:7">
      <c r="C151" s="4"/>
      <c r="D151" s="106"/>
      <c r="E151" s="4"/>
      <c r="G151" s="1"/>
    </row>
    <row r="152" spans="3:7">
      <c r="C152" s="4"/>
      <c r="D152" s="106"/>
      <c r="E152" s="4"/>
      <c r="G152" s="1"/>
    </row>
    <row r="153" spans="3:7">
      <c r="C153" s="4"/>
      <c r="D153" s="106"/>
      <c r="E153" s="4"/>
      <c r="G153" s="1"/>
    </row>
    <row r="154" spans="3:7">
      <c r="C154" s="4"/>
      <c r="D154" s="106"/>
      <c r="E154" s="4"/>
      <c r="G154" s="1"/>
    </row>
    <row r="155" spans="3:7">
      <c r="C155" s="4"/>
      <c r="D155" s="106"/>
      <c r="E155" s="4"/>
      <c r="G155" s="1"/>
    </row>
    <row r="156" spans="3:7">
      <c r="C156" s="4"/>
      <c r="D156" s="106"/>
      <c r="E156" s="4"/>
      <c r="G156" s="1"/>
    </row>
    <row r="157" spans="3:7">
      <c r="C157" s="4"/>
      <c r="D157" s="106"/>
      <c r="E157" s="4"/>
      <c r="G157" s="1"/>
    </row>
    <row r="158" spans="3:7">
      <c r="C158" s="4"/>
      <c r="D158" s="106"/>
      <c r="E158" s="4"/>
      <c r="G158" s="1"/>
    </row>
    <row r="159" spans="3:7">
      <c r="C159" s="4"/>
      <c r="D159" s="106"/>
      <c r="E159" s="4"/>
      <c r="G159" s="1"/>
    </row>
    <row r="160" spans="3:7">
      <c r="C160" s="4"/>
      <c r="D160" s="106"/>
      <c r="E160" s="4"/>
      <c r="G160" s="1"/>
    </row>
    <row r="161" spans="3:7">
      <c r="C161" s="4"/>
      <c r="D161" s="106"/>
      <c r="E161" s="4"/>
      <c r="G161" s="1"/>
    </row>
    <row r="162" spans="3:7">
      <c r="C162" s="4"/>
      <c r="D162" s="106"/>
      <c r="E162" s="4"/>
      <c r="G162" s="1"/>
    </row>
    <row r="163" spans="3:7">
      <c r="C163" s="4"/>
      <c r="D163" s="106"/>
      <c r="E163" s="4"/>
      <c r="G163" s="1"/>
    </row>
    <row r="164" spans="3:7">
      <c r="C164" s="4"/>
      <c r="D164" s="106"/>
      <c r="E164" s="4"/>
      <c r="G164" s="1"/>
    </row>
    <row r="165" spans="3:7">
      <c r="C165" s="4"/>
      <c r="D165" s="106"/>
      <c r="E165" s="4"/>
      <c r="G165" s="1"/>
    </row>
    <row r="166" spans="3:7">
      <c r="C166" s="4"/>
      <c r="D166" s="106"/>
      <c r="E166" s="4"/>
      <c r="G166" s="1"/>
    </row>
    <row r="167" spans="3:7">
      <c r="C167" s="4"/>
      <c r="D167" s="106"/>
      <c r="E167" s="4"/>
      <c r="G167" s="1"/>
    </row>
    <row r="168" spans="3:7">
      <c r="C168" s="4"/>
      <c r="D168" s="106"/>
      <c r="E168" s="4"/>
      <c r="G168" s="1"/>
    </row>
    <row r="169" spans="3:7">
      <c r="C169" s="4"/>
      <c r="D169" s="106"/>
      <c r="E169" s="4"/>
      <c r="G169" s="1"/>
    </row>
    <row r="170" spans="3:7">
      <c r="C170" s="4"/>
      <c r="D170" s="106"/>
      <c r="E170" s="4"/>
      <c r="G170" s="1"/>
    </row>
    <row r="171" spans="3:7">
      <c r="C171" s="4"/>
      <c r="D171" s="106"/>
      <c r="E171" s="4"/>
      <c r="G171" s="1"/>
    </row>
    <row r="172" spans="3:7">
      <c r="C172" s="4"/>
      <c r="D172" s="106"/>
      <c r="E172" s="4"/>
      <c r="G172" s="1"/>
    </row>
    <row r="173" spans="3:7">
      <c r="C173" s="4"/>
      <c r="D173" s="106"/>
      <c r="E173" s="4"/>
      <c r="G173" s="1"/>
    </row>
    <row r="174" spans="3:7">
      <c r="C174" s="4"/>
      <c r="D174" s="106"/>
      <c r="E174" s="4"/>
      <c r="G174" s="1"/>
    </row>
    <row r="175" spans="3:7">
      <c r="C175" s="4"/>
      <c r="D175" s="106"/>
      <c r="E175" s="4"/>
      <c r="G175" s="1"/>
    </row>
    <row r="176" spans="3:7">
      <c r="C176" s="4"/>
      <c r="D176" s="106"/>
      <c r="E176" s="4"/>
      <c r="G176" s="1"/>
    </row>
    <row r="177" spans="3:7">
      <c r="C177" s="4"/>
      <c r="D177" s="106"/>
      <c r="E177" s="4"/>
      <c r="G177" s="1"/>
    </row>
    <row r="178" spans="3:7">
      <c r="C178" s="4"/>
      <c r="D178" s="106"/>
      <c r="E178" s="4"/>
      <c r="G178" s="1"/>
    </row>
    <row r="179" spans="3:7">
      <c r="C179" s="4"/>
      <c r="D179" s="106"/>
      <c r="E179" s="4"/>
      <c r="G179" s="1"/>
    </row>
    <row r="180" spans="3:7">
      <c r="C180" s="4"/>
      <c r="D180" s="106"/>
      <c r="E180" s="4"/>
      <c r="G180" s="1"/>
    </row>
    <row r="181" spans="3:7">
      <c r="C181" s="4"/>
      <c r="D181" s="106"/>
      <c r="E181" s="4"/>
      <c r="G181" s="1"/>
    </row>
    <row r="182" spans="3:7">
      <c r="C182" s="4"/>
      <c r="D182" s="106"/>
      <c r="E182" s="4"/>
      <c r="G182" s="1"/>
    </row>
    <row r="183" spans="3:7">
      <c r="C183" s="4"/>
      <c r="D183" s="106"/>
      <c r="E183" s="4"/>
      <c r="G183" s="1"/>
    </row>
    <row r="184" spans="3:7">
      <c r="C184" s="4"/>
      <c r="D184" s="106"/>
      <c r="E184" s="4"/>
      <c r="G184" s="1"/>
    </row>
    <row r="185" spans="3:7">
      <c r="C185" s="4"/>
      <c r="D185" s="106"/>
      <c r="E185" s="4"/>
      <c r="G185" s="1"/>
    </row>
    <row r="186" spans="3:7">
      <c r="C186" s="4"/>
      <c r="D186" s="106"/>
      <c r="E186" s="4"/>
      <c r="G186" s="1"/>
    </row>
    <row r="187" spans="3:7">
      <c r="C187" s="4"/>
      <c r="D187" s="106"/>
      <c r="E187" s="4"/>
      <c r="G187" s="1"/>
    </row>
    <row r="188" spans="3:7">
      <c r="C188" s="4"/>
      <c r="D188" s="106"/>
      <c r="E188" s="4"/>
      <c r="G188" s="1"/>
    </row>
    <row r="189" spans="3:7">
      <c r="C189" s="4"/>
      <c r="D189" s="106"/>
      <c r="E189" s="4"/>
      <c r="G189" s="1"/>
    </row>
    <row r="190" spans="3:7">
      <c r="C190" s="4"/>
      <c r="D190" s="106"/>
      <c r="E190" s="4"/>
      <c r="G190" s="1"/>
    </row>
    <row r="191" spans="3:7">
      <c r="C191" s="4"/>
      <c r="D191" s="106"/>
      <c r="E191" s="4"/>
      <c r="G191" s="1"/>
    </row>
    <row r="192" spans="3:7">
      <c r="C192" s="4"/>
      <c r="D192" s="106"/>
      <c r="E192" s="4"/>
      <c r="G192" s="1"/>
    </row>
    <row r="193" spans="3:7">
      <c r="C193" s="4"/>
      <c r="D193" s="106"/>
      <c r="E193" s="4"/>
      <c r="G193" s="1"/>
    </row>
    <row r="194" spans="3:7">
      <c r="C194" s="4"/>
      <c r="D194" s="106"/>
      <c r="E194" s="4"/>
      <c r="G194" s="1"/>
    </row>
    <row r="195" spans="3:7">
      <c r="C195" s="4"/>
      <c r="D195" s="106"/>
      <c r="E195" s="4"/>
      <c r="G195" s="1"/>
    </row>
    <row r="196" spans="3:7">
      <c r="C196" s="4"/>
      <c r="D196" s="106"/>
      <c r="E196" s="4"/>
      <c r="G196" s="1"/>
    </row>
    <row r="197" spans="3:7">
      <c r="C197" s="4"/>
      <c r="D197" s="106"/>
      <c r="E197" s="4"/>
      <c r="G197" s="1"/>
    </row>
    <row r="198" spans="3:7">
      <c r="C198" s="4"/>
      <c r="D198" s="106"/>
      <c r="E198" s="4"/>
      <c r="G198" s="1"/>
    </row>
    <row r="199" spans="3:7">
      <c r="C199" s="4"/>
      <c r="D199" s="106"/>
      <c r="E199" s="4"/>
      <c r="G199" s="1"/>
    </row>
    <row r="200" spans="3:7">
      <c r="C200" s="4"/>
      <c r="D200" s="106"/>
      <c r="E200" s="4"/>
      <c r="G200" s="1"/>
    </row>
    <row r="201" spans="3:7">
      <c r="C201" s="4"/>
      <c r="D201" s="106"/>
      <c r="E201" s="4"/>
      <c r="G201" s="1"/>
    </row>
    <row r="202" spans="3:7">
      <c r="C202" s="4"/>
      <c r="D202" s="106"/>
      <c r="E202" s="4"/>
      <c r="G202" s="1"/>
    </row>
    <row r="203" spans="3:7">
      <c r="C203" s="4"/>
      <c r="D203" s="106"/>
      <c r="E203" s="4"/>
      <c r="G203" s="1"/>
    </row>
    <row r="204" spans="3:7">
      <c r="C204" s="4"/>
      <c r="D204" s="106"/>
      <c r="E204" s="4"/>
      <c r="G204" s="1"/>
    </row>
    <row r="205" spans="3:7">
      <c r="C205" s="4"/>
      <c r="D205" s="106"/>
      <c r="E205" s="4"/>
      <c r="G205" s="1"/>
    </row>
    <row r="206" spans="3:7">
      <c r="C206" s="4"/>
      <c r="D206" s="106"/>
      <c r="E206" s="4"/>
      <c r="G206" s="1"/>
    </row>
    <row r="207" spans="3:7">
      <c r="C207" s="4"/>
      <c r="D207" s="106"/>
      <c r="E207" s="4"/>
      <c r="G207" s="1"/>
    </row>
    <row r="208" spans="3:7">
      <c r="C208" s="4"/>
      <c r="D208" s="106"/>
      <c r="E208" s="4"/>
      <c r="G208" s="1"/>
    </row>
    <row r="209" spans="3:7">
      <c r="C209" s="4"/>
      <c r="D209" s="106"/>
      <c r="E209" s="4"/>
      <c r="G209" s="1"/>
    </row>
    <row r="210" spans="3:7">
      <c r="C210" s="4"/>
      <c r="D210" s="106"/>
      <c r="E210" s="4"/>
      <c r="G210" s="1"/>
    </row>
    <row r="211" spans="3:7">
      <c r="C211" s="4"/>
      <c r="D211" s="106"/>
      <c r="E211" s="4"/>
      <c r="G211" s="1"/>
    </row>
    <row r="212" spans="3:7">
      <c r="C212" s="4"/>
      <c r="D212" s="106"/>
      <c r="E212" s="4"/>
      <c r="G212" s="1"/>
    </row>
    <row r="213" spans="3:7">
      <c r="C213" s="4"/>
      <c r="D213" s="106"/>
      <c r="E213" s="4"/>
      <c r="G213" s="1"/>
    </row>
    <row r="214" spans="3:7">
      <c r="C214" s="4"/>
      <c r="D214" s="106"/>
      <c r="E214" s="4"/>
      <c r="G214" s="1"/>
    </row>
    <row r="215" spans="3:7">
      <c r="C215" s="4"/>
      <c r="D215" s="106"/>
      <c r="E215" s="4"/>
      <c r="G215" s="1"/>
    </row>
    <row r="216" spans="3:7">
      <c r="C216" s="4"/>
      <c r="D216" s="106"/>
      <c r="E216" s="4"/>
      <c r="G216" s="1"/>
    </row>
    <row r="217" spans="3:7">
      <c r="C217" s="4"/>
      <c r="D217" s="106"/>
      <c r="E217" s="4"/>
      <c r="G217" s="1"/>
    </row>
    <row r="218" spans="3:7">
      <c r="C218" s="4"/>
      <c r="D218" s="106"/>
      <c r="E218" s="4"/>
      <c r="G218" s="1"/>
    </row>
    <row r="219" spans="3:7">
      <c r="C219" s="4"/>
      <c r="D219" s="106"/>
      <c r="E219" s="4"/>
      <c r="G219" s="1"/>
    </row>
    <row r="220" spans="3:7">
      <c r="C220" s="4"/>
      <c r="D220" s="106"/>
      <c r="E220" s="4"/>
      <c r="G220" s="1"/>
    </row>
    <row r="221" spans="3:7">
      <c r="C221" s="4"/>
      <c r="D221" s="106"/>
      <c r="E221" s="4"/>
      <c r="G221" s="1"/>
    </row>
    <row r="222" spans="3:7">
      <c r="C222" s="4"/>
      <c r="D222" s="106"/>
      <c r="E222" s="4"/>
      <c r="G222" s="1"/>
    </row>
    <row r="223" spans="3:7">
      <c r="C223" s="4"/>
      <c r="D223" s="106"/>
      <c r="E223" s="4"/>
      <c r="G223" s="1"/>
    </row>
    <row r="224" spans="3:7">
      <c r="C224" s="4"/>
      <c r="D224" s="106"/>
      <c r="E224" s="4"/>
      <c r="G224" s="1"/>
    </row>
    <row r="225" spans="3:7">
      <c r="C225" s="4"/>
      <c r="D225" s="106"/>
      <c r="E225" s="4"/>
      <c r="G225" s="1"/>
    </row>
    <row r="226" spans="3:7">
      <c r="C226" s="4"/>
      <c r="D226" s="106"/>
      <c r="E226" s="4"/>
      <c r="G226" s="1"/>
    </row>
    <row r="227" spans="3:7">
      <c r="C227" s="4"/>
      <c r="D227" s="106"/>
      <c r="E227" s="4"/>
      <c r="G227" s="1"/>
    </row>
    <row r="228" spans="3:7">
      <c r="C228" s="4"/>
      <c r="D228" s="106"/>
      <c r="E228" s="4"/>
      <c r="G228" s="1"/>
    </row>
    <row r="229" spans="3:7">
      <c r="C229" s="4"/>
      <c r="D229" s="106"/>
      <c r="E229" s="4"/>
      <c r="G229" s="1"/>
    </row>
    <row r="230" spans="3:7">
      <c r="C230" s="4"/>
      <c r="D230" s="106"/>
      <c r="E230" s="4"/>
      <c r="G230" s="1"/>
    </row>
    <row r="231" spans="3:7">
      <c r="C231" s="4"/>
      <c r="D231" s="106"/>
      <c r="E231" s="4"/>
      <c r="G231" s="1"/>
    </row>
    <row r="232" spans="3:7">
      <c r="C232" s="4"/>
      <c r="D232" s="106"/>
      <c r="E232" s="4"/>
      <c r="G232" s="1"/>
    </row>
    <row r="233" spans="3:7">
      <c r="C233" s="4"/>
      <c r="D233" s="106"/>
      <c r="E233" s="4"/>
      <c r="G233" s="1"/>
    </row>
    <row r="234" spans="3:7">
      <c r="C234" s="4"/>
      <c r="D234" s="106"/>
      <c r="E234" s="4"/>
      <c r="G234" s="1"/>
    </row>
    <row r="235" spans="3:7">
      <c r="C235" s="4"/>
      <c r="D235" s="106"/>
      <c r="E235" s="4"/>
      <c r="G235" s="1"/>
    </row>
    <row r="236" spans="3:7">
      <c r="C236" s="4"/>
      <c r="D236" s="106"/>
      <c r="E236" s="4"/>
      <c r="G236" s="1"/>
    </row>
    <row r="237" spans="3:7">
      <c r="C237" s="4"/>
      <c r="D237" s="106"/>
      <c r="E237" s="4"/>
      <c r="G237" s="1"/>
    </row>
    <row r="238" spans="3:7">
      <c r="C238" s="4"/>
      <c r="D238" s="106"/>
      <c r="E238" s="4"/>
      <c r="G238" s="1"/>
    </row>
    <row r="239" spans="3:7">
      <c r="C239" s="4"/>
      <c r="D239" s="106"/>
      <c r="E239" s="4"/>
      <c r="G239" s="1"/>
    </row>
    <row r="240" spans="3:7">
      <c r="C240" s="4"/>
      <c r="D240" s="106"/>
      <c r="E240" s="4"/>
      <c r="G240" s="1"/>
    </row>
    <row r="241" spans="3:7">
      <c r="C241" s="4"/>
      <c r="D241" s="106"/>
      <c r="E241" s="4"/>
      <c r="G241" s="1"/>
    </row>
    <row r="242" spans="3:7">
      <c r="C242" s="4"/>
      <c r="D242" s="106"/>
      <c r="E242" s="4"/>
      <c r="G242" s="1"/>
    </row>
    <row r="243" spans="3:7">
      <c r="C243" s="4"/>
      <c r="D243" s="106"/>
      <c r="E243" s="4"/>
      <c r="G243" s="1"/>
    </row>
    <row r="244" spans="3:7">
      <c r="C244" s="4"/>
      <c r="D244" s="106"/>
      <c r="E244" s="4"/>
      <c r="G244" s="1"/>
    </row>
    <row r="245" spans="3:7">
      <c r="C245" s="4"/>
      <c r="D245" s="106"/>
      <c r="E245" s="4"/>
      <c r="G245" s="1"/>
    </row>
    <row r="246" spans="3:7">
      <c r="C246" s="4"/>
      <c r="D246" s="106"/>
      <c r="E246" s="4"/>
      <c r="G246" s="1"/>
    </row>
    <row r="247" spans="3:7">
      <c r="C247" s="4"/>
      <c r="D247" s="106"/>
      <c r="E247" s="4"/>
      <c r="G247" s="1"/>
    </row>
    <row r="248" spans="3:7">
      <c r="C248" s="4"/>
      <c r="D248" s="106"/>
      <c r="E248" s="4"/>
      <c r="G248" s="1"/>
    </row>
    <row r="249" spans="3:7">
      <c r="C249" s="4"/>
      <c r="D249" s="106"/>
      <c r="E249" s="4"/>
      <c r="G249" s="1"/>
    </row>
    <row r="250" spans="3:7">
      <c r="C250" s="4"/>
      <c r="D250" s="106"/>
      <c r="E250" s="4"/>
      <c r="G250" s="1"/>
    </row>
    <row r="251" spans="3:7">
      <c r="C251" s="4"/>
      <c r="D251" s="106"/>
      <c r="E251" s="4"/>
      <c r="G251" s="1"/>
    </row>
    <row r="252" spans="3:7">
      <c r="C252" s="4"/>
      <c r="D252" s="106"/>
      <c r="E252" s="4"/>
      <c r="G252" s="1"/>
    </row>
    <row r="253" spans="3:7">
      <c r="C253" s="4"/>
      <c r="D253" s="106"/>
      <c r="E253" s="4"/>
      <c r="G253" s="1"/>
    </row>
    <row r="254" spans="3:7">
      <c r="C254" s="4"/>
      <c r="D254" s="106"/>
      <c r="E254" s="4"/>
      <c r="G254" s="1"/>
    </row>
    <row r="255" spans="3:7">
      <c r="C255" s="4"/>
      <c r="D255" s="106"/>
      <c r="E255" s="4"/>
      <c r="G255" s="1"/>
    </row>
    <row r="256" spans="3:7">
      <c r="C256" s="4"/>
      <c r="D256" s="106"/>
      <c r="E256" s="4"/>
      <c r="G256" s="1"/>
    </row>
    <row r="257" spans="3:7">
      <c r="C257" s="4"/>
      <c r="D257" s="106"/>
      <c r="E257" s="4"/>
      <c r="G257" s="1"/>
    </row>
    <row r="258" spans="3:7">
      <c r="C258" s="4"/>
      <c r="D258" s="106"/>
      <c r="E258" s="4"/>
      <c r="G258" s="1"/>
    </row>
    <row r="259" spans="3:7">
      <c r="C259" s="4"/>
      <c r="D259" s="106"/>
      <c r="E259" s="4"/>
      <c r="G259" s="1"/>
    </row>
    <row r="260" spans="3:7">
      <c r="C260" s="4"/>
      <c r="D260" s="106"/>
      <c r="E260" s="4"/>
      <c r="G260" s="1"/>
    </row>
    <row r="261" spans="3:7">
      <c r="C261" s="4"/>
      <c r="D261" s="106"/>
      <c r="E261" s="4"/>
      <c r="G261" s="1"/>
    </row>
    <row r="262" spans="3:7">
      <c r="C262" s="4"/>
      <c r="D262" s="106"/>
      <c r="E262" s="4"/>
      <c r="G262" s="1"/>
    </row>
    <row r="263" spans="3:7">
      <c r="C263" s="4"/>
      <c r="D263" s="106"/>
      <c r="E263" s="4"/>
      <c r="G263" s="1"/>
    </row>
    <row r="264" spans="3:7">
      <c r="C264" s="4"/>
      <c r="D264" s="106"/>
      <c r="E264" s="4"/>
      <c r="G264" s="1"/>
    </row>
    <row r="265" spans="3:7">
      <c r="C265" s="4"/>
      <c r="D265" s="106"/>
      <c r="E265" s="4"/>
      <c r="G265" s="1"/>
    </row>
    <row r="266" spans="3:7">
      <c r="C266" s="4"/>
      <c r="D266" s="106"/>
      <c r="E266" s="4"/>
      <c r="G266" s="1"/>
    </row>
    <row r="267" spans="3:7">
      <c r="C267" s="4"/>
      <c r="D267" s="106"/>
      <c r="E267" s="4"/>
      <c r="G267" s="1"/>
    </row>
    <row r="268" spans="3:7">
      <c r="C268" s="4"/>
      <c r="D268" s="106"/>
      <c r="E268" s="4"/>
      <c r="G268" s="1"/>
    </row>
    <row r="269" spans="3:7">
      <c r="C269" s="4"/>
      <c r="D269" s="106"/>
      <c r="E269" s="4"/>
      <c r="G269" s="1"/>
    </row>
    <row r="270" spans="3:7">
      <c r="C270" s="4"/>
      <c r="D270" s="106"/>
      <c r="E270" s="4"/>
      <c r="G270" s="1"/>
    </row>
    <row r="271" spans="3:7">
      <c r="C271" s="4"/>
      <c r="D271" s="106"/>
      <c r="E271" s="4"/>
      <c r="G271" s="1"/>
    </row>
    <row r="272" spans="3:7">
      <c r="C272" s="4"/>
      <c r="D272" s="106"/>
      <c r="E272" s="4"/>
      <c r="G272" s="1"/>
    </row>
    <row r="273" spans="3:7">
      <c r="C273" s="4"/>
      <c r="D273" s="106"/>
      <c r="E273" s="4"/>
      <c r="G273" s="1"/>
    </row>
    <row r="274" spans="3:7">
      <c r="C274" s="4"/>
      <c r="D274" s="106"/>
      <c r="E274" s="4"/>
      <c r="G274" s="1"/>
    </row>
    <row r="275" spans="3:7">
      <c r="C275" s="4"/>
      <c r="D275" s="106"/>
      <c r="E275" s="4"/>
      <c r="G275" s="1"/>
    </row>
    <row r="276" spans="3:7">
      <c r="C276" s="4"/>
      <c r="D276" s="106"/>
      <c r="E276" s="4"/>
      <c r="G276" s="1"/>
    </row>
    <row r="277" spans="3:7">
      <c r="C277" s="4"/>
      <c r="D277" s="106"/>
      <c r="E277" s="4"/>
      <c r="G277" s="1"/>
    </row>
    <row r="278" spans="3:7">
      <c r="C278" s="4"/>
      <c r="D278" s="106"/>
      <c r="E278" s="4"/>
      <c r="G278" s="1"/>
    </row>
    <row r="279" spans="3:7">
      <c r="C279" s="4"/>
      <c r="D279" s="106"/>
      <c r="E279" s="4"/>
      <c r="G279" s="1"/>
    </row>
    <row r="280" spans="3:7">
      <c r="C280" s="4"/>
      <c r="D280" s="106"/>
      <c r="E280" s="4"/>
      <c r="G280" s="1"/>
    </row>
    <row r="281" spans="3:7">
      <c r="C281" s="4"/>
      <c r="D281" s="106"/>
      <c r="E281" s="4"/>
      <c r="G281" s="1"/>
    </row>
    <row r="282" spans="3:7">
      <c r="C282" s="4"/>
      <c r="D282" s="106"/>
      <c r="E282" s="4"/>
      <c r="G282" s="1"/>
    </row>
    <row r="283" spans="3:7">
      <c r="C283" s="4"/>
      <c r="D283" s="106"/>
      <c r="E283" s="4"/>
      <c r="G283" s="1"/>
    </row>
    <row r="284" spans="3:7">
      <c r="C284" s="4"/>
      <c r="D284" s="106"/>
      <c r="E284" s="4"/>
      <c r="G284" s="1"/>
    </row>
    <row r="285" spans="3:7">
      <c r="C285" s="4"/>
      <c r="D285" s="106"/>
      <c r="E285" s="4"/>
      <c r="G285" s="1"/>
    </row>
    <row r="286" spans="3:7">
      <c r="C286" s="4"/>
      <c r="D286" s="106"/>
      <c r="E286" s="4"/>
      <c r="G286" s="1"/>
    </row>
    <row r="287" spans="3:7">
      <c r="C287" s="4"/>
      <c r="D287" s="106"/>
      <c r="E287" s="4"/>
      <c r="G287" s="1"/>
    </row>
    <row r="288" spans="3:7">
      <c r="C288" s="4"/>
      <c r="D288" s="106"/>
      <c r="E288" s="4"/>
      <c r="G288" s="1"/>
    </row>
    <row r="289" spans="3:7">
      <c r="C289" s="4"/>
      <c r="D289" s="106"/>
      <c r="E289" s="4"/>
      <c r="G289" s="1"/>
    </row>
    <row r="290" spans="3:7">
      <c r="C290" s="4"/>
      <c r="D290" s="106"/>
      <c r="E290" s="4"/>
      <c r="G290" s="1"/>
    </row>
    <row r="291" spans="3:7">
      <c r="C291" s="4"/>
      <c r="D291" s="106"/>
      <c r="E291" s="4"/>
      <c r="G291" s="1"/>
    </row>
    <row r="292" spans="3:7">
      <c r="C292" s="4"/>
      <c r="D292" s="106"/>
      <c r="E292" s="4"/>
      <c r="G292" s="1"/>
    </row>
    <row r="293" spans="3:7">
      <c r="C293" s="4"/>
      <c r="D293" s="106"/>
      <c r="E293" s="4"/>
      <c r="G293" s="1"/>
    </row>
    <row r="294" spans="3:7">
      <c r="C294" s="4"/>
      <c r="D294" s="106"/>
      <c r="E294" s="4"/>
      <c r="G294" s="1"/>
    </row>
    <row r="295" spans="3:7">
      <c r="C295" s="4"/>
      <c r="D295" s="106"/>
      <c r="E295" s="4"/>
      <c r="G295" s="1"/>
    </row>
    <row r="296" spans="3:7">
      <c r="C296" s="4"/>
      <c r="D296" s="106"/>
      <c r="E296" s="4"/>
      <c r="G296" s="1"/>
    </row>
    <row r="297" spans="3:7">
      <c r="C297" s="4"/>
      <c r="D297" s="106"/>
      <c r="E297" s="4"/>
      <c r="G297" s="1"/>
    </row>
    <row r="298" spans="3:7">
      <c r="C298" s="4"/>
      <c r="D298" s="106"/>
      <c r="E298" s="4"/>
      <c r="G298" s="1"/>
    </row>
    <row r="299" spans="3:7">
      <c r="C299" s="4"/>
      <c r="D299" s="106"/>
      <c r="E299" s="4"/>
      <c r="G299" s="1"/>
    </row>
    <row r="300" spans="3:7">
      <c r="C300" s="4"/>
      <c r="D300" s="106"/>
      <c r="E300" s="4"/>
      <c r="G300" s="1"/>
    </row>
    <row r="301" spans="3:7">
      <c r="C301" s="4"/>
      <c r="D301" s="106"/>
      <c r="E301" s="4"/>
      <c r="G301" s="1"/>
    </row>
    <row r="302" spans="3:7">
      <c r="C302" s="4"/>
      <c r="D302" s="106"/>
      <c r="E302" s="4"/>
      <c r="G302" s="1"/>
    </row>
    <row r="303" spans="3:7">
      <c r="C303" s="4"/>
      <c r="D303" s="106"/>
      <c r="E303" s="4"/>
      <c r="G303" s="1"/>
    </row>
    <row r="304" spans="3:7">
      <c r="C304" s="4"/>
      <c r="D304" s="106"/>
      <c r="E304" s="4"/>
      <c r="G304" s="1"/>
    </row>
    <row r="305" spans="3:7">
      <c r="C305" s="4"/>
      <c r="D305" s="106"/>
      <c r="E305" s="4"/>
      <c r="G305" s="1"/>
    </row>
    <row r="306" spans="3:7">
      <c r="C306" s="4"/>
      <c r="D306" s="106"/>
      <c r="E306" s="4"/>
      <c r="G306" s="1"/>
    </row>
    <row r="307" spans="3:7">
      <c r="C307" s="4"/>
      <c r="D307" s="106"/>
      <c r="E307" s="4"/>
      <c r="G307" s="1"/>
    </row>
    <row r="308" spans="3:7">
      <c r="C308" s="4"/>
      <c r="D308" s="106"/>
      <c r="E308" s="4"/>
      <c r="G308" s="1"/>
    </row>
    <row r="309" spans="3:7">
      <c r="C309" s="4"/>
      <c r="D309" s="106"/>
      <c r="E309" s="4"/>
      <c r="G309" s="1"/>
    </row>
    <row r="310" spans="3:7">
      <c r="C310" s="4"/>
      <c r="D310" s="106"/>
      <c r="E310" s="4"/>
      <c r="G310" s="1"/>
    </row>
    <row r="311" spans="3:7">
      <c r="C311" s="4"/>
      <c r="D311" s="106"/>
      <c r="E311" s="4"/>
      <c r="G311" s="1"/>
    </row>
    <row r="312" spans="3:7">
      <c r="C312" s="4"/>
      <c r="D312" s="106"/>
      <c r="E312" s="4"/>
      <c r="G312" s="1"/>
    </row>
    <row r="313" spans="3:7">
      <c r="C313" s="4"/>
      <c r="D313" s="106"/>
      <c r="E313" s="4"/>
      <c r="G313" s="1"/>
    </row>
    <row r="314" spans="3:7">
      <c r="C314" s="4"/>
      <c r="D314" s="106"/>
      <c r="E314" s="4"/>
      <c r="G314" s="1"/>
    </row>
    <row r="315" spans="3:7">
      <c r="C315" s="4"/>
      <c r="D315" s="106"/>
      <c r="E315" s="4"/>
      <c r="G315" s="1"/>
    </row>
    <row r="316" spans="3:7">
      <c r="C316" s="4"/>
      <c r="D316" s="106"/>
      <c r="E316" s="4"/>
      <c r="G316" s="1"/>
    </row>
    <row r="317" spans="3:7">
      <c r="C317" s="4"/>
      <c r="D317" s="106"/>
      <c r="E317" s="4"/>
      <c r="G317" s="1"/>
    </row>
    <row r="318" spans="3:7">
      <c r="C318" s="4"/>
      <c r="D318" s="106"/>
      <c r="E318" s="4"/>
      <c r="G318" s="1"/>
    </row>
    <row r="319" spans="3:7">
      <c r="C319" s="4"/>
      <c r="D319" s="106"/>
      <c r="E319" s="4"/>
      <c r="G319" s="1"/>
    </row>
    <row r="320" spans="3:7">
      <c r="C320" s="4"/>
      <c r="D320" s="106"/>
      <c r="E320" s="4"/>
      <c r="G320" s="1"/>
    </row>
    <row r="321" spans="3:7">
      <c r="C321" s="4"/>
      <c r="D321" s="106"/>
      <c r="E321" s="4"/>
      <c r="G321" s="1"/>
    </row>
    <row r="322" spans="3:7">
      <c r="C322" s="4"/>
      <c r="D322" s="106"/>
      <c r="E322" s="4"/>
      <c r="G322" s="1"/>
    </row>
    <row r="323" spans="3:7">
      <c r="C323" s="4"/>
      <c r="D323" s="106"/>
      <c r="E323" s="4"/>
      <c r="G323" s="1"/>
    </row>
    <row r="324" spans="3:7">
      <c r="C324" s="4"/>
      <c r="D324" s="106"/>
      <c r="E324" s="4"/>
      <c r="G324" s="1"/>
    </row>
    <row r="325" spans="3:7">
      <c r="C325" s="4"/>
      <c r="D325" s="106"/>
      <c r="E325" s="4"/>
      <c r="G325" s="1"/>
    </row>
    <row r="326" spans="3:7">
      <c r="C326" s="4"/>
      <c r="D326" s="106"/>
      <c r="E326" s="4"/>
      <c r="G326" s="1"/>
    </row>
    <row r="327" spans="3:7">
      <c r="C327" s="4"/>
      <c r="D327" s="106"/>
      <c r="E327" s="4"/>
      <c r="G327" s="1"/>
    </row>
    <row r="328" spans="3:7">
      <c r="C328" s="4"/>
      <c r="D328" s="106"/>
      <c r="E328" s="4"/>
      <c r="G328" s="1"/>
    </row>
    <row r="329" spans="3:7">
      <c r="C329" s="4"/>
      <c r="D329" s="106"/>
      <c r="E329" s="4"/>
      <c r="G329" s="1"/>
    </row>
    <row r="330" spans="3:7">
      <c r="C330" s="4"/>
      <c r="D330" s="106"/>
      <c r="E330" s="4"/>
      <c r="G330" s="1"/>
    </row>
    <row r="331" spans="3:7">
      <c r="C331" s="4"/>
      <c r="D331" s="106"/>
      <c r="E331" s="4"/>
      <c r="G331" s="1"/>
    </row>
    <row r="332" spans="3:7">
      <c r="C332" s="4"/>
      <c r="D332" s="106"/>
      <c r="E332" s="4"/>
      <c r="G332" s="1"/>
    </row>
    <row r="333" spans="3:7">
      <c r="C333" s="4"/>
      <c r="D333" s="106"/>
      <c r="E333" s="4"/>
      <c r="G333" s="1"/>
    </row>
    <row r="334" spans="3:7">
      <c r="C334" s="4"/>
      <c r="D334" s="106"/>
      <c r="E334" s="4"/>
      <c r="G334" s="1"/>
    </row>
    <row r="335" spans="3:7">
      <c r="C335" s="4"/>
      <c r="D335" s="106"/>
      <c r="E335" s="4"/>
      <c r="G335" s="1"/>
    </row>
    <row r="336" spans="3:7">
      <c r="C336" s="4"/>
      <c r="D336" s="106"/>
      <c r="E336" s="4"/>
      <c r="G336" s="1"/>
    </row>
    <row r="337" spans="3:7">
      <c r="C337" s="4"/>
      <c r="D337" s="106"/>
      <c r="E337" s="4"/>
      <c r="G337" s="1"/>
    </row>
    <row r="338" spans="3:7">
      <c r="C338" s="4"/>
      <c r="D338" s="106"/>
      <c r="E338" s="4"/>
      <c r="G338" s="1"/>
    </row>
    <row r="339" spans="3:7">
      <c r="C339" s="4"/>
      <c r="D339" s="106"/>
      <c r="E339" s="4"/>
      <c r="G339" s="1"/>
    </row>
    <row r="340" spans="3:7">
      <c r="C340" s="4"/>
      <c r="D340" s="106"/>
      <c r="E340" s="4"/>
      <c r="G340" s="1"/>
    </row>
    <row r="341" spans="3:7">
      <c r="C341" s="4"/>
      <c r="D341" s="106"/>
      <c r="E341" s="4"/>
      <c r="G341" s="1"/>
    </row>
    <row r="342" spans="3:7">
      <c r="C342" s="4"/>
      <c r="D342" s="106"/>
      <c r="E342" s="4"/>
      <c r="G342" s="1"/>
    </row>
    <row r="343" spans="3:7">
      <c r="C343" s="4"/>
      <c r="D343" s="106"/>
      <c r="E343" s="4"/>
      <c r="G343" s="1"/>
    </row>
    <row r="344" spans="3:7">
      <c r="C344" s="4"/>
      <c r="D344" s="106"/>
      <c r="E344" s="4"/>
      <c r="G344" s="1"/>
    </row>
    <row r="345" spans="3:7">
      <c r="C345" s="4"/>
      <c r="D345" s="106"/>
      <c r="E345" s="4"/>
      <c r="G345" s="1"/>
    </row>
    <row r="346" spans="3:7">
      <c r="C346" s="4"/>
      <c r="D346" s="106"/>
      <c r="E346" s="4"/>
      <c r="G346" s="1"/>
    </row>
    <row r="347" spans="3:7">
      <c r="C347" s="4"/>
      <c r="D347" s="106"/>
      <c r="E347" s="4"/>
      <c r="G347" s="1"/>
    </row>
    <row r="348" spans="3:7">
      <c r="C348" s="4"/>
      <c r="D348" s="106"/>
      <c r="E348" s="4"/>
      <c r="G348" s="1"/>
    </row>
    <row r="349" spans="3:7">
      <c r="C349" s="4"/>
      <c r="D349" s="106"/>
      <c r="E349" s="4"/>
      <c r="G349" s="1"/>
    </row>
    <row r="350" spans="3:7">
      <c r="C350" s="4"/>
      <c r="D350" s="106"/>
      <c r="E350" s="4"/>
      <c r="G350" s="1"/>
    </row>
    <row r="351" spans="3:7">
      <c r="C351" s="4"/>
      <c r="D351" s="106"/>
      <c r="E351" s="4"/>
      <c r="G351" s="1"/>
    </row>
    <row r="352" spans="3:7">
      <c r="C352" s="4"/>
      <c r="D352" s="106"/>
      <c r="E352" s="4"/>
      <c r="G352" s="1"/>
    </row>
    <row r="353" spans="3:7">
      <c r="C353" s="4"/>
      <c r="D353" s="106"/>
      <c r="E353" s="4"/>
      <c r="G353" s="1"/>
    </row>
    <row r="354" spans="3:7">
      <c r="C354" s="4"/>
      <c r="D354" s="106"/>
      <c r="E354" s="4"/>
      <c r="G354" s="1"/>
    </row>
    <row r="355" spans="3:7">
      <c r="C355" s="4"/>
      <c r="D355" s="106"/>
      <c r="E355" s="4"/>
      <c r="G355" s="1"/>
    </row>
    <row r="356" spans="3:7">
      <c r="C356" s="4"/>
      <c r="D356" s="106"/>
      <c r="E356" s="4"/>
      <c r="G356" s="1"/>
    </row>
    <row r="357" spans="3:7">
      <c r="C357" s="4"/>
      <c r="D357" s="106"/>
      <c r="E357" s="4"/>
      <c r="G357" s="1"/>
    </row>
    <row r="358" spans="3:7">
      <c r="C358" s="4"/>
      <c r="D358" s="106"/>
      <c r="E358" s="4"/>
      <c r="G358" s="1"/>
    </row>
    <row r="359" spans="3:7">
      <c r="C359" s="4"/>
      <c r="D359" s="106"/>
      <c r="E359" s="4"/>
      <c r="G359" s="1"/>
    </row>
    <row r="360" spans="3:7">
      <c r="C360" s="4"/>
      <c r="D360" s="106"/>
      <c r="E360" s="4"/>
      <c r="G360" s="1"/>
    </row>
    <row r="361" spans="3:7">
      <c r="C361" s="4"/>
      <c r="D361" s="106"/>
      <c r="E361" s="4"/>
      <c r="G361" s="1"/>
    </row>
    <row r="362" spans="3:7">
      <c r="C362" s="4"/>
      <c r="D362" s="106"/>
      <c r="E362" s="4"/>
      <c r="G362" s="1"/>
    </row>
    <row r="363" spans="3:7">
      <c r="C363" s="4"/>
      <c r="D363" s="106"/>
      <c r="E363" s="4"/>
      <c r="G363" s="1"/>
    </row>
    <row r="364" spans="3:7">
      <c r="C364" s="4"/>
      <c r="D364" s="106"/>
      <c r="E364" s="4"/>
      <c r="G364" s="1"/>
    </row>
    <row r="365" spans="3:7">
      <c r="C365" s="4"/>
      <c r="D365" s="106"/>
      <c r="E365" s="4"/>
      <c r="G365" s="1"/>
    </row>
    <row r="366" spans="3:7">
      <c r="C366" s="4"/>
      <c r="D366" s="106"/>
      <c r="E366" s="4"/>
      <c r="G366" s="1"/>
    </row>
    <row r="367" spans="3:7">
      <c r="C367" s="4"/>
      <c r="D367" s="106"/>
      <c r="E367" s="4"/>
      <c r="G367" s="1"/>
    </row>
    <row r="368" spans="3:7">
      <c r="C368" s="4"/>
      <c r="D368" s="106"/>
      <c r="E368" s="4"/>
      <c r="G368" s="1"/>
    </row>
    <row r="369" spans="3:7">
      <c r="C369" s="4"/>
      <c r="D369" s="106"/>
      <c r="E369" s="4"/>
      <c r="G369" s="1"/>
    </row>
    <row r="370" spans="3:7">
      <c r="C370" s="4"/>
      <c r="D370" s="106"/>
      <c r="E370" s="4"/>
      <c r="G370" s="1"/>
    </row>
    <row r="371" spans="3:7">
      <c r="C371" s="4"/>
      <c r="D371" s="106"/>
      <c r="E371" s="4"/>
      <c r="G371" s="1"/>
    </row>
    <row r="372" spans="3:7">
      <c r="C372" s="4"/>
      <c r="D372" s="106"/>
      <c r="E372" s="4"/>
      <c r="G372" s="1"/>
    </row>
    <row r="373" spans="3:7">
      <c r="C373" s="4"/>
      <c r="D373" s="106"/>
      <c r="E373" s="4"/>
      <c r="G373" s="1"/>
    </row>
    <row r="374" spans="3:7">
      <c r="C374" s="4"/>
      <c r="D374" s="106"/>
      <c r="E374" s="4"/>
      <c r="G374" s="1"/>
    </row>
    <row r="375" spans="3:7">
      <c r="C375" s="4"/>
      <c r="D375" s="106"/>
      <c r="E375" s="4"/>
      <c r="G375" s="1"/>
    </row>
    <row r="376" spans="3:7">
      <c r="C376" s="4"/>
      <c r="D376" s="106"/>
      <c r="E376" s="4"/>
      <c r="G376" s="1"/>
    </row>
    <row r="377" spans="3:7">
      <c r="C377" s="4"/>
      <c r="D377" s="106"/>
      <c r="E377" s="4"/>
      <c r="G377" s="1"/>
    </row>
    <row r="378" spans="3:7">
      <c r="C378" s="4"/>
      <c r="D378" s="106"/>
      <c r="E378" s="4"/>
      <c r="G378" s="1"/>
    </row>
    <row r="379" spans="3:7">
      <c r="C379" s="4"/>
      <c r="D379" s="106"/>
      <c r="E379" s="4"/>
      <c r="G379" s="1"/>
    </row>
    <row r="380" spans="3:7">
      <c r="C380" s="4"/>
      <c r="D380" s="106"/>
      <c r="E380" s="4"/>
      <c r="G380" s="1"/>
    </row>
    <row r="381" spans="3:7">
      <c r="C381" s="4"/>
      <c r="D381" s="106"/>
      <c r="E381" s="4"/>
      <c r="G381" s="1"/>
    </row>
    <row r="382" spans="3:7">
      <c r="C382" s="4"/>
      <c r="D382" s="106"/>
      <c r="E382" s="4"/>
      <c r="G382" s="1"/>
    </row>
    <row r="383" spans="3:7">
      <c r="C383" s="4"/>
      <c r="D383" s="106"/>
      <c r="E383" s="4"/>
      <c r="G383" s="1"/>
    </row>
    <row r="384" spans="3:7">
      <c r="C384" s="4"/>
      <c r="D384" s="106"/>
      <c r="E384" s="4"/>
      <c r="G384" s="1"/>
    </row>
    <row r="385" spans="3:7">
      <c r="C385" s="4"/>
      <c r="D385" s="106"/>
      <c r="E385" s="4"/>
      <c r="G385" s="1"/>
    </row>
    <row r="386" spans="3:7">
      <c r="C386" s="4"/>
      <c r="D386" s="106"/>
      <c r="E386" s="4"/>
      <c r="G386" s="1"/>
    </row>
    <row r="387" spans="3:7">
      <c r="C387" s="4"/>
      <c r="D387" s="106"/>
      <c r="E387" s="4"/>
      <c r="G387" s="1"/>
    </row>
    <row r="388" spans="3:7">
      <c r="C388" s="4"/>
      <c r="D388" s="106"/>
      <c r="E388" s="4"/>
      <c r="G388" s="1"/>
    </row>
    <row r="389" spans="3:7">
      <c r="C389" s="4"/>
      <c r="D389" s="106"/>
      <c r="E389" s="4"/>
      <c r="G389" s="1"/>
    </row>
    <row r="390" spans="3:7">
      <c r="C390" s="4"/>
      <c r="D390" s="106"/>
      <c r="E390" s="4"/>
      <c r="G390" s="1"/>
    </row>
    <row r="391" spans="3:7">
      <c r="C391" s="4"/>
      <c r="D391" s="106"/>
      <c r="E391" s="4"/>
      <c r="G391" s="1"/>
    </row>
    <row r="392" spans="3:7">
      <c r="C392" s="4"/>
      <c r="D392" s="106"/>
      <c r="E392" s="4"/>
      <c r="G392" s="1"/>
    </row>
    <row r="393" spans="3:7">
      <c r="C393" s="4"/>
      <c r="D393" s="106"/>
      <c r="E393" s="4"/>
      <c r="G393" s="1"/>
    </row>
    <row r="394" spans="3:7">
      <c r="C394" s="4"/>
      <c r="D394" s="106"/>
      <c r="E394" s="4"/>
      <c r="G394" s="1"/>
    </row>
    <row r="395" spans="3:7">
      <c r="C395" s="4"/>
      <c r="D395" s="106"/>
      <c r="E395" s="4"/>
      <c r="G395" s="1"/>
    </row>
    <row r="396" spans="3:7">
      <c r="C396" s="4"/>
      <c r="D396" s="106"/>
      <c r="E396" s="4"/>
      <c r="G396" s="1"/>
    </row>
    <row r="397" spans="3:7">
      <c r="C397" s="4"/>
      <c r="D397" s="106"/>
      <c r="E397" s="4"/>
      <c r="G397" s="1"/>
    </row>
    <row r="398" spans="3:7">
      <c r="C398" s="4"/>
      <c r="D398" s="106"/>
      <c r="E398" s="4"/>
      <c r="G398" s="1"/>
    </row>
    <row r="399" spans="3:7">
      <c r="C399" s="4"/>
      <c r="D399" s="106"/>
      <c r="E399" s="4"/>
      <c r="G399" s="1"/>
    </row>
    <row r="400" spans="3:7">
      <c r="C400" s="4"/>
      <c r="D400" s="106"/>
      <c r="E400" s="4"/>
      <c r="G400" s="1"/>
    </row>
    <row r="401" spans="3:7">
      <c r="C401" s="4"/>
      <c r="D401" s="106"/>
      <c r="E401" s="4"/>
      <c r="G401" s="1"/>
    </row>
    <row r="402" spans="3:7">
      <c r="C402" s="4"/>
      <c r="D402" s="106"/>
      <c r="E402" s="4"/>
      <c r="G402" s="1"/>
    </row>
    <row r="403" spans="3:7">
      <c r="C403" s="4"/>
      <c r="D403" s="106"/>
      <c r="E403" s="4"/>
      <c r="G403" s="1"/>
    </row>
    <row r="404" spans="3:7">
      <c r="C404" s="4"/>
      <c r="D404" s="106"/>
      <c r="E404" s="4"/>
      <c r="G404" s="1"/>
    </row>
    <row r="405" spans="3:7">
      <c r="C405" s="4"/>
      <c r="D405" s="106"/>
      <c r="E405" s="4"/>
      <c r="G405" s="1"/>
    </row>
    <row r="406" spans="3:7">
      <c r="C406" s="4"/>
      <c r="D406" s="106"/>
      <c r="E406" s="4"/>
      <c r="G406" s="1"/>
    </row>
    <row r="407" spans="3:7">
      <c r="C407" s="4"/>
      <c r="D407" s="106"/>
      <c r="E407" s="4"/>
      <c r="G407" s="1"/>
    </row>
    <row r="408" spans="3:7">
      <c r="C408" s="4"/>
      <c r="D408" s="106"/>
      <c r="E408" s="4"/>
      <c r="G408" s="1"/>
    </row>
    <row r="409" spans="3:7">
      <c r="C409" s="4"/>
      <c r="D409" s="106"/>
      <c r="E409" s="4"/>
      <c r="G409" s="1"/>
    </row>
    <row r="410" spans="3:7">
      <c r="C410" s="4"/>
      <c r="D410" s="106"/>
      <c r="E410" s="4"/>
      <c r="G410" s="1"/>
    </row>
    <row r="411" spans="3:7">
      <c r="C411" s="4"/>
      <c r="D411" s="106"/>
      <c r="E411" s="4"/>
      <c r="G411" s="1"/>
    </row>
    <row r="412" spans="3:7">
      <c r="C412" s="4"/>
      <c r="D412" s="106"/>
      <c r="E412" s="4"/>
      <c r="G412" s="1"/>
    </row>
    <row r="413" spans="3:7">
      <c r="C413" s="4"/>
      <c r="D413" s="106"/>
      <c r="E413" s="4"/>
      <c r="G413" s="1"/>
    </row>
    <row r="414" spans="3:7">
      <c r="C414" s="4"/>
      <c r="D414" s="106"/>
      <c r="E414" s="4"/>
      <c r="G414" s="1"/>
    </row>
    <row r="415" spans="3:7">
      <c r="C415" s="4"/>
      <c r="D415" s="106"/>
      <c r="E415" s="4"/>
      <c r="G415" s="1"/>
    </row>
    <row r="416" spans="3:7">
      <c r="C416" s="4"/>
      <c r="D416" s="106"/>
      <c r="E416" s="4"/>
      <c r="G416" s="1"/>
    </row>
    <row r="417" spans="3:7">
      <c r="C417" s="4"/>
      <c r="D417" s="106"/>
      <c r="E417" s="4"/>
      <c r="G417" s="1"/>
    </row>
    <row r="418" spans="3:7">
      <c r="C418" s="4"/>
      <c r="D418" s="106"/>
      <c r="E418" s="4"/>
      <c r="G418" s="1"/>
    </row>
    <row r="419" spans="3:7">
      <c r="C419" s="4"/>
      <c r="D419" s="106"/>
      <c r="E419" s="4"/>
      <c r="G419" s="1"/>
    </row>
    <row r="420" spans="3:7">
      <c r="C420" s="4"/>
      <c r="D420" s="106"/>
      <c r="E420" s="4"/>
      <c r="G420" s="1"/>
    </row>
    <row r="421" spans="3:7">
      <c r="C421" s="4"/>
      <c r="D421" s="106"/>
      <c r="E421" s="4"/>
      <c r="G421" s="1"/>
    </row>
    <row r="422" spans="3:7">
      <c r="C422" s="4"/>
      <c r="D422" s="106"/>
      <c r="E422" s="4"/>
      <c r="G422" s="1"/>
    </row>
    <row r="423" spans="3:7">
      <c r="C423" s="4"/>
      <c r="D423" s="106"/>
      <c r="E423" s="4"/>
      <c r="G423" s="1"/>
    </row>
    <row r="424" spans="3:7">
      <c r="C424" s="4"/>
      <c r="D424" s="106"/>
      <c r="E424" s="4"/>
      <c r="G424" s="1"/>
    </row>
    <row r="425" spans="3:7">
      <c r="C425" s="4"/>
      <c r="D425" s="106"/>
      <c r="E425" s="4"/>
      <c r="G425" s="1"/>
    </row>
    <row r="426" spans="3:7">
      <c r="C426" s="4"/>
      <c r="D426" s="106"/>
      <c r="E426" s="4"/>
      <c r="G426" s="1"/>
    </row>
    <row r="427" spans="3:7">
      <c r="C427" s="4"/>
      <c r="D427" s="106"/>
      <c r="E427" s="4"/>
      <c r="G427" s="1"/>
    </row>
    <row r="428" spans="3:7">
      <c r="C428" s="4"/>
      <c r="D428" s="106"/>
      <c r="E428" s="4"/>
      <c r="G428" s="1"/>
    </row>
    <row r="429" spans="3:7">
      <c r="C429" s="4"/>
      <c r="D429" s="106"/>
      <c r="E429" s="4"/>
      <c r="G429" s="1"/>
    </row>
    <row r="430" spans="3:7">
      <c r="C430" s="4"/>
      <c r="D430" s="106"/>
      <c r="E430" s="4"/>
      <c r="G430" s="1"/>
    </row>
    <row r="431" spans="3:7">
      <c r="C431" s="4"/>
      <c r="D431" s="106"/>
      <c r="E431" s="4"/>
      <c r="G431" s="1"/>
    </row>
    <row r="432" spans="3:7">
      <c r="C432" s="4"/>
      <c r="D432" s="106"/>
      <c r="E432" s="4"/>
      <c r="G432" s="1"/>
    </row>
    <row r="433" spans="3:7">
      <c r="C433" s="4"/>
      <c r="D433" s="106"/>
      <c r="E433" s="4"/>
      <c r="G433" s="1"/>
    </row>
    <row r="434" spans="3:7">
      <c r="C434" s="4"/>
      <c r="D434" s="106"/>
      <c r="E434" s="4"/>
      <c r="G434" s="1"/>
    </row>
    <row r="435" spans="3:7">
      <c r="C435" s="4"/>
      <c r="D435" s="106"/>
      <c r="E435" s="4"/>
      <c r="G435" s="1"/>
    </row>
    <row r="436" spans="3:7">
      <c r="C436" s="4"/>
      <c r="D436" s="106"/>
      <c r="E436" s="4"/>
      <c r="G436" s="1"/>
    </row>
    <row r="437" spans="3:7">
      <c r="C437" s="4"/>
      <c r="D437" s="106"/>
      <c r="E437" s="4"/>
      <c r="G437" s="1"/>
    </row>
    <row r="438" spans="3:7">
      <c r="C438" s="4"/>
      <c r="D438" s="106"/>
      <c r="E438" s="4"/>
      <c r="G438" s="1"/>
    </row>
    <row r="439" spans="3:7">
      <c r="C439" s="4"/>
      <c r="D439" s="106"/>
      <c r="E439" s="4"/>
      <c r="G439" s="1"/>
    </row>
    <row r="440" spans="3:7">
      <c r="C440" s="4"/>
      <c r="D440" s="106"/>
      <c r="E440" s="4"/>
      <c r="G440" s="1"/>
    </row>
    <row r="441" spans="3:7">
      <c r="C441" s="4"/>
      <c r="D441" s="106"/>
      <c r="E441" s="4"/>
      <c r="G441" s="1"/>
    </row>
    <row r="442" spans="3:7">
      <c r="C442" s="4"/>
      <c r="D442" s="106"/>
      <c r="E442" s="4"/>
      <c r="G442" s="1"/>
    </row>
    <row r="443" spans="3:7">
      <c r="C443" s="4"/>
      <c r="D443" s="106"/>
      <c r="E443" s="4"/>
      <c r="G443" s="1"/>
    </row>
    <row r="444" spans="3:7">
      <c r="C444" s="4"/>
      <c r="D444" s="106"/>
      <c r="E444" s="4"/>
      <c r="G444" s="1"/>
    </row>
    <row r="445" spans="3:7">
      <c r="C445" s="4"/>
      <c r="D445" s="106"/>
      <c r="E445" s="4"/>
      <c r="G445" s="1"/>
    </row>
    <row r="446" spans="3:7">
      <c r="C446" s="4"/>
      <c r="D446" s="106"/>
      <c r="E446" s="4"/>
      <c r="G446" s="1"/>
    </row>
    <row r="447" spans="3:7">
      <c r="C447" s="4"/>
      <c r="D447" s="106"/>
      <c r="E447" s="4"/>
      <c r="G447" s="1"/>
    </row>
    <row r="448" spans="3:7">
      <c r="C448" s="4"/>
      <c r="D448" s="106"/>
      <c r="E448" s="4"/>
      <c r="G448" s="1"/>
    </row>
    <row r="449" spans="3:7">
      <c r="C449" s="4"/>
      <c r="D449" s="106"/>
      <c r="E449" s="4"/>
      <c r="G449" s="1"/>
    </row>
    <row r="450" spans="3:7">
      <c r="C450" s="4"/>
      <c r="D450" s="106"/>
      <c r="E450" s="4"/>
      <c r="G450" s="1"/>
    </row>
    <row r="451" spans="3:7">
      <c r="C451" s="4"/>
      <c r="D451" s="106"/>
      <c r="E451" s="4"/>
      <c r="G451" s="1"/>
    </row>
    <row r="452" spans="3:7">
      <c r="C452" s="4"/>
      <c r="D452" s="106"/>
      <c r="E452" s="4"/>
      <c r="G452" s="1"/>
    </row>
    <row r="453" spans="3:7">
      <c r="C453" s="4"/>
      <c r="D453" s="106"/>
      <c r="E453" s="4"/>
      <c r="G453" s="1"/>
    </row>
    <row r="454" spans="3:7">
      <c r="C454" s="4"/>
      <c r="D454" s="106"/>
      <c r="E454" s="4"/>
      <c r="G454" s="1"/>
    </row>
    <row r="455" spans="3:7">
      <c r="C455" s="4"/>
      <c r="D455" s="106"/>
      <c r="E455" s="4"/>
      <c r="G455" s="1"/>
    </row>
    <row r="456" spans="3:7">
      <c r="C456" s="4"/>
      <c r="D456" s="106"/>
      <c r="E456" s="4"/>
      <c r="G456" s="1"/>
    </row>
    <row r="457" spans="3:7">
      <c r="C457" s="4"/>
      <c r="D457" s="106"/>
      <c r="E457" s="4"/>
      <c r="G457" s="1"/>
    </row>
    <row r="458" spans="3:7">
      <c r="C458" s="4"/>
      <c r="D458" s="106"/>
      <c r="E458" s="4"/>
      <c r="G458" s="1"/>
    </row>
    <row r="459" spans="3:7">
      <c r="C459" s="4"/>
      <c r="D459" s="106"/>
      <c r="E459" s="4"/>
      <c r="G459" s="1"/>
    </row>
    <row r="460" spans="3:7">
      <c r="C460" s="4"/>
      <c r="D460" s="106"/>
      <c r="E460" s="4"/>
      <c r="G460" s="1"/>
    </row>
    <row r="461" spans="3:7">
      <c r="C461" s="4"/>
      <c r="D461" s="106"/>
      <c r="E461" s="4"/>
      <c r="G461" s="1"/>
    </row>
    <row r="462" spans="3:7">
      <c r="C462" s="4"/>
      <c r="D462" s="106"/>
      <c r="E462" s="4"/>
      <c r="G462" s="1"/>
    </row>
    <row r="463" spans="3:7">
      <c r="C463" s="4"/>
      <c r="D463" s="106"/>
      <c r="E463" s="4"/>
      <c r="G463" s="1"/>
    </row>
    <row r="464" spans="3:7">
      <c r="C464" s="4"/>
      <c r="D464" s="106"/>
      <c r="E464" s="4"/>
      <c r="G464" s="1"/>
    </row>
    <row r="465" spans="3:7">
      <c r="C465" s="4"/>
      <c r="D465" s="106"/>
      <c r="E465" s="4"/>
      <c r="G465" s="1"/>
    </row>
    <row r="466" spans="3:7">
      <c r="C466" s="4"/>
      <c r="D466" s="106"/>
      <c r="E466" s="4"/>
      <c r="G466" s="1"/>
    </row>
    <row r="467" spans="3:7">
      <c r="C467" s="4"/>
      <c r="D467" s="106"/>
      <c r="E467" s="4"/>
      <c r="G467" s="1"/>
    </row>
    <row r="468" spans="3:7">
      <c r="C468" s="4"/>
      <c r="D468" s="106"/>
      <c r="E468" s="4"/>
      <c r="G468" s="1"/>
    </row>
    <row r="469" spans="3:7">
      <c r="C469" s="4"/>
      <c r="D469" s="106"/>
      <c r="E469" s="4"/>
      <c r="G469" s="1"/>
    </row>
    <row r="470" spans="3:7">
      <c r="C470" s="4"/>
      <c r="D470" s="106"/>
      <c r="E470" s="4"/>
      <c r="G470" s="1"/>
    </row>
    <row r="471" spans="3:7">
      <c r="C471" s="4"/>
      <c r="D471" s="106"/>
      <c r="E471" s="4"/>
      <c r="G471" s="1"/>
    </row>
    <row r="472" spans="3:7">
      <c r="C472" s="4"/>
      <c r="D472" s="106"/>
      <c r="E472" s="4"/>
      <c r="G472" s="1"/>
    </row>
    <row r="473" spans="3:7">
      <c r="C473" s="4"/>
      <c r="D473" s="106"/>
      <c r="E473" s="4"/>
      <c r="G473" s="1"/>
    </row>
    <row r="474" spans="3:7">
      <c r="C474" s="4"/>
      <c r="D474" s="106"/>
      <c r="E474" s="4"/>
      <c r="G474" s="1"/>
    </row>
    <row r="475" spans="3:7">
      <c r="C475" s="4"/>
      <c r="D475" s="106"/>
      <c r="E475" s="4"/>
      <c r="G475" s="1"/>
    </row>
    <row r="476" spans="3:7">
      <c r="C476" s="4"/>
      <c r="D476" s="106"/>
      <c r="E476" s="4"/>
      <c r="G476" s="1"/>
    </row>
    <row r="477" spans="3:7">
      <c r="C477" s="4"/>
      <c r="D477" s="106"/>
      <c r="E477" s="4"/>
      <c r="G477" s="1"/>
    </row>
    <row r="478" spans="3:7">
      <c r="C478" s="4"/>
      <c r="D478" s="106"/>
      <c r="E478" s="4"/>
      <c r="G478" s="1"/>
    </row>
    <row r="479" spans="3:7">
      <c r="C479" s="4"/>
      <c r="D479" s="106"/>
      <c r="E479" s="4"/>
      <c r="G479" s="1"/>
    </row>
    <row r="480" spans="3:7">
      <c r="C480" s="4"/>
      <c r="D480" s="106"/>
      <c r="E480" s="4"/>
      <c r="G480" s="1"/>
    </row>
    <row r="481" spans="3:7">
      <c r="C481" s="4"/>
      <c r="D481" s="106"/>
      <c r="E481" s="4"/>
      <c r="G481" s="1"/>
    </row>
    <row r="482" spans="3:7">
      <c r="C482" s="4"/>
      <c r="D482" s="106"/>
      <c r="E482" s="4"/>
      <c r="G482" s="1"/>
    </row>
    <row r="483" spans="3:7">
      <c r="C483" s="4"/>
      <c r="D483" s="106"/>
      <c r="E483" s="4"/>
      <c r="G483" s="1"/>
    </row>
    <row r="484" spans="3:7">
      <c r="C484" s="4"/>
      <c r="D484" s="106"/>
      <c r="E484" s="4"/>
      <c r="G484" s="1"/>
    </row>
    <row r="485" spans="3:7">
      <c r="C485" s="4"/>
      <c r="D485" s="106"/>
      <c r="E485" s="4"/>
      <c r="G485" s="1"/>
    </row>
    <row r="486" spans="3:7">
      <c r="C486" s="4"/>
      <c r="D486" s="106"/>
      <c r="E486" s="4"/>
      <c r="G486" s="1"/>
    </row>
    <row r="487" spans="3:7">
      <c r="C487" s="4"/>
      <c r="D487" s="106"/>
      <c r="E487" s="4"/>
      <c r="G487" s="1"/>
    </row>
    <row r="488" spans="3:7">
      <c r="C488" s="4"/>
      <c r="D488" s="106"/>
      <c r="E488" s="4"/>
      <c r="G488" s="1"/>
    </row>
    <row r="489" spans="3:7">
      <c r="C489" s="4"/>
      <c r="D489" s="106"/>
      <c r="E489" s="4"/>
      <c r="G489" s="1"/>
    </row>
    <row r="490" spans="3:7">
      <c r="C490" s="4"/>
      <c r="D490" s="106"/>
      <c r="E490" s="4"/>
      <c r="G490" s="1"/>
    </row>
    <row r="491" spans="3:7">
      <c r="C491" s="4"/>
      <c r="D491" s="106"/>
      <c r="E491" s="4"/>
      <c r="G491" s="1"/>
    </row>
    <row r="492" spans="3:7">
      <c r="C492" s="4"/>
      <c r="D492" s="106"/>
      <c r="E492" s="4"/>
      <c r="G492" s="1"/>
    </row>
    <row r="493" spans="3:7">
      <c r="C493" s="4"/>
      <c r="D493" s="106"/>
      <c r="E493" s="4"/>
      <c r="G493" s="1"/>
    </row>
    <row r="494" spans="3:7">
      <c r="C494" s="4"/>
      <c r="D494" s="106"/>
      <c r="E494" s="4"/>
      <c r="G494" s="1"/>
    </row>
    <row r="495" spans="3:7">
      <c r="C495" s="4"/>
      <c r="D495" s="106"/>
      <c r="E495" s="4"/>
      <c r="G495" s="1"/>
    </row>
    <row r="496" spans="3:7">
      <c r="C496" s="4"/>
      <c r="D496" s="106"/>
      <c r="E496" s="4"/>
      <c r="G496" s="1"/>
    </row>
    <row r="497" spans="3:7">
      <c r="C497" s="4"/>
      <c r="D497" s="106"/>
      <c r="E497" s="4"/>
      <c r="G497" s="1"/>
    </row>
    <row r="498" spans="3:7">
      <c r="C498" s="4"/>
      <c r="D498" s="106"/>
      <c r="E498" s="4"/>
      <c r="G498" s="1"/>
    </row>
    <row r="499" spans="3:7">
      <c r="C499" s="4"/>
      <c r="D499" s="106"/>
      <c r="E499" s="4"/>
      <c r="G499" s="1"/>
    </row>
    <row r="500" spans="3:7">
      <c r="C500" s="4"/>
      <c r="D500" s="106"/>
      <c r="E500" s="4"/>
      <c r="G500" s="1"/>
    </row>
    <row r="501" spans="3:7">
      <c r="C501" s="4"/>
      <c r="D501" s="106"/>
      <c r="E501" s="4"/>
      <c r="G501" s="1"/>
    </row>
    <row r="502" spans="3:7">
      <c r="C502" s="4"/>
      <c r="D502" s="106"/>
      <c r="E502" s="4"/>
      <c r="G502" s="1"/>
    </row>
    <row r="503" spans="3:7">
      <c r="C503" s="4"/>
      <c r="D503" s="106"/>
      <c r="E503" s="4"/>
      <c r="G503" s="1"/>
    </row>
    <row r="504" spans="3:7">
      <c r="C504" s="4"/>
      <c r="D504" s="106"/>
      <c r="E504" s="4"/>
      <c r="G504" s="1"/>
    </row>
    <row r="505" spans="3:7">
      <c r="C505" s="4"/>
      <c r="D505" s="106"/>
      <c r="E505" s="4"/>
      <c r="G505" s="1"/>
    </row>
    <row r="506" spans="3:7">
      <c r="C506" s="4"/>
      <c r="D506" s="106"/>
      <c r="E506" s="4"/>
      <c r="G506" s="1"/>
    </row>
    <row r="507" spans="3:7">
      <c r="C507" s="4"/>
      <c r="D507" s="106"/>
      <c r="E507" s="4"/>
      <c r="G507" s="1"/>
    </row>
    <row r="508" spans="3:7">
      <c r="C508" s="4"/>
      <c r="D508" s="106"/>
      <c r="E508" s="4"/>
      <c r="G508" s="1"/>
    </row>
    <row r="509" spans="3:7">
      <c r="C509" s="4"/>
      <c r="D509" s="106"/>
      <c r="E509" s="4"/>
      <c r="G509" s="1"/>
    </row>
    <row r="510" spans="3:7">
      <c r="C510" s="4"/>
      <c r="D510" s="106"/>
      <c r="E510" s="4"/>
      <c r="G510" s="1"/>
    </row>
    <row r="511" spans="3:7">
      <c r="C511" s="4"/>
      <c r="D511" s="106"/>
      <c r="E511" s="4"/>
      <c r="G511" s="1"/>
    </row>
    <row r="512" spans="3:7">
      <c r="C512" s="4"/>
      <c r="D512" s="106"/>
      <c r="E512" s="4"/>
      <c r="G512" s="1"/>
    </row>
    <row r="513" spans="3:7">
      <c r="C513" s="4"/>
      <c r="D513" s="106"/>
      <c r="E513" s="4"/>
      <c r="G513" s="1"/>
    </row>
    <row r="514" spans="3:7">
      <c r="C514" s="4"/>
      <c r="D514" s="106"/>
      <c r="E514" s="4"/>
      <c r="G514" s="1"/>
    </row>
    <row r="515" spans="3:7">
      <c r="C515" s="4"/>
      <c r="D515" s="106"/>
      <c r="E515" s="4"/>
      <c r="G515" s="1"/>
    </row>
    <row r="516" spans="3:7">
      <c r="C516" s="4"/>
      <c r="D516" s="106"/>
      <c r="E516" s="4"/>
      <c r="G516" s="1"/>
    </row>
    <row r="517" spans="3:7">
      <c r="C517" s="4"/>
      <c r="D517" s="106"/>
      <c r="E517" s="4"/>
      <c r="G517" s="1"/>
    </row>
    <row r="518" spans="3:7">
      <c r="C518" s="4"/>
      <c r="D518" s="106"/>
      <c r="E518" s="4"/>
      <c r="G518" s="1"/>
    </row>
    <row r="519" spans="3:7">
      <c r="C519" s="4"/>
      <c r="D519" s="106"/>
      <c r="E519" s="4"/>
      <c r="G519" s="1"/>
    </row>
    <row r="520" spans="3:7">
      <c r="C520" s="4"/>
      <c r="D520" s="106"/>
      <c r="E520" s="4"/>
      <c r="G520" s="1"/>
    </row>
    <row r="521" spans="3:7">
      <c r="C521" s="4"/>
      <c r="D521" s="106"/>
      <c r="E521" s="4"/>
      <c r="G521" s="1"/>
    </row>
    <row r="522" spans="3:7">
      <c r="C522" s="4"/>
      <c r="D522" s="106"/>
      <c r="E522" s="4"/>
      <c r="G522" s="1"/>
    </row>
    <row r="523" spans="3:7">
      <c r="C523" s="4"/>
      <c r="D523" s="106"/>
      <c r="E523" s="4"/>
      <c r="G523" s="1"/>
    </row>
    <row r="524" spans="3:7">
      <c r="C524" s="4"/>
      <c r="D524" s="106"/>
      <c r="E524" s="4"/>
      <c r="G524" s="1"/>
    </row>
    <row r="525" spans="3:7">
      <c r="C525" s="4"/>
      <c r="D525" s="106"/>
      <c r="E525" s="4"/>
      <c r="G525" s="1"/>
    </row>
    <row r="526" spans="3:7">
      <c r="C526" s="4"/>
      <c r="D526" s="106"/>
      <c r="E526" s="4"/>
      <c r="G526" s="1"/>
    </row>
    <row r="527" spans="3:7">
      <c r="C527" s="4"/>
      <c r="D527" s="106"/>
      <c r="E527" s="4"/>
      <c r="G527" s="1"/>
    </row>
    <row r="528" spans="3:7">
      <c r="C528" s="4"/>
      <c r="D528" s="106"/>
      <c r="E528" s="4"/>
      <c r="G528" s="1"/>
    </row>
    <row r="529" spans="3:7">
      <c r="C529" s="4"/>
      <c r="D529" s="106"/>
      <c r="E529" s="4"/>
      <c r="G529" s="1"/>
    </row>
    <row r="530" spans="3:7">
      <c r="C530" s="4"/>
      <c r="D530" s="106"/>
      <c r="E530" s="4"/>
      <c r="G530" s="1"/>
    </row>
    <row r="531" spans="3:7">
      <c r="C531" s="4"/>
      <c r="D531" s="106"/>
      <c r="E531" s="4"/>
      <c r="G531" s="1"/>
    </row>
    <row r="532" spans="3:7">
      <c r="C532" s="4"/>
      <c r="D532" s="106"/>
      <c r="E532" s="4"/>
      <c r="G532" s="1"/>
    </row>
    <row r="533" spans="3:7">
      <c r="C533" s="4"/>
      <c r="D533" s="106"/>
      <c r="E533" s="4"/>
      <c r="G533" s="1"/>
    </row>
    <row r="534" spans="3:7">
      <c r="C534" s="4"/>
      <c r="D534" s="106"/>
      <c r="E534" s="4"/>
      <c r="G534" s="1"/>
    </row>
    <row r="535" spans="3:7">
      <c r="C535" s="4"/>
      <c r="D535" s="106"/>
      <c r="E535" s="4"/>
      <c r="G535" s="1"/>
    </row>
    <row r="536" spans="3:7">
      <c r="C536" s="4"/>
      <c r="D536" s="106"/>
      <c r="E536" s="4"/>
      <c r="G536" s="1"/>
    </row>
    <row r="537" spans="3:7">
      <c r="C537" s="4"/>
      <c r="D537" s="106"/>
      <c r="E537" s="4"/>
      <c r="G537" s="1"/>
    </row>
    <row r="538" spans="3:7">
      <c r="C538" s="4"/>
      <c r="D538" s="106"/>
      <c r="E538" s="4"/>
      <c r="G538" s="1"/>
    </row>
    <row r="539" spans="3:7">
      <c r="C539" s="4"/>
      <c r="D539" s="106"/>
      <c r="E539" s="4"/>
      <c r="G539" s="1"/>
    </row>
    <row r="540" spans="3:7">
      <c r="C540" s="4"/>
      <c r="D540" s="106"/>
      <c r="E540" s="4"/>
      <c r="G540" s="1"/>
    </row>
    <row r="541" spans="3:7">
      <c r="C541" s="4"/>
      <c r="D541" s="106"/>
      <c r="E541" s="4"/>
      <c r="G541" s="1"/>
    </row>
    <row r="542" spans="3:7">
      <c r="C542" s="4"/>
      <c r="D542" s="106"/>
      <c r="E542" s="4"/>
      <c r="G542" s="1"/>
    </row>
    <row r="543" spans="3:7">
      <c r="C543" s="4"/>
      <c r="D543" s="106"/>
      <c r="E543" s="4"/>
      <c r="G543" s="1"/>
    </row>
    <row r="544" spans="3:7">
      <c r="C544" s="4"/>
      <c r="D544" s="106"/>
      <c r="E544" s="4"/>
      <c r="G544" s="1"/>
    </row>
    <row r="545" spans="3:7">
      <c r="C545" s="4"/>
      <c r="D545" s="106"/>
      <c r="E545" s="4"/>
      <c r="G545" s="1"/>
    </row>
    <row r="546" spans="3:7">
      <c r="C546" s="4"/>
      <c r="D546" s="106"/>
      <c r="E546" s="4"/>
      <c r="G546" s="1"/>
    </row>
    <row r="547" spans="3:7">
      <c r="C547" s="4"/>
      <c r="D547" s="106"/>
      <c r="E547" s="4"/>
      <c r="G547" s="1"/>
    </row>
    <row r="548" spans="3:7">
      <c r="C548" s="4"/>
      <c r="D548" s="106"/>
      <c r="E548" s="4"/>
      <c r="G548" s="1"/>
    </row>
    <row r="549" spans="3:7">
      <c r="C549" s="4"/>
      <c r="D549" s="106"/>
      <c r="E549" s="4"/>
      <c r="G549" s="1"/>
    </row>
    <row r="550" spans="3:7">
      <c r="C550" s="4"/>
      <c r="D550" s="106"/>
      <c r="E550" s="4"/>
      <c r="G550" s="1"/>
    </row>
    <row r="551" spans="3:7">
      <c r="C551" s="4"/>
      <c r="D551" s="106"/>
      <c r="E551" s="4"/>
      <c r="G551" s="1"/>
    </row>
    <row r="552" spans="3:7">
      <c r="C552" s="4"/>
      <c r="D552" s="106"/>
      <c r="E552" s="4"/>
      <c r="G552" s="1"/>
    </row>
    <row r="553" spans="3:7">
      <c r="C553" s="4"/>
      <c r="D553" s="106"/>
      <c r="E553" s="4"/>
      <c r="G553" s="1"/>
    </row>
    <row r="554" spans="3:7">
      <c r="C554" s="4"/>
      <c r="D554" s="106"/>
      <c r="E554" s="4"/>
      <c r="G554" s="1"/>
    </row>
    <row r="555" spans="3:7">
      <c r="C555" s="4"/>
      <c r="D555" s="106"/>
      <c r="E555" s="4"/>
      <c r="G555" s="1"/>
    </row>
    <row r="556" spans="3:7">
      <c r="C556" s="4"/>
      <c r="D556" s="106"/>
      <c r="E556" s="4"/>
      <c r="G556" s="1"/>
    </row>
    <row r="557" spans="3:7">
      <c r="C557" s="4"/>
      <c r="D557" s="106"/>
      <c r="E557" s="4"/>
      <c r="G557" s="1"/>
    </row>
    <row r="558" spans="3:7">
      <c r="C558" s="4"/>
      <c r="D558" s="106"/>
      <c r="E558" s="4"/>
      <c r="G558" s="1"/>
    </row>
    <row r="559" spans="3:7">
      <c r="C559" s="4"/>
      <c r="D559" s="106"/>
      <c r="E559" s="4"/>
      <c r="G559" s="1"/>
    </row>
    <row r="560" spans="3:7">
      <c r="C560" s="4"/>
      <c r="D560" s="106"/>
      <c r="E560" s="4"/>
      <c r="G560" s="1"/>
    </row>
    <row r="561" spans="3:7">
      <c r="C561" s="4"/>
      <c r="D561" s="106"/>
      <c r="E561" s="4"/>
      <c r="G561" s="1"/>
    </row>
    <row r="562" spans="3:7">
      <c r="C562" s="4"/>
      <c r="D562" s="106"/>
      <c r="E562" s="4"/>
      <c r="G562" s="1"/>
    </row>
    <row r="563" spans="3:7">
      <c r="C563" s="4"/>
      <c r="D563" s="106"/>
      <c r="E563" s="4"/>
      <c r="G563" s="1"/>
    </row>
    <row r="564" spans="3:7">
      <c r="C564" s="4"/>
      <c r="D564" s="106"/>
      <c r="E564" s="4"/>
      <c r="G564" s="1"/>
    </row>
    <row r="565" spans="3:7">
      <c r="C565" s="4"/>
      <c r="D565" s="106"/>
      <c r="E565" s="4"/>
      <c r="G565" s="1"/>
    </row>
    <row r="566" spans="3:7">
      <c r="C566" s="4"/>
      <c r="D566" s="106"/>
      <c r="E566" s="4"/>
      <c r="G566" s="1"/>
    </row>
    <row r="567" spans="3:7">
      <c r="C567" s="4"/>
      <c r="D567" s="106"/>
      <c r="E567" s="4"/>
      <c r="G567" s="1"/>
    </row>
    <row r="568" spans="3:7">
      <c r="C568" s="4"/>
      <c r="D568" s="106"/>
      <c r="E568" s="4"/>
      <c r="G568" s="1"/>
    </row>
    <row r="569" spans="3:7">
      <c r="C569" s="4"/>
      <c r="D569" s="106"/>
      <c r="E569" s="4"/>
      <c r="G569" s="1"/>
    </row>
    <row r="570" spans="3:7">
      <c r="C570" s="4"/>
      <c r="D570" s="106"/>
      <c r="E570" s="4"/>
      <c r="G570" s="1"/>
    </row>
    <row r="571" spans="3:7">
      <c r="C571" s="4"/>
      <c r="D571" s="106"/>
      <c r="E571" s="4"/>
      <c r="G571" s="1"/>
    </row>
    <row r="572" spans="3:7">
      <c r="C572" s="4"/>
      <c r="D572" s="106"/>
      <c r="E572" s="4"/>
      <c r="G572" s="1"/>
    </row>
    <row r="573" spans="3:7">
      <c r="C573" s="4"/>
      <c r="D573" s="106"/>
      <c r="E573" s="4"/>
      <c r="G573" s="1"/>
    </row>
    <row r="574" spans="3:7">
      <c r="C574" s="4"/>
      <c r="D574" s="106"/>
      <c r="E574" s="4"/>
      <c r="G574" s="1"/>
    </row>
    <row r="575" spans="3:7">
      <c r="C575" s="4"/>
      <c r="D575" s="106"/>
      <c r="E575" s="4"/>
      <c r="G575" s="1"/>
    </row>
    <row r="576" spans="3:7">
      <c r="C576" s="4"/>
      <c r="D576" s="106"/>
      <c r="E576" s="4"/>
      <c r="G576" s="1"/>
    </row>
    <row r="577" spans="3:7">
      <c r="C577" s="4"/>
      <c r="D577" s="106"/>
      <c r="E577" s="4"/>
      <c r="G577" s="1"/>
    </row>
    <row r="578" spans="3:7">
      <c r="C578" s="4"/>
      <c r="D578" s="106"/>
      <c r="E578" s="4"/>
      <c r="G578" s="1"/>
    </row>
    <row r="579" spans="3:7">
      <c r="C579" s="4"/>
      <c r="D579" s="106"/>
      <c r="E579" s="4"/>
      <c r="G579" s="1"/>
    </row>
    <row r="580" spans="3:7">
      <c r="C580" s="4"/>
      <c r="D580" s="106"/>
      <c r="E580" s="4"/>
      <c r="G580" s="1"/>
    </row>
    <row r="581" spans="3:7">
      <c r="C581" s="4"/>
      <c r="D581" s="106"/>
      <c r="E581" s="4"/>
      <c r="G581" s="1"/>
    </row>
    <row r="582" spans="3:7">
      <c r="C582" s="4"/>
      <c r="D582" s="106"/>
      <c r="E582" s="4"/>
      <c r="G582" s="1"/>
    </row>
    <row r="583" spans="3:7">
      <c r="C583" s="4"/>
      <c r="D583" s="106"/>
      <c r="E583" s="4"/>
      <c r="G583" s="1"/>
    </row>
    <row r="584" spans="3:7">
      <c r="C584" s="4"/>
      <c r="D584" s="106"/>
      <c r="E584" s="4"/>
      <c r="G584" s="1"/>
    </row>
    <row r="585" spans="3:7">
      <c r="C585" s="4"/>
      <c r="D585" s="106"/>
      <c r="E585" s="4"/>
      <c r="G585" s="1"/>
    </row>
    <row r="586" spans="3:7">
      <c r="C586" s="4"/>
      <c r="D586" s="106"/>
      <c r="E586" s="4"/>
      <c r="G586" s="1"/>
    </row>
    <row r="587" spans="3:7">
      <c r="C587" s="4"/>
      <c r="D587" s="106"/>
      <c r="E587" s="4"/>
      <c r="G587" s="1"/>
    </row>
    <row r="588" spans="3:7">
      <c r="C588" s="4"/>
      <c r="D588" s="106"/>
      <c r="E588" s="4"/>
      <c r="G588" s="1"/>
    </row>
    <row r="589" spans="3:7">
      <c r="C589" s="4"/>
      <c r="D589" s="106"/>
      <c r="E589" s="4"/>
      <c r="G589" s="1"/>
    </row>
    <row r="590" spans="3:7">
      <c r="C590" s="4"/>
      <c r="D590" s="106"/>
      <c r="E590" s="4"/>
      <c r="G590" s="1"/>
    </row>
    <row r="591" spans="3:7">
      <c r="C591" s="4"/>
      <c r="D591" s="106"/>
      <c r="E591" s="4"/>
      <c r="G591" s="1"/>
    </row>
    <row r="592" spans="3:7">
      <c r="C592" s="4"/>
      <c r="D592" s="106"/>
      <c r="E592" s="4"/>
      <c r="G592" s="1"/>
    </row>
    <row r="593" spans="3:7">
      <c r="C593" s="4"/>
      <c r="D593" s="106"/>
      <c r="E593" s="4"/>
      <c r="G593" s="1"/>
    </row>
    <row r="594" spans="3:7">
      <c r="C594" s="4"/>
      <c r="D594" s="106"/>
      <c r="E594" s="4"/>
      <c r="G594" s="1"/>
    </row>
    <row r="595" spans="3:7">
      <c r="C595" s="4"/>
      <c r="D595" s="106"/>
      <c r="E595" s="4"/>
      <c r="G595" s="1"/>
    </row>
    <row r="596" spans="3:7">
      <c r="C596" s="4"/>
      <c r="D596" s="106"/>
      <c r="E596" s="4"/>
      <c r="G596" s="1"/>
    </row>
    <row r="597" spans="3:7">
      <c r="C597" s="4"/>
      <c r="D597" s="106"/>
      <c r="E597" s="4"/>
      <c r="G597" s="1"/>
    </row>
    <row r="598" spans="3:7">
      <c r="C598" s="4"/>
      <c r="D598" s="106"/>
      <c r="E598" s="4"/>
      <c r="G598" s="1"/>
    </row>
    <row r="599" spans="3:7">
      <c r="C599" s="4"/>
      <c r="D599" s="106"/>
      <c r="E599" s="4"/>
      <c r="G599" s="1"/>
    </row>
    <row r="600" spans="3:7">
      <c r="C600" s="4"/>
      <c r="D600" s="106"/>
      <c r="E600" s="4"/>
      <c r="G600" s="1"/>
    </row>
    <row r="601" spans="3:7">
      <c r="C601" s="4"/>
      <c r="D601" s="106"/>
      <c r="E601" s="4"/>
      <c r="G601" s="1"/>
    </row>
    <row r="602" spans="3:7">
      <c r="C602" s="4"/>
      <c r="D602" s="106"/>
      <c r="E602" s="4"/>
      <c r="G602" s="1"/>
    </row>
    <row r="603" spans="3:7">
      <c r="C603" s="4"/>
      <c r="D603" s="106"/>
      <c r="E603" s="4"/>
      <c r="G603" s="1"/>
    </row>
    <row r="604" spans="3:7">
      <c r="C604" s="4"/>
      <c r="D604" s="106"/>
      <c r="E604" s="4"/>
      <c r="G604" s="1"/>
    </row>
    <row r="605" spans="3:7">
      <c r="C605" s="4"/>
      <c r="D605" s="106"/>
      <c r="E605" s="4"/>
      <c r="G605" s="1"/>
    </row>
    <row r="606" spans="3:7">
      <c r="C606" s="4"/>
      <c r="D606" s="106"/>
      <c r="E606" s="4"/>
      <c r="G606" s="1"/>
    </row>
    <row r="607" spans="3:7">
      <c r="C607" s="4"/>
      <c r="D607" s="106"/>
      <c r="E607" s="4"/>
      <c r="G607" s="1"/>
    </row>
    <row r="608" spans="3:7">
      <c r="C608" s="4"/>
      <c r="D608" s="106"/>
      <c r="E608" s="4"/>
      <c r="G608" s="1"/>
    </row>
    <row r="609" spans="3:7">
      <c r="C609" s="4"/>
      <c r="D609" s="106"/>
      <c r="E609" s="4"/>
      <c r="G609" s="1"/>
    </row>
    <row r="610" spans="3:7">
      <c r="C610" s="4"/>
      <c r="D610" s="106"/>
      <c r="E610" s="4"/>
      <c r="G610" s="1"/>
    </row>
    <row r="611" spans="3:7">
      <c r="C611" s="4"/>
      <c r="D611" s="106"/>
      <c r="E611" s="4"/>
      <c r="G611" s="1"/>
    </row>
    <row r="612" spans="3:7">
      <c r="C612" s="4"/>
      <c r="D612" s="106"/>
      <c r="E612" s="4"/>
      <c r="G612" s="1"/>
    </row>
    <row r="613" spans="3:7">
      <c r="C613" s="4"/>
      <c r="D613" s="106"/>
      <c r="E613" s="4"/>
      <c r="G613" s="1"/>
    </row>
    <row r="614" spans="3:7">
      <c r="C614" s="4"/>
      <c r="D614" s="106"/>
      <c r="E614" s="4"/>
      <c r="G614" s="1"/>
    </row>
    <row r="615" spans="3:7">
      <c r="C615" s="4"/>
      <c r="D615" s="106"/>
      <c r="E615" s="4"/>
      <c r="G615" s="1"/>
    </row>
    <row r="616" spans="3:7">
      <c r="C616" s="4"/>
      <c r="D616" s="106"/>
      <c r="E616" s="4"/>
      <c r="G616" s="1"/>
    </row>
    <row r="617" spans="3:7">
      <c r="C617" s="4"/>
      <c r="D617" s="106"/>
      <c r="E617" s="4"/>
      <c r="G617" s="1"/>
    </row>
    <row r="618" spans="3:7">
      <c r="C618" s="4"/>
      <c r="D618" s="106"/>
      <c r="E618" s="4"/>
      <c r="G618" s="1"/>
    </row>
    <row r="619" spans="3:7">
      <c r="C619" s="4"/>
      <c r="D619" s="106"/>
      <c r="E619" s="4"/>
      <c r="G619" s="1"/>
    </row>
    <row r="620" spans="3:7">
      <c r="C620" s="4"/>
      <c r="D620" s="106"/>
      <c r="E620" s="4"/>
      <c r="G620" s="1"/>
    </row>
    <row r="621" spans="3:7">
      <c r="C621" s="4"/>
      <c r="D621" s="106"/>
      <c r="E621" s="4"/>
      <c r="G621" s="1"/>
    </row>
    <row r="622" spans="3:7">
      <c r="C622" s="4"/>
      <c r="D622" s="106"/>
      <c r="E622" s="4"/>
      <c r="G622" s="1"/>
    </row>
    <row r="623" spans="3:7">
      <c r="C623" s="4"/>
      <c r="D623" s="106"/>
      <c r="E623" s="4"/>
      <c r="G623" s="1"/>
    </row>
    <row r="624" spans="3:7">
      <c r="C624" s="4"/>
      <c r="D624" s="106"/>
      <c r="E624" s="4"/>
      <c r="G624" s="1"/>
    </row>
    <row r="625" spans="3:7">
      <c r="C625" s="4"/>
      <c r="D625" s="106"/>
      <c r="E625" s="4"/>
      <c r="G625" s="1"/>
    </row>
    <row r="626" spans="3:7">
      <c r="C626" s="4"/>
      <c r="D626" s="106"/>
      <c r="E626" s="4"/>
      <c r="G626" s="1"/>
    </row>
    <row r="627" spans="3:7">
      <c r="C627" s="4"/>
      <c r="D627" s="106"/>
      <c r="E627" s="4"/>
      <c r="G627" s="1"/>
    </row>
    <row r="628" spans="3:7">
      <c r="C628" s="4"/>
      <c r="D628" s="106"/>
      <c r="E628" s="4"/>
      <c r="G628" s="1"/>
    </row>
    <row r="629" spans="3:7">
      <c r="C629" s="4"/>
      <c r="D629" s="106"/>
      <c r="E629" s="4"/>
      <c r="G629" s="1"/>
    </row>
    <row r="630" spans="3:7">
      <c r="C630" s="4"/>
      <c r="D630" s="106"/>
      <c r="E630" s="4"/>
      <c r="G630" s="1"/>
    </row>
    <row r="631" spans="3:7">
      <c r="C631" s="4"/>
      <c r="D631" s="106"/>
      <c r="E631" s="4"/>
      <c r="G631" s="1"/>
    </row>
    <row r="632" spans="3:7">
      <c r="C632" s="4"/>
      <c r="D632" s="106"/>
      <c r="E632" s="4"/>
      <c r="G632" s="1"/>
    </row>
    <row r="633" spans="3:7">
      <c r="C633" s="4"/>
      <c r="D633" s="106"/>
      <c r="E633" s="4"/>
      <c r="G633" s="1"/>
    </row>
    <row r="634" spans="3:7">
      <c r="C634" s="4"/>
      <c r="D634" s="106"/>
      <c r="E634" s="4"/>
      <c r="G634" s="1"/>
    </row>
    <row r="635" spans="3:7">
      <c r="C635" s="4"/>
      <c r="D635" s="106"/>
      <c r="E635" s="4"/>
      <c r="G635" s="1"/>
    </row>
    <row r="636" spans="3:7">
      <c r="C636" s="4"/>
      <c r="D636" s="106"/>
      <c r="E636" s="4"/>
      <c r="G636" s="1"/>
    </row>
    <row r="637" spans="3:7">
      <c r="C637" s="4"/>
      <c r="D637" s="106"/>
      <c r="E637" s="4"/>
      <c r="G637" s="1"/>
    </row>
    <row r="638" spans="3:7">
      <c r="C638" s="4"/>
      <c r="D638" s="106"/>
      <c r="E638" s="4"/>
      <c r="G638" s="1"/>
    </row>
    <row r="639" spans="3:7">
      <c r="C639" s="4"/>
      <c r="D639" s="106"/>
      <c r="E639" s="4"/>
      <c r="G639" s="1"/>
    </row>
    <row r="640" spans="3:7">
      <c r="C640" s="4"/>
      <c r="D640" s="106"/>
      <c r="E640" s="4"/>
      <c r="G640" s="1"/>
    </row>
    <row r="641" spans="3:7">
      <c r="C641" s="4"/>
      <c r="D641" s="106"/>
      <c r="E641" s="4"/>
      <c r="G641" s="1"/>
    </row>
    <row r="642" spans="3:7">
      <c r="C642" s="4"/>
      <c r="D642" s="106"/>
      <c r="E642" s="4"/>
      <c r="G642" s="1"/>
    </row>
    <row r="643" spans="3:7">
      <c r="C643" s="4"/>
      <c r="D643" s="106"/>
      <c r="E643" s="4"/>
      <c r="G643" s="1"/>
    </row>
    <row r="644" spans="3:7">
      <c r="C644" s="4"/>
      <c r="D644" s="106"/>
      <c r="E644" s="4"/>
      <c r="G644" s="1"/>
    </row>
    <row r="645" spans="3:7">
      <c r="C645" s="4"/>
      <c r="D645" s="106"/>
      <c r="E645" s="4"/>
      <c r="G645" s="1"/>
    </row>
    <row r="646" spans="3:7">
      <c r="C646" s="4"/>
      <c r="D646" s="106"/>
      <c r="E646" s="4"/>
      <c r="G646" s="1"/>
    </row>
    <row r="647" spans="3:7">
      <c r="C647" s="4"/>
      <c r="D647" s="106"/>
      <c r="E647" s="4"/>
      <c r="G647" s="1"/>
    </row>
    <row r="648" spans="3:7">
      <c r="C648" s="4"/>
      <c r="D648" s="106"/>
      <c r="E648" s="4"/>
      <c r="G648" s="1"/>
    </row>
    <row r="649" spans="3:7">
      <c r="C649" s="4"/>
      <c r="D649" s="106"/>
      <c r="E649" s="4"/>
      <c r="G649" s="1"/>
    </row>
    <row r="650" spans="3:7">
      <c r="C650" s="4"/>
      <c r="D650" s="106"/>
      <c r="E650" s="4"/>
      <c r="G650" s="1"/>
    </row>
    <row r="651" spans="3:7">
      <c r="C651" s="4"/>
      <c r="D651" s="106"/>
      <c r="E651" s="4"/>
      <c r="G651" s="1"/>
    </row>
    <row r="652" spans="3:7">
      <c r="C652" s="4"/>
      <c r="D652" s="106"/>
      <c r="E652" s="4"/>
      <c r="G652" s="1"/>
    </row>
    <row r="653" spans="3:7">
      <c r="C653" s="4"/>
      <c r="D653" s="106"/>
      <c r="E653" s="4"/>
      <c r="G653" s="1"/>
    </row>
    <row r="654" spans="3:7">
      <c r="C654" s="4"/>
      <c r="D654" s="106"/>
      <c r="E654" s="4"/>
      <c r="G654" s="1"/>
    </row>
    <row r="655" spans="3:7">
      <c r="C655" s="4"/>
      <c r="D655" s="106"/>
      <c r="E655" s="4"/>
      <c r="G655" s="1"/>
    </row>
    <row r="656" spans="3:7">
      <c r="C656" s="4"/>
      <c r="D656" s="106"/>
      <c r="E656" s="4"/>
      <c r="G656" s="1"/>
    </row>
    <row r="657" spans="3:7">
      <c r="C657" s="4"/>
      <c r="D657" s="106"/>
      <c r="E657" s="4"/>
      <c r="G657" s="1"/>
    </row>
    <row r="658" spans="3:7">
      <c r="C658" s="4"/>
      <c r="D658" s="106"/>
      <c r="E658" s="4"/>
      <c r="G658" s="1"/>
    </row>
    <row r="659" spans="3:7">
      <c r="C659" s="4"/>
      <c r="D659" s="106"/>
      <c r="E659" s="4"/>
      <c r="G659" s="1"/>
    </row>
    <row r="660" spans="3:7">
      <c r="C660" s="4"/>
      <c r="D660" s="106"/>
      <c r="E660" s="4"/>
      <c r="G660" s="1"/>
    </row>
    <row r="661" spans="3:7">
      <c r="C661" s="4"/>
      <c r="D661" s="106"/>
      <c r="E661" s="4"/>
      <c r="G661" s="1"/>
    </row>
    <row r="662" spans="3:7">
      <c r="C662" s="4"/>
      <c r="D662" s="106"/>
      <c r="E662" s="4"/>
      <c r="G662" s="1"/>
    </row>
    <row r="663" spans="3:7">
      <c r="C663" s="4"/>
      <c r="D663" s="106"/>
      <c r="E663" s="4"/>
      <c r="G663" s="1"/>
    </row>
    <row r="664" spans="3:7">
      <c r="C664" s="4"/>
      <c r="D664" s="106"/>
      <c r="E664" s="4"/>
      <c r="G664" s="1"/>
    </row>
    <row r="665" spans="3:7">
      <c r="C665" s="4"/>
      <c r="D665" s="106"/>
      <c r="E665" s="4"/>
      <c r="G665" s="1"/>
    </row>
    <row r="666" spans="3:7">
      <c r="C666" s="4"/>
      <c r="D666" s="106"/>
      <c r="E666" s="4"/>
      <c r="G666" s="1"/>
    </row>
    <row r="667" spans="3:7">
      <c r="C667" s="4"/>
      <c r="D667" s="106"/>
      <c r="E667" s="4"/>
      <c r="G667" s="1"/>
    </row>
    <row r="668" spans="3:7">
      <c r="C668" s="4"/>
      <c r="D668" s="106"/>
      <c r="E668" s="4"/>
      <c r="G668" s="1"/>
    </row>
    <row r="669" spans="3:7">
      <c r="C669" s="4"/>
      <c r="D669" s="106"/>
      <c r="E669" s="4"/>
      <c r="G669" s="1"/>
    </row>
    <row r="670" spans="3:7">
      <c r="C670" s="4"/>
      <c r="D670" s="106"/>
      <c r="E670" s="4"/>
      <c r="G670" s="1"/>
    </row>
    <row r="671" spans="3:7">
      <c r="C671" s="4"/>
      <c r="D671" s="106"/>
      <c r="E671" s="4"/>
      <c r="G671" s="1"/>
    </row>
    <row r="672" spans="3:7">
      <c r="C672" s="4"/>
      <c r="D672" s="106"/>
      <c r="E672" s="4"/>
      <c r="G672" s="1"/>
    </row>
    <row r="673" spans="3:7">
      <c r="C673" s="4"/>
      <c r="D673" s="106"/>
      <c r="E673" s="4"/>
      <c r="G673" s="1"/>
    </row>
    <row r="674" spans="3:7">
      <c r="C674" s="4"/>
      <c r="D674" s="106"/>
      <c r="E674" s="4"/>
      <c r="G674" s="1"/>
    </row>
    <row r="675" spans="3:7">
      <c r="C675" s="4"/>
      <c r="D675" s="106"/>
      <c r="E675" s="4"/>
      <c r="G675" s="1"/>
    </row>
    <row r="676" spans="3:7">
      <c r="C676" s="4"/>
      <c r="D676" s="106"/>
      <c r="E676" s="4"/>
      <c r="G676" s="1"/>
    </row>
    <row r="677" spans="3:7">
      <c r="C677" s="4"/>
      <c r="D677" s="106"/>
      <c r="E677" s="4"/>
      <c r="G677" s="1"/>
    </row>
    <row r="678" spans="3:7">
      <c r="C678" s="4"/>
      <c r="D678" s="106"/>
      <c r="E678" s="4"/>
      <c r="G678" s="1"/>
    </row>
    <row r="679" spans="3:7">
      <c r="C679" s="4"/>
      <c r="D679" s="106"/>
      <c r="E679" s="4"/>
      <c r="G679" s="1"/>
    </row>
    <row r="680" spans="3:7">
      <c r="C680" s="4"/>
      <c r="D680" s="106"/>
      <c r="E680" s="4"/>
      <c r="G680" s="1"/>
    </row>
    <row r="681" spans="3:7">
      <c r="C681" s="4"/>
      <c r="D681" s="106"/>
      <c r="E681" s="4"/>
      <c r="G681" s="1"/>
    </row>
    <row r="682" spans="3:7">
      <c r="C682" s="4"/>
      <c r="D682" s="106"/>
      <c r="E682" s="4"/>
      <c r="G682" s="1"/>
    </row>
    <row r="683" spans="3:7">
      <c r="C683" s="4"/>
      <c r="D683" s="106"/>
      <c r="E683" s="4"/>
      <c r="G683" s="1"/>
    </row>
    <row r="684" spans="3:7">
      <c r="C684" s="4"/>
      <c r="D684" s="106"/>
      <c r="E684" s="4"/>
      <c r="G684" s="1"/>
    </row>
    <row r="685" spans="3:7">
      <c r="C685" s="4"/>
      <c r="D685" s="106"/>
      <c r="E685" s="4"/>
      <c r="G685" s="1"/>
    </row>
    <row r="686" spans="3:7">
      <c r="C686" s="4"/>
      <c r="D686" s="106"/>
      <c r="E686" s="4"/>
      <c r="G686" s="1"/>
    </row>
    <row r="687" spans="3:7">
      <c r="C687" s="4"/>
      <c r="D687" s="106"/>
      <c r="E687" s="4"/>
      <c r="G687" s="1"/>
    </row>
    <row r="688" spans="3:7">
      <c r="C688" s="4"/>
      <c r="D688" s="106"/>
      <c r="E688" s="4"/>
      <c r="G688" s="1"/>
    </row>
    <row r="689" spans="3:7">
      <c r="C689" s="4"/>
      <c r="D689" s="106"/>
      <c r="E689" s="4"/>
      <c r="G689" s="1"/>
    </row>
    <row r="690" spans="3:7">
      <c r="C690" s="4"/>
      <c r="D690" s="106"/>
      <c r="E690" s="4"/>
      <c r="G690" s="1"/>
    </row>
    <row r="691" spans="3:7">
      <c r="C691" s="4"/>
      <c r="D691" s="106"/>
      <c r="E691" s="4"/>
      <c r="G691" s="1"/>
    </row>
    <row r="692" spans="3:7">
      <c r="C692" s="4"/>
      <c r="D692" s="106"/>
      <c r="E692" s="4"/>
      <c r="G692" s="1"/>
    </row>
    <row r="693" spans="3:7">
      <c r="C693" s="4"/>
      <c r="D693" s="106"/>
      <c r="E693" s="4"/>
      <c r="G693" s="1"/>
    </row>
    <row r="694" spans="3:7">
      <c r="C694" s="4"/>
      <c r="D694" s="106"/>
      <c r="E694" s="4"/>
      <c r="G694" s="1"/>
    </row>
    <row r="695" spans="3:7">
      <c r="C695" s="4"/>
      <c r="D695" s="106"/>
      <c r="E695" s="4"/>
      <c r="G695" s="1"/>
    </row>
    <row r="696" spans="3:7">
      <c r="C696" s="4"/>
      <c r="D696" s="106"/>
      <c r="E696" s="4"/>
      <c r="G696" s="1"/>
    </row>
    <row r="697" spans="3:7">
      <c r="C697" s="4"/>
      <c r="D697" s="106"/>
      <c r="E697" s="4"/>
      <c r="G697" s="1"/>
    </row>
    <row r="698" spans="3:7">
      <c r="C698" s="4"/>
      <c r="D698" s="106"/>
      <c r="E698" s="4"/>
      <c r="G698" s="1"/>
    </row>
    <row r="699" spans="3:7">
      <c r="C699" s="4"/>
      <c r="D699" s="106"/>
      <c r="E699" s="4"/>
      <c r="G699" s="1"/>
    </row>
    <row r="700" spans="3:7">
      <c r="C700" s="4"/>
      <c r="D700" s="106"/>
      <c r="E700" s="4"/>
      <c r="G700" s="1"/>
    </row>
    <row r="701" spans="3:7">
      <c r="C701" s="4"/>
      <c r="D701" s="106"/>
      <c r="E701" s="4"/>
      <c r="G701" s="1"/>
    </row>
    <row r="702" spans="3:7">
      <c r="C702" s="4"/>
      <c r="D702" s="106"/>
      <c r="E702" s="4"/>
      <c r="G702" s="1"/>
    </row>
    <row r="703" spans="3:7">
      <c r="C703" s="4"/>
      <c r="D703" s="106"/>
      <c r="E703" s="4"/>
      <c r="G703" s="1"/>
    </row>
    <row r="704" spans="3:7">
      <c r="C704" s="4"/>
      <c r="D704" s="106"/>
      <c r="E704" s="4"/>
      <c r="G704" s="1"/>
    </row>
    <row r="705" spans="3:7">
      <c r="C705" s="4"/>
      <c r="D705" s="106"/>
      <c r="E705" s="4"/>
      <c r="G705" s="1"/>
    </row>
    <row r="706" spans="3:7">
      <c r="C706" s="4"/>
      <c r="D706" s="106"/>
      <c r="E706" s="4"/>
      <c r="G706" s="1"/>
    </row>
    <row r="707" spans="3:7">
      <c r="C707" s="4"/>
      <c r="D707" s="106"/>
      <c r="E707" s="4"/>
      <c r="G707" s="1"/>
    </row>
    <row r="708" spans="3:7">
      <c r="C708" s="4"/>
      <c r="D708" s="106"/>
      <c r="E708" s="4"/>
      <c r="G708" s="1"/>
    </row>
    <row r="709" spans="3:7">
      <c r="C709" s="4"/>
      <c r="D709" s="106"/>
      <c r="E709" s="4"/>
      <c r="G709" s="1"/>
    </row>
    <row r="710" spans="3:7">
      <c r="C710" s="4"/>
      <c r="D710" s="106"/>
      <c r="E710" s="4"/>
      <c r="G710" s="1"/>
    </row>
    <row r="711" spans="3:7">
      <c r="C711" s="4"/>
      <c r="D711" s="106"/>
      <c r="E711" s="4"/>
      <c r="G711" s="1"/>
    </row>
    <row r="712" spans="3:7">
      <c r="C712" s="4"/>
      <c r="D712" s="106"/>
      <c r="E712" s="4"/>
      <c r="G712" s="1"/>
    </row>
    <row r="713" spans="3:7">
      <c r="C713" s="4"/>
      <c r="D713" s="106"/>
      <c r="E713" s="4"/>
      <c r="G713" s="1"/>
    </row>
    <row r="714" spans="3:7">
      <c r="C714" s="4"/>
      <c r="D714" s="106"/>
      <c r="E714" s="4"/>
      <c r="G714" s="1"/>
    </row>
    <row r="715" spans="3:7">
      <c r="C715" s="4"/>
      <c r="D715" s="106"/>
      <c r="E715" s="4"/>
      <c r="G715" s="1"/>
    </row>
    <row r="716" spans="3:7">
      <c r="C716" s="4"/>
      <c r="D716" s="106"/>
      <c r="E716" s="4"/>
      <c r="G716" s="1"/>
    </row>
    <row r="717" spans="3:7">
      <c r="C717" s="4"/>
      <c r="D717" s="106"/>
      <c r="E717" s="4"/>
      <c r="G717" s="1"/>
    </row>
    <row r="718" spans="3:7">
      <c r="C718" s="4"/>
      <c r="D718" s="106"/>
      <c r="E718" s="4"/>
      <c r="G718" s="1"/>
    </row>
    <row r="719" spans="3:7">
      <c r="C719" s="4"/>
      <c r="D719" s="106"/>
      <c r="E719" s="4"/>
      <c r="G719" s="1"/>
    </row>
    <row r="720" spans="3:7">
      <c r="C720" s="4"/>
      <c r="D720" s="106"/>
      <c r="E720" s="4"/>
      <c r="G720" s="1"/>
    </row>
    <row r="721" spans="3:7">
      <c r="C721" s="4"/>
      <c r="D721" s="106"/>
      <c r="E721" s="4"/>
      <c r="G721" s="1"/>
    </row>
    <row r="722" spans="3:7">
      <c r="C722" s="4"/>
      <c r="D722" s="106"/>
      <c r="E722" s="4"/>
      <c r="G722" s="1"/>
    </row>
    <row r="723" spans="3:7">
      <c r="C723" s="4"/>
      <c r="D723" s="106"/>
      <c r="E723" s="4"/>
      <c r="G723" s="1"/>
    </row>
    <row r="724" spans="3:7">
      <c r="C724" s="4"/>
      <c r="D724" s="106"/>
      <c r="E724" s="4"/>
      <c r="G724" s="1"/>
    </row>
    <row r="725" spans="3:7">
      <c r="C725" s="4"/>
      <c r="D725" s="106"/>
      <c r="E725" s="4"/>
      <c r="G725" s="1"/>
    </row>
    <row r="726" spans="3:7">
      <c r="C726" s="4"/>
      <c r="D726" s="106"/>
      <c r="E726" s="4"/>
      <c r="G726" s="1"/>
    </row>
    <row r="727" spans="3:7">
      <c r="C727" s="4"/>
      <c r="D727" s="106"/>
      <c r="E727" s="4"/>
      <c r="G727" s="1"/>
    </row>
    <row r="728" spans="3:7">
      <c r="C728" s="4"/>
      <c r="D728" s="106"/>
      <c r="E728" s="4"/>
      <c r="G728" s="1"/>
    </row>
    <row r="729" spans="3:7">
      <c r="C729" s="4"/>
      <c r="D729" s="106"/>
      <c r="E729" s="4"/>
      <c r="G729" s="1"/>
    </row>
    <row r="730" spans="3:7">
      <c r="C730" s="4"/>
      <c r="D730" s="106"/>
      <c r="E730" s="4"/>
      <c r="G730" s="1"/>
    </row>
    <row r="731" spans="3:7">
      <c r="C731" s="4"/>
      <c r="D731" s="106"/>
      <c r="E731" s="4"/>
      <c r="G731" s="1"/>
    </row>
    <row r="732" spans="3:7">
      <c r="C732" s="4"/>
      <c r="D732" s="106"/>
      <c r="E732" s="4"/>
      <c r="G732" s="1"/>
    </row>
    <row r="733" spans="3:7">
      <c r="C733" s="4"/>
      <c r="D733" s="106"/>
      <c r="E733" s="4"/>
      <c r="G733" s="1"/>
    </row>
    <row r="734" spans="3:7">
      <c r="C734" s="4"/>
      <c r="D734" s="106"/>
      <c r="E734" s="4"/>
      <c r="G734" s="1"/>
    </row>
    <row r="735" spans="3:7">
      <c r="C735" s="4"/>
      <c r="D735" s="106"/>
      <c r="E735" s="4"/>
      <c r="G735" s="1"/>
    </row>
    <row r="736" spans="3:7">
      <c r="C736" s="4"/>
      <c r="D736" s="106"/>
      <c r="E736" s="4"/>
      <c r="G736" s="1"/>
    </row>
    <row r="737" spans="3:7">
      <c r="C737" s="4"/>
      <c r="D737" s="106"/>
      <c r="E737" s="4"/>
      <c r="G737" s="1"/>
    </row>
    <row r="738" spans="3:7">
      <c r="C738" s="4"/>
      <c r="D738" s="106"/>
      <c r="E738" s="4"/>
      <c r="G738" s="1"/>
    </row>
    <row r="739" spans="3:7">
      <c r="C739" s="4"/>
      <c r="D739" s="106"/>
      <c r="E739" s="4"/>
      <c r="G739" s="1"/>
    </row>
    <row r="740" spans="3:7">
      <c r="C740" s="4"/>
      <c r="D740" s="106"/>
      <c r="E740" s="4"/>
      <c r="G740" s="1"/>
    </row>
    <row r="741" spans="3:7">
      <c r="C741" s="4"/>
      <c r="D741" s="106"/>
      <c r="E741" s="4"/>
      <c r="G741" s="1"/>
    </row>
    <row r="742" spans="3:7">
      <c r="C742" s="4"/>
      <c r="D742" s="106"/>
      <c r="E742" s="4"/>
      <c r="G742" s="1"/>
    </row>
    <row r="743" spans="3:7">
      <c r="C743" s="4"/>
      <c r="D743" s="106"/>
      <c r="E743" s="4"/>
      <c r="G743" s="1"/>
    </row>
    <row r="744" spans="3:7">
      <c r="C744" s="4"/>
      <c r="D744" s="106"/>
      <c r="E744" s="4"/>
      <c r="G744" s="1"/>
    </row>
    <row r="745" spans="3:7">
      <c r="C745" s="4"/>
      <c r="D745" s="106"/>
      <c r="E745" s="4"/>
      <c r="G745" s="1"/>
    </row>
    <row r="746" spans="3:7">
      <c r="C746" s="4"/>
      <c r="D746" s="106"/>
      <c r="E746" s="4"/>
      <c r="G746" s="1"/>
    </row>
    <row r="747" spans="3:7">
      <c r="C747" s="4"/>
      <c r="D747" s="106"/>
      <c r="E747" s="4"/>
      <c r="G747" s="1"/>
    </row>
    <row r="748" spans="3:7">
      <c r="C748" s="4"/>
      <c r="D748" s="106"/>
      <c r="E748" s="4"/>
      <c r="G748" s="1"/>
    </row>
    <row r="749" spans="3:7">
      <c r="C749" s="4"/>
      <c r="D749" s="106"/>
      <c r="E749" s="4"/>
      <c r="G749" s="1"/>
    </row>
    <row r="750" spans="3:7">
      <c r="C750" s="4"/>
      <c r="D750" s="106"/>
      <c r="E750" s="4"/>
      <c r="G750" s="1"/>
    </row>
    <row r="751" spans="3:7">
      <c r="C751" s="4"/>
      <c r="D751" s="106"/>
      <c r="E751" s="4"/>
      <c r="G751" s="1"/>
    </row>
    <row r="752" spans="3:7">
      <c r="C752" s="4"/>
      <c r="D752" s="106"/>
      <c r="E752" s="4"/>
      <c r="G752" s="1"/>
    </row>
    <row r="753" spans="3:7">
      <c r="C753" s="4"/>
      <c r="D753" s="106"/>
      <c r="E753" s="4"/>
      <c r="G753" s="1"/>
    </row>
    <row r="754" spans="3:7">
      <c r="C754" s="4"/>
      <c r="D754" s="106"/>
      <c r="E754" s="4"/>
      <c r="G754" s="1"/>
    </row>
    <row r="755" spans="3:7">
      <c r="C755" s="4"/>
      <c r="D755" s="106"/>
      <c r="E755" s="4"/>
      <c r="G755" s="1"/>
    </row>
    <row r="756" spans="3:7">
      <c r="C756" s="4"/>
      <c r="D756" s="106"/>
      <c r="E756" s="4"/>
      <c r="G756" s="1"/>
    </row>
    <row r="757" spans="3:7">
      <c r="C757" s="4"/>
      <c r="D757" s="106"/>
      <c r="E757" s="4"/>
      <c r="G757" s="1"/>
    </row>
    <row r="758" spans="3:7">
      <c r="C758" s="4"/>
      <c r="D758" s="106"/>
      <c r="E758" s="4"/>
      <c r="G758" s="1"/>
    </row>
    <row r="759" spans="3:7">
      <c r="C759" s="4"/>
      <c r="D759" s="106"/>
      <c r="E759" s="4"/>
      <c r="G759" s="1"/>
    </row>
    <row r="760" spans="3:7">
      <c r="C760" s="4"/>
      <c r="D760" s="106"/>
      <c r="E760" s="4"/>
      <c r="G760" s="1"/>
    </row>
    <row r="761" spans="3:7">
      <c r="C761" s="4"/>
      <c r="D761" s="106"/>
      <c r="E761" s="4"/>
      <c r="G761" s="1"/>
    </row>
    <row r="762" spans="3:7">
      <c r="C762" s="4"/>
      <c r="D762" s="106"/>
      <c r="E762" s="4"/>
      <c r="G762" s="1"/>
    </row>
    <row r="763" spans="3:7">
      <c r="C763" s="4"/>
      <c r="D763" s="106"/>
      <c r="E763" s="4"/>
      <c r="G763" s="1"/>
    </row>
    <row r="764" spans="3:7">
      <c r="C764" s="4"/>
      <c r="D764" s="106"/>
      <c r="E764" s="4"/>
      <c r="G764" s="1"/>
    </row>
    <row r="765" spans="3:7">
      <c r="C765" s="4"/>
      <c r="D765" s="106"/>
      <c r="E765" s="4"/>
      <c r="G765" s="1"/>
    </row>
    <row r="766" spans="3:7">
      <c r="C766" s="4"/>
      <c r="D766" s="106"/>
      <c r="E766" s="4"/>
      <c r="G766" s="1"/>
    </row>
    <row r="767" spans="3:7">
      <c r="C767" s="4"/>
      <c r="D767" s="106"/>
      <c r="E767" s="4"/>
      <c r="G767" s="1"/>
    </row>
    <row r="768" spans="3:7">
      <c r="C768" s="4"/>
      <c r="D768" s="106"/>
      <c r="E768" s="4"/>
      <c r="G768" s="1"/>
    </row>
    <row r="769" spans="3:7">
      <c r="C769" s="4"/>
      <c r="D769" s="106"/>
      <c r="E769" s="4"/>
      <c r="G769" s="1"/>
    </row>
    <row r="770" spans="3:7">
      <c r="C770" s="4"/>
      <c r="D770" s="106"/>
      <c r="E770" s="4"/>
      <c r="G770" s="1"/>
    </row>
    <row r="771" spans="3:7">
      <c r="C771" s="4"/>
      <c r="D771" s="106"/>
      <c r="E771" s="4"/>
      <c r="G771" s="1"/>
    </row>
    <row r="772" spans="3:7">
      <c r="C772" s="4"/>
      <c r="D772" s="106"/>
      <c r="E772" s="4"/>
      <c r="G772" s="1"/>
    </row>
    <row r="773" spans="3:7">
      <c r="C773" s="4"/>
      <c r="D773" s="106"/>
      <c r="E773" s="4"/>
      <c r="G773" s="1"/>
    </row>
    <row r="774" spans="3:7">
      <c r="C774" s="4"/>
      <c r="D774" s="106"/>
      <c r="E774" s="4"/>
      <c r="G774" s="1"/>
    </row>
    <row r="775" spans="3:7">
      <c r="C775" s="4"/>
      <c r="D775" s="106"/>
      <c r="E775" s="4"/>
      <c r="G775" s="1"/>
    </row>
    <row r="776" spans="3:7">
      <c r="C776" s="4"/>
      <c r="D776" s="106"/>
      <c r="E776" s="4"/>
      <c r="G776" s="1"/>
    </row>
    <row r="777" spans="3:7">
      <c r="C777" s="4"/>
      <c r="D777" s="106"/>
      <c r="E777" s="4"/>
      <c r="G777" s="1"/>
    </row>
    <row r="778" spans="3:7">
      <c r="C778" s="4"/>
      <c r="D778" s="106"/>
      <c r="E778" s="4"/>
      <c r="G778" s="1"/>
    </row>
    <row r="779" spans="3:7">
      <c r="C779" s="4"/>
      <c r="D779" s="106"/>
      <c r="E779" s="4"/>
      <c r="G779" s="1"/>
    </row>
    <row r="780" spans="3:7">
      <c r="C780" s="4"/>
      <c r="D780" s="106"/>
      <c r="E780" s="4"/>
      <c r="G780" s="1"/>
    </row>
    <row r="781" spans="3:7">
      <c r="C781" s="4"/>
      <c r="D781" s="106"/>
      <c r="E781" s="4"/>
      <c r="G781" s="1"/>
    </row>
    <row r="782" spans="3:7">
      <c r="C782" s="4"/>
      <c r="D782" s="106"/>
      <c r="E782" s="4"/>
      <c r="G782" s="1"/>
    </row>
    <row r="783" spans="3:7">
      <c r="C783" s="4"/>
      <c r="D783" s="106"/>
      <c r="E783" s="4"/>
      <c r="G783" s="1"/>
    </row>
    <row r="784" spans="3:7">
      <c r="C784" s="4"/>
      <c r="D784" s="106"/>
      <c r="E784" s="4"/>
      <c r="G784" s="1"/>
    </row>
    <row r="785" spans="3:7">
      <c r="C785" s="4"/>
      <c r="D785" s="106"/>
      <c r="E785" s="4"/>
      <c r="G785" s="1"/>
    </row>
    <row r="786" spans="3:7">
      <c r="C786" s="4"/>
      <c r="D786" s="106"/>
      <c r="E786" s="4"/>
      <c r="G786" s="1"/>
    </row>
    <row r="787" spans="3:7">
      <c r="C787" s="4"/>
      <c r="D787" s="106"/>
      <c r="E787" s="4"/>
      <c r="G787" s="1"/>
    </row>
    <row r="788" spans="3:7">
      <c r="C788" s="4"/>
      <c r="D788" s="106"/>
      <c r="E788" s="4"/>
      <c r="G788" s="1"/>
    </row>
    <row r="789" spans="3:7">
      <c r="C789" s="4"/>
      <c r="D789" s="106"/>
      <c r="E789" s="4"/>
      <c r="G789" s="1"/>
    </row>
    <row r="790" spans="3:7">
      <c r="C790" s="4"/>
      <c r="D790" s="106"/>
      <c r="E790" s="4"/>
      <c r="G790" s="1"/>
    </row>
    <row r="791" spans="3:7">
      <c r="C791" s="4"/>
      <c r="D791" s="106"/>
      <c r="E791" s="4"/>
      <c r="G791" s="1"/>
    </row>
    <row r="792" spans="3:7">
      <c r="C792" s="4"/>
      <c r="D792" s="106"/>
      <c r="E792" s="4"/>
      <c r="G792" s="1"/>
    </row>
    <row r="793" spans="3:7">
      <c r="C793" s="4"/>
      <c r="D793" s="106"/>
      <c r="E793" s="4"/>
      <c r="G793" s="1"/>
    </row>
    <row r="794" spans="3:7">
      <c r="C794" s="4"/>
      <c r="D794" s="106"/>
      <c r="E794" s="4"/>
      <c r="G794" s="1"/>
    </row>
    <row r="795" spans="3:7">
      <c r="C795" s="4"/>
      <c r="D795" s="106"/>
      <c r="E795" s="4"/>
      <c r="G795" s="1"/>
    </row>
    <row r="796" spans="3:7">
      <c r="C796" s="4"/>
      <c r="D796" s="106"/>
      <c r="E796" s="4"/>
      <c r="G796" s="1"/>
    </row>
    <row r="797" spans="3:7">
      <c r="C797" s="4"/>
      <c r="D797" s="106"/>
      <c r="E797" s="4"/>
      <c r="G797" s="1"/>
    </row>
    <row r="798" spans="3:7">
      <c r="C798" s="4"/>
      <c r="D798" s="106"/>
      <c r="E798" s="4"/>
      <c r="G798" s="1"/>
    </row>
    <row r="799" spans="3:7">
      <c r="C799" s="4"/>
      <c r="D799" s="106"/>
      <c r="E799" s="4"/>
      <c r="G799" s="1"/>
    </row>
    <row r="800" spans="3:7">
      <c r="C800" s="4"/>
      <c r="D800" s="106"/>
      <c r="E800" s="4"/>
      <c r="G800" s="1"/>
    </row>
    <row r="801" spans="3:7">
      <c r="C801" s="4"/>
      <c r="D801" s="106"/>
      <c r="E801" s="4"/>
      <c r="G801" s="1"/>
    </row>
    <row r="802" spans="3:7">
      <c r="C802" s="4"/>
      <c r="D802" s="106"/>
      <c r="E802" s="4"/>
      <c r="G802" s="1"/>
    </row>
    <row r="803" spans="3:7">
      <c r="C803" s="4"/>
      <c r="D803" s="106"/>
      <c r="E803" s="4"/>
      <c r="G803" s="1"/>
    </row>
    <row r="804" spans="3:7">
      <c r="C804" s="4"/>
      <c r="D804" s="106"/>
      <c r="E804" s="4"/>
      <c r="G804" s="1"/>
    </row>
    <row r="805" spans="3:7">
      <c r="C805" s="4"/>
      <c r="D805" s="106"/>
      <c r="E805" s="4"/>
      <c r="G805" s="1"/>
    </row>
    <row r="806" spans="3:7">
      <c r="C806" s="4"/>
      <c r="D806" s="106"/>
      <c r="E806" s="4"/>
      <c r="G806" s="1"/>
    </row>
    <row r="807" spans="3:7">
      <c r="C807" s="4"/>
      <c r="D807" s="106"/>
      <c r="E807" s="4"/>
      <c r="G807" s="1"/>
    </row>
    <row r="808" spans="3:7">
      <c r="C808" s="4"/>
      <c r="D808" s="106"/>
      <c r="E808" s="4"/>
      <c r="G808" s="1"/>
    </row>
    <row r="809" spans="3:7">
      <c r="C809" s="4"/>
      <c r="D809" s="106"/>
      <c r="E809" s="4"/>
      <c r="G809" s="1"/>
    </row>
    <row r="810" spans="3:7">
      <c r="C810" s="4"/>
      <c r="D810" s="106"/>
      <c r="E810" s="4"/>
      <c r="G810" s="1"/>
    </row>
    <row r="811" spans="3:7">
      <c r="C811" s="4"/>
      <c r="D811" s="106"/>
      <c r="E811" s="4"/>
      <c r="G811" s="1"/>
    </row>
    <row r="812" spans="3:7">
      <c r="C812" s="4"/>
      <c r="D812" s="106"/>
      <c r="E812" s="4"/>
      <c r="G812" s="1"/>
    </row>
    <row r="813" spans="3:7">
      <c r="C813" s="4"/>
      <c r="D813" s="106"/>
      <c r="E813" s="4"/>
      <c r="G813" s="1"/>
    </row>
    <row r="814" spans="3:7">
      <c r="C814" s="4"/>
      <c r="D814" s="106"/>
      <c r="E814" s="4"/>
      <c r="G814" s="1"/>
    </row>
    <row r="815" spans="3:7">
      <c r="C815" s="4"/>
      <c r="D815" s="106"/>
      <c r="E815" s="4"/>
      <c r="G815" s="1"/>
    </row>
    <row r="816" spans="3:7">
      <c r="C816" s="4"/>
      <c r="D816" s="106"/>
      <c r="E816" s="4"/>
      <c r="G816" s="1"/>
    </row>
    <row r="817" spans="3:7">
      <c r="C817" s="4"/>
      <c r="D817" s="106"/>
      <c r="E817" s="4"/>
      <c r="G817" s="1"/>
    </row>
    <row r="818" spans="3:7">
      <c r="C818" s="4"/>
      <c r="D818" s="106"/>
      <c r="E818" s="4"/>
      <c r="G818" s="1"/>
    </row>
    <row r="819" spans="3:7">
      <c r="C819" s="4"/>
      <c r="D819" s="106"/>
      <c r="E819" s="4"/>
      <c r="G819" s="1"/>
    </row>
    <row r="820" spans="3:7">
      <c r="C820" s="4"/>
      <c r="D820" s="106"/>
      <c r="E820" s="4"/>
      <c r="G820" s="1"/>
    </row>
    <row r="821" spans="3:7">
      <c r="C821" s="4"/>
      <c r="D821" s="106"/>
      <c r="E821" s="4"/>
      <c r="G821" s="1"/>
    </row>
    <row r="822" spans="3:7">
      <c r="C822" s="4"/>
      <c r="D822" s="106"/>
      <c r="E822" s="4"/>
      <c r="G822" s="1"/>
    </row>
    <row r="823" spans="3:7">
      <c r="C823" s="4"/>
      <c r="D823" s="106"/>
      <c r="E823" s="4"/>
      <c r="G823" s="1"/>
    </row>
    <row r="824" spans="3:7">
      <c r="C824" s="4"/>
      <c r="D824" s="106"/>
      <c r="E824" s="4"/>
      <c r="G824" s="1"/>
    </row>
    <row r="825" spans="3:7">
      <c r="C825" s="4"/>
      <c r="D825" s="106"/>
      <c r="E825" s="4"/>
      <c r="G825" s="1"/>
    </row>
    <row r="826" spans="3:7">
      <c r="C826" s="4"/>
      <c r="D826" s="106"/>
      <c r="E826" s="4"/>
      <c r="G826" s="1"/>
    </row>
    <row r="827" spans="3:7">
      <c r="C827" s="4"/>
      <c r="D827" s="106"/>
      <c r="E827" s="4"/>
      <c r="G827" s="1"/>
    </row>
    <row r="828" spans="3:7">
      <c r="C828" s="4"/>
      <c r="D828" s="106"/>
      <c r="E828" s="4"/>
      <c r="G828" s="1"/>
    </row>
    <row r="829" spans="3:7">
      <c r="C829" s="4"/>
      <c r="D829" s="106"/>
      <c r="E829" s="4"/>
      <c r="G829" s="1"/>
    </row>
    <row r="830" spans="3:7">
      <c r="C830" s="4"/>
      <c r="D830" s="106"/>
      <c r="E830" s="4"/>
      <c r="G830" s="1"/>
    </row>
    <row r="831" spans="3:7">
      <c r="C831" s="4"/>
      <c r="D831" s="106"/>
      <c r="E831" s="4"/>
      <c r="G831" s="1"/>
    </row>
    <row r="832" spans="3:7">
      <c r="C832" s="4"/>
      <c r="D832" s="106"/>
      <c r="E832" s="4"/>
      <c r="G832" s="1"/>
    </row>
    <row r="833" spans="3:7">
      <c r="C833" s="4"/>
      <c r="D833" s="106"/>
      <c r="E833" s="4"/>
      <c r="G833" s="1"/>
    </row>
    <row r="834" spans="3:7">
      <c r="C834" s="4"/>
      <c r="D834" s="106"/>
      <c r="E834" s="4"/>
      <c r="G834" s="1"/>
    </row>
    <row r="835" spans="3:7">
      <c r="C835" s="4"/>
      <c r="D835" s="106"/>
      <c r="E835" s="4"/>
      <c r="G835" s="1"/>
    </row>
    <row r="836" spans="3:7">
      <c r="C836" s="4"/>
      <c r="D836" s="106"/>
      <c r="E836" s="4"/>
      <c r="G836" s="1"/>
    </row>
    <row r="837" spans="3:7">
      <c r="C837" s="4"/>
      <c r="D837" s="106"/>
      <c r="E837" s="4"/>
      <c r="G837" s="1"/>
    </row>
    <row r="838" spans="3:7">
      <c r="C838" s="4"/>
      <c r="D838" s="106"/>
      <c r="E838" s="4"/>
      <c r="G838" s="1"/>
    </row>
    <row r="839" spans="3:7">
      <c r="C839" s="4"/>
      <c r="D839" s="106"/>
      <c r="E839" s="4"/>
      <c r="G839" s="1"/>
    </row>
    <row r="840" spans="3:7">
      <c r="C840" s="4"/>
      <c r="D840" s="106"/>
      <c r="E840" s="4"/>
      <c r="G840" s="1"/>
    </row>
    <row r="841" spans="3:7">
      <c r="C841" s="4"/>
      <c r="D841" s="106"/>
      <c r="E841" s="4"/>
      <c r="G841" s="1"/>
    </row>
    <row r="842" spans="3:7">
      <c r="C842" s="4"/>
      <c r="D842" s="106"/>
      <c r="E842" s="4"/>
      <c r="G842" s="1"/>
    </row>
    <row r="843" spans="3:7">
      <c r="C843" s="4"/>
      <c r="D843" s="106"/>
      <c r="E843" s="4"/>
      <c r="G843" s="1"/>
    </row>
    <row r="844" spans="3:7">
      <c r="C844" s="4"/>
      <c r="D844" s="106"/>
      <c r="E844" s="4"/>
      <c r="G844" s="1"/>
    </row>
    <row r="845" spans="3:7">
      <c r="C845" s="4"/>
      <c r="D845" s="106"/>
      <c r="E845" s="4"/>
      <c r="G845" s="1"/>
    </row>
    <row r="846" spans="3:7">
      <c r="C846" s="4"/>
      <c r="D846" s="106"/>
      <c r="E846" s="4"/>
      <c r="G846" s="1"/>
    </row>
    <row r="847" spans="3:7">
      <c r="C847" s="4"/>
      <c r="D847" s="106"/>
      <c r="E847" s="4"/>
      <c r="G847" s="1"/>
    </row>
    <row r="848" spans="3:7">
      <c r="C848" s="4"/>
      <c r="D848" s="106"/>
      <c r="E848" s="4"/>
      <c r="G848" s="1"/>
    </row>
    <row r="849" spans="3:7">
      <c r="C849" s="4"/>
      <c r="D849" s="106"/>
      <c r="E849" s="4"/>
      <c r="G849" s="1"/>
    </row>
    <row r="850" spans="3:7">
      <c r="C850" s="4"/>
      <c r="D850" s="106"/>
      <c r="E850" s="4"/>
      <c r="G850" s="1"/>
    </row>
    <row r="851" spans="3:7">
      <c r="C851" s="4"/>
      <c r="D851" s="106"/>
      <c r="E851" s="4"/>
      <c r="G851" s="1"/>
    </row>
    <row r="852" spans="3:7">
      <c r="C852" s="4"/>
      <c r="D852" s="106"/>
      <c r="E852" s="4"/>
      <c r="G852" s="1"/>
    </row>
    <row r="853" spans="3:7">
      <c r="C853" s="4"/>
      <c r="D853" s="106"/>
      <c r="E853" s="4"/>
      <c r="G853" s="1"/>
    </row>
    <row r="854" spans="3:7">
      <c r="C854" s="4"/>
      <c r="D854" s="106"/>
      <c r="E854" s="4"/>
      <c r="G854" s="1"/>
    </row>
    <row r="855" spans="3:7">
      <c r="C855" s="4"/>
      <c r="D855" s="106"/>
      <c r="E855" s="4"/>
      <c r="G855" s="1"/>
    </row>
    <row r="856" spans="3:7">
      <c r="C856" s="4"/>
      <c r="D856" s="106"/>
      <c r="E856" s="4"/>
      <c r="G856" s="1"/>
    </row>
    <row r="857" spans="3:7">
      <c r="C857" s="4"/>
      <c r="D857" s="106"/>
      <c r="E857" s="4"/>
      <c r="G857" s="1"/>
    </row>
    <row r="858" spans="3:7">
      <c r="C858" s="4"/>
      <c r="D858" s="106"/>
      <c r="E858" s="4"/>
      <c r="G858" s="1"/>
    </row>
    <row r="859" spans="3:7">
      <c r="C859" s="4"/>
      <c r="D859" s="106"/>
      <c r="E859" s="4"/>
      <c r="G859" s="1"/>
    </row>
    <row r="860" spans="3:7">
      <c r="C860" s="4"/>
      <c r="D860" s="106"/>
      <c r="E860" s="4"/>
      <c r="G860" s="1"/>
    </row>
    <row r="861" spans="3:7">
      <c r="C861" s="4"/>
      <c r="D861" s="106"/>
      <c r="E861" s="4"/>
      <c r="G861" s="1"/>
    </row>
    <row r="862" spans="3:7">
      <c r="C862" s="4"/>
      <c r="D862" s="106"/>
      <c r="E862" s="4"/>
      <c r="G862" s="1"/>
    </row>
    <row r="863" spans="3:7">
      <c r="C863" s="4"/>
      <c r="D863" s="106"/>
      <c r="E863" s="4"/>
      <c r="G863" s="1"/>
    </row>
    <row r="864" spans="3:7">
      <c r="C864" s="4"/>
      <c r="D864" s="106"/>
      <c r="E864" s="4"/>
      <c r="G864" s="1"/>
    </row>
    <row r="865" spans="3:7">
      <c r="C865" s="4"/>
      <c r="D865" s="106"/>
      <c r="E865" s="4"/>
      <c r="G865" s="1"/>
    </row>
    <row r="866" spans="3:7">
      <c r="C866" s="4"/>
      <c r="D866" s="106"/>
      <c r="E866" s="4"/>
      <c r="G866" s="1"/>
    </row>
    <row r="867" spans="3:7">
      <c r="C867" s="4"/>
      <c r="D867" s="106"/>
      <c r="E867" s="4"/>
      <c r="G867" s="1"/>
    </row>
    <row r="868" spans="3:7">
      <c r="C868" s="4"/>
      <c r="D868" s="106"/>
      <c r="E868" s="4"/>
      <c r="G868" s="1"/>
    </row>
    <row r="869" spans="3:7">
      <c r="C869" s="4"/>
      <c r="D869" s="106"/>
      <c r="E869" s="4"/>
      <c r="G869" s="1"/>
    </row>
    <row r="870" spans="3:7">
      <c r="C870" s="4"/>
      <c r="D870" s="106"/>
      <c r="E870" s="4"/>
      <c r="G870" s="1"/>
    </row>
    <row r="871" spans="3:7">
      <c r="C871" s="4"/>
      <c r="D871" s="106"/>
      <c r="E871" s="4"/>
      <c r="G871" s="1"/>
    </row>
    <row r="872" spans="3:7">
      <c r="C872" s="4"/>
      <c r="D872" s="106"/>
      <c r="E872" s="4"/>
      <c r="G872" s="1"/>
    </row>
    <row r="873" spans="3:7">
      <c r="C873" s="4"/>
      <c r="D873" s="106"/>
      <c r="E873" s="4"/>
      <c r="G873" s="1"/>
    </row>
    <row r="874" spans="3:7">
      <c r="C874" s="4"/>
      <c r="D874" s="106"/>
      <c r="E874" s="4"/>
      <c r="G874" s="1"/>
    </row>
    <row r="875" spans="3:7">
      <c r="C875" s="4"/>
      <c r="D875" s="106"/>
      <c r="E875" s="4"/>
      <c r="G875" s="1"/>
    </row>
    <row r="876" spans="3:7">
      <c r="C876" s="4"/>
      <c r="D876" s="106"/>
      <c r="E876" s="4"/>
      <c r="G876" s="1"/>
    </row>
    <row r="877" spans="3:7">
      <c r="C877" s="4"/>
      <c r="D877" s="106"/>
      <c r="E877" s="4"/>
      <c r="G877" s="1"/>
    </row>
    <row r="878" spans="3:7">
      <c r="C878" s="4"/>
      <c r="D878" s="106"/>
      <c r="E878" s="4"/>
      <c r="G878" s="1"/>
    </row>
    <row r="879" spans="3:7">
      <c r="C879" s="4"/>
      <c r="D879" s="106"/>
      <c r="E879" s="4"/>
      <c r="G879" s="1"/>
    </row>
    <row r="880" spans="3:7">
      <c r="C880" s="4"/>
      <c r="D880" s="106"/>
      <c r="E880" s="4"/>
      <c r="G880" s="1"/>
    </row>
    <row r="881" spans="3:7">
      <c r="C881" s="4"/>
      <c r="D881" s="106"/>
      <c r="E881" s="4"/>
      <c r="G881" s="1"/>
    </row>
    <row r="882" spans="3:7">
      <c r="C882" s="4"/>
      <c r="D882" s="106"/>
      <c r="E882" s="4"/>
      <c r="G882" s="1"/>
    </row>
    <row r="883" spans="3:7">
      <c r="C883" s="4"/>
      <c r="D883" s="106"/>
      <c r="E883" s="4"/>
      <c r="G883" s="1"/>
    </row>
    <row r="884" spans="3:7">
      <c r="C884" s="4"/>
      <c r="D884" s="106"/>
      <c r="E884" s="4"/>
      <c r="G884" s="1"/>
    </row>
    <row r="885" spans="3:7">
      <c r="C885" s="4"/>
      <c r="D885" s="106"/>
      <c r="E885" s="4"/>
      <c r="G885" s="1"/>
    </row>
    <row r="886" spans="3:7">
      <c r="C886" s="4"/>
      <c r="D886" s="106"/>
      <c r="E886" s="4"/>
      <c r="G886" s="1"/>
    </row>
    <row r="887" spans="3:7">
      <c r="C887" s="4"/>
      <c r="D887" s="106"/>
      <c r="E887" s="4"/>
      <c r="G887" s="1"/>
    </row>
    <row r="888" spans="3:7">
      <c r="C888" s="4"/>
      <c r="D888" s="106"/>
      <c r="E888" s="4"/>
      <c r="G888" s="1"/>
    </row>
    <row r="889" spans="3:7">
      <c r="C889" s="4"/>
      <c r="D889" s="106"/>
      <c r="E889" s="4"/>
      <c r="G889" s="1"/>
    </row>
    <row r="890" spans="3:7">
      <c r="C890" s="4"/>
      <c r="D890" s="106"/>
      <c r="E890" s="4"/>
      <c r="G890" s="1"/>
    </row>
    <row r="891" spans="3:7">
      <c r="C891" s="4"/>
      <c r="D891" s="106"/>
      <c r="E891" s="4"/>
      <c r="G891" s="1"/>
    </row>
    <row r="892" spans="3:7">
      <c r="C892" s="4"/>
      <c r="D892" s="106"/>
      <c r="E892" s="4"/>
      <c r="G892" s="1"/>
    </row>
    <row r="893" spans="3:7">
      <c r="C893" s="4"/>
      <c r="D893" s="106"/>
      <c r="E893" s="4"/>
      <c r="G893" s="1"/>
    </row>
    <row r="894" spans="3:7">
      <c r="C894" s="4"/>
      <c r="D894" s="106"/>
      <c r="E894" s="4"/>
      <c r="G894" s="1"/>
    </row>
    <row r="895" spans="3:7">
      <c r="C895" s="4"/>
      <c r="D895" s="106"/>
      <c r="E895" s="4"/>
      <c r="G895" s="1"/>
    </row>
    <row r="896" spans="3:7">
      <c r="C896" s="4"/>
      <c r="D896" s="106"/>
      <c r="E896" s="4"/>
      <c r="G896" s="1"/>
    </row>
    <row r="897" spans="3:7">
      <c r="C897" s="4"/>
      <c r="D897" s="106"/>
      <c r="E897" s="4"/>
      <c r="G897" s="1"/>
    </row>
    <row r="898" spans="3:7">
      <c r="C898" s="4"/>
      <c r="D898" s="106"/>
      <c r="E898" s="4"/>
      <c r="G898" s="1"/>
    </row>
    <row r="899" spans="3:7">
      <c r="C899" s="4"/>
      <c r="D899" s="106"/>
      <c r="E899" s="4"/>
      <c r="G899" s="1"/>
    </row>
    <row r="900" spans="3:7">
      <c r="C900" s="4"/>
      <c r="D900" s="106"/>
      <c r="E900" s="4"/>
      <c r="G900" s="1"/>
    </row>
    <row r="901" spans="3:7">
      <c r="C901" s="4"/>
      <c r="D901" s="106"/>
      <c r="E901" s="4"/>
      <c r="G901" s="1"/>
    </row>
    <row r="902" spans="3:7">
      <c r="C902" s="4"/>
      <c r="D902" s="106"/>
      <c r="E902" s="4"/>
      <c r="G902" s="1"/>
    </row>
    <row r="903" spans="3:7">
      <c r="C903" s="4"/>
      <c r="D903" s="106"/>
      <c r="E903" s="4"/>
      <c r="G903" s="1"/>
    </row>
    <row r="904" spans="3:7">
      <c r="C904" s="4"/>
      <c r="D904" s="106"/>
      <c r="E904" s="4"/>
      <c r="G904" s="1"/>
    </row>
    <row r="905" spans="3:7">
      <c r="C905" s="4"/>
      <c r="D905" s="106"/>
      <c r="E905" s="4"/>
      <c r="G905" s="1"/>
    </row>
    <row r="906" spans="3:7">
      <c r="C906" s="4"/>
      <c r="D906" s="106"/>
      <c r="E906" s="4"/>
      <c r="G906" s="1"/>
    </row>
    <row r="907" spans="3:7">
      <c r="C907" s="4"/>
      <c r="D907" s="106"/>
      <c r="E907" s="4"/>
      <c r="G907" s="1"/>
    </row>
    <row r="908" spans="3:7">
      <c r="C908" s="4"/>
      <c r="D908" s="106"/>
      <c r="E908" s="4"/>
      <c r="G908" s="1"/>
    </row>
    <row r="909" spans="3:7">
      <c r="C909" s="4"/>
      <c r="D909" s="106"/>
      <c r="E909" s="4"/>
      <c r="G909" s="1"/>
    </row>
    <row r="910" spans="3:7">
      <c r="C910" s="4"/>
      <c r="D910" s="106"/>
      <c r="E910" s="4"/>
      <c r="G910" s="1"/>
    </row>
    <row r="911" spans="3:7">
      <c r="C911" s="4"/>
      <c r="D911" s="106"/>
      <c r="E911" s="4"/>
      <c r="G911" s="1"/>
    </row>
    <row r="912" spans="3:7">
      <c r="C912" s="4"/>
      <c r="D912" s="106"/>
      <c r="E912" s="4"/>
      <c r="G912" s="1"/>
    </row>
    <row r="913" spans="3:7">
      <c r="C913" s="4"/>
      <c r="D913" s="106"/>
      <c r="E913" s="4"/>
      <c r="G913" s="1"/>
    </row>
    <row r="914" spans="3:7">
      <c r="C914" s="4"/>
      <c r="D914" s="106"/>
      <c r="E914" s="4"/>
      <c r="G914" s="1"/>
    </row>
    <row r="915" spans="3:7">
      <c r="C915" s="4"/>
      <c r="D915" s="106"/>
      <c r="E915" s="4"/>
      <c r="G915" s="1"/>
    </row>
    <row r="916" spans="3:7">
      <c r="C916" s="4"/>
      <c r="D916" s="106"/>
      <c r="E916" s="4"/>
      <c r="G916" s="1"/>
    </row>
    <row r="917" spans="3:7">
      <c r="C917" s="4"/>
      <c r="D917" s="106"/>
      <c r="E917" s="4"/>
      <c r="G917" s="1"/>
    </row>
    <row r="918" spans="3:7">
      <c r="C918" s="4"/>
      <c r="D918" s="106"/>
      <c r="E918" s="4"/>
      <c r="G918" s="1"/>
    </row>
    <row r="919" spans="3:7">
      <c r="C919" s="4"/>
      <c r="D919" s="106"/>
      <c r="E919" s="4"/>
      <c r="G919" s="1"/>
    </row>
    <row r="920" spans="3:7">
      <c r="C920" s="4"/>
      <c r="D920" s="106"/>
      <c r="E920" s="4"/>
      <c r="G920" s="1"/>
    </row>
    <row r="921" spans="3:7">
      <c r="C921" s="4"/>
      <c r="D921" s="106"/>
      <c r="E921" s="4"/>
      <c r="G921" s="1"/>
    </row>
    <row r="922" spans="3:7">
      <c r="C922" s="4"/>
      <c r="D922" s="106"/>
      <c r="E922" s="4"/>
      <c r="G922" s="1"/>
    </row>
    <row r="923" spans="3:7">
      <c r="C923" s="4"/>
      <c r="D923" s="106"/>
      <c r="E923" s="4"/>
      <c r="G923" s="1"/>
    </row>
    <row r="924" spans="3:7">
      <c r="C924" s="4"/>
      <c r="D924" s="106"/>
      <c r="E924" s="4"/>
      <c r="G924" s="1"/>
    </row>
    <row r="925" spans="3:7">
      <c r="C925" s="4"/>
      <c r="D925" s="106"/>
      <c r="E925" s="4"/>
      <c r="G925" s="1"/>
    </row>
    <row r="926" spans="3:7">
      <c r="C926" s="4"/>
      <c r="D926" s="106"/>
      <c r="E926" s="4"/>
      <c r="G926" s="1"/>
    </row>
    <row r="927" spans="3:7">
      <c r="C927" s="4"/>
      <c r="D927" s="106"/>
      <c r="E927" s="4"/>
      <c r="G927" s="1"/>
    </row>
    <row r="928" spans="3:7">
      <c r="C928" s="4"/>
      <c r="D928" s="106"/>
      <c r="E928" s="4"/>
      <c r="G928" s="1"/>
    </row>
    <row r="929" spans="3:7">
      <c r="C929" s="4"/>
      <c r="D929" s="106"/>
      <c r="E929" s="4"/>
      <c r="G929" s="1"/>
    </row>
    <row r="930" spans="3:7">
      <c r="C930" s="4"/>
      <c r="D930" s="106"/>
      <c r="E930" s="4"/>
      <c r="G930" s="1"/>
    </row>
    <row r="931" spans="3:7">
      <c r="C931" s="4"/>
      <c r="D931" s="106"/>
      <c r="E931" s="4"/>
      <c r="G931" s="1"/>
    </row>
    <row r="932" spans="3:7">
      <c r="C932" s="4"/>
      <c r="D932" s="106"/>
      <c r="E932" s="4"/>
      <c r="G932" s="1"/>
    </row>
    <row r="933" spans="3:7">
      <c r="C933" s="4"/>
      <c r="D933" s="106"/>
      <c r="E933" s="4"/>
      <c r="G933" s="1"/>
    </row>
    <row r="934" spans="3:7">
      <c r="C934" s="4"/>
      <c r="D934" s="106"/>
      <c r="E934" s="4"/>
      <c r="G934" s="1"/>
    </row>
    <row r="935" spans="3:7">
      <c r="C935" s="4"/>
      <c r="D935" s="106"/>
      <c r="E935" s="4"/>
      <c r="G935" s="1"/>
    </row>
    <row r="936" spans="3:7">
      <c r="C936" s="4"/>
      <c r="D936" s="106"/>
      <c r="E936" s="4"/>
      <c r="G936" s="1"/>
    </row>
    <row r="937" spans="3:7">
      <c r="C937" s="4"/>
      <c r="D937" s="106"/>
      <c r="E937" s="4"/>
      <c r="G937" s="1"/>
    </row>
    <row r="938" spans="3:7">
      <c r="C938" s="4"/>
      <c r="D938" s="106"/>
      <c r="E938" s="4"/>
      <c r="G938" s="1"/>
    </row>
    <row r="939" spans="3:7">
      <c r="C939" s="4"/>
      <c r="D939" s="106"/>
      <c r="E939" s="4"/>
      <c r="G939" s="1"/>
    </row>
    <row r="940" spans="3:7">
      <c r="C940" s="4"/>
      <c r="D940" s="106"/>
      <c r="E940" s="4"/>
      <c r="G940" s="1"/>
    </row>
    <row r="941" spans="3:7">
      <c r="C941" s="4"/>
      <c r="D941" s="106"/>
      <c r="E941" s="4"/>
      <c r="G941" s="1"/>
    </row>
    <row r="942" spans="3:7">
      <c r="C942" s="4"/>
      <c r="D942" s="106"/>
      <c r="E942" s="4"/>
      <c r="G942" s="1"/>
    </row>
    <row r="943" spans="3:7">
      <c r="C943" s="4"/>
      <c r="D943" s="106"/>
      <c r="E943" s="4"/>
      <c r="G943" s="1"/>
    </row>
    <row r="944" spans="3:7">
      <c r="C944" s="4"/>
      <c r="D944" s="106"/>
      <c r="E944" s="4"/>
      <c r="G944" s="1"/>
    </row>
    <row r="945" spans="3:7">
      <c r="C945" s="4"/>
      <c r="D945" s="106"/>
      <c r="E945" s="4"/>
      <c r="G945" s="1"/>
    </row>
    <row r="946" spans="3:7">
      <c r="C946" s="4"/>
      <c r="D946" s="106"/>
      <c r="E946" s="4"/>
      <c r="G946" s="1"/>
    </row>
    <row r="947" spans="3:7">
      <c r="C947" s="4"/>
      <c r="D947" s="106"/>
      <c r="E947" s="4"/>
      <c r="G947" s="1"/>
    </row>
    <row r="948" spans="3:7">
      <c r="C948" s="4"/>
      <c r="D948" s="106"/>
      <c r="E948" s="4"/>
      <c r="G948" s="1"/>
    </row>
    <row r="949" spans="3:7">
      <c r="C949" s="4"/>
      <c r="D949" s="106"/>
      <c r="E949" s="4"/>
      <c r="G949" s="1"/>
    </row>
    <row r="950" spans="3:7">
      <c r="C950" s="4"/>
      <c r="D950" s="106"/>
      <c r="E950" s="4"/>
      <c r="G950" s="1"/>
    </row>
    <row r="951" spans="3:7">
      <c r="C951" s="4"/>
      <c r="D951" s="106"/>
      <c r="E951" s="4"/>
      <c r="G951" s="1"/>
    </row>
    <row r="952" spans="3:7">
      <c r="C952" s="4"/>
      <c r="D952" s="106"/>
      <c r="E952" s="4"/>
      <c r="G952" s="1"/>
    </row>
    <row r="953" spans="3:7">
      <c r="C953" s="4"/>
      <c r="D953" s="106"/>
      <c r="E953" s="4"/>
      <c r="G953" s="1"/>
    </row>
    <row r="954" spans="3:7">
      <c r="C954" s="4"/>
      <c r="D954" s="106"/>
      <c r="E954" s="4"/>
      <c r="G954" s="1"/>
    </row>
    <row r="955" spans="3:7">
      <c r="C955" s="4"/>
      <c r="D955" s="106"/>
      <c r="E955" s="4"/>
      <c r="G955" s="1"/>
    </row>
    <row r="956" spans="3:7">
      <c r="C956" s="4"/>
      <c r="D956" s="106"/>
      <c r="E956" s="4"/>
      <c r="G956" s="1"/>
    </row>
    <row r="957" spans="3:7">
      <c r="C957" s="4"/>
      <c r="D957" s="106"/>
      <c r="E957" s="4"/>
      <c r="G957" s="1"/>
    </row>
    <row r="958" spans="3:7">
      <c r="C958" s="4"/>
      <c r="D958" s="106"/>
      <c r="E958" s="4"/>
      <c r="G958" s="1"/>
    </row>
    <row r="959" spans="3:7">
      <c r="C959" s="4"/>
      <c r="D959" s="106"/>
      <c r="E959" s="4"/>
      <c r="G959" s="1"/>
    </row>
    <row r="960" spans="3:7">
      <c r="C960" s="4"/>
      <c r="D960" s="106"/>
      <c r="E960" s="4"/>
      <c r="G960" s="1"/>
    </row>
    <row r="961" spans="3:7">
      <c r="C961" s="4"/>
      <c r="D961" s="106"/>
      <c r="E961" s="4"/>
      <c r="G961" s="1"/>
    </row>
    <row r="962" spans="3:7">
      <c r="C962" s="4"/>
      <c r="D962" s="106"/>
      <c r="E962" s="4"/>
      <c r="G962" s="1"/>
    </row>
    <row r="963" spans="3:7">
      <c r="C963" s="4"/>
      <c r="D963" s="106"/>
      <c r="E963" s="4"/>
      <c r="G963" s="1"/>
    </row>
    <row r="964" spans="3:7">
      <c r="C964" s="4"/>
      <c r="D964" s="106"/>
      <c r="E964" s="4"/>
      <c r="G964" s="1"/>
    </row>
    <row r="965" spans="3:7">
      <c r="C965" s="4"/>
      <c r="D965" s="106"/>
      <c r="E965" s="4"/>
      <c r="G965" s="1"/>
    </row>
    <row r="966" spans="3:7">
      <c r="C966" s="4"/>
      <c r="D966" s="106"/>
      <c r="E966" s="4"/>
      <c r="G966" s="1"/>
    </row>
    <row r="967" spans="3:7">
      <c r="C967" s="4"/>
      <c r="D967" s="106"/>
      <c r="E967" s="4"/>
      <c r="G967" s="1"/>
    </row>
    <row r="968" spans="3:7">
      <c r="C968" s="4"/>
      <c r="D968" s="106"/>
      <c r="E968" s="4"/>
      <c r="G968" s="1"/>
    </row>
    <row r="969" spans="3:7">
      <c r="C969" s="4"/>
      <c r="D969" s="106"/>
      <c r="E969" s="4"/>
      <c r="G969" s="1"/>
    </row>
    <row r="970" spans="3:7">
      <c r="C970" s="4"/>
      <c r="D970" s="106"/>
      <c r="E970" s="4"/>
      <c r="G970" s="1"/>
    </row>
    <row r="971" spans="3:7">
      <c r="C971" s="4"/>
      <c r="D971" s="106"/>
      <c r="E971" s="4"/>
      <c r="G971" s="1"/>
    </row>
    <row r="972" spans="3:7">
      <c r="C972" s="4"/>
      <c r="D972" s="106"/>
      <c r="E972" s="4"/>
      <c r="G972" s="1"/>
    </row>
    <row r="973" spans="3:7">
      <c r="C973" s="4"/>
      <c r="D973" s="106"/>
      <c r="E973" s="4"/>
      <c r="G973" s="1"/>
    </row>
    <row r="974" spans="3:7">
      <c r="C974" s="4"/>
      <c r="D974" s="106"/>
      <c r="E974" s="4"/>
      <c r="G974" s="1"/>
    </row>
    <row r="975" spans="3:7">
      <c r="C975" s="4"/>
      <c r="D975" s="106"/>
      <c r="E975" s="4"/>
      <c r="G975" s="1"/>
    </row>
    <row r="976" spans="3:7">
      <c r="C976" s="4"/>
      <c r="D976" s="106"/>
      <c r="E976" s="4"/>
      <c r="G976" s="1"/>
    </row>
    <row r="977" spans="3:7">
      <c r="C977" s="4"/>
      <c r="D977" s="106"/>
      <c r="E977" s="4"/>
      <c r="G977" s="1"/>
    </row>
    <row r="978" spans="3:7">
      <c r="C978" s="4"/>
      <c r="D978" s="106"/>
      <c r="E978" s="4"/>
      <c r="G978" s="1"/>
    </row>
    <row r="979" spans="3:7">
      <c r="C979" s="4"/>
      <c r="D979" s="106"/>
      <c r="E979" s="4"/>
      <c r="G979" s="1"/>
    </row>
    <row r="980" spans="3:7">
      <c r="C980" s="4"/>
      <c r="D980" s="106"/>
      <c r="E980" s="4"/>
      <c r="G980" s="1"/>
    </row>
    <row r="981" spans="3:7">
      <c r="C981" s="4"/>
      <c r="D981" s="106"/>
      <c r="E981" s="4"/>
      <c r="G981" s="1"/>
    </row>
    <row r="982" spans="3:7">
      <c r="C982" s="4"/>
      <c r="D982" s="106"/>
      <c r="E982" s="4"/>
      <c r="G982" s="1"/>
    </row>
    <row r="983" spans="3:7">
      <c r="C983" s="4"/>
      <c r="D983" s="106"/>
      <c r="E983" s="4"/>
      <c r="G983" s="1"/>
    </row>
    <row r="984" spans="3:7">
      <c r="C984" s="4"/>
      <c r="D984" s="106"/>
      <c r="E984" s="4"/>
      <c r="G984" s="1"/>
    </row>
    <row r="985" spans="3:7">
      <c r="C985" s="4"/>
      <c r="D985" s="106"/>
      <c r="E985" s="4"/>
      <c r="G985" s="1"/>
    </row>
    <row r="986" spans="3:7">
      <c r="C986" s="4"/>
      <c r="D986" s="106"/>
      <c r="E986" s="4"/>
      <c r="G986" s="1"/>
    </row>
    <row r="987" spans="3:7">
      <c r="C987" s="4"/>
      <c r="D987" s="106"/>
      <c r="E987" s="4"/>
      <c r="G987" s="1"/>
    </row>
    <row r="988" spans="3:7">
      <c r="C988" s="4"/>
      <c r="D988" s="106"/>
      <c r="E988" s="4"/>
      <c r="G988" s="1"/>
    </row>
    <row r="989" spans="3:7">
      <c r="C989" s="4"/>
      <c r="D989" s="106"/>
      <c r="E989" s="4"/>
      <c r="G989" s="1"/>
    </row>
    <row r="990" spans="3:7">
      <c r="C990" s="4"/>
      <c r="D990" s="106"/>
      <c r="E990" s="4"/>
      <c r="G990" s="1"/>
    </row>
    <row r="991" spans="3:7">
      <c r="C991" s="4"/>
      <c r="D991" s="106"/>
      <c r="E991" s="4"/>
      <c r="G991" s="1"/>
    </row>
    <row r="992" spans="3:7">
      <c r="C992" s="4"/>
      <c r="D992" s="106"/>
      <c r="E992" s="4"/>
      <c r="G992" s="1"/>
    </row>
    <row r="993" spans="3:7">
      <c r="C993" s="4"/>
      <c r="D993" s="106"/>
      <c r="E993" s="4"/>
      <c r="G993" s="1"/>
    </row>
    <row r="994" spans="3:7">
      <c r="C994" s="4"/>
      <c r="D994" s="106"/>
      <c r="E994" s="4"/>
      <c r="G994" s="1"/>
    </row>
    <row r="995" spans="3:7">
      <c r="C995" s="4"/>
      <c r="D995" s="106"/>
      <c r="E995" s="4"/>
      <c r="G995" s="1"/>
    </row>
    <row r="996" spans="3:7">
      <c r="C996" s="4"/>
      <c r="D996" s="106"/>
      <c r="E996" s="4"/>
      <c r="G996" s="1"/>
    </row>
    <row r="997" spans="3:7">
      <c r="C997" s="4"/>
      <c r="D997" s="106"/>
      <c r="E997" s="4"/>
      <c r="G997" s="1"/>
    </row>
    <row r="998" spans="3:7">
      <c r="C998" s="4"/>
      <c r="D998" s="106"/>
      <c r="E998" s="4"/>
      <c r="G998" s="1"/>
    </row>
    <row r="999" spans="3:7">
      <c r="C999" s="4"/>
      <c r="D999" s="106"/>
      <c r="E999" s="4"/>
      <c r="G999" s="1"/>
    </row>
    <row r="1000" spans="3:7">
      <c r="C1000" s="4"/>
      <c r="D1000" s="106"/>
      <c r="E1000" s="4"/>
      <c r="G1000" s="1"/>
    </row>
    <row r="1001" spans="3:7">
      <c r="C1001" s="4"/>
      <c r="D1001" s="106"/>
      <c r="E1001" s="4"/>
      <c r="G1001" s="1"/>
    </row>
    <row r="1002" spans="3:7">
      <c r="C1002" s="4"/>
      <c r="D1002" s="106"/>
      <c r="E1002" s="4"/>
      <c r="G1002" s="1"/>
    </row>
    <row r="1003" spans="3:7">
      <c r="C1003" s="4"/>
      <c r="D1003" s="106"/>
      <c r="E1003" s="4"/>
      <c r="G1003" s="1"/>
    </row>
    <row r="1004" spans="3:7">
      <c r="C1004" s="4"/>
      <c r="D1004" s="106"/>
      <c r="E1004" s="4"/>
      <c r="G1004" s="1"/>
    </row>
    <row r="1005" spans="3:7">
      <c r="C1005" s="4"/>
      <c r="D1005" s="106"/>
      <c r="E1005" s="4"/>
      <c r="G1005" s="1"/>
    </row>
    <row r="1006" spans="3:7">
      <c r="C1006" s="4"/>
      <c r="D1006" s="106"/>
      <c r="E1006" s="4"/>
      <c r="G1006" s="1"/>
    </row>
    <row r="1007" spans="3:7">
      <c r="C1007" s="4"/>
      <c r="D1007" s="106"/>
      <c r="E1007" s="4"/>
      <c r="G1007" s="1"/>
    </row>
    <row r="1008" spans="3:7">
      <c r="C1008" s="4"/>
      <c r="D1008" s="106"/>
      <c r="E1008" s="4"/>
      <c r="G1008" s="1"/>
    </row>
    <row r="1009" spans="3:7">
      <c r="C1009" s="4"/>
      <c r="D1009" s="106"/>
      <c r="E1009" s="4"/>
      <c r="G1009" s="1"/>
    </row>
    <row r="1010" spans="3:7">
      <c r="C1010" s="4"/>
      <c r="D1010" s="106"/>
      <c r="E1010" s="4"/>
      <c r="G1010" s="1"/>
    </row>
    <row r="1011" spans="3:7">
      <c r="C1011" s="4"/>
      <c r="D1011" s="106"/>
      <c r="E1011" s="4"/>
      <c r="G1011" s="1"/>
    </row>
    <row r="1012" spans="3:7">
      <c r="C1012" s="4"/>
      <c r="D1012" s="106"/>
      <c r="E1012" s="4"/>
      <c r="G1012" s="1"/>
    </row>
    <row r="1013" spans="3:7">
      <c r="C1013" s="4"/>
      <c r="D1013" s="106"/>
      <c r="E1013" s="4"/>
      <c r="G1013" s="1"/>
    </row>
    <row r="1014" spans="3:7">
      <c r="C1014" s="4"/>
      <c r="D1014" s="106"/>
      <c r="E1014" s="4"/>
      <c r="G1014" s="1"/>
    </row>
    <row r="1015" spans="3:7">
      <c r="C1015" s="4"/>
      <c r="D1015" s="106"/>
      <c r="E1015" s="4"/>
      <c r="G1015" s="1"/>
    </row>
    <row r="1016" spans="3:7">
      <c r="C1016" s="4"/>
      <c r="D1016" s="106"/>
      <c r="E1016" s="4"/>
      <c r="G1016" s="1"/>
    </row>
    <row r="1017" spans="3:7">
      <c r="C1017" s="4"/>
      <c r="D1017" s="106"/>
      <c r="E1017" s="4"/>
      <c r="G1017" s="1"/>
    </row>
    <row r="1018" spans="3:7">
      <c r="C1018" s="4"/>
      <c r="D1018" s="106"/>
      <c r="E1018" s="4"/>
      <c r="G1018" s="1"/>
    </row>
    <row r="1019" spans="3:7">
      <c r="C1019" s="4"/>
      <c r="D1019" s="106"/>
      <c r="E1019" s="4"/>
      <c r="G1019" s="1"/>
    </row>
    <row r="1020" spans="3:7">
      <c r="C1020" s="4"/>
      <c r="D1020" s="106"/>
      <c r="E1020" s="4"/>
      <c r="G1020" s="1"/>
    </row>
    <row r="1021" spans="3:7">
      <c r="C1021" s="4"/>
      <c r="D1021" s="106"/>
      <c r="E1021" s="4"/>
      <c r="G1021" s="1"/>
    </row>
    <row r="1022" spans="3:7">
      <c r="C1022" s="4"/>
      <c r="D1022" s="106"/>
      <c r="E1022" s="4"/>
      <c r="G1022" s="1"/>
    </row>
    <row r="1023" spans="3:7">
      <c r="C1023" s="4"/>
      <c r="D1023" s="106"/>
      <c r="E1023" s="4"/>
      <c r="G1023" s="1"/>
    </row>
    <row r="1024" spans="3:7">
      <c r="C1024" s="4"/>
      <c r="D1024" s="106"/>
      <c r="E1024" s="4"/>
      <c r="G1024" s="1"/>
    </row>
    <row r="1025" spans="3:7">
      <c r="C1025" s="4"/>
      <c r="D1025" s="106"/>
      <c r="E1025" s="4"/>
      <c r="G1025" s="1"/>
    </row>
    <row r="1026" spans="3:7">
      <c r="C1026" s="4"/>
      <c r="D1026" s="106"/>
      <c r="E1026" s="4"/>
      <c r="G1026" s="1"/>
    </row>
    <row r="1027" spans="3:7">
      <c r="C1027" s="4"/>
      <c r="D1027" s="106"/>
      <c r="E1027" s="4"/>
      <c r="G1027" s="1"/>
    </row>
    <row r="1028" spans="3:7">
      <c r="C1028" s="4"/>
      <c r="D1028" s="106"/>
      <c r="E1028" s="4"/>
      <c r="G1028" s="1"/>
    </row>
    <row r="1029" spans="3:7">
      <c r="C1029" s="4"/>
      <c r="D1029" s="106"/>
      <c r="E1029" s="4"/>
      <c r="G1029" s="1"/>
    </row>
    <row r="1030" spans="3:7">
      <c r="C1030" s="4"/>
      <c r="D1030" s="106"/>
      <c r="E1030" s="4"/>
      <c r="G1030" s="1"/>
    </row>
    <row r="1031" spans="3:7">
      <c r="C1031" s="4"/>
      <c r="D1031" s="106"/>
      <c r="E1031" s="4"/>
      <c r="G1031" s="1"/>
    </row>
    <row r="1032" spans="3:7">
      <c r="C1032" s="4"/>
      <c r="D1032" s="106"/>
      <c r="E1032" s="4"/>
      <c r="G1032" s="1"/>
    </row>
    <row r="1033" spans="3:7">
      <c r="C1033" s="4"/>
      <c r="D1033" s="106"/>
      <c r="E1033" s="4"/>
      <c r="G1033" s="1"/>
    </row>
    <row r="1034" spans="3:7">
      <c r="C1034" s="4"/>
      <c r="D1034" s="106"/>
      <c r="E1034" s="4"/>
      <c r="G1034" s="1"/>
    </row>
    <row r="1035" spans="3:7">
      <c r="C1035" s="4"/>
      <c r="D1035" s="106"/>
      <c r="E1035" s="4"/>
      <c r="G1035" s="1"/>
    </row>
    <row r="1036" spans="3:7">
      <c r="C1036" s="4"/>
      <c r="D1036" s="106"/>
      <c r="E1036" s="4"/>
      <c r="G1036" s="1"/>
    </row>
    <row r="1037" spans="3:7">
      <c r="C1037" s="4"/>
      <c r="D1037" s="106"/>
      <c r="E1037" s="4"/>
      <c r="G1037" s="1"/>
    </row>
    <row r="1038" spans="3:7">
      <c r="C1038" s="4"/>
      <c r="D1038" s="106"/>
      <c r="E1038" s="4"/>
      <c r="G1038" s="1"/>
    </row>
    <row r="1039" spans="3:7">
      <c r="C1039" s="4"/>
      <c r="D1039" s="106"/>
      <c r="E1039" s="4"/>
      <c r="G1039" s="1"/>
    </row>
    <row r="1040" spans="3:7">
      <c r="C1040" s="4"/>
      <c r="D1040" s="106"/>
      <c r="E1040" s="4"/>
      <c r="G1040" s="1"/>
    </row>
    <row r="1041" spans="3:7">
      <c r="C1041" s="4"/>
      <c r="D1041" s="106"/>
      <c r="E1041" s="4"/>
      <c r="G1041" s="1"/>
    </row>
    <row r="1042" spans="3:7">
      <c r="C1042" s="4"/>
      <c r="D1042" s="106"/>
      <c r="E1042" s="4"/>
      <c r="G1042" s="1"/>
    </row>
    <row r="1043" spans="3:7">
      <c r="C1043" s="4"/>
      <c r="D1043" s="106"/>
      <c r="E1043" s="4"/>
      <c r="G1043" s="1"/>
    </row>
    <row r="1044" spans="3:7">
      <c r="C1044" s="4"/>
      <c r="D1044" s="106"/>
      <c r="E1044" s="4"/>
      <c r="G1044" s="1"/>
    </row>
    <row r="1045" spans="3:7">
      <c r="C1045" s="4"/>
      <c r="D1045" s="106"/>
      <c r="E1045" s="4"/>
      <c r="G1045" s="1"/>
    </row>
    <row r="1046" spans="3:7">
      <c r="C1046" s="4"/>
      <c r="D1046" s="106"/>
      <c r="E1046" s="4"/>
      <c r="G1046" s="1"/>
    </row>
    <row r="1047" spans="3:7">
      <c r="C1047" s="4"/>
      <c r="D1047" s="106"/>
      <c r="E1047" s="4"/>
      <c r="G1047" s="1"/>
    </row>
    <row r="1048" spans="3:7">
      <c r="C1048" s="4"/>
      <c r="D1048" s="106"/>
      <c r="E1048" s="4"/>
      <c r="G1048" s="1"/>
    </row>
    <row r="1049" spans="3:7">
      <c r="C1049" s="4"/>
      <c r="D1049" s="106"/>
      <c r="E1049" s="4"/>
      <c r="G1049" s="1"/>
    </row>
    <row r="1050" spans="3:7">
      <c r="C1050" s="4"/>
      <c r="D1050" s="106"/>
      <c r="E1050" s="4"/>
      <c r="G1050" s="1"/>
    </row>
    <row r="1051" spans="3:7">
      <c r="C1051" s="4"/>
      <c r="D1051" s="106"/>
      <c r="E1051" s="4"/>
      <c r="G1051" s="1"/>
    </row>
    <row r="1052" spans="3:7">
      <c r="C1052" s="4"/>
      <c r="D1052" s="106"/>
      <c r="E1052" s="4"/>
      <c r="G1052" s="1"/>
    </row>
    <row r="1053" spans="3:7">
      <c r="C1053" s="4"/>
      <c r="D1053" s="106"/>
      <c r="E1053" s="4"/>
      <c r="G1053" s="1"/>
    </row>
    <row r="1054" spans="3:7">
      <c r="C1054" s="4"/>
      <c r="D1054" s="106"/>
      <c r="E1054" s="4"/>
      <c r="G1054" s="1"/>
    </row>
    <row r="1055" spans="3:7">
      <c r="C1055" s="4"/>
      <c r="D1055" s="106"/>
      <c r="E1055" s="4"/>
      <c r="G1055" s="1"/>
    </row>
    <row r="1056" spans="3:7">
      <c r="C1056" s="4"/>
      <c r="D1056" s="106"/>
      <c r="E1056" s="4"/>
      <c r="G1056" s="1"/>
    </row>
    <row r="1057" spans="3:7">
      <c r="C1057" s="4"/>
      <c r="D1057" s="106"/>
      <c r="E1057" s="4"/>
      <c r="G1057" s="1"/>
    </row>
    <row r="1058" spans="3:7">
      <c r="C1058" s="4"/>
      <c r="D1058" s="106"/>
      <c r="E1058" s="4"/>
      <c r="G1058" s="1"/>
    </row>
    <row r="1059" spans="3:7">
      <c r="C1059" s="4"/>
      <c r="D1059" s="106"/>
      <c r="E1059" s="4"/>
      <c r="G1059" s="1"/>
    </row>
    <row r="1060" spans="3:7">
      <c r="C1060" s="4"/>
      <c r="D1060" s="106"/>
      <c r="E1060" s="4"/>
      <c r="G1060" s="1"/>
    </row>
    <row r="1061" spans="3:7">
      <c r="C1061" s="4"/>
      <c r="D1061" s="106"/>
      <c r="E1061" s="4"/>
      <c r="G1061" s="1"/>
    </row>
    <row r="1062" spans="3:7">
      <c r="C1062" s="4"/>
      <c r="D1062" s="106"/>
      <c r="E1062" s="4"/>
      <c r="G1062" s="1"/>
    </row>
    <row r="1063" spans="3:7">
      <c r="C1063" s="4"/>
      <c r="D1063" s="106"/>
      <c r="E1063" s="4"/>
      <c r="G1063" s="1"/>
    </row>
    <row r="1064" spans="3:7">
      <c r="C1064" s="4"/>
      <c r="D1064" s="106"/>
      <c r="E1064" s="4"/>
      <c r="G1064" s="1"/>
    </row>
    <row r="1065" spans="3:7">
      <c r="C1065" s="4"/>
      <c r="D1065" s="106"/>
      <c r="E1065" s="4"/>
      <c r="G1065" s="1"/>
    </row>
    <row r="1066" spans="3:7">
      <c r="C1066" s="4"/>
      <c r="D1066" s="106"/>
      <c r="E1066" s="4"/>
      <c r="G1066" s="1"/>
    </row>
    <row r="1067" spans="3:7">
      <c r="C1067" s="4"/>
      <c r="D1067" s="106"/>
      <c r="E1067" s="4"/>
      <c r="G1067" s="1"/>
    </row>
    <row r="1068" spans="3:7">
      <c r="C1068" s="4"/>
      <c r="D1068" s="106"/>
      <c r="E1068" s="4"/>
      <c r="G1068" s="1"/>
    </row>
    <row r="1069" spans="3:7">
      <c r="C1069" s="4"/>
      <c r="D1069" s="106"/>
      <c r="E1069" s="4"/>
      <c r="G1069" s="1"/>
    </row>
    <row r="1070" spans="3:7">
      <c r="C1070" s="4"/>
      <c r="D1070" s="106"/>
      <c r="E1070" s="4"/>
      <c r="G1070" s="1"/>
    </row>
    <row r="1071" spans="3:7">
      <c r="C1071" s="4"/>
      <c r="D1071" s="106"/>
      <c r="E1071" s="4"/>
      <c r="G1071" s="1"/>
    </row>
    <row r="1072" spans="3:7">
      <c r="C1072" s="4"/>
      <c r="D1072" s="106"/>
      <c r="E1072" s="4"/>
      <c r="G1072" s="1"/>
    </row>
    <row r="1073" spans="3:7">
      <c r="C1073" s="4"/>
      <c r="D1073" s="106"/>
      <c r="E1073" s="4"/>
      <c r="G1073" s="1"/>
    </row>
    <row r="1074" spans="3:7">
      <c r="C1074" s="4"/>
      <c r="D1074" s="106"/>
      <c r="E1074" s="4"/>
      <c r="G1074" s="1"/>
    </row>
    <row r="1075" spans="3:7">
      <c r="C1075" s="4"/>
      <c r="D1075" s="106"/>
      <c r="E1075" s="4"/>
      <c r="G1075" s="1"/>
    </row>
    <row r="1076" spans="3:7">
      <c r="C1076" s="4"/>
      <c r="D1076" s="106"/>
      <c r="E1076" s="4"/>
      <c r="G1076" s="1"/>
    </row>
    <row r="1077" spans="3:7">
      <c r="C1077" s="4"/>
      <c r="D1077" s="106"/>
      <c r="E1077" s="4"/>
      <c r="G1077" s="1"/>
    </row>
    <row r="1078" spans="3:7">
      <c r="C1078" s="4"/>
      <c r="D1078" s="106"/>
      <c r="E1078" s="4"/>
      <c r="G1078" s="1"/>
    </row>
    <row r="1079" spans="3:7">
      <c r="C1079" s="4"/>
      <c r="D1079" s="106"/>
      <c r="E1079" s="4"/>
      <c r="G1079" s="1"/>
    </row>
    <row r="1080" spans="3:7">
      <c r="C1080" s="4"/>
      <c r="D1080" s="106"/>
      <c r="E1080" s="4"/>
      <c r="G1080" s="1"/>
    </row>
    <row r="1081" spans="3:7">
      <c r="C1081" s="4"/>
      <c r="D1081" s="106"/>
      <c r="E1081" s="4"/>
      <c r="G1081" s="1"/>
    </row>
    <row r="1082" spans="3:7">
      <c r="C1082" s="4"/>
      <c r="D1082" s="106"/>
      <c r="E1082" s="4"/>
      <c r="G1082" s="1"/>
    </row>
    <row r="1083" spans="3:7">
      <c r="C1083" s="4"/>
      <c r="D1083" s="106"/>
      <c r="E1083" s="4"/>
      <c r="G1083" s="1"/>
    </row>
    <row r="1084" spans="3:7">
      <c r="C1084" s="4"/>
      <c r="D1084" s="106"/>
      <c r="E1084" s="4"/>
      <c r="G1084" s="1"/>
    </row>
    <row r="1085" spans="3:7">
      <c r="C1085" s="4"/>
      <c r="D1085" s="106"/>
      <c r="E1085" s="4"/>
      <c r="G1085" s="1"/>
    </row>
    <row r="1086" spans="3:7">
      <c r="C1086" s="4"/>
      <c r="D1086" s="106"/>
      <c r="E1086" s="4"/>
      <c r="G1086" s="1"/>
    </row>
    <row r="1087" spans="3:7">
      <c r="C1087" s="4"/>
      <c r="D1087" s="106"/>
      <c r="E1087" s="4"/>
      <c r="G1087" s="1"/>
    </row>
    <row r="1088" spans="3:7">
      <c r="C1088" s="4"/>
      <c r="D1088" s="106"/>
      <c r="E1088" s="4"/>
      <c r="G1088" s="1"/>
    </row>
    <row r="1089" spans="3:7">
      <c r="C1089" s="4"/>
      <c r="D1089" s="106"/>
      <c r="E1089" s="4"/>
      <c r="G1089" s="1"/>
    </row>
    <row r="1090" spans="3:7">
      <c r="C1090" s="4"/>
      <c r="D1090" s="106"/>
      <c r="E1090" s="4"/>
      <c r="G1090" s="1"/>
    </row>
    <row r="1091" spans="3:7">
      <c r="C1091" s="4"/>
      <c r="D1091" s="106"/>
      <c r="E1091" s="4"/>
      <c r="G1091" s="1"/>
    </row>
    <row r="1092" spans="3:7">
      <c r="C1092" s="4"/>
      <c r="D1092" s="106"/>
      <c r="E1092" s="4"/>
      <c r="G1092" s="1"/>
    </row>
    <row r="1093" spans="3:7">
      <c r="C1093" s="4"/>
      <c r="D1093" s="106"/>
      <c r="E1093" s="4"/>
      <c r="G1093" s="1"/>
    </row>
    <row r="1094" spans="3:7">
      <c r="C1094" s="4"/>
      <c r="D1094" s="106"/>
      <c r="E1094" s="4"/>
      <c r="G1094" s="1"/>
    </row>
    <row r="1095" spans="3:7">
      <c r="C1095" s="4"/>
      <c r="D1095" s="106"/>
      <c r="E1095" s="4"/>
      <c r="G1095" s="1"/>
    </row>
    <row r="1096" spans="3:7">
      <c r="C1096" s="4"/>
      <c r="D1096" s="106"/>
      <c r="E1096" s="4"/>
      <c r="G1096" s="1"/>
    </row>
    <row r="1097" spans="3:7">
      <c r="C1097" s="4"/>
      <c r="D1097" s="106"/>
      <c r="E1097" s="4"/>
      <c r="G1097" s="1"/>
    </row>
    <row r="1098" spans="3:7">
      <c r="C1098" s="4"/>
      <c r="D1098" s="106"/>
      <c r="E1098" s="4"/>
      <c r="G1098" s="1"/>
    </row>
    <row r="1099" spans="3:7">
      <c r="C1099" s="4"/>
      <c r="D1099" s="106"/>
      <c r="E1099" s="4"/>
      <c r="G1099" s="1"/>
    </row>
    <row r="1100" spans="3:7">
      <c r="C1100" s="4"/>
      <c r="D1100" s="106"/>
      <c r="E1100" s="4"/>
      <c r="G1100" s="1"/>
    </row>
    <row r="1101" spans="3:7">
      <c r="C1101" s="4"/>
      <c r="D1101" s="106"/>
      <c r="E1101" s="4"/>
      <c r="G1101" s="1"/>
    </row>
    <row r="1102" spans="3:7">
      <c r="C1102" s="4"/>
      <c r="D1102" s="106"/>
      <c r="E1102" s="4"/>
      <c r="G1102" s="1"/>
    </row>
    <row r="1103" spans="3:7">
      <c r="C1103" s="4"/>
      <c r="D1103" s="106"/>
      <c r="E1103" s="4"/>
      <c r="G1103" s="1"/>
    </row>
    <row r="1104" spans="3:7">
      <c r="C1104" s="4"/>
      <c r="D1104" s="106"/>
      <c r="E1104" s="4"/>
      <c r="G1104" s="1"/>
    </row>
    <row r="1105" spans="3:7">
      <c r="C1105" s="4"/>
      <c r="D1105" s="106"/>
      <c r="E1105" s="4"/>
      <c r="G1105" s="1"/>
    </row>
    <row r="1106" spans="3:7">
      <c r="C1106" s="4"/>
      <c r="D1106" s="106"/>
      <c r="E1106" s="4"/>
      <c r="G1106" s="1"/>
    </row>
    <row r="1107" spans="3:7">
      <c r="C1107" s="4"/>
      <c r="D1107" s="106"/>
      <c r="E1107" s="4"/>
      <c r="G1107" s="1"/>
    </row>
    <row r="1108" spans="3:7">
      <c r="C1108" s="4"/>
      <c r="D1108" s="106"/>
      <c r="E1108" s="4"/>
      <c r="G1108" s="1"/>
    </row>
    <row r="1109" spans="3:7">
      <c r="C1109" s="4"/>
      <c r="D1109" s="106"/>
      <c r="E1109" s="4"/>
      <c r="G1109" s="1"/>
    </row>
    <row r="1110" spans="3:7">
      <c r="C1110" s="4"/>
      <c r="D1110" s="106"/>
      <c r="E1110" s="4"/>
      <c r="G1110" s="1"/>
    </row>
    <row r="1111" spans="3:7">
      <c r="C1111" s="4"/>
      <c r="D1111" s="106"/>
      <c r="E1111" s="4"/>
      <c r="G1111" s="1"/>
    </row>
    <row r="1112" spans="3:7">
      <c r="C1112" s="4"/>
      <c r="D1112" s="106"/>
      <c r="E1112" s="4"/>
      <c r="G1112" s="1"/>
    </row>
    <row r="1113" spans="3:7">
      <c r="C1113" s="4"/>
      <c r="D1113" s="106"/>
      <c r="E1113" s="4"/>
      <c r="G1113" s="1"/>
    </row>
    <row r="1114" spans="3:7">
      <c r="C1114" s="4"/>
      <c r="D1114" s="106"/>
      <c r="E1114" s="4"/>
      <c r="G1114" s="1"/>
    </row>
    <row r="1115" spans="3:7">
      <c r="C1115" s="4"/>
      <c r="D1115" s="106"/>
      <c r="E1115" s="4"/>
      <c r="G1115" s="1"/>
    </row>
    <row r="1116" spans="3:7">
      <c r="C1116" s="4"/>
      <c r="D1116" s="106"/>
      <c r="E1116" s="4"/>
      <c r="G1116" s="1"/>
    </row>
    <row r="1117" spans="3:7">
      <c r="C1117" s="4"/>
      <c r="D1117" s="106"/>
      <c r="E1117" s="4"/>
      <c r="G1117" s="1"/>
    </row>
    <row r="1118" spans="3:7">
      <c r="C1118" s="4"/>
      <c r="D1118" s="106"/>
      <c r="E1118" s="4"/>
      <c r="G1118" s="1"/>
    </row>
    <row r="1119" spans="3:7">
      <c r="C1119" s="4"/>
      <c r="D1119" s="106"/>
      <c r="E1119" s="4"/>
      <c r="G1119" s="1"/>
    </row>
    <row r="1120" spans="3:7">
      <c r="C1120" s="4"/>
      <c r="D1120" s="106"/>
      <c r="E1120" s="4"/>
      <c r="G1120" s="1"/>
    </row>
    <row r="1121" spans="3:7">
      <c r="C1121" s="4"/>
      <c r="D1121" s="106"/>
      <c r="E1121" s="4"/>
      <c r="G1121" s="1"/>
    </row>
    <row r="1122" spans="3:7">
      <c r="C1122" s="4"/>
      <c r="D1122" s="106"/>
      <c r="E1122" s="4"/>
      <c r="G1122" s="1"/>
    </row>
    <row r="1123" spans="3:7">
      <c r="C1123" s="4"/>
      <c r="D1123" s="106"/>
      <c r="E1123" s="4"/>
      <c r="G1123" s="1"/>
    </row>
    <row r="1124" spans="3:7">
      <c r="C1124" s="4"/>
      <c r="D1124" s="106"/>
      <c r="E1124" s="4"/>
      <c r="G1124" s="1"/>
    </row>
    <row r="1125" spans="3:7">
      <c r="C1125" s="4"/>
      <c r="D1125" s="106"/>
      <c r="E1125" s="4"/>
      <c r="G1125" s="1"/>
    </row>
    <row r="1126" spans="3:7">
      <c r="C1126" s="4"/>
      <c r="D1126" s="106"/>
      <c r="E1126" s="4"/>
      <c r="G1126" s="1"/>
    </row>
    <row r="1127" spans="3:7">
      <c r="C1127" s="4"/>
      <c r="D1127" s="106"/>
      <c r="E1127" s="4"/>
      <c r="G1127" s="1"/>
    </row>
    <row r="1128" spans="3:7">
      <c r="C1128" s="4"/>
      <c r="D1128" s="106"/>
      <c r="E1128" s="4"/>
      <c r="G1128" s="1"/>
    </row>
    <row r="1129" spans="3:7">
      <c r="C1129" s="4"/>
      <c r="D1129" s="106"/>
      <c r="E1129" s="4"/>
      <c r="G1129" s="1"/>
    </row>
    <row r="1130" spans="3:7">
      <c r="C1130" s="4"/>
      <c r="D1130" s="106"/>
      <c r="E1130" s="4"/>
      <c r="G1130" s="1"/>
    </row>
    <row r="1131" spans="3:7">
      <c r="C1131" s="4"/>
      <c r="D1131" s="106"/>
      <c r="E1131" s="4"/>
      <c r="G1131" s="1"/>
    </row>
    <row r="1132" spans="3:7">
      <c r="C1132" s="4"/>
      <c r="D1132" s="106"/>
      <c r="E1132" s="4"/>
      <c r="G1132" s="1"/>
    </row>
    <row r="1133" spans="3:7">
      <c r="C1133" s="4"/>
      <c r="D1133" s="106"/>
      <c r="E1133" s="4"/>
      <c r="G1133" s="1"/>
    </row>
    <row r="1134" spans="3:7">
      <c r="C1134" s="4"/>
      <c r="D1134" s="106"/>
      <c r="E1134" s="4"/>
      <c r="G1134" s="1"/>
    </row>
    <row r="1135" spans="3:7">
      <c r="C1135" s="4"/>
      <c r="D1135" s="106"/>
      <c r="E1135" s="4"/>
      <c r="G1135" s="1"/>
    </row>
    <row r="1136" spans="3:7">
      <c r="C1136" s="4"/>
      <c r="D1136" s="106"/>
      <c r="E1136" s="4"/>
      <c r="G1136" s="1"/>
    </row>
    <row r="1137" spans="3:7">
      <c r="C1137" s="4"/>
      <c r="D1137" s="106"/>
      <c r="E1137" s="4"/>
      <c r="G1137" s="1"/>
    </row>
    <row r="1138" spans="3:7">
      <c r="C1138" s="4"/>
      <c r="D1138" s="106"/>
      <c r="E1138" s="4"/>
      <c r="G1138" s="1"/>
    </row>
    <row r="1139" spans="3:7">
      <c r="C1139" s="4"/>
      <c r="D1139" s="106"/>
      <c r="E1139" s="4"/>
      <c r="G1139" s="1"/>
    </row>
    <row r="1140" spans="3:7">
      <c r="C1140" s="4"/>
      <c r="D1140" s="106"/>
      <c r="E1140" s="4"/>
      <c r="G1140" s="1"/>
    </row>
    <row r="1141" spans="3:7">
      <c r="C1141" s="4"/>
      <c r="D1141" s="106"/>
      <c r="E1141" s="4"/>
      <c r="G1141" s="1"/>
    </row>
    <row r="1142" spans="3:7">
      <c r="C1142" s="4"/>
      <c r="D1142" s="106"/>
      <c r="E1142" s="4"/>
      <c r="G1142" s="1"/>
    </row>
    <row r="1143" spans="3:7">
      <c r="C1143" s="4"/>
      <c r="D1143" s="106"/>
      <c r="E1143" s="4"/>
      <c r="G1143" s="1"/>
    </row>
    <row r="1144" spans="3:7">
      <c r="C1144" s="4"/>
      <c r="D1144" s="106"/>
      <c r="E1144" s="4"/>
      <c r="G1144" s="1"/>
    </row>
    <row r="1145" spans="3:7">
      <c r="C1145" s="4"/>
      <c r="D1145" s="106"/>
      <c r="E1145" s="4"/>
      <c r="G1145" s="1"/>
    </row>
    <row r="1146" spans="3:7">
      <c r="C1146" s="4"/>
      <c r="D1146" s="106"/>
      <c r="E1146" s="4"/>
      <c r="G1146" s="1"/>
    </row>
    <row r="1147" spans="3:7">
      <c r="C1147" s="4"/>
      <c r="D1147" s="106"/>
      <c r="E1147" s="4"/>
      <c r="G1147" s="1"/>
    </row>
    <row r="1148" spans="3:7">
      <c r="C1148" s="4"/>
      <c r="D1148" s="106"/>
      <c r="E1148" s="4"/>
      <c r="G1148" s="1"/>
    </row>
    <row r="1149" spans="3:7">
      <c r="C1149" s="4"/>
      <c r="D1149" s="106"/>
      <c r="E1149" s="4"/>
      <c r="G1149" s="1"/>
    </row>
    <row r="1150" spans="3:7">
      <c r="C1150" s="4"/>
      <c r="D1150" s="106"/>
      <c r="E1150" s="4"/>
      <c r="G1150" s="1"/>
    </row>
    <row r="1151" spans="3:7">
      <c r="C1151" s="4"/>
      <c r="D1151" s="106"/>
      <c r="E1151" s="4"/>
      <c r="G1151" s="1"/>
    </row>
    <row r="1152" spans="3:7">
      <c r="C1152" s="4"/>
      <c r="D1152" s="106"/>
      <c r="E1152" s="4"/>
      <c r="G1152" s="1"/>
    </row>
    <row r="1153" spans="3:7">
      <c r="C1153" s="4"/>
      <c r="D1153" s="106"/>
      <c r="E1153" s="4"/>
      <c r="G1153" s="1"/>
    </row>
    <row r="1154" spans="3:7">
      <c r="C1154" s="4"/>
      <c r="D1154" s="106"/>
      <c r="E1154" s="4"/>
      <c r="G1154" s="1"/>
    </row>
    <row r="1155" spans="3:7">
      <c r="C1155" s="4"/>
      <c r="D1155" s="106"/>
      <c r="E1155" s="4"/>
      <c r="G1155" s="1"/>
    </row>
    <row r="1156" spans="3:7">
      <c r="C1156" s="4"/>
      <c r="D1156" s="106"/>
      <c r="E1156" s="4"/>
      <c r="G1156" s="1"/>
    </row>
    <row r="1157" spans="3:7">
      <c r="C1157" s="4"/>
      <c r="D1157" s="106"/>
      <c r="E1157" s="4"/>
      <c r="G1157" s="1"/>
    </row>
    <row r="1158" spans="3:7">
      <c r="C1158" s="4"/>
      <c r="D1158" s="106"/>
      <c r="E1158" s="4"/>
      <c r="G1158" s="1"/>
    </row>
    <row r="1159" spans="3:7">
      <c r="C1159" s="4"/>
      <c r="D1159" s="106"/>
      <c r="E1159" s="4"/>
      <c r="G1159" s="1"/>
    </row>
    <row r="1160" spans="3:7">
      <c r="C1160" s="4"/>
      <c r="D1160" s="106"/>
      <c r="E1160" s="4"/>
      <c r="G1160" s="1"/>
    </row>
    <row r="1161" spans="3:7">
      <c r="C1161" s="4"/>
      <c r="D1161" s="106"/>
      <c r="E1161" s="4"/>
      <c r="G1161" s="1"/>
    </row>
    <row r="1162" spans="3:7">
      <c r="C1162" s="4"/>
      <c r="D1162" s="106"/>
      <c r="E1162" s="4"/>
      <c r="G1162" s="1"/>
    </row>
    <row r="1163" spans="3:7">
      <c r="C1163" s="4"/>
      <c r="D1163" s="106"/>
      <c r="E1163" s="4"/>
      <c r="G1163" s="1"/>
    </row>
    <row r="1164" spans="3:7">
      <c r="C1164" s="4"/>
      <c r="D1164" s="106"/>
      <c r="E1164" s="4"/>
      <c r="G1164" s="1"/>
    </row>
    <row r="1165" spans="3:7">
      <c r="C1165" s="4"/>
      <c r="D1165" s="106"/>
      <c r="E1165" s="4"/>
      <c r="G1165" s="1"/>
    </row>
    <row r="1166" spans="3:7">
      <c r="C1166" s="4"/>
      <c r="D1166" s="106"/>
      <c r="E1166" s="4"/>
      <c r="G1166" s="1"/>
    </row>
    <row r="1167" spans="3:7">
      <c r="C1167" s="4"/>
      <c r="D1167" s="106"/>
      <c r="E1167" s="4"/>
      <c r="G1167" s="1"/>
    </row>
    <row r="1168" spans="3:7">
      <c r="C1168" s="4"/>
      <c r="D1168" s="106"/>
      <c r="E1168" s="4"/>
      <c r="G1168" s="1"/>
    </row>
    <row r="1169" spans="3:7">
      <c r="C1169" s="4"/>
      <c r="D1169" s="106"/>
      <c r="E1169" s="4"/>
      <c r="G1169" s="1"/>
    </row>
    <row r="1170" spans="3:7">
      <c r="C1170" s="4"/>
      <c r="D1170" s="106"/>
      <c r="E1170" s="4"/>
      <c r="G1170" s="1"/>
    </row>
    <row r="1171" spans="3:7">
      <c r="C1171" s="4"/>
      <c r="D1171" s="106"/>
      <c r="E1171" s="4"/>
      <c r="G1171" s="1"/>
    </row>
    <row r="1172" spans="3:7">
      <c r="C1172" s="4"/>
      <c r="D1172" s="106"/>
      <c r="E1172" s="4"/>
      <c r="G1172" s="1"/>
    </row>
    <row r="1173" spans="3:7">
      <c r="C1173" s="4"/>
      <c r="D1173" s="106"/>
      <c r="E1173" s="4"/>
      <c r="G1173" s="1"/>
    </row>
    <row r="1174" spans="3:7">
      <c r="C1174" s="4"/>
      <c r="D1174" s="106"/>
      <c r="E1174" s="4"/>
      <c r="G1174" s="1"/>
    </row>
    <row r="1175" spans="3:7">
      <c r="C1175" s="4"/>
      <c r="D1175" s="106"/>
      <c r="E1175" s="4"/>
      <c r="G1175" s="1"/>
    </row>
    <row r="1176" spans="3:7">
      <c r="C1176" s="4"/>
      <c r="D1176" s="106"/>
      <c r="E1176" s="4"/>
      <c r="G1176" s="1"/>
    </row>
    <row r="1177" spans="3:7">
      <c r="C1177" s="4"/>
      <c r="D1177" s="106"/>
      <c r="E1177" s="4"/>
      <c r="G1177" s="1"/>
    </row>
    <row r="1178" spans="3:7">
      <c r="C1178" s="4"/>
      <c r="D1178" s="106"/>
      <c r="E1178" s="4"/>
      <c r="G1178" s="1"/>
    </row>
    <row r="1179" spans="3:7">
      <c r="C1179" s="4"/>
      <c r="D1179" s="106"/>
      <c r="E1179" s="4"/>
      <c r="G1179" s="1"/>
    </row>
    <row r="1180" spans="3:7">
      <c r="C1180" s="4"/>
      <c r="D1180" s="106"/>
      <c r="E1180" s="4"/>
      <c r="G1180" s="1"/>
    </row>
    <row r="1181" spans="3:7">
      <c r="C1181" s="4"/>
      <c r="D1181" s="106"/>
      <c r="E1181" s="4"/>
      <c r="G1181" s="1"/>
    </row>
    <row r="1182" spans="3:7">
      <c r="C1182" s="4"/>
      <c r="D1182" s="106"/>
      <c r="E1182" s="4"/>
      <c r="G1182" s="1"/>
    </row>
    <row r="1183" spans="3:7">
      <c r="C1183" s="4"/>
      <c r="D1183" s="106"/>
      <c r="E1183" s="4"/>
      <c r="G1183" s="1"/>
    </row>
    <row r="1184" spans="3:7">
      <c r="C1184" s="4"/>
      <c r="D1184" s="106"/>
      <c r="E1184" s="4"/>
      <c r="G1184" s="1"/>
    </row>
    <row r="1185" spans="3:7">
      <c r="C1185" s="4"/>
      <c r="D1185" s="106"/>
      <c r="E1185" s="4"/>
      <c r="G1185" s="1"/>
    </row>
    <row r="1186" spans="3:7">
      <c r="C1186" s="4"/>
      <c r="D1186" s="106"/>
      <c r="E1186" s="4"/>
      <c r="G1186" s="1"/>
    </row>
    <row r="1187" spans="3:7">
      <c r="C1187" s="4"/>
      <c r="D1187" s="106"/>
      <c r="E1187" s="4"/>
      <c r="G1187" s="1"/>
    </row>
    <row r="1188" spans="3:7">
      <c r="C1188" s="4"/>
      <c r="D1188" s="106"/>
      <c r="E1188" s="4"/>
      <c r="G1188" s="1"/>
    </row>
    <row r="1189" spans="3:7">
      <c r="C1189" s="4"/>
      <c r="D1189" s="106"/>
      <c r="E1189" s="4"/>
      <c r="G1189" s="1"/>
    </row>
    <row r="1190" spans="3:7">
      <c r="C1190" s="4"/>
      <c r="D1190" s="106"/>
      <c r="E1190" s="4"/>
      <c r="G1190" s="1"/>
    </row>
    <row r="1191" spans="3:7">
      <c r="C1191" s="4"/>
      <c r="D1191" s="106"/>
      <c r="E1191" s="4"/>
      <c r="G1191" s="1"/>
    </row>
    <row r="1192" spans="3:7">
      <c r="C1192" s="4"/>
      <c r="D1192" s="106"/>
      <c r="E1192" s="4"/>
      <c r="G1192" s="1"/>
    </row>
    <row r="1193" spans="3:7">
      <c r="C1193" s="4"/>
      <c r="D1193" s="106"/>
      <c r="E1193" s="4"/>
      <c r="G1193" s="1"/>
    </row>
    <row r="1194" spans="3:7">
      <c r="C1194" s="4"/>
      <c r="D1194" s="106"/>
      <c r="E1194" s="4"/>
      <c r="G1194" s="1"/>
    </row>
    <row r="1195" spans="3:7">
      <c r="C1195" s="4"/>
      <c r="D1195" s="106"/>
      <c r="E1195" s="4"/>
      <c r="G1195" s="1"/>
    </row>
    <row r="1196" spans="3:7">
      <c r="C1196" s="4"/>
      <c r="D1196" s="106"/>
      <c r="E1196" s="4"/>
      <c r="G1196" s="1"/>
    </row>
    <row r="1197" spans="3:7">
      <c r="C1197" s="4"/>
      <c r="D1197" s="106"/>
      <c r="E1197" s="4"/>
      <c r="G1197" s="1"/>
    </row>
    <row r="1198" spans="3:7">
      <c r="C1198" s="4"/>
      <c r="D1198" s="106"/>
      <c r="E1198" s="4"/>
      <c r="G1198" s="1"/>
    </row>
    <row r="1199" spans="3:7">
      <c r="C1199" s="4"/>
      <c r="D1199" s="106"/>
      <c r="E1199" s="4"/>
      <c r="G1199" s="1"/>
    </row>
    <row r="1200" spans="3:7">
      <c r="C1200" s="4"/>
      <c r="D1200" s="106"/>
      <c r="E1200" s="4"/>
      <c r="G1200" s="1"/>
    </row>
    <row r="1201" spans="3:7">
      <c r="C1201" s="4"/>
      <c r="D1201" s="106"/>
      <c r="E1201" s="4"/>
      <c r="G1201" s="1"/>
    </row>
    <row r="1202" spans="3:7">
      <c r="C1202" s="4"/>
      <c r="D1202" s="106"/>
      <c r="E1202" s="4"/>
      <c r="G1202" s="1"/>
    </row>
    <row r="1203" spans="3:7">
      <c r="C1203" s="4"/>
      <c r="D1203" s="106"/>
      <c r="E1203" s="4"/>
      <c r="G1203" s="1"/>
    </row>
    <row r="1204" spans="3:7">
      <c r="C1204" s="4"/>
      <c r="D1204" s="106"/>
      <c r="E1204" s="4"/>
      <c r="G1204" s="1"/>
    </row>
    <row r="1205" spans="3:7">
      <c r="C1205" s="4"/>
      <c r="D1205" s="106"/>
      <c r="E1205" s="4"/>
      <c r="G1205" s="1"/>
    </row>
    <row r="1206" spans="3:7">
      <c r="C1206" s="4"/>
      <c r="D1206" s="106"/>
      <c r="E1206" s="4"/>
      <c r="G1206" s="1"/>
    </row>
    <row r="1207" spans="3:7">
      <c r="C1207" s="4"/>
      <c r="D1207" s="106"/>
      <c r="E1207" s="4"/>
      <c r="G1207" s="1"/>
    </row>
    <row r="1208" spans="3:7">
      <c r="C1208" s="4"/>
      <c r="D1208" s="106"/>
      <c r="E1208" s="4"/>
      <c r="G1208" s="1"/>
    </row>
    <row r="1209" spans="3:7">
      <c r="C1209" s="4"/>
      <c r="D1209" s="106"/>
      <c r="E1209" s="4"/>
      <c r="G1209" s="1"/>
    </row>
    <row r="1210" spans="3:7">
      <c r="C1210" s="4"/>
      <c r="D1210" s="106"/>
      <c r="E1210" s="4"/>
      <c r="G1210" s="1"/>
    </row>
    <row r="1211" spans="3:7">
      <c r="C1211" s="4"/>
      <c r="D1211" s="106"/>
      <c r="E1211" s="4"/>
      <c r="G1211" s="1"/>
    </row>
    <row r="1212" spans="3:7">
      <c r="C1212" s="4"/>
      <c r="D1212" s="106"/>
      <c r="E1212" s="4"/>
      <c r="G1212" s="1"/>
    </row>
    <row r="1213" spans="3:7">
      <c r="C1213" s="4"/>
      <c r="D1213" s="106"/>
      <c r="E1213" s="4"/>
      <c r="G1213" s="1"/>
    </row>
    <row r="1214" spans="3:7">
      <c r="C1214" s="4"/>
      <c r="D1214" s="106"/>
      <c r="E1214" s="4"/>
      <c r="G1214" s="1"/>
    </row>
    <row r="1215" spans="3:7">
      <c r="C1215" s="4"/>
      <c r="D1215" s="106"/>
      <c r="E1215" s="4"/>
      <c r="G1215" s="1"/>
    </row>
    <row r="1216" spans="3:7">
      <c r="C1216" s="4"/>
      <c r="D1216" s="106"/>
      <c r="E1216" s="4"/>
      <c r="G1216" s="1"/>
    </row>
    <row r="1217" spans="3:7">
      <c r="C1217" s="4"/>
      <c r="D1217" s="106"/>
      <c r="E1217" s="4"/>
      <c r="G1217" s="1"/>
    </row>
    <row r="1218" spans="3:7">
      <c r="C1218" s="4"/>
      <c r="D1218" s="106"/>
      <c r="E1218" s="4"/>
      <c r="G1218" s="1"/>
    </row>
    <row r="1219" spans="3:7">
      <c r="C1219" s="4"/>
      <c r="D1219" s="106"/>
      <c r="E1219" s="4"/>
      <c r="G1219" s="1"/>
    </row>
    <row r="1220" spans="3:7">
      <c r="C1220" s="4"/>
      <c r="D1220" s="106"/>
      <c r="E1220" s="4"/>
      <c r="G1220" s="1"/>
    </row>
    <row r="1221" spans="3:7">
      <c r="C1221" s="4"/>
      <c r="D1221" s="106"/>
      <c r="E1221" s="4"/>
      <c r="G1221" s="1"/>
    </row>
    <row r="1222" spans="3:7">
      <c r="C1222" s="4"/>
      <c r="D1222" s="106"/>
      <c r="E1222" s="4"/>
      <c r="G1222" s="1"/>
    </row>
    <row r="1223" spans="3:7">
      <c r="C1223" s="4"/>
      <c r="D1223" s="106"/>
      <c r="E1223" s="4"/>
      <c r="G1223" s="1"/>
    </row>
    <row r="1224" spans="3:7">
      <c r="C1224" s="4"/>
      <c r="D1224" s="106"/>
      <c r="E1224" s="4"/>
      <c r="G1224" s="1"/>
    </row>
    <row r="1225" spans="3:7">
      <c r="C1225" s="4"/>
      <c r="D1225" s="106"/>
      <c r="E1225" s="4"/>
      <c r="G1225" s="1"/>
    </row>
    <row r="1226" spans="3:7">
      <c r="C1226" s="4"/>
      <c r="D1226" s="106"/>
      <c r="E1226" s="4"/>
      <c r="G1226" s="1"/>
    </row>
    <row r="1227" spans="3:7">
      <c r="C1227" s="4"/>
      <c r="D1227" s="106"/>
      <c r="E1227" s="4"/>
      <c r="G1227" s="1"/>
    </row>
    <row r="1228" spans="3:7">
      <c r="C1228" s="4"/>
      <c r="D1228" s="106"/>
      <c r="E1228" s="4"/>
      <c r="G1228" s="1"/>
    </row>
    <row r="1229" spans="3:7">
      <c r="C1229" s="4"/>
      <c r="D1229" s="106"/>
      <c r="E1229" s="4"/>
      <c r="G1229" s="1"/>
    </row>
    <row r="1230" spans="3:7">
      <c r="C1230" s="4"/>
      <c r="D1230" s="106"/>
      <c r="E1230" s="4"/>
      <c r="G1230" s="1"/>
    </row>
    <row r="1231" spans="3:7">
      <c r="C1231" s="4"/>
      <c r="D1231" s="106"/>
      <c r="E1231" s="4"/>
      <c r="G1231" s="1"/>
    </row>
    <row r="1232" spans="3:7">
      <c r="C1232" s="4"/>
      <c r="D1232" s="106"/>
      <c r="E1232" s="4"/>
      <c r="G1232" s="1"/>
    </row>
    <row r="1233" spans="3:7">
      <c r="C1233" s="4"/>
      <c r="D1233" s="106"/>
      <c r="E1233" s="4"/>
      <c r="G1233" s="1"/>
    </row>
    <row r="1234" spans="3:7">
      <c r="C1234" s="4"/>
      <c r="D1234" s="106"/>
      <c r="E1234" s="4"/>
      <c r="G1234" s="1"/>
    </row>
    <row r="1235" spans="3:7">
      <c r="C1235" s="4"/>
      <c r="D1235" s="106"/>
      <c r="E1235" s="4"/>
      <c r="G1235" s="1"/>
    </row>
    <row r="1236" spans="3:7">
      <c r="C1236" s="4"/>
      <c r="D1236" s="106"/>
      <c r="E1236" s="4"/>
      <c r="G1236" s="1"/>
    </row>
    <row r="1237" spans="3:7">
      <c r="C1237" s="4"/>
      <c r="D1237" s="106"/>
      <c r="E1237" s="4"/>
      <c r="G1237" s="1"/>
    </row>
    <row r="1238" spans="3:7">
      <c r="C1238" s="4"/>
      <c r="D1238" s="106"/>
      <c r="E1238" s="4"/>
      <c r="G1238" s="1"/>
    </row>
    <row r="1239" spans="3:7">
      <c r="C1239" s="4"/>
      <c r="D1239" s="106"/>
      <c r="E1239" s="4"/>
      <c r="G1239" s="1"/>
    </row>
    <row r="1240" spans="3:7">
      <c r="C1240" s="4"/>
      <c r="D1240" s="106"/>
      <c r="E1240" s="4"/>
      <c r="G1240" s="1"/>
    </row>
    <row r="1241" spans="3:7">
      <c r="C1241" s="4"/>
      <c r="D1241" s="106"/>
      <c r="E1241" s="4"/>
      <c r="G1241" s="1"/>
    </row>
    <row r="1242" spans="3:7">
      <c r="C1242" s="4"/>
      <c r="D1242" s="106"/>
      <c r="E1242" s="4"/>
      <c r="G1242" s="1"/>
    </row>
    <row r="1243" spans="3:7">
      <c r="C1243" s="4"/>
      <c r="D1243" s="106"/>
      <c r="E1243" s="4"/>
      <c r="G1243" s="1"/>
    </row>
    <row r="1244" spans="3:7">
      <c r="C1244" s="4"/>
      <c r="D1244" s="106"/>
      <c r="E1244" s="4"/>
      <c r="G1244" s="1"/>
    </row>
    <row r="1245" spans="3:7">
      <c r="C1245" s="4"/>
      <c r="D1245" s="106"/>
      <c r="E1245" s="4"/>
      <c r="G1245" s="1"/>
    </row>
    <row r="1246" spans="3:7">
      <c r="C1246" s="4"/>
      <c r="D1246" s="106"/>
      <c r="E1246" s="4"/>
      <c r="G1246" s="1"/>
    </row>
    <row r="1247" spans="3:7">
      <c r="C1247" s="4"/>
      <c r="D1247" s="106"/>
      <c r="E1247" s="4"/>
      <c r="G1247" s="1"/>
    </row>
    <row r="1248" spans="3:7">
      <c r="C1248" s="4"/>
      <c r="D1248" s="106"/>
      <c r="E1248" s="4"/>
      <c r="G1248" s="1"/>
    </row>
    <row r="1249" spans="3:7">
      <c r="C1249" s="4"/>
      <c r="D1249" s="106"/>
      <c r="E1249" s="4"/>
      <c r="G1249" s="1"/>
    </row>
    <row r="1250" spans="3:7">
      <c r="C1250" s="4"/>
      <c r="D1250" s="106"/>
      <c r="E1250" s="4"/>
      <c r="G1250" s="1"/>
    </row>
    <row r="1251" spans="3:7">
      <c r="C1251" s="4"/>
      <c r="D1251" s="106"/>
      <c r="E1251" s="4"/>
      <c r="G1251" s="1"/>
    </row>
    <row r="1252" spans="3:7">
      <c r="C1252" s="4"/>
      <c r="D1252" s="106"/>
      <c r="E1252" s="4"/>
      <c r="G1252" s="1"/>
    </row>
    <row r="1253" spans="3:7">
      <c r="C1253" s="4"/>
      <c r="D1253" s="106"/>
      <c r="E1253" s="4"/>
      <c r="G1253" s="1"/>
    </row>
    <row r="1254" spans="3:7">
      <c r="C1254" s="4"/>
      <c r="D1254" s="106"/>
      <c r="E1254" s="4"/>
      <c r="G1254" s="1"/>
    </row>
    <row r="1255" spans="3:7">
      <c r="C1255" s="4"/>
      <c r="D1255" s="106"/>
      <c r="E1255" s="4"/>
      <c r="G1255" s="1"/>
    </row>
    <row r="1256" spans="3:7">
      <c r="C1256" s="4"/>
      <c r="D1256" s="106"/>
      <c r="E1256" s="4"/>
      <c r="G1256" s="1"/>
    </row>
    <row r="1257" spans="3:7">
      <c r="C1257" s="4"/>
      <c r="D1257" s="106"/>
      <c r="E1257" s="4"/>
      <c r="G1257" s="1"/>
    </row>
    <row r="1258" spans="3:7">
      <c r="C1258" s="4"/>
      <c r="D1258" s="106"/>
      <c r="E1258" s="4"/>
      <c r="G1258" s="1"/>
    </row>
    <row r="1259" spans="3:7">
      <c r="C1259" s="4"/>
      <c r="D1259" s="106"/>
      <c r="E1259" s="4"/>
      <c r="G1259" s="1"/>
    </row>
    <row r="1260" spans="3:7">
      <c r="C1260" s="4"/>
      <c r="D1260" s="106"/>
      <c r="E1260" s="4"/>
      <c r="G1260" s="1"/>
    </row>
    <row r="1261" spans="3:7">
      <c r="C1261" s="4"/>
      <c r="D1261" s="106"/>
      <c r="E1261" s="4"/>
      <c r="G1261" s="1"/>
    </row>
    <row r="1262" spans="3:7">
      <c r="C1262" s="4"/>
      <c r="D1262" s="106"/>
      <c r="E1262" s="4"/>
      <c r="G1262" s="1"/>
    </row>
    <row r="1263" spans="3:7">
      <c r="C1263" s="4"/>
      <c r="D1263" s="106"/>
      <c r="E1263" s="4"/>
      <c r="G1263" s="1"/>
    </row>
    <row r="1264" spans="3:7">
      <c r="C1264" s="4"/>
      <c r="D1264" s="106"/>
      <c r="E1264" s="4"/>
      <c r="G1264" s="1"/>
    </row>
    <row r="1265" spans="3:7">
      <c r="C1265" s="4"/>
      <c r="D1265" s="106"/>
      <c r="E1265" s="4"/>
      <c r="G1265" s="1"/>
    </row>
    <row r="1266" spans="3:7">
      <c r="C1266" s="4"/>
      <c r="D1266" s="106"/>
      <c r="E1266" s="4"/>
      <c r="G1266" s="1"/>
    </row>
    <row r="1267" spans="3:7">
      <c r="C1267" s="4"/>
      <c r="D1267" s="106"/>
      <c r="E1267" s="4"/>
      <c r="G1267" s="1"/>
    </row>
    <row r="1268" spans="3:7">
      <c r="C1268" s="4"/>
      <c r="D1268" s="106"/>
      <c r="E1268" s="4"/>
      <c r="G1268" s="1"/>
    </row>
    <row r="1269" spans="3:7">
      <c r="C1269" s="4"/>
      <c r="D1269" s="106"/>
      <c r="E1269" s="4"/>
      <c r="G1269" s="1"/>
    </row>
    <row r="1270" spans="3:7">
      <c r="C1270" s="4"/>
      <c r="D1270" s="106"/>
      <c r="E1270" s="4"/>
      <c r="G1270" s="1"/>
    </row>
    <row r="1271" spans="3:7">
      <c r="C1271" s="4"/>
      <c r="D1271" s="106"/>
      <c r="E1271" s="4"/>
      <c r="G1271" s="1"/>
    </row>
    <row r="1272" spans="3:7">
      <c r="C1272" s="4"/>
      <c r="D1272" s="106"/>
      <c r="E1272" s="4"/>
      <c r="G1272" s="1"/>
    </row>
    <row r="1273" spans="3:7">
      <c r="C1273" s="4"/>
      <c r="D1273" s="106"/>
      <c r="E1273" s="4"/>
      <c r="G1273" s="1"/>
    </row>
    <row r="1274" spans="3:7">
      <c r="C1274" s="4"/>
      <c r="D1274" s="106"/>
      <c r="E1274" s="4"/>
      <c r="G1274" s="1"/>
    </row>
    <row r="1275" spans="3:7">
      <c r="C1275" s="4"/>
      <c r="D1275" s="106"/>
      <c r="E1275" s="4"/>
      <c r="G1275" s="1"/>
    </row>
    <row r="1276" spans="3:7">
      <c r="C1276" s="4"/>
      <c r="D1276" s="106"/>
      <c r="E1276" s="4"/>
      <c r="G1276" s="1"/>
    </row>
    <row r="1277" spans="3:7">
      <c r="C1277" s="4"/>
      <c r="D1277" s="106"/>
      <c r="E1277" s="4"/>
      <c r="G1277" s="1"/>
    </row>
    <row r="1278" spans="3:7">
      <c r="C1278" s="4"/>
      <c r="D1278" s="106"/>
      <c r="E1278" s="4"/>
      <c r="G1278" s="1"/>
    </row>
    <row r="1279" spans="3:7">
      <c r="C1279" s="4"/>
      <c r="D1279" s="106"/>
      <c r="E1279" s="4"/>
      <c r="G1279" s="1"/>
    </row>
    <row r="1280" spans="3:7">
      <c r="C1280" s="4"/>
      <c r="D1280" s="106"/>
      <c r="E1280" s="4"/>
      <c r="G1280" s="1"/>
    </row>
    <row r="1281" spans="3:7">
      <c r="C1281" s="4"/>
      <c r="D1281" s="106"/>
      <c r="E1281" s="4"/>
      <c r="G1281" s="1"/>
    </row>
    <row r="1282" spans="3:7">
      <c r="C1282" s="4"/>
      <c r="D1282" s="106"/>
      <c r="E1282" s="4"/>
      <c r="G1282" s="1"/>
    </row>
    <row r="1283" spans="3:7">
      <c r="C1283" s="4"/>
      <c r="D1283" s="106"/>
      <c r="E1283" s="4"/>
      <c r="G1283" s="1"/>
    </row>
    <row r="1284" spans="3:7">
      <c r="C1284" s="4"/>
      <c r="D1284" s="106"/>
      <c r="E1284" s="4"/>
      <c r="G1284" s="1"/>
    </row>
    <row r="1285" spans="3:7">
      <c r="C1285" s="4"/>
      <c r="D1285" s="106"/>
      <c r="E1285" s="4"/>
      <c r="G1285" s="1"/>
    </row>
    <row r="1286" spans="3:7">
      <c r="C1286" s="4"/>
      <c r="D1286" s="106"/>
      <c r="E1286" s="4"/>
      <c r="G1286" s="1"/>
    </row>
    <row r="1287" spans="3:7">
      <c r="C1287" s="4"/>
      <c r="D1287" s="106"/>
      <c r="E1287" s="4"/>
      <c r="G1287" s="1"/>
    </row>
    <row r="1288" spans="3:7">
      <c r="G1288" s="1"/>
    </row>
    <row r="1289" spans="3:7">
      <c r="G1289" s="1"/>
    </row>
    <row r="1290" spans="3:7">
      <c r="G1290" s="1"/>
    </row>
    <row r="1291" spans="3:7">
      <c r="G1291" s="1"/>
    </row>
    <row r="1292" spans="3:7">
      <c r="G1292" s="1"/>
    </row>
    <row r="1293" spans="3:7">
      <c r="G1293" s="1"/>
    </row>
    <row r="1294" spans="3:7">
      <c r="G1294" s="1"/>
    </row>
    <row r="1295" spans="3:7">
      <c r="G1295" s="1"/>
    </row>
    <row r="1296" spans="3:7">
      <c r="G1296" s="1"/>
    </row>
    <row r="1297" spans="7:7">
      <c r="G1297" s="1"/>
    </row>
  </sheetData>
  <autoFilter ref="A2:R27" xr:uid="{00000000-0009-0000-0000-000022000000}">
    <sortState xmlns:xlrd2="http://schemas.microsoft.com/office/spreadsheetml/2017/richdata2" ref="A2:T28">
      <sortCondition ref="I1"/>
    </sortState>
  </autoFilter>
  <conditionalFormatting sqref="E3:E14">
    <cfRule type="colorScale" priority="13">
      <colorScale>
        <cfvo type="min"/>
        <cfvo type="percentile" val="50"/>
        <cfvo type="max"/>
        <color rgb="FFF8696B"/>
        <color rgb="FFFFEB84"/>
        <color rgb="FF63BE7B"/>
      </colorScale>
    </cfRule>
  </conditionalFormatting>
  <conditionalFormatting sqref="E31">
    <cfRule type="colorScale" priority="65">
      <colorScale>
        <cfvo type="min"/>
        <cfvo type="percentile" val="50"/>
        <cfvo type="max"/>
        <color rgb="FFF8696B"/>
        <color rgb="FFFFEB84"/>
        <color rgb="FF63BE7B"/>
      </colorScale>
    </cfRule>
  </conditionalFormatting>
  <conditionalFormatting sqref="E34">
    <cfRule type="colorScale" priority="1">
      <colorScale>
        <cfvo type="min"/>
        <cfvo type="percentile" val="50"/>
        <cfvo type="max"/>
        <color rgb="FFF8696B"/>
        <color rgb="FFFFEB84"/>
        <color rgb="FF63BE7B"/>
      </colorScale>
    </cfRule>
  </conditionalFormatting>
  <conditionalFormatting sqref="E35">
    <cfRule type="colorScale" priority="82">
      <colorScale>
        <cfvo type="min"/>
        <cfvo type="percentile" val="50"/>
        <cfvo type="max"/>
        <color rgb="FFF8696B"/>
        <color rgb="FFFFEB84"/>
        <color rgb="FF63BE7B"/>
      </colorScale>
    </cfRule>
  </conditionalFormatting>
  <conditionalFormatting sqref="F3:F14">
    <cfRule type="colorScale" priority="34">
      <colorScale>
        <cfvo type="min"/>
        <cfvo type="percentile" val="50"/>
        <cfvo type="max"/>
        <color rgb="FFF8696B"/>
        <color rgb="FFFFEB84"/>
        <color rgb="FF63BE7B"/>
      </colorScale>
    </cfRule>
  </conditionalFormatting>
  <conditionalFormatting sqref="F22:F23 F27">
    <cfRule type="colorScale" priority="46">
      <colorScale>
        <cfvo type="min"/>
        <cfvo type="percentile" val="50"/>
        <cfvo type="max"/>
        <color rgb="FFF8696B"/>
        <color rgb="FFFFEB84"/>
        <color rgb="FF63BE7B"/>
      </colorScale>
    </cfRule>
  </conditionalFormatting>
  <conditionalFormatting sqref="F25:F26">
    <cfRule type="colorScale" priority="10">
      <colorScale>
        <cfvo type="min"/>
        <cfvo type="percentile" val="50"/>
        <cfvo type="max"/>
        <color rgb="FFF8696B"/>
        <color rgb="FFFFEB84"/>
        <color rgb="FF63BE7B"/>
      </colorScale>
    </cfRule>
  </conditionalFormatting>
  <conditionalFormatting sqref="F28:F35">
    <cfRule type="colorScale" priority="83">
      <colorScale>
        <cfvo type="min"/>
        <cfvo type="percentile" val="50"/>
        <cfvo type="max"/>
        <color rgb="FFF8696B"/>
        <color rgb="FFFFEB84"/>
        <color rgb="FF63BE7B"/>
      </colorScale>
    </cfRule>
  </conditionalFormatting>
  <conditionalFormatting sqref="F18:H21">
    <cfRule type="colorScale" priority="11">
      <colorScale>
        <cfvo type="min"/>
        <cfvo type="percentile" val="50"/>
        <cfvo type="max"/>
        <color rgb="FFF8696B"/>
        <color rgb="FFFFEB84"/>
        <color rgb="FF63BE7B"/>
      </colorScale>
    </cfRule>
  </conditionalFormatting>
  <conditionalFormatting sqref="G27:G28 H28 G29:H35">
    <cfRule type="colorScale" priority="85">
      <colorScale>
        <cfvo type="min"/>
        <cfvo type="percentile" val="50"/>
        <cfvo type="max"/>
        <color rgb="FFF8696B"/>
        <color rgb="FFFFEB84"/>
        <color rgb="FF63BE7B"/>
      </colorScale>
    </cfRule>
  </conditionalFormatting>
  <conditionalFormatting sqref="H6:H9">
    <cfRule type="colorScale" priority="1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9">
    <tabColor rgb="FFFF0000"/>
  </sheetPr>
  <dimension ref="A1:Z44"/>
  <sheetViews>
    <sheetView workbookViewId="0">
      <pane ySplit="2" topLeftCell="A3" activePane="bottomLeft" state="frozen"/>
      <selection pane="bottomLeft" activeCell="X1" sqref="X1"/>
    </sheetView>
  </sheetViews>
  <sheetFormatPr defaultColWidth="9.109375" defaultRowHeight="14.4"/>
  <cols>
    <col min="1" max="1" width="4.88671875" style="7" customWidth="1"/>
    <col min="2" max="2" width="16" style="7" customWidth="1"/>
    <col min="3" max="3" width="43" style="8" customWidth="1"/>
    <col min="4" max="4" width="15" style="7" customWidth="1"/>
    <col min="5" max="5" width="16.109375" style="7" bestFit="1" customWidth="1"/>
    <col min="6" max="6" width="11.88671875" style="7" hidden="1" customWidth="1"/>
    <col min="7" max="7" width="13.6640625" style="7" hidden="1" customWidth="1"/>
    <col min="8" max="8" width="11.88671875" style="7" bestFit="1" customWidth="1"/>
    <col min="9" max="9" width="13.6640625" style="7" bestFit="1" customWidth="1"/>
    <col min="10" max="10" width="11.88671875" style="7" bestFit="1" customWidth="1"/>
    <col min="11" max="11" width="13.6640625" style="7" bestFit="1" customWidth="1"/>
    <col min="12" max="13" width="13.6640625" style="7" customWidth="1"/>
    <col min="14" max="14" width="9.44140625" style="7" customWidth="1"/>
    <col min="15" max="15" width="8.88671875" style="7" customWidth="1"/>
    <col min="16" max="16" width="9.109375" style="7"/>
    <col min="17" max="17" width="21.88671875" style="7" bestFit="1" customWidth="1"/>
    <col min="18" max="23" width="9.109375" style="7"/>
    <col min="24" max="24" width="22.33203125" style="7" bestFit="1" customWidth="1"/>
    <col min="25" max="25" width="21.109375" style="7" hidden="1" customWidth="1"/>
    <col min="26" max="26" width="6.5546875" style="7" hidden="1" customWidth="1"/>
    <col min="27" max="16384" width="9.109375" style="7"/>
  </cols>
  <sheetData>
    <row r="1" spans="1:26">
      <c r="N1" s="7">
        <f>SUM(N3:N113)</f>
        <v>154</v>
      </c>
      <c r="O1" s="104">
        <f ca="1">SUM(O3:O1013)</f>
        <v>152</v>
      </c>
      <c r="P1" s="7">
        <f ca="1">SUM(P3:P1013)</f>
        <v>-12</v>
      </c>
    </row>
    <row r="2" spans="1:26">
      <c r="A2" s="28" t="s">
        <v>480</v>
      </c>
      <c r="B2" s="28" t="s">
        <v>221</v>
      </c>
      <c r="C2" s="115" t="s">
        <v>294</v>
      </c>
      <c r="D2" s="28" t="s">
        <v>267</v>
      </c>
      <c r="E2" s="28" t="s">
        <v>1164</v>
      </c>
      <c r="F2" s="28" t="s">
        <v>296</v>
      </c>
      <c r="G2" s="28" t="s">
        <v>297</v>
      </c>
      <c r="H2" s="28" t="s">
        <v>298</v>
      </c>
      <c r="I2" s="28" t="s">
        <v>299</v>
      </c>
      <c r="J2" s="28" t="s">
        <v>300</v>
      </c>
      <c r="K2" s="28" t="s">
        <v>301</v>
      </c>
      <c r="L2" s="28" t="s">
        <v>302</v>
      </c>
      <c r="M2" s="28" t="s">
        <v>10</v>
      </c>
      <c r="N2" s="28" t="s">
        <v>303</v>
      </c>
      <c r="O2" s="28" t="s">
        <v>304</v>
      </c>
      <c r="P2" s="28" t="s">
        <v>305</v>
      </c>
      <c r="Q2" s="28" t="s">
        <v>306</v>
      </c>
    </row>
    <row r="3" spans="1:26">
      <c r="A3" s="11">
        <v>1</v>
      </c>
      <c r="B3" s="11" t="s">
        <v>3388</v>
      </c>
      <c r="C3" s="40" t="s">
        <v>3389</v>
      </c>
      <c r="D3" s="11"/>
      <c r="E3" s="93" t="s">
        <v>279</v>
      </c>
      <c r="F3" s="11"/>
      <c r="G3" s="11"/>
      <c r="H3" s="46">
        <v>44826</v>
      </c>
      <c r="I3" s="46">
        <v>44830</v>
      </c>
      <c r="J3" s="46">
        <v>44882</v>
      </c>
      <c r="K3" s="46">
        <v>44887</v>
      </c>
      <c r="L3" s="11"/>
      <c r="M3" s="11"/>
      <c r="N3" s="11">
        <f t="shared" ref="N3:N20" si="0">IF(IF(H3="",0,IF(I3="",0,I3-H3))="",0,I3-H3+1)</f>
        <v>5</v>
      </c>
      <c r="O3" s="37">
        <f ca="1">IF(J3="",0,IF(K3="",TODAY()-J3,K3-J3+1))</f>
        <v>6</v>
      </c>
      <c r="P3" s="37">
        <f ca="1">IF(O3=0,0,N3-O3)</f>
        <v>-1</v>
      </c>
      <c r="Q3" s="11"/>
      <c r="Y3" s="217" t="s">
        <v>2</v>
      </c>
      <c r="Z3" s="217"/>
    </row>
    <row r="4" spans="1:26">
      <c r="A4" s="11">
        <v>2</v>
      </c>
      <c r="B4" s="11" t="s">
        <v>237</v>
      </c>
      <c r="C4" s="40" t="s">
        <v>3390</v>
      </c>
      <c r="D4" s="11"/>
      <c r="E4" s="96" t="s">
        <v>286</v>
      </c>
      <c r="F4" s="11"/>
      <c r="G4" s="11"/>
      <c r="H4" s="46">
        <v>44848</v>
      </c>
      <c r="I4" s="46">
        <v>44853</v>
      </c>
      <c r="J4" s="46">
        <v>44848</v>
      </c>
      <c r="K4" s="46">
        <v>44860</v>
      </c>
      <c r="L4" s="46"/>
      <c r="M4" s="46"/>
      <c r="N4" s="11">
        <f t="shared" si="0"/>
        <v>6</v>
      </c>
      <c r="O4" s="11"/>
      <c r="P4" s="11"/>
      <c r="Q4" s="11"/>
      <c r="Y4" s="174" t="s">
        <v>115</v>
      </c>
      <c r="Z4" s="218">
        <v>41354</v>
      </c>
    </row>
    <row r="5" spans="1:26">
      <c r="A5" s="11">
        <v>3</v>
      </c>
      <c r="B5" s="11" t="s">
        <v>265</v>
      </c>
      <c r="C5" s="40" t="s">
        <v>3391</v>
      </c>
      <c r="D5" s="11"/>
      <c r="E5" s="91" t="s">
        <v>3282</v>
      </c>
      <c r="F5" s="11"/>
      <c r="G5" s="11"/>
      <c r="H5" s="46">
        <v>44860</v>
      </c>
      <c r="I5" s="46">
        <v>44867</v>
      </c>
      <c r="J5" s="46">
        <v>44862</v>
      </c>
      <c r="K5" s="46">
        <v>44873</v>
      </c>
      <c r="L5" s="46"/>
      <c r="M5" s="46"/>
      <c r="N5" s="11">
        <f t="shared" si="0"/>
        <v>8</v>
      </c>
      <c r="O5" s="11"/>
      <c r="P5" s="11"/>
      <c r="Q5" s="11"/>
      <c r="Y5" s="174" t="s">
        <v>151</v>
      </c>
      <c r="Z5" s="218">
        <v>25200</v>
      </c>
    </row>
    <row r="6" spans="1:26">
      <c r="A6" s="11">
        <v>4</v>
      </c>
      <c r="B6" s="11" t="s">
        <v>3388</v>
      </c>
      <c r="C6" s="40" t="s">
        <v>3392</v>
      </c>
      <c r="D6" s="11"/>
      <c r="E6" s="93" t="s">
        <v>279</v>
      </c>
      <c r="F6" s="11"/>
      <c r="G6" s="11"/>
      <c r="H6" s="46">
        <v>44868</v>
      </c>
      <c r="I6" s="46">
        <v>44870</v>
      </c>
      <c r="J6" s="46">
        <v>44874</v>
      </c>
      <c r="K6" s="46">
        <v>44876</v>
      </c>
      <c r="L6" s="14"/>
      <c r="M6" s="14"/>
      <c r="N6" s="11">
        <f t="shared" si="0"/>
        <v>3</v>
      </c>
      <c r="O6" s="37">
        <f t="shared" ref="O6:O20" ca="1" si="1">IF(J6="",0,IF(K6="",TODAY()-J6,K6-J6+1))</f>
        <v>3</v>
      </c>
      <c r="P6" s="37">
        <f t="shared" ref="P6:P20" ca="1" si="2">IF(O6=0,0,N6-O6)</f>
        <v>0</v>
      </c>
      <c r="Q6" s="11"/>
      <c r="X6" s="7" t="s">
        <v>3393</v>
      </c>
      <c r="Y6" s="174" t="s">
        <v>27</v>
      </c>
      <c r="Z6" s="218">
        <v>32821</v>
      </c>
    </row>
    <row r="7" spans="1:26">
      <c r="A7" s="11">
        <v>5</v>
      </c>
      <c r="B7" s="11" t="s">
        <v>237</v>
      </c>
      <c r="C7" s="40" t="s">
        <v>3394</v>
      </c>
      <c r="D7" s="11"/>
      <c r="E7" s="76" t="s">
        <v>178</v>
      </c>
      <c r="F7" s="11"/>
      <c r="G7" s="11"/>
      <c r="H7" s="46">
        <v>44872</v>
      </c>
      <c r="I7" s="46">
        <v>44873</v>
      </c>
      <c r="J7" s="46">
        <v>44877</v>
      </c>
      <c r="K7" s="46">
        <v>44878</v>
      </c>
      <c r="L7" s="14"/>
      <c r="M7" s="14"/>
      <c r="N7" s="11">
        <f>IF(IF(H7="",0,IF(I7="",0,I7-H7))="",0,I7-H7+1)</f>
        <v>2</v>
      </c>
      <c r="O7" s="37">
        <f ca="1">IF(J7="",0,IF(K7="",TODAY()-J7,K7-J7+1))</f>
        <v>2</v>
      </c>
      <c r="P7" s="37">
        <f ca="1">IF(O7=0,0,N7-O7)</f>
        <v>0</v>
      </c>
      <c r="Q7" s="11"/>
      <c r="Y7" s="174" t="s">
        <v>21</v>
      </c>
      <c r="Z7" s="218">
        <v>28827</v>
      </c>
    </row>
    <row r="8" spans="1:26">
      <c r="A8" s="11">
        <v>6</v>
      </c>
      <c r="B8" s="11" t="s">
        <v>3388</v>
      </c>
      <c r="C8" s="40" t="s">
        <v>3395</v>
      </c>
      <c r="D8" s="11"/>
      <c r="E8" s="93" t="s">
        <v>279</v>
      </c>
      <c r="F8" s="11"/>
      <c r="G8" s="11"/>
      <c r="H8" s="46">
        <v>44874</v>
      </c>
      <c r="I8" s="46">
        <v>44875</v>
      </c>
      <c r="J8" s="46">
        <v>44879</v>
      </c>
      <c r="K8" s="46">
        <v>44881</v>
      </c>
      <c r="L8" s="14"/>
      <c r="M8" s="14"/>
      <c r="N8" s="11">
        <f t="shared" si="0"/>
        <v>2</v>
      </c>
      <c r="O8" s="37">
        <f t="shared" ca="1" si="1"/>
        <v>3</v>
      </c>
      <c r="P8" s="37">
        <f t="shared" ca="1" si="2"/>
        <v>-1</v>
      </c>
      <c r="Q8" s="11"/>
      <c r="Y8" s="174" t="s">
        <v>91</v>
      </c>
      <c r="Z8" s="218">
        <v>20000</v>
      </c>
    </row>
    <row r="9" spans="1:26">
      <c r="A9" s="11">
        <v>7</v>
      </c>
      <c r="B9" s="11" t="s">
        <v>3388</v>
      </c>
      <c r="C9" s="40" t="s">
        <v>3396</v>
      </c>
      <c r="D9" s="11"/>
      <c r="E9" s="93" t="s">
        <v>279</v>
      </c>
      <c r="F9" s="11"/>
      <c r="G9" s="11"/>
      <c r="H9" s="46">
        <v>44876</v>
      </c>
      <c r="I9" s="46">
        <v>44877</v>
      </c>
      <c r="J9" s="46">
        <v>44888</v>
      </c>
      <c r="K9" s="46">
        <v>44889</v>
      </c>
      <c r="L9" s="14"/>
      <c r="M9" s="14"/>
      <c r="N9" s="11">
        <f t="shared" si="0"/>
        <v>2</v>
      </c>
      <c r="O9" s="37">
        <f t="shared" ca="1" si="1"/>
        <v>2</v>
      </c>
      <c r="P9" s="37">
        <f t="shared" ca="1" si="2"/>
        <v>0</v>
      </c>
      <c r="Q9" s="11"/>
      <c r="Y9" s="259" t="s">
        <v>74</v>
      </c>
      <c r="Z9" s="258">
        <v>19363</v>
      </c>
    </row>
    <row r="10" spans="1:26">
      <c r="A10" s="11">
        <v>8</v>
      </c>
      <c r="B10" s="11" t="s">
        <v>3388</v>
      </c>
      <c r="C10" s="40" t="s">
        <v>3397</v>
      </c>
      <c r="D10" s="11"/>
      <c r="E10" s="93" t="s">
        <v>279</v>
      </c>
      <c r="F10" s="11"/>
      <c r="G10" s="11"/>
      <c r="H10" s="46">
        <v>44879</v>
      </c>
      <c r="I10" s="46">
        <v>44880</v>
      </c>
      <c r="J10" s="46">
        <v>44890</v>
      </c>
      <c r="K10" s="46">
        <v>44891</v>
      </c>
      <c r="L10" s="14"/>
      <c r="M10" s="14"/>
      <c r="N10" s="11">
        <f t="shared" si="0"/>
        <v>2</v>
      </c>
      <c r="O10" s="37">
        <f t="shared" ca="1" si="1"/>
        <v>2</v>
      </c>
      <c r="P10" s="37">
        <f t="shared" ca="1" si="2"/>
        <v>0</v>
      </c>
      <c r="Q10" s="11"/>
      <c r="Y10" s="174" t="s">
        <v>111</v>
      </c>
      <c r="Z10" s="218">
        <v>18664</v>
      </c>
    </row>
    <row r="11" spans="1:26">
      <c r="A11" s="11">
        <v>9</v>
      </c>
      <c r="B11" s="11" t="s">
        <v>3388</v>
      </c>
      <c r="C11" s="40" t="s">
        <v>3398</v>
      </c>
      <c r="D11" s="11"/>
      <c r="E11" s="114" t="s">
        <v>281</v>
      </c>
      <c r="F11" s="11"/>
      <c r="G11" s="11"/>
      <c r="H11" s="46">
        <v>44882</v>
      </c>
      <c r="I11" s="46">
        <v>44884</v>
      </c>
      <c r="J11" s="46">
        <v>44893</v>
      </c>
      <c r="K11" s="46">
        <v>44894</v>
      </c>
      <c r="L11" s="14"/>
      <c r="M11" s="14"/>
      <c r="N11" s="11">
        <f t="shared" si="0"/>
        <v>3</v>
      </c>
      <c r="O11" s="37">
        <f t="shared" ca="1" si="1"/>
        <v>2</v>
      </c>
      <c r="P11" s="37">
        <f t="shared" ca="1" si="2"/>
        <v>1</v>
      </c>
      <c r="Q11" s="11"/>
      <c r="Y11" s="174" t="s">
        <v>105</v>
      </c>
      <c r="Z11" s="218">
        <v>18000</v>
      </c>
    </row>
    <row r="12" spans="1:26">
      <c r="A12" s="11">
        <v>10</v>
      </c>
      <c r="B12" s="11" t="s">
        <v>3388</v>
      </c>
      <c r="C12" s="40" t="s">
        <v>3399</v>
      </c>
      <c r="D12" s="11"/>
      <c r="E12" s="93" t="s">
        <v>279</v>
      </c>
      <c r="F12" s="11"/>
      <c r="G12" s="11"/>
      <c r="H12" s="46">
        <v>44886</v>
      </c>
      <c r="I12" s="46">
        <v>44887</v>
      </c>
      <c r="J12" s="46">
        <v>44895</v>
      </c>
      <c r="K12" s="46">
        <v>44897</v>
      </c>
      <c r="L12" s="14"/>
      <c r="M12" s="14"/>
      <c r="N12" s="11">
        <f t="shared" si="0"/>
        <v>2</v>
      </c>
      <c r="O12" s="37">
        <f t="shared" ca="1" si="1"/>
        <v>3</v>
      </c>
      <c r="P12" s="37">
        <f t="shared" ca="1" si="2"/>
        <v>-1</v>
      </c>
      <c r="Q12" s="11"/>
      <c r="Y12" s="174" t="s">
        <v>54</v>
      </c>
      <c r="Z12" s="218">
        <v>22000</v>
      </c>
    </row>
    <row r="13" spans="1:26">
      <c r="A13" s="11">
        <v>11</v>
      </c>
      <c r="B13" s="11" t="s">
        <v>3388</v>
      </c>
      <c r="C13" s="40" t="s">
        <v>3400</v>
      </c>
      <c r="D13" s="11"/>
      <c r="E13" s="93" t="s">
        <v>279</v>
      </c>
      <c r="F13" s="11"/>
      <c r="G13" s="11"/>
      <c r="H13" s="46">
        <v>44888</v>
      </c>
      <c r="I13" s="46">
        <v>44889</v>
      </c>
      <c r="J13" s="46">
        <v>44900</v>
      </c>
      <c r="K13" s="46">
        <v>44901</v>
      </c>
      <c r="L13" s="14"/>
      <c r="M13" s="14"/>
      <c r="N13" s="11">
        <f t="shared" si="0"/>
        <v>2</v>
      </c>
      <c r="O13" s="37">
        <f t="shared" ca="1" si="1"/>
        <v>2</v>
      </c>
      <c r="P13" s="37">
        <f t="shared" ca="1" si="2"/>
        <v>0</v>
      </c>
      <c r="Q13" s="11"/>
      <c r="Y13" s="174" t="s">
        <v>44</v>
      </c>
      <c r="Z13" s="218">
        <v>22050</v>
      </c>
    </row>
    <row r="14" spans="1:26">
      <c r="A14" s="11">
        <v>12</v>
      </c>
      <c r="B14" s="11" t="s">
        <v>3388</v>
      </c>
      <c r="C14" s="40" t="s">
        <v>3401</v>
      </c>
      <c r="D14" s="11"/>
      <c r="E14" s="93" t="s">
        <v>279</v>
      </c>
      <c r="F14" s="11"/>
      <c r="G14" s="11"/>
      <c r="H14" s="46">
        <v>44890</v>
      </c>
      <c r="I14" s="46">
        <v>44891</v>
      </c>
      <c r="J14" s="46">
        <v>44901</v>
      </c>
      <c r="K14" s="46">
        <v>44902</v>
      </c>
      <c r="L14" s="14"/>
      <c r="M14" s="14"/>
      <c r="N14" s="11">
        <f t="shared" si="0"/>
        <v>2</v>
      </c>
      <c r="O14" s="37">
        <f t="shared" ca="1" si="1"/>
        <v>2</v>
      </c>
      <c r="P14" s="37">
        <f t="shared" ca="1" si="2"/>
        <v>0</v>
      </c>
      <c r="Q14" s="11"/>
      <c r="Y14" s="174" t="s">
        <v>58</v>
      </c>
      <c r="Z14" s="218">
        <v>28108</v>
      </c>
    </row>
    <row r="15" spans="1:26">
      <c r="A15" s="11">
        <v>13</v>
      </c>
      <c r="B15" s="11" t="s">
        <v>1097</v>
      </c>
      <c r="C15" s="40" t="s">
        <v>3397</v>
      </c>
      <c r="D15" s="11"/>
      <c r="E15" s="93" t="s">
        <v>279</v>
      </c>
      <c r="F15" s="11"/>
      <c r="G15" s="11"/>
      <c r="H15" s="46">
        <v>44893</v>
      </c>
      <c r="I15" s="46">
        <v>44894</v>
      </c>
      <c r="J15" s="46">
        <v>44902</v>
      </c>
      <c r="K15" s="46">
        <v>44904</v>
      </c>
      <c r="L15" s="14"/>
      <c r="M15" s="14"/>
      <c r="N15" s="11">
        <f t="shared" si="0"/>
        <v>2</v>
      </c>
      <c r="O15" s="37">
        <f t="shared" ca="1" si="1"/>
        <v>3</v>
      </c>
      <c r="P15" s="37">
        <f t="shared" ca="1" si="2"/>
        <v>-1</v>
      </c>
      <c r="Q15" s="11"/>
      <c r="Y15" s="174" t="s">
        <v>32</v>
      </c>
      <c r="Z15" s="218">
        <v>27037</v>
      </c>
    </row>
    <row r="16" spans="1:26">
      <c r="A16" s="11">
        <v>14</v>
      </c>
      <c r="B16" s="11" t="s">
        <v>1097</v>
      </c>
      <c r="C16" s="40" t="s">
        <v>3398</v>
      </c>
      <c r="D16" s="11"/>
      <c r="E16" s="114" t="s">
        <v>281</v>
      </c>
      <c r="F16" s="11"/>
      <c r="G16" s="11"/>
      <c r="H16" s="46">
        <v>44895</v>
      </c>
      <c r="I16" s="46">
        <v>44896</v>
      </c>
      <c r="J16" s="46">
        <v>44907</v>
      </c>
      <c r="K16" s="46">
        <v>44907</v>
      </c>
      <c r="L16" s="14"/>
      <c r="M16" s="14"/>
      <c r="N16" s="11">
        <f t="shared" si="0"/>
        <v>2</v>
      </c>
      <c r="O16" s="37">
        <f t="shared" ca="1" si="1"/>
        <v>1</v>
      </c>
      <c r="P16" s="37">
        <f t="shared" ca="1" si="2"/>
        <v>1</v>
      </c>
      <c r="Q16" s="11"/>
      <c r="Y16" s="174" t="s">
        <v>62</v>
      </c>
      <c r="Z16" s="218">
        <v>26806</v>
      </c>
    </row>
    <row r="17" spans="1:26">
      <c r="A17" s="11">
        <v>15</v>
      </c>
      <c r="B17" s="11" t="s">
        <v>1097</v>
      </c>
      <c r="C17" s="40" t="s">
        <v>3402</v>
      </c>
      <c r="D17" s="11"/>
      <c r="E17" s="93" t="s">
        <v>279</v>
      </c>
      <c r="F17" s="11"/>
      <c r="G17" s="11"/>
      <c r="H17" s="46">
        <v>44897</v>
      </c>
      <c r="I17" s="46">
        <v>44898</v>
      </c>
      <c r="J17" s="46">
        <f>K16+1</f>
        <v>44908</v>
      </c>
      <c r="K17" s="46">
        <f>J17+1</f>
        <v>44909</v>
      </c>
      <c r="L17" s="14"/>
      <c r="M17" s="14"/>
      <c r="N17" s="11">
        <f t="shared" si="0"/>
        <v>2</v>
      </c>
      <c r="O17" s="37">
        <f t="shared" ca="1" si="1"/>
        <v>2</v>
      </c>
      <c r="P17" s="37">
        <f t="shared" ca="1" si="2"/>
        <v>0</v>
      </c>
      <c r="Q17" s="11"/>
      <c r="Y17" s="259" t="s">
        <v>70</v>
      </c>
      <c r="Z17" s="258">
        <v>25000</v>
      </c>
    </row>
    <row r="18" spans="1:26">
      <c r="A18" s="11">
        <v>16</v>
      </c>
      <c r="B18" s="11" t="s">
        <v>1097</v>
      </c>
      <c r="C18" s="40" t="s">
        <v>3403</v>
      </c>
      <c r="D18" s="11"/>
      <c r="E18" s="93" t="s">
        <v>279</v>
      </c>
      <c r="F18" s="11"/>
      <c r="G18" s="11"/>
      <c r="H18" s="46">
        <v>44900</v>
      </c>
      <c r="I18" s="46">
        <v>44901</v>
      </c>
      <c r="J18" s="46">
        <f>K17+1</f>
        <v>44910</v>
      </c>
      <c r="K18" s="46">
        <f>J18</f>
        <v>44910</v>
      </c>
      <c r="L18" s="14"/>
      <c r="M18" s="14"/>
      <c r="N18" s="11">
        <f t="shared" si="0"/>
        <v>2</v>
      </c>
      <c r="O18" s="37">
        <f t="shared" ca="1" si="1"/>
        <v>1</v>
      </c>
      <c r="P18" s="37">
        <f t="shared" ca="1" si="2"/>
        <v>1</v>
      </c>
      <c r="Q18" s="11"/>
      <c r="Y18" s="174" t="s">
        <v>103</v>
      </c>
      <c r="Z18" s="218">
        <v>28200</v>
      </c>
    </row>
    <row r="19" spans="1:26">
      <c r="A19" s="11">
        <v>17</v>
      </c>
      <c r="B19" s="11" t="s">
        <v>1097</v>
      </c>
      <c r="C19" s="40" t="s">
        <v>3404</v>
      </c>
      <c r="D19" s="11"/>
      <c r="E19" s="93" t="s">
        <v>279</v>
      </c>
      <c r="F19" s="11"/>
      <c r="G19" s="11"/>
      <c r="H19" s="46">
        <v>44904</v>
      </c>
      <c r="I19" s="46">
        <v>44907</v>
      </c>
      <c r="J19" s="46">
        <f>K18+4</f>
        <v>44914</v>
      </c>
      <c r="K19" s="46">
        <f>J19</f>
        <v>44914</v>
      </c>
      <c r="L19" s="14"/>
      <c r="M19" s="14"/>
      <c r="N19" s="11">
        <f t="shared" si="0"/>
        <v>4</v>
      </c>
      <c r="O19" s="37">
        <f t="shared" ca="1" si="1"/>
        <v>1</v>
      </c>
      <c r="P19" s="37">
        <f t="shared" ca="1" si="2"/>
        <v>3</v>
      </c>
      <c r="Q19" s="11"/>
      <c r="Y19" s="174" t="s">
        <v>109</v>
      </c>
      <c r="Z19" s="263">
        <v>18000</v>
      </c>
    </row>
    <row r="20" spans="1:26" ht="16.5" customHeight="1">
      <c r="A20" s="11">
        <v>18</v>
      </c>
      <c r="B20" s="11" t="s">
        <v>1097</v>
      </c>
      <c r="C20" s="40" t="s">
        <v>3405</v>
      </c>
      <c r="D20" s="11"/>
      <c r="E20" s="93" t="s">
        <v>279</v>
      </c>
      <c r="F20" s="11"/>
      <c r="G20" s="11"/>
      <c r="H20" s="46">
        <v>44908</v>
      </c>
      <c r="I20" s="46">
        <v>44909</v>
      </c>
      <c r="J20" s="46">
        <f>K19+1</f>
        <v>44915</v>
      </c>
      <c r="K20" s="46">
        <f>J20+1</f>
        <v>44916</v>
      </c>
      <c r="L20" s="14"/>
      <c r="M20" s="14"/>
      <c r="N20" s="11">
        <f t="shared" si="0"/>
        <v>2</v>
      </c>
      <c r="O20" s="37">
        <f t="shared" ca="1" si="1"/>
        <v>2</v>
      </c>
      <c r="P20" s="37">
        <f t="shared" ca="1" si="2"/>
        <v>0</v>
      </c>
      <c r="Q20" s="11"/>
      <c r="Y20" s="306" t="s">
        <v>191</v>
      </c>
      <c r="Z20" s="263">
        <v>18000</v>
      </c>
    </row>
    <row r="21" spans="1:26" hidden="1">
      <c r="A21" s="11">
        <v>19</v>
      </c>
      <c r="B21" s="11" t="s">
        <v>222</v>
      </c>
      <c r="C21" s="40" t="s">
        <v>1780</v>
      </c>
      <c r="D21" s="11"/>
      <c r="E21" s="76" t="s">
        <v>178</v>
      </c>
      <c r="F21" s="11"/>
      <c r="G21" s="11"/>
      <c r="H21" s="46">
        <f t="shared" ref="H21:H23" si="3">I20+1</f>
        <v>44910</v>
      </c>
      <c r="I21" s="46">
        <f>H21+2</f>
        <v>44912</v>
      </c>
      <c r="J21" s="46">
        <v>44916</v>
      </c>
      <c r="K21" s="46">
        <v>44919</v>
      </c>
      <c r="L21" s="14"/>
      <c r="M21" s="14"/>
      <c r="N21" s="11">
        <f t="shared" ref="N21" si="4">IF(IF(H21="",0,IF(I21="",0,I21-H21))="",0,I21-H21+1)</f>
        <v>3</v>
      </c>
      <c r="O21" s="37">
        <f t="shared" ref="O21" ca="1" si="5">IF(J21="",0,IF(K21="",TODAY()-J21,K21-J21+1))</f>
        <v>4</v>
      </c>
      <c r="P21" s="37">
        <f t="shared" ref="P21" ca="1" si="6">IF(O21=0,0,N21-O21)</f>
        <v>-1</v>
      </c>
      <c r="Q21" s="11"/>
      <c r="Y21" s="259" t="s">
        <v>96</v>
      </c>
      <c r="Z21" s="258">
        <v>26000</v>
      </c>
    </row>
    <row r="22" spans="1:26" hidden="1">
      <c r="A22" s="11">
        <v>20</v>
      </c>
      <c r="B22" s="11" t="s">
        <v>1097</v>
      </c>
      <c r="C22" s="40" t="s">
        <v>3406</v>
      </c>
      <c r="D22" s="11"/>
      <c r="E22" s="76" t="s">
        <v>178</v>
      </c>
      <c r="F22" s="11"/>
      <c r="G22" s="11"/>
      <c r="H22" s="46">
        <f t="shared" si="3"/>
        <v>44913</v>
      </c>
      <c r="I22" s="46">
        <f>H22+1</f>
        <v>44914</v>
      </c>
      <c r="J22" s="46">
        <v>44918</v>
      </c>
      <c r="K22" s="46">
        <v>44919</v>
      </c>
      <c r="L22" s="14"/>
      <c r="M22" s="14"/>
      <c r="N22" s="11">
        <f t="shared" ref="N22:N28" si="7">IF(IF(H22="",0,IF(I22="",0,I22-H22))="",0,I22-H22+1)</f>
        <v>2</v>
      </c>
      <c r="O22" s="37">
        <f t="shared" ref="O22:O28" ca="1" si="8">IF(J22="",0,IF(K22="",TODAY()-J22,K22-J22+1))</f>
        <v>2</v>
      </c>
      <c r="P22" s="37">
        <f t="shared" ref="P22:P28" ca="1" si="9">IF(O22=0,0,N22-O22)</f>
        <v>0</v>
      </c>
      <c r="Q22" s="11"/>
      <c r="Y22" s="174" t="s">
        <v>100</v>
      </c>
      <c r="Z22" s="218">
        <v>26200</v>
      </c>
    </row>
    <row r="23" spans="1:26" hidden="1">
      <c r="A23" s="11">
        <v>21</v>
      </c>
      <c r="B23" s="11" t="s">
        <v>1097</v>
      </c>
      <c r="C23" s="40" t="s">
        <v>3407</v>
      </c>
      <c r="D23" s="11" t="s">
        <v>274</v>
      </c>
      <c r="E23" s="76" t="s">
        <v>178</v>
      </c>
      <c r="F23" s="11"/>
      <c r="G23" s="11"/>
      <c r="H23" s="46">
        <f t="shared" si="3"/>
        <v>44915</v>
      </c>
      <c r="I23" s="46">
        <f>H23+1</f>
        <v>44916</v>
      </c>
      <c r="J23" s="46">
        <f>K21+2</f>
        <v>44921</v>
      </c>
      <c r="K23" s="46">
        <v>44922</v>
      </c>
      <c r="L23" s="14"/>
      <c r="M23" s="14"/>
      <c r="N23" s="11">
        <f t="shared" si="7"/>
        <v>2</v>
      </c>
      <c r="O23" s="37">
        <f t="shared" ca="1" si="8"/>
        <v>2</v>
      </c>
      <c r="P23" s="37">
        <f t="shared" ca="1" si="9"/>
        <v>0</v>
      </c>
      <c r="Q23" s="11"/>
      <c r="Y23" s="259" t="s">
        <v>66</v>
      </c>
      <c r="Z23" s="258">
        <v>35000</v>
      </c>
    </row>
    <row r="24" spans="1:26" hidden="1">
      <c r="A24" s="11">
        <v>22</v>
      </c>
      <c r="B24" s="11" t="s">
        <v>1097</v>
      </c>
      <c r="C24" s="40" t="s">
        <v>3408</v>
      </c>
      <c r="D24" s="11" t="s">
        <v>274</v>
      </c>
      <c r="E24" s="76" t="s">
        <v>178</v>
      </c>
      <c r="F24" s="11"/>
      <c r="G24" s="11"/>
      <c r="H24" s="46">
        <f t="shared" ref="H24:H30" si="10">I23+1</f>
        <v>44917</v>
      </c>
      <c r="I24" s="46">
        <f>H24+1</f>
        <v>44918</v>
      </c>
      <c r="J24" s="46">
        <f>K23</f>
        <v>44922</v>
      </c>
      <c r="K24" s="46">
        <f>J24+1</f>
        <v>44923</v>
      </c>
      <c r="L24" s="14"/>
      <c r="M24" s="14"/>
      <c r="N24" s="11">
        <f t="shared" ref="N24:N27" si="11">IF(IF(H24="",0,IF(I24="",0,I24-H24))="",0,I24-H24+1)</f>
        <v>2</v>
      </c>
      <c r="O24" s="37">
        <f t="shared" ref="O24:O27" ca="1" si="12">IF(J24="",0,IF(K24="",TODAY()-J24,K24-J24+1))</f>
        <v>2</v>
      </c>
      <c r="P24" s="37">
        <f t="shared" ref="P24:P27" ca="1" si="13">IF(O24=0,0,N24-O24)</f>
        <v>0</v>
      </c>
      <c r="Q24" s="11"/>
      <c r="Y24" s="174" t="s">
        <v>87</v>
      </c>
      <c r="Z24" s="218">
        <v>34750</v>
      </c>
    </row>
    <row r="25" spans="1:26" hidden="1">
      <c r="A25" s="11">
        <v>23</v>
      </c>
      <c r="B25" s="11" t="s">
        <v>1097</v>
      </c>
      <c r="C25" s="40" t="s">
        <v>3409</v>
      </c>
      <c r="D25" s="11" t="s">
        <v>274</v>
      </c>
      <c r="E25" s="76" t="s">
        <v>178</v>
      </c>
      <c r="F25" s="11"/>
      <c r="G25" s="11"/>
      <c r="H25" s="46">
        <f t="shared" si="10"/>
        <v>44919</v>
      </c>
      <c r="I25" s="46">
        <f>H25</f>
        <v>44919</v>
      </c>
      <c r="J25" s="46">
        <f>K24+1</f>
        <v>44924</v>
      </c>
      <c r="K25" s="46">
        <f>J25</f>
        <v>44924</v>
      </c>
      <c r="L25" s="14"/>
      <c r="M25" s="14"/>
      <c r="N25" s="11">
        <f t="shared" si="11"/>
        <v>1</v>
      </c>
      <c r="O25" s="37">
        <f t="shared" ca="1" si="12"/>
        <v>1</v>
      </c>
      <c r="P25" s="37">
        <f t="shared" ca="1" si="13"/>
        <v>0</v>
      </c>
      <c r="Q25" s="11"/>
      <c r="Y25" s="174" t="s">
        <v>107</v>
      </c>
      <c r="Z25" s="263">
        <v>18000</v>
      </c>
    </row>
    <row r="26" spans="1:26" hidden="1">
      <c r="A26" s="11">
        <v>24</v>
      </c>
      <c r="B26" s="11" t="s">
        <v>1097</v>
      </c>
      <c r="C26" s="47" t="s">
        <v>3410</v>
      </c>
      <c r="D26" s="11" t="s">
        <v>274</v>
      </c>
      <c r="E26" s="76" t="s">
        <v>178</v>
      </c>
      <c r="F26" s="11"/>
      <c r="G26" s="11"/>
      <c r="H26" s="46">
        <f t="shared" si="10"/>
        <v>44920</v>
      </c>
      <c r="I26" s="46">
        <f>H26+4</f>
        <v>44924</v>
      </c>
      <c r="J26" s="46">
        <f>K25</f>
        <v>44924</v>
      </c>
      <c r="K26" s="46">
        <f>J26+4</f>
        <v>44928</v>
      </c>
      <c r="L26" s="14"/>
      <c r="M26" s="14"/>
      <c r="N26" s="11">
        <f t="shared" si="11"/>
        <v>5</v>
      </c>
      <c r="O26" s="37">
        <f t="shared" ca="1" si="12"/>
        <v>5</v>
      </c>
      <c r="P26" s="37">
        <f t="shared" ca="1" si="13"/>
        <v>0</v>
      </c>
      <c r="Q26" s="11"/>
      <c r="Y26" s="296" t="s">
        <v>3411</v>
      </c>
      <c r="Z26" s="263">
        <v>23960</v>
      </c>
    </row>
    <row r="27" spans="1:26" ht="28.8" hidden="1">
      <c r="A27" s="11">
        <v>25</v>
      </c>
      <c r="B27" s="11" t="s">
        <v>1097</v>
      </c>
      <c r="C27" s="47" t="s">
        <v>3412</v>
      </c>
      <c r="D27" s="11" t="s">
        <v>274</v>
      </c>
      <c r="E27" s="76" t="s">
        <v>178</v>
      </c>
      <c r="F27" s="11"/>
      <c r="G27" s="11"/>
      <c r="H27" s="46">
        <f t="shared" si="10"/>
        <v>44925</v>
      </c>
      <c r="I27" s="46">
        <f>H27+1</f>
        <v>44926</v>
      </c>
      <c r="J27" s="46">
        <f>K26</f>
        <v>44928</v>
      </c>
      <c r="K27" s="46">
        <f>J27+1</f>
        <v>44929</v>
      </c>
      <c r="L27" s="14"/>
      <c r="M27" s="14"/>
      <c r="N27" s="11">
        <f t="shared" si="11"/>
        <v>2</v>
      </c>
      <c r="O27" s="37">
        <f t="shared" ca="1" si="12"/>
        <v>2</v>
      </c>
      <c r="P27" s="37">
        <f t="shared" ca="1" si="13"/>
        <v>0</v>
      </c>
      <c r="Q27" s="11"/>
      <c r="Y27" s="173" t="s">
        <v>194</v>
      </c>
      <c r="Z27" s="263">
        <v>18000</v>
      </c>
    </row>
    <row r="28" spans="1:26" hidden="1">
      <c r="A28" s="11">
        <v>26</v>
      </c>
      <c r="B28" s="11" t="s">
        <v>1097</v>
      </c>
      <c r="C28" s="40" t="s">
        <v>3413</v>
      </c>
      <c r="D28" s="11" t="s">
        <v>274</v>
      </c>
      <c r="E28" s="76" t="s">
        <v>178</v>
      </c>
      <c r="F28" s="11"/>
      <c r="G28" s="11"/>
      <c r="H28" s="46">
        <f t="shared" si="10"/>
        <v>44927</v>
      </c>
      <c r="I28" s="46">
        <f>H28+2</f>
        <v>44929</v>
      </c>
      <c r="J28" s="46">
        <f>K27</f>
        <v>44929</v>
      </c>
      <c r="K28" s="46">
        <f>J28+1</f>
        <v>44930</v>
      </c>
      <c r="L28" s="14"/>
      <c r="M28" s="14"/>
      <c r="N28" s="11">
        <f t="shared" si="7"/>
        <v>3</v>
      </c>
      <c r="O28" s="37">
        <f t="shared" ca="1" si="8"/>
        <v>2</v>
      </c>
      <c r="P28" s="37">
        <f t="shared" ca="1" si="9"/>
        <v>1</v>
      </c>
      <c r="Q28" s="11"/>
      <c r="Y28" s="313" t="s">
        <v>185</v>
      </c>
      <c r="Z28" s="263">
        <v>18000</v>
      </c>
    </row>
    <row r="29" spans="1:26" hidden="1">
      <c r="A29" s="11">
        <v>27</v>
      </c>
      <c r="B29" s="11" t="s">
        <v>1097</v>
      </c>
      <c r="C29" s="40" t="s">
        <v>3414</v>
      </c>
      <c r="D29" s="11"/>
      <c r="E29" s="76" t="s">
        <v>178</v>
      </c>
      <c r="F29" s="11"/>
      <c r="G29" s="11"/>
      <c r="H29" s="46">
        <f t="shared" si="10"/>
        <v>44930</v>
      </c>
      <c r="I29" s="46">
        <f>H29</f>
        <v>44930</v>
      </c>
      <c r="J29" s="46">
        <f>K28+1</f>
        <v>44931</v>
      </c>
      <c r="K29" s="46">
        <f>J29</f>
        <v>44931</v>
      </c>
      <c r="L29" s="14"/>
      <c r="M29" s="14"/>
      <c r="N29" s="11">
        <f t="shared" ref="N29:N30" si="14">IF(IF(H29="",0,IF(I29="",0,I29-H29))="",0,I29-H29+1)</f>
        <v>1</v>
      </c>
      <c r="O29" s="37">
        <f t="shared" ref="O29:O30" ca="1" si="15">IF(J29="",0,IF(K29="",TODAY()-J29,K29-J29+1))</f>
        <v>1</v>
      </c>
      <c r="P29" s="37">
        <f t="shared" ref="P29:P30" ca="1" si="16">IF(O29=0,0,N29-O29)</f>
        <v>0</v>
      </c>
      <c r="Q29" s="11"/>
      <c r="Y29" s="319" t="s">
        <v>177</v>
      </c>
      <c r="Z29" s="263">
        <v>16000</v>
      </c>
    </row>
    <row r="30" spans="1:26" hidden="1">
      <c r="A30" s="11">
        <v>28</v>
      </c>
      <c r="B30" s="11" t="s">
        <v>1097</v>
      </c>
      <c r="C30" s="40" t="s">
        <v>3415</v>
      </c>
      <c r="D30" s="11"/>
      <c r="E30" s="76" t="s">
        <v>178</v>
      </c>
      <c r="F30" s="11"/>
      <c r="G30" s="11"/>
      <c r="H30" s="46">
        <f t="shared" si="10"/>
        <v>44931</v>
      </c>
      <c r="I30" s="46">
        <f>H30+1</f>
        <v>44932</v>
      </c>
      <c r="J30" s="46">
        <v>44932</v>
      </c>
      <c r="K30" s="46">
        <v>44932</v>
      </c>
      <c r="L30" s="14"/>
      <c r="M30" s="14"/>
      <c r="N30" s="11">
        <f t="shared" si="14"/>
        <v>2</v>
      </c>
      <c r="O30" s="37">
        <f t="shared" ca="1" si="15"/>
        <v>1</v>
      </c>
      <c r="P30" s="37">
        <f t="shared" ca="1" si="16"/>
        <v>1</v>
      </c>
      <c r="Q30" s="11"/>
      <c r="Y30" s="320" t="s">
        <v>162</v>
      </c>
      <c r="Z30" s="263">
        <v>16000</v>
      </c>
    </row>
    <row r="31" spans="1:26">
      <c r="A31" s="11">
        <v>29</v>
      </c>
      <c r="B31" s="11" t="s">
        <v>1097</v>
      </c>
      <c r="C31" s="40" t="s">
        <v>3416</v>
      </c>
      <c r="D31" s="11"/>
      <c r="E31" s="93" t="s">
        <v>270</v>
      </c>
      <c r="F31" s="11"/>
      <c r="G31" s="11"/>
      <c r="H31" s="46">
        <f>I30+1</f>
        <v>44933</v>
      </c>
      <c r="I31" s="46">
        <f>H31</f>
        <v>44933</v>
      </c>
      <c r="J31" s="46">
        <v>44935</v>
      </c>
      <c r="K31" s="46">
        <v>44935</v>
      </c>
      <c r="L31" s="14"/>
      <c r="M31" s="14"/>
      <c r="N31" s="11">
        <f t="shared" ref="N31" si="17">IF(IF(H31="",0,IF(I31="",0,I31-H31))="",0,I31-H31+1)</f>
        <v>1</v>
      </c>
      <c r="O31" s="37">
        <f t="shared" ref="O31" ca="1" si="18">IF(J31="",0,IF(K31="",TODAY()-J31,K31-J31+1))</f>
        <v>1</v>
      </c>
      <c r="P31" s="37">
        <f t="shared" ref="P31" ca="1" si="19">IF(O31=0,0,N31-O31)</f>
        <v>0</v>
      </c>
      <c r="Q31" s="11"/>
      <c r="Y31" s="138" t="s">
        <v>139</v>
      </c>
      <c r="Z31" s="140">
        <v>80520</v>
      </c>
    </row>
    <row r="32" spans="1:26" ht="42.75" customHeight="1">
      <c r="A32" s="11">
        <v>30</v>
      </c>
      <c r="B32" s="12" t="s">
        <v>702</v>
      </c>
      <c r="C32" s="47" t="s">
        <v>3417</v>
      </c>
      <c r="D32" s="11" t="s">
        <v>271</v>
      </c>
      <c r="E32" s="90" t="s">
        <v>279</v>
      </c>
      <c r="F32" s="11"/>
      <c r="G32" s="11"/>
      <c r="H32" s="116">
        <v>44936</v>
      </c>
      <c r="I32" s="116">
        <v>44948</v>
      </c>
      <c r="J32" s="116">
        <v>44936</v>
      </c>
      <c r="K32" s="46">
        <v>44948</v>
      </c>
      <c r="L32" s="14"/>
      <c r="M32" s="14"/>
      <c r="N32" s="11">
        <f t="shared" ref="N32:N37" si="20">IF(IF(H32="",0,IF(I32="",0,I32-H32))="",0,I32-H32+1)</f>
        <v>13</v>
      </c>
      <c r="O32" s="37">
        <f t="shared" ref="O32:O37" ca="1" si="21">IF(J32="",0,IF(K32="",TODAY()-J32,K32-J32+1))</f>
        <v>13</v>
      </c>
      <c r="P32" s="37">
        <f t="shared" ref="P32:P37" ca="1" si="22">IF(O32=0,0,N32-O32)</f>
        <v>0</v>
      </c>
      <c r="Q32" s="11"/>
      <c r="Y32" s="138" t="s">
        <v>137</v>
      </c>
      <c r="Z32" s="140">
        <v>45430</v>
      </c>
    </row>
    <row r="33" spans="1:26" ht="28.8">
      <c r="A33" s="11">
        <v>31</v>
      </c>
      <c r="B33" s="12" t="s">
        <v>702</v>
      </c>
      <c r="C33" s="47" t="s">
        <v>3418</v>
      </c>
      <c r="D33" s="11"/>
      <c r="E33" s="90" t="s">
        <v>279</v>
      </c>
      <c r="F33" s="11"/>
      <c r="G33" s="11"/>
      <c r="H33" s="46">
        <f>I32+1</f>
        <v>44949</v>
      </c>
      <c r="I33" s="46">
        <f>H33+1</f>
        <v>44950</v>
      </c>
      <c r="J33" s="46">
        <v>44949</v>
      </c>
      <c r="K33" s="46">
        <v>44950</v>
      </c>
      <c r="L33" s="14">
        <f>J33</f>
        <v>44949</v>
      </c>
      <c r="M33" s="14">
        <f>L33+N33-1</f>
        <v>44950</v>
      </c>
      <c r="N33" s="11">
        <f t="shared" si="20"/>
        <v>2</v>
      </c>
      <c r="O33" s="37">
        <f t="shared" ca="1" si="21"/>
        <v>2</v>
      </c>
      <c r="P33" s="37">
        <f t="shared" ca="1" si="22"/>
        <v>0</v>
      </c>
      <c r="Q33" s="11"/>
      <c r="Y33" s="138" t="s">
        <v>142</v>
      </c>
      <c r="Z33" s="140">
        <v>16000</v>
      </c>
    </row>
    <row r="34" spans="1:26" ht="28.8">
      <c r="A34" s="11">
        <v>32</v>
      </c>
      <c r="B34" s="12" t="s">
        <v>702</v>
      </c>
      <c r="C34" s="47" t="s">
        <v>3419</v>
      </c>
      <c r="D34" s="11" t="s">
        <v>271</v>
      </c>
      <c r="E34" s="90" t="s">
        <v>279</v>
      </c>
      <c r="F34" s="11"/>
      <c r="G34" s="11"/>
      <c r="H34" s="117">
        <v>44949</v>
      </c>
      <c r="I34" s="117">
        <v>44957</v>
      </c>
      <c r="J34" s="46">
        <v>44960</v>
      </c>
      <c r="K34" s="46">
        <v>44965</v>
      </c>
      <c r="L34" s="130">
        <f>IF(J34="",IF(K33="",M33+1,K33+1),J34)</f>
        <v>44960</v>
      </c>
      <c r="M34" s="130">
        <f>+L34+N34-1</f>
        <v>44968</v>
      </c>
      <c r="N34" s="11">
        <f t="shared" si="20"/>
        <v>9</v>
      </c>
      <c r="O34" s="37">
        <f ca="1">IF(J34="",0,IF(K34="",TODAY()-J34,K34-J34+1))+3</f>
        <v>9</v>
      </c>
      <c r="P34" s="37">
        <f t="shared" ca="1" si="22"/>
        <v>0</v>
      </c>
      <c r="Q34" s="11"/>
      <c r="Y34" s="138" t="s">
        <v>208</v>
      </c>
      <c r="Z34" s="140">
        <v>18080</v>
      </c>
    </row>
    <row r="35" spans="1:26" ht="28.8">
      <c r="A35" s="11">
        <v>33</v>
      </c>
      <c r="B35" s="12" t="s">
        <v>702</v>
      </c>
      <c r="C35" s="47" t="s">
        <v>3420</v>
      </c>
      <c r="D35" s="11" t="s">
        <v>271</v>
      </c>
      <c r="E35" s="90" t="s">
        <v>279</v>
      </c>
      <c r="F35" s="11"/>
      <c r="G35" s="11"/>
      <c r="H35" s="46">
        <v>44958</v>
      </c>
      <c r="I35" s="46">
        <f>H35+9</f>
        <v>44967</v>
      </c>
      <c r="J35" s="46">
        <v>44956</v>
      </c>
      <c r="K35" s="46">
        <v>44966</v>
      </c>
      <c r="L35" s="130">
        <f t="shared" ref="L35:L37" si="23">IF(J35="",IF(K34="",M34+1,K34+1),J35)</f>
        <v>44956</v>
      </c>
      <c r="M35" s="130">
        <f t="shared" ref="M35:M37" si="24">+L35+N35-1</f>
        <v>44965</v>
      </c>
      <c r="N35" s="11">
        <f t="shared" si="20"/>
        <v>10</v>
      </c>
      <c r="O35" s="37">
        <f t="shared" ca="1" si="21"/>
        <v>11</v>
      </c>
      <c r="P35" s="37">
        <f t="shared" ca="1" si="22"/>
        <v>-1</v>
      </c>
      <c r="Q35" s="11"/>
    </row>
    <row r="36" spans="1:26" ht="28.8">
      <c r="A36" s="11">
        <v>34</v>
      </c>
      <c r="B36" s="12" t="s">
        <v>702</v>
      </c>
      <c r="C36" s="47" t="s">
        <v>3421</v>
      </c>
      <c r="D36" s="11" t="s">
        <v>271</v>
      </c>
      <c r="E36" s="90" t="s">
        <v>279</v>
      </c>
      <c r="F36" s="11"/>
      <c r="G36" s="11"/>
      <c r="H36" s="46">
        <f t="shared" ref="H36:H43" si="25">I35+1</f>
        <v>44968</v>
      </c>
      <c r="I36" s="46">
        <f>H36+4</f>
        <v>44972</v>
      </c>
      <c r="J36" s="46">
        <v>44967</v>
      </c>
      <c r="K36" s="46">
        <f>J36+12</f>
        <v>44979</v>
      </c>
      <c r="L36" s="130">
        <f t="shared" si="23"/>
        <v>44967</v>
      </c>
      <c r="M36" s="130">
        <f t="shared" si="24"/>
        <v>44971</v>
      </c>
      <c r="N36" s="11">
        <f t="shared" si="20"/>
        <v>5</v>
      </c>
      <c r="O36" s="37">
        <f t="shared" ca="1" si="21"/>
        <v>13</v>
      </c>
      <c r="P36" s="37">
        <f t="shared" ca="1" si="22"/>
        <v>-8</v>
      </c>
      <c r="Q36" s="11"/>
    </row>
    <row r="37" spans="1:26" ht="28.8">
      <c r="A37" s="11">
        <v>35</v>
      </c>
      <c r="B37" s="12" t="s">
        <v>702</v>
      </c>
      <c r="C37" s="47" t="s">
        <v>3422</v>
      </c>
      <c r="D37" s="11"/>
      <c r="E37" s="90" t="s">
        <v>279</v>
      </c>
      <c r="F37" s="11"/>
      <c r="G37" s="11"/>
      <c r="H37" s="46">
        <f t="shared" si="25"/>
        <v>44973</v>
      </c>
      <c r="I37" s="46">
        <f>H37+1</f>
        <v>44974</v>
      </c>
      <c r="J37" s="46">
        <f>K36+2</f>
        <v>44981</v>
      </c>
      <c r="K37" s="46">
        <v>44984</v>
      </c>
      <c r="L37" s="130">
        <f t="shared" si="23"/>
        <v>44981</v>
      </c>
      <c r="M37" s="130">
        <f t="shared" si="24"/>
        <v>44982</v>
      </c>
      <c r="N37" s="11">
        <f t="shared" si="20"/>
        <v>2</v>
      </c>
      <c r="O37" s="37">
        <f t="shared" ca="1" si="21"/>
        <v>4</v>
      </c>
      <c r="P37" s="37">
        <f t="shared" ca="1" si="22"/>
        <v>-2</v>
      </c>
      <c r="Q37" s="11"/>
    </row>
    <row r="38" spans="1:26" ht="28.8">
      <c r="A38" s="205">
        <v>36</v>
      </c>
      <c r="B38" s="52" t="s">
        <v>702</v>
      </c>
      <c r="C38" s="206" t="s">
        <v>3423</v>
      </c>
      <c r="D38" s="205" t="s">
        <v>774</v>
      </c>
      <c r="E38" s="199" t="s">
        <v>178</v>
      </c>
      <c r="F38" s="205"/>
      <c r="G38" s="205"/>
      <c r="H38" s="207">
        <f t="shared" si="25"/>
        <v>44975</v>
      </c>
      <c r="I38" s="207">
        <f>H38+3</f>
        <v>44978</v>
      </c>
      <c r="J38" s="207">
        <v>44985</v>
      </c>
      <c r="K38" s="207">
        <v>44999</v>
      </c>
      <c r="L38" s="130">
        <f t="shared" ref="L38:L39" si="26">IF(J38="",IF(K37="",M37+1,K37+1),J38)</f>
        <v>44985</v>
      </c>
      <c r="M38" s="130">
        <f t="shared" ref="M38:M39" si="27">+L38+N38-1</f>
        <v>44988</v>
      </c>
      <c r="N38" s="11">
        <f t="shared" ref="N38:N39" si="28">IF(IF(H38="",0,IF(I38="",0,I38-H38))="",0,I38-H38+1)</f>
        <v>4</v>
      </c>
      <c r="O38" s="37">
        <f t="shared" ref="O38:O39" ca="1" si="29">IF(J38="",0,IF(K38="",TODAY()-J38,K38-J38+1))</f>
        <v>15</v>
      </c>
      <c r="P38" s="37">
        <f t="shared" ref="P38:P39" ca="1" si="30">IF(O38=0,0,N38-O38)</f>
        <v>-11</v>
      </c>
      <c r="Q38" s="51"/>
    </row>
    <row r="39" spans="1:26">
      <c r="A39" s="121">
        <v>37</v>
      </c>
      <c r="B39" s="149" t="s">
        <v>3424</v>
      </c>
      <c r="C39" s="202" t="s">
        <v>3425</v>
      </c>
      <c r="D39" s="205" t="s">
        <v>774</v>
      </c>
      <c r="E39" s="203" t="s">
        <v>178</v>
      </c>
      <c r="F39" s="121"/>
      <c r="G39" s="121"/>
      <c r="H39" s="148">
        <f t="shared" si="25"/>
        <v>44979</v>
      </c>
      <c r="I39" s="148">
        <f>H39+2+2</f>
        <v>44983</v>
      </c>
      <c r="J39" s="148">
        <v>45000</v>
      </c>
      <c r="K39" s="148">
        <v>45004</v>
      </c>
      <c r="L39" s="204">
        <f t="shared" si="26"/>
        <v>45000</v>
      </c>
      <c r="M39" s="130">
        <f t="shared" si="27"/>
        <v>45004</v>
      </c>
      <c r="N39" s="11">
        <f t="shared" si="28"/>
        <v>5</v>
      </c>
      <c r="O39" s="37">
        <f t="shared" ca="1" si="29"/>
        <v>5</v>
      </c>
      <c r="P39" s="231">
        <f t="shared" ca="1" si="30"/>
        <v>0</v>
      </c>
      <c r="Q39" s="121"/>
    </row>
    <row r="40" spans="1:26" ht="33" customHeight="1">
      <c r="A40" s="233">
        <v>38</v>
      </c>
      <c r="B40" s="121" t="s">
        <v>3426</v>
      </c>
      <c r="C40" s="150" t="s">
        <v>3427</v>
      </c>
      <c r="D40" s="205" t="s">
        <v>774</v>
      </c>
      <c r="E40" s="232" t="s">
        <v>178</v>
      </c>
      <c r="F40" s="131"/>
      <c r="G40" s="131"/>
      <c r="H40" s="134">
        <f t="shared" si="25"/>
        <v>44984</v>
      </c>
      <c r="I40" s="134">
        <f>H40+2+3</f>
        <v>44989</v>
      </c>
      <c r="J40" s="134">
        <v>45006</v>
      </c>
      <c r="K40" s="134">
        <v>44986</v>
      </c>
      <c r="L40" s="204">
        <f t="shared" ref="L40:L41" si="31">IF(J40="",IF(K39="",M39+1,K39+1),J40)</f>
        <v>45006</v>
      </c>
      <c r="M40" s="130">
        <f t="shared" ref="M40:M41" si="32">+L40+N40-1</f>
        <v>45011</v>
      </c>
      <c r="N40" s="11">
        <f t="shared" ref="N40" si="33">IF(IF(H40="",0,IF(I40="",0,I40-H40))="",0,I40-H40+1)</f>
        <v>6</v>
      </c>
      <c r="O40" s="37">
        <f t="shared" ref="O40" ca="1" si="34">IF(J40="",0,IF(K40="",TODAY()-J40,K40-J40+1))</f>
        <v>-19</v>
      </c>
      <c r="P40" s="231">
        <f t="shared" ref="P40" ca="1" si="35">IF(O40=0,0,N40-O40)</f>
        <v>25</v>
      </c>
      <c r="Q40" s="121"/>
    </row>
    <row r="41" spans="1:26" ht="28.8">
      <c r="A41" s="131">
        <v>39</v>
      </c>
      <c r="B41" s="264" t="s">
        <v>3426</v>
      </c>
      <c r="C41" s="150" t="s">
        <v>3428</v>
      </c>
      <c r="D41" s="205" t="s">
        <v>774</v>
      </c>
      <c r="E41" s="232" t="s">
        <v>178</v>
      </c>
      <c r="F41" s="131"/>
      <c r="G41" s="131"/>
      <c r="H41" s="134">
        <f t="shared" si="25"/>
        <v>44990</v>
      </c>
      <c r="I41" s="134">
        <f>H41+2</f>
        <v>44992</v>
      </c>
      <c r="J41" s="134">
        <v>45018</v>
      </c>
      <c r="K41" s="134">
        <v>45024</v>
      </c>
      <c r="L41" s="236">
        <f t="shared" si="31"/>
        <v>45018</v>
      </c>
      <c r="M41" s="163">
        <f t="shared" si="32"/>
        <v>45020</v>
      </c>
      <c r="N41" s="51">
        <f t="shared" ref="N41:N42" si="36">IF(IF(H41="",0,IF(I41="",0,I41-H41))="",0,I41-H41+1)</f>
        <v>3</v>
      </c>
      <c r="O41" s="56">
        <f t="shared" ref="O41:O42" ca="1" si="37">IF(J41="",0,IF(K41="",TODAY()-J41,K41-J41+1))</f>
        <v>7</v>
      </c>
      <c r="P41" s="265">
        <f t="shared" ref="P41" ca="1" si="38">IF(O41=0,0,N41-O41)</f>
        <v>-4</v>
      </c>
      <c r="Q41" s="131"/>
    </row>
    <row r="42" spans="1:26">
      <c r="A42" s="121">
        <v>40</v>
      </c>
      <c r="B42" s="149" t="s">
        <v>3424</v>
      </c>
      <c r="C42" s="202" t="s">
        <v>922</v>
      </c>
      <c r="D42" s="159" t="s">
        <v>774</v>
      </c>
      <c r="E42" s="256" t="s">
        <v>286</v>
      </c>
      <c r="F42" s="121"/>
      <c r="G42" s="121"/>
      <c r="H42" s="148">
        <f t="shared" si="25"/>
        <v>44993</v>
      </c>
      <c r="I42" s="148">
        <f>H42+9</f>
        <v>45002</v>
      </c>
      <c r="J42" s="148">
        <v>45029</v>
      </c>
      <c r="K42" s="148">
        <v>45044</v>
      </c>
      <c r="L42" s="130">
        <f>IF(J42="",IF(K41="",M41+1,K41+1),J42)</f>
        <v>45029</v>
      </c>
      <c r="M42" s="130">
        <f t="shared" ref="M42" si="39">+L42+N42-1</f>
        <v>45038</v>
      </c>
      <c r="N42" s="121">
        <f t="shared" si="36"/>
        <v>10</v>
      </c>
      <c r="O42" s="125">
        <f t="shared" ca="1" si="37"/>
        <v>16</v>
      </c>
      <c r="P42" s="125">
        <f ca="1">IF(O42=0,0,N42-O42)</f>
        <v>-6</v>
      </c>
      <c r="Q42" s="121"/>
    </row>
    <row r="43" spans="1:26">
      <c r="A43" s="131">
        <v>41</v>
      </c>
      <c r="B43" s="192" t="s">
        <v>3424</v>
      </c>
      <c r="C43" s="272" t="s">
        <v>3429</v>
      </c>
      <c r="D43" s="233" t="s">
        <v>774</v>
      </c>
      <c r="E43" s="273" t="s">
        <v>286</v>
      </c>
      <c r="F43" s="131"/>
      <c r="G43" s="131"/>
      <c r="H43" s="134">
        <f t="shared" si="25"/>
        <v>45003</v>
      </c>
      <c r="I43" s="134">
        <f>H43+3</f>
        <v>45006</v>
      </c>
      <c r="J43" s="134">
        <v>45059</v>
      </c>
      <c r="K43" s="134">
        <v>45070</v>
      </c>
      <c r="L43" s="163">
        <f t="shared" ref="L43" si="40">IF(J43="",IF(K42="",M42+1,K42+1),J43)</f>
        <v>45059</v>
      </c>
      <c r="M43" s="163">
        <f t="shared" ref="M43:M44" si="41">+L43+N43-1</f>
        <v>45062</v>
      </c>
      <c r="N43" s="131">
        <f>IF(IF(H43="",0,IF(I43="",0,I43-H43))="",0,I43-H43+1)</f>
        <v>4</v>
      </c>
      <c r="O43" s="136">
        <f t="shared" ref="O43" ca="1" si="42">IF(J43="",0,IF(K43="",TODAY()-J43,K43-J43+1))</f>
        <v>12</v>
      </c>
      <c r="P43" s="136">
        <f ca="1">IF(O43=0,0,N43-O43)</f>
        <v>-8</v>
      </c>
      <c r="Q43" s="131"/>
    </row>
    <row r="44" spans="1:26">
      <c r="A44" s="121">
        <v>42</v>
      </c>
      <c r="B44" s="121" t="s">
        <v>264</v>
      </c>
      <c r="C44" s="202" t="s">
        <v>3430</v>
      </c>
      <c r="D44" s="121" t="s">
        <v>271</v>
      </c>
      <c r="E44" s="201" t="s">
        <v>268</v>
      </c>
      <c r="F44" s="121"/>
      <c r="G44" s="121"/>
      <c r="H44" s="148">
        <v>45082</v>
      </c>
      <c r="I44" s="148">
        <v>45085</v>
      </c>
      <c r="J44" s="148">
        <v>45084</v>
      </c>
      <c r="K44" s="148">
        <v>45087</v>
      </c>
      <c r="L44" s="130">
        <f>IF(J44="",IF(K43="",M43+1,K43+1),J44)</f>
        <v>45084</v>
      </c>
      <c r="M44" s="130">
        <f t="shared" si="41"/>
        <v>45087</v>
      </c>
      <c r="N44" s="121">
        <f>IF(IF(H44="",0,IF(I44="",0,I44-H44))="",0,I44-H44+1)</f>
        <v>4</v>
      </c>
      <c r="O44" s="125">
        <f t="shared" ref="O44" ca="1" si="43">IF(J44="",0,IF(K44="",TODAY()-J44,K44-J44+1))</f>
        <v>4</v>
      </c>
      <c r="P44" s="125">
        <f ca="1">IF(O44=0,0,N44-O44)</f>
        <v>0</v>
      </c>
      <c r="Q44" s="121"/>
    </row>
  </sheetData>
  <autoFilter ref="A2:Q2" xr:uid="{00000000-0009-0000-0000-000023000000}">
    <sortState xmlns:xlrd2="http://schemas.microsoft.com/office/spreadsheetml/2017/richdata2" ref="A3:Q19">
      <sortCondition ref="H2"/>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MENU-OLD</vt:lpstr>
      <vt:lpstr>DEVELOPER  INFO</vt:lpstr>
      <vt:lpstr>SANTOSH NAYAK</vt:lpstr>
      <vt:lpstr>RATNAJEET SINGH</vt:lpstr>
      <vt:lpstr>CHETAN</vt:lpstr>
      <vt:lpstr>GAYATRI GOCHHAYAT</vt:lpstr>
      <vt:lpstr>SAILESH DAKUA</vt:lpstr>
      <vt:lpstr>JYOSTNAMAYEE NAYAK</vt:lpstr>
      <vt:lpstr>SREEDHAR</vt:lpstr>
      <vt:lpstr>RAKESH</vt:lpstr>
      <vt:lpstr>JYOTIRANI PANDA</vt:lpstr>
      <vt:lpstr>SNIGDHA S TRIPATHY</vt:lpstr>
      <vt:lpstr>SOUVIK PAIK</vt:lpstr>
      <vt:lpstr>SITESH</vt:lpstr>
      <vt:lpstr>PUJA VERMA</vt:lpstr>
      <vt:lpstr>JAGANNATH</vt:lpstr>
      <vt:lpstr>SHAKTI</vt:lpstr>
      <vt:lpstr>SRADHA S BEHERA</vt:lpstr>
      <vt:lpstr>SUBHAM BEHERA -MIS</vt:lpstr>
      <vt:lpstr>SANJAY KU ROUT</vt:lpstr>
      <vt:lpstr>BIKASH</vt:lpstr>
      <vt:lpstr>CHINMAYEE M</vt:lpstr>
      <vt:lpstr>SATYASWARUP</vt:lpstr>
      <vt:lpstr>DEEPTI</vt:lpstr>
      <vt:lpstr>DEENABANDHU DAKUA</vt:lpstr>
      <vt:lpstr>UMESH MAJHI</vt:lpstr>
      <vt:lpstr>KALYANI PRIYADARSHINI (2)</vt:lpstr>
      <vt:lpstr>MIKI PRADHAN</vt:lpstr>
      <vt:lpstr>BANITA KU SWAIN</vt:lpstr>
      <vt:lpstr>SOUMYA RANJAN</vt:lpstr>
      <vt:lpstr>SUBHANKAR TRIPATHY</vt:lpstr>
      <vt:lpstr>SANDEEP JENA</vt:lpstr>
      <vt:lpstr>TRUPTIRANI BEHERA</vt:lpstr>
      <vt:lpstr>AMIT MISHRA</vt:lpstr>
      <vt:lpstr>KRUSHNA CH SAHOO</vt:lpstr>
      <vt:lpstr>SMITA MISHRA</vt:lpstr>
      <vt:lpstr>KALYANI PRIYADARSHINI</vt:lpstr>
      <vt:lpstr>SATYABRATA JATI-MIS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JANMEJAYA</dc:creator>
  <cp:keywords/>
  <dc:description/>
  <cp:lastModifiedBy>Janmejaya Giri</cp:lastModifiedBy>
  <cp:revision/>
  <dcterms:created xsi:type="dcterms:W3CDTF">2022-09-10T06:48:15Z</dcterms:created>
  <dcterms:modified xsi:type="dcterms:W3CDTF">2024-06-05T05:30:47Z</dcterms:modified>
  <cp:category/>
  <cp:contentStatus/>
</cp:coreProperties>
</file>